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Приказ №1\Раскрытие газ\2023\СЕНТЯБРЬ 2023\"/>
    </mc:Choice>
  </mc:AlternateContent>
  <bookViews>
    <workbookView xWindow="0" yWindow="0" windowWidth="21060" windowHeight="6270"/>
  </bookViews>
  <sheets>
    <sheet name="стр.1" sheetId="2" r:id="rId1"/>
    <sheet name="стр.2" sheetId="3" state="hidden" r:id="rId2"/>
    <sheet name="стр.3" sheetId="4" state="hidden" r:id="rId3"/>
    <sheet name="стр.4" sheetId="5" state="hidden" r:id="rId4"/>
    <sheet name="стр.5" sheetId="6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2" l="1"/>
  <c r="DR18" i="2"/>
  <c r="DR14" i="3" l="1"/>
  <c r="CD8" i="6" l="1"/>
  <c r="BO14" i="5"/>
  <c r="CT14" i="5" s="1"/>
  <c r="CJ14" i="3"/>
  <c r="AN8" i="6"/>
  <c r="BI8" i="6" l="1"/>
  <c r="DZ14" i="5"/>
  <c r="EL14" i="3"/>
  <c r="DA14" i="3"/>
  <c r="DB8" i="6"/>
  <c r="Z16" i="4" l="1"/>
  <c r="A9" i="5"/>
  <c r="CN7" i="5"/>
  <c r="BR7" i="5"/>
  <c r="CI5" i="5"/>
  <c r="A9" i="4"/>
  <c r="DE7" i="4"/>
  <c r="CI7" i="4"/>
  <c r="CI5" i="4"/>
  <c r="AN14" i="3"/>
  <c r="W14" i="3"/>
  <c r="K16" i="4" s="1"/>
  <c r="F14" i="3"/>
  <c r="A9" i="3"/>
  <c r="CV7" i="3"/>
  <c r="BZ7" i="3"/>
  <c r="CI5" i="3"/>
</calcChain>
</file>

<file path=xl/sharedStrings.xml><?xml version="1.0" encoding="utf-8"?>
<sst xmlns="http://schemas.openxmlformats.org/spreadsheetml/2006/main" count="135" uniqueCount="76">
  <si>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</si>
  <si>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</si>
  <si>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</si>
  <si>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</si>
  <si>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</si>
  <si>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</si>
  <si>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</si>
  <si>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</si>
  <si>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</si>
  <si>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</si>
  <si>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</si>
  <si>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</si>
  <si>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</si>
  <si>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</si>
  <si>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</si>
  <si>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</si>
  <si>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</si>
  <si>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</si>
  <si>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</si>
  <si>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</si>
  <si>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</si>
  <si>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</si>
  <si>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</si>
  <si>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</si>
  <si>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</si>
  <si>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</si>
  <si>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</si>
  <si>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</si>
  <si>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</si>
  <si>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</si>
  <si>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</si>
  <si>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</si>
  <si>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</si>
  <si>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</t>
  </si>
  <si>
    <t>Лимитирующий участок</t>
  </si>
  <si>
    <t>1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</si>
  <si>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</si>
  <si>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</si>
  <si>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</si>
  <si>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</si>
  <si>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</si>
  <si>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</si>
  <si>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</si>
  <si>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</si>
  <si>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</si>
  <si>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</si>
  <si>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</si>
  <si>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</si>
  <si>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</si>
  <si>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Срок мероприятий по увеличению пропускной способности</t>
  </si>
  <si>
    <t>Параметры увеличения</t>
  </si>
  <si>
    <t>Газопровод-отвод к предприятию ОАО «СК «Агроэнерго»</t>
  </si>
  <si>
    <t>ООО «СКИФАГРО-ДВ»</t>
  </si>
  <si>
    <t>Хабаровский край</t>
  </si>
  <si>
    <t>АГРС-5</t>
  </si>
  <si>
    <t>-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</si>
  <si>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</si>
  <si>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</si>
  <si>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11000 нм3/ч</t>
  </si>
  <si>
    <t xml:space="preserve">11000 нм3/ч, </t>
  </si>
  <si>
    <t>Проектная мощность (производительность) газораспределительной станции, тыс.м3/час</t>
  </si>
  <si>
    <t>Суммарный объем газа по действующим техническим условиям на подключение, тыс.м3/час</t>
  </si>
  <si>
    <t>Загрузка газораспределительной станции тыс.м3/час</t>
  </si>
  <si>
    <t>Наличие (дефицит) пропускной способности тыс.м3/час</t>
  </si>
  <si>
    <t>Величина свободной мощности млн. м3</t>
  </si>
  <si>
    <t>Свободная мощность магистрального трубопровода в точке выхода млн. м3</t>
  </si>
  <si>
    <t>Фактическая мощность магистрального трубопровода в начале зоны выхода млн. м3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</si>
  <si>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</si>
  <si>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</si>
  <si>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</si>
  <si>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</si>
  <si>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1-30 сентября</t>
  </si>
  <si>
    <t>сентябрь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</si>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</sst>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69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9" fontId="21" fillId="0" borderId="19" xfId="0" applyNumberFormat="1" applyFont="1" applyBorder="1" applyAlignment="1">
      <alignment horizontal="center" vertical="top"/>
    </xf>
    <xf numFmtId="0" fontId="21" fillId="0" borderId="0" xfId="0" applyFont="1" applyFill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5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2" fontId="19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left"/>
    </xf>
    <xf numFmtId="49" fontId="21" fillId="0" borderId="17" xfId="0" applyNumberFormat="1" applyFont="1" applyBorder="1" applyAlignment="1">
      <alignment horizontal="right" vertical="top"/>
    </xf>
    <xf numFmtId="49" fontId="21" fillId="0" borderId="18" xfId="0" applyNumberFormat="1" applyFont="1" applyBorder="1" applyAlignment="1">
      <alignment horizontal="right" vertical="top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/>
    </xf>
    <xf numFmtId="0" fontId="21" fillId="0" borderId="10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justify" vertical="center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0" xfId="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zoomScaleNormal="100" zoomScaleSheetLayoutView="100" workbookViewId="0">
      <selection activeCell="F18" sqref="F18:V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73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39" t="s">
        <v>17</v>
      </c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40" t="s">
        <v>2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61" s="11" customFormat="1" ht="15" customHeight="1" x14ac:dyDescent="0.25">
      <c r="BY11" s="14" t="s">
        <v>13</v>
      </c>
      <c r="BZ11" s="43" t="s">
        <v>72</v>
      </c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2">
        <v>20</v>
      </c>
      <c r="CS11" s="42"/>
      <c r="CT11" s="42"/>
      <c r="CU11" s="42"/>
      <c r="CV11" s="41" t="s">
        <v>18</v>
      </c>
      <c r="CW11" s="41"/>
      <c r="CX11" s="41"/>
      <c r="CY11" s="41"/>
      <c r="CZ11" s="15" t="s">
        <v>12</v>
      </c>
      <c r="DA11" s="15"/>
      <c r="DB11" s="15"/>
      <c r="DC11" s="15"/>
    </row>
    <row r="12" spans="1:161" s="16" customFormat="1" ht="11.25" x14ac:dyDescent="0.2">
      <c r="BZ12" s="22" t="s">
        <v>11</v>
      </c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161" x14ac:dyDescent="0.25">
      <c r="A13" s="44" t="s">
        <v>71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61" s="16" customFormat="1" ht="11.25" x14ac:dyDescent="0.2">
      <c r="A14" s="22" t="s">
        <v>14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1" s="16" customFormat="1" ht="11.25" x14ac:dyDescent="0.2"/>
    <row r="16" spans="1:161" s="6" customFormat="1" ht="67.5" customHeight="1" x14ac:dyDescent="0.2">
      <c r="A16" s="27" t="s">
        <v>4</v>
      </c>
      <c r="B16" s="27"/>
      <c r="C16" s="27"/>
      <c r="D16" s="27"/>
      <c r="E16" s="27"/>
      <c r="F16" s="27" t="s">
        <v>9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5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6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7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8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68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67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70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69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4">
        <v>1</v>
      </c>
      <c r="B17" s="35"/>
      <c r="C17" s="35"/>
      <c r="D17" s="35"/>
      <c r="E17" s="36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29"/>
      <c r="B18" s="30"/>
      <c r="C18" s="30"/>
      <c r="D18" s="30"/>
      <c r="E18" s="31"/>
      <c r="F18" s="23" t="s">
        <v>75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51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32" t="s">
        <v>16</v>
      </c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 t="s">
        <v>59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26" t="s">
        <v>74</v>
      </c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37">
        <v>0</v>
      </c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>
        <v>0</v>
      </c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3">
        <f>0.011*24*30</f>
        <v>7.92</v>
      </c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7">
        <f>DR18-DA18-0.353345</f>
        <v>7.5666549999999999</v>
      </c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view="pageBreakPreview" zoomScaleNormal="100" workbookViewId="0">
      <selection activeCell="DR14" sqref="DR14:EK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19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15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2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Y7" s="18" t="s">
        <v>20</v>
      </c>
      <c r="BZ7" s="51" t="str">
        <f>стр.1!BZ11</f>
        <v>сентябрь</v>
      </c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42">
        <v>20</v>
      </c>
      <c r="CS7" s="42"/>
      <c r="CT7" s="42"/>
      <c r="CU7" s="42"/>
      <c r="CV7" s="52" t="str">
        <f>стр.1!CV11</f>
        <v>23</v>
      </c>
      <c r="CW7" s="52"/>
      <c r="CX7" s="52"/>
      <c r="CY7" s="52"/>
      <c r="CZ7" s="15" t="s">
        <v>12</v>
      </c>
      <c r="DA7" s="15"/>
      <c r="DB7" s="15"/>
      <c r="DC7" s="15"/>
    </row>
    <row r="8" spans="1:161" s="16" customFormat="1" ht="11.25" x14ac:dyDescent="0.2">
      <c r="BZ8" s="22" t="s">
        <v>11</v>
      </c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</row>
    <row r="9" spans="1:161" x14ac:dyDescent="0.25">
      <c r="A9" s="50" t="str">
        <f>стр.1!A13</f>
        <v>1-30 сентября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61" s="16" customFormat="1" ht="11.25" x14ac:dyDescent="0.2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48.75" customHeight="1" x14ac:dyDescent="0.2">
      <c r="A12" s="27" t="s">
        <v>4</v>
      </c>
      <c r="B12" s="27"/>
      <c r="C12" s="27"/>
      <c r="D12" s="27"/>
      <c r="E12" s="27"/>
      <c r="F12" s="27" t="s">
        <v>21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5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 t="s">
        <v>22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 t="s">
        <v>23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 t="s">
        <v>24</v>
      </c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 t="s">
        <v>68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 t="s">
        <v>67</v>
      </c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 t="s">
        <v>66</v>
      </c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 t="s">
        <v>65</v>
      </c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34">
        <v>1</v>
      </c>
      <c r="B13" s="35"/>
      <c r="C13" s="35"/>
      <c r="D13" s="35"/>
      <c r="E13" s="36"/>
      <c r="F13" s="28">
        <v>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>
        <v>3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>
        <v>4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>
        <v>5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>
        <v>6</v>
      </c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>
        <v>7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>
        <v>8</v>
      </c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>
        <v>9</v>
      </c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>
        <v>10</v>
      </c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</row>
    <row r="14" spans="1:161" s="17" customFormat="1" ht="59.25" customHeight="1" x14ac:dyDescent="0.2">
      <c r="A14" s="29"/>
      <c r="B14" s="30"/>
      <c r="C14" s="30"/>
      <c r="D14" s="30"/>
      <c r="E14" s="31"/>
      <c r="F14" s="47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47" t="str">
        <f>стр.1!W18</f>
        <v>Газопровод-отвод к предприятию ОАО «СК «Агроэнерго»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9"/>
      <c r="AN14" s="33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58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45" t="s">
        <v>52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33">
        <f>стр.1!CJ18</f>
        <v>0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46">
        <f>стр.1!DA18</f>
        <v>0</v>
      </c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33">
        <f>стр.1!DR18</f>
        <v>7.92</v>
      </c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46">
        <f>стр.1!EL18</f>
        <v>7.5666549999999999</v>
      </c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view="pageBreakPreview" zoomScaleNormal="100" workbookViewId="0">
      <selection activeCell="Z16" sqref="Z16:AO1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25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15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2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CH7" s="18" t="s">
        <v>26</v>
      </c>
      <c r="CI7" s="51" t="str">
        <f>стр.1!BZ11</f>
        <v>сентябрь</v>
      </c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42">
        <v>20</v>
      </c>
      <c r="DB7" s="42"/>
      <c r="DC7" s="42"/>
      <c r="DD7" s="42"/>
      <c r="DE7" s="52" t="str">
        <f>стр.1!CV11</f>
        <v>23</v>
      </c>
      <c r="DF7" s="52"/>
      <c r="DG7" s="52"/>
      <c r="DH7" s="52"/>
      <c r="DI7" s="15" t="s">
        <v>12</v>
      </c>
      <c r="DJ7" s="15"/>
      <c r="DK7" s="15"/>
      <c r="DL7" s="15"/>
    </row>
    <row r="8" spans="1:161" s="19" customFormat="1" ht="11.25" x14ac:dyDescent="0.2">
      <c r="CI8" s="58" t="s">
        <v>11</v>
      </c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</row>
    <row r="9" spans="1:161" x14ac:dyDescent="0.25">
      <c r="A9" s="50" t="str">
        <f>стр.1!A13</f>
        <v>1-30 сентября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61" s="16" customFormat="1" ht="11.25" x14ac:dyDescent="0.2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12.75" customHeight="1" x14ac:dyDescent="0.2">
      <c r="A12" s="27" t="s">
        <v>27</v>
      </c>
      <c r="B12" s="27"/>
      <c r="C12" s="27"/>
      <c r="D12" s="27"/>
      <c r="E12" s="27"/>
      <c r="F12" s="27"/>
      <c r="G12" s="27"/>
      <c r="H12" s="27"/>
      <c r="I12" s="27"/>
      <c r="J12" s="27"/>
      <c r="K12" s="27" t="s">
        <v>21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 t="s">
        <v>28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6" customFormat="1" ht="13.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9">
        <v>1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1"/>
      <c r="BH13" s="59">
        <v>2</v>
      </c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1"/>
      <c r="CP13" s="59">
        <v>3</v>
      </c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1"/>
      <c r="DX13" s="27" t="s">
        <v>29</v>
      </c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6" customFormat="1" ht="13.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9" t="s">
        <v>30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1"/>
      <c r="BH14" s="59" t="s">
        <v>31</v>
      </c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1"/>
      <c r="CP14" s="59" t="s">
        <v>32</v>
      </c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1"/>
      <c r="DX14" s="27" t="s">
        <v>29</v>
      </c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6" customFormat="1" ht="36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 t="s">
        <v>64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 t="s">
        <v>34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 t="s">
        <v>33</v>
      </c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34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 t="s">
        <v>33</v>
      </c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 t="s">
        <v>34</v>
      </c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 t="s">
        <v>33</v>
      </c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 t="s">
        <v>34</v>
      </c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7" customFormat="1" ht="12" x14ac:dyDescent="0.2">
      <c r="A16" s="53" t="s">
        <v>35</v>
      </c>
      <c r="B16" s="54"/>
      <c r="C16" s="54"/>
      <c r="D16" s="54"/>
      <c r="E16" s="54"/>
      <c r="F16" s="54"/>
      <c r="G16" s="54"/>
      <c r="H16" s="54"/>
      <c r="I16" s="54"/>
      <c r="J16" s="20"/>
      <c r="K16" s="55" t="str">
        <f>стр.2!W14</f>
        <v>Газопровод-отвод к предприятию ОАО «СК «Агроэнерго»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>
        <f>стр.2!EL14</f>
        <v>7.5666549999999999</v>
      </c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 t="s">
        <v>55</v>
      </c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7" t="s">
        <v>55</v>
      </c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6" t="s">
        <v>55</v>
      </c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 t="s">
        <v>55</v>
      </c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 t="s">
        <v>55</v>
      </c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 t="s">
        <v>55</v>
      </c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 t="s">
        <v>55</v>
      </c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view="pageBreakPreview" zoomScaleNormal="100" workbookViewId="0">
      <selection activeCell="CT14" sqref="CT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36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15.75" x14ac:dyDescent="0.25">
      <c r="A4" s="38" t="s">
        <v>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10" customFormat="1" ht="15.75" x14ac:dyDescent="0.25"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CH5" s="18" t="s">
        <v>15</v>
      </c>
      <c r="CI5" s="39" t="str">
        <f>стр.1!CI9</f>
        <v>АО "Дальневосточная генерирующая компания"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61" s="12" customFormat="1" ht="11.25" customHeight="1" x14ac:dyDescent="0.2"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CI6" s="40" t="s">
        <v>2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</row>
    <row r="7" spans="1:161" s="11" customFormat="1" ht="15" customHeight="1" x14ac:dyDescent="0.25">
      <c r="BQ7" s="18" t="s">
        <v>37</v>
      </c>
      <c r="BR7" s="51" t="str">
        <f>стр.1!BZ11</f>
        <v>сентябрь</v>
      </c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42">
        <v>20</v>
      </c>
      <c r="CK7" s="42"/>
      <c r="CL7" s="42"/>
      <c r="CM7" s="42"/>
      <c r="CN7" s="52" t="str">
        <f>стр.1!CV11</f>
        <v>23</v>
      </c>
      <c r="CO7" s="52"/>
      <c r="CP7" s="52"/>
      <c r="CQ7" s="52"/>
      <c r="CR7" s="15" t="s">
        <v>12</v>
      </c>
      <c r="CV7" s="15"/>
      <c r="CW7" s="15"/>
      <c r="CX7" s="15"/>
    </row>
    <row r="8" spans="1:161" s="19" customFormat="1" ht="11.25" x14ac:dyDescent="0.2">
      <c r="BR8" s="58" t="s">
        <v>11</v>
      </c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</row>
    <row r="9" spans="1:161" x14ac:dyDescent="0.25">
      <c r="A9" s="50" t="str">
        <f>стр.1!A13</f>
        <v>1-30 сентября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61" s="16" customFormat="1" ht="11.25" x14ac:dyDescent="0.2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6" customFormat="1" ht="11.25" x14ac:dyDescent="0.2"/>
    <row r="12" spans="1:161" s="6" customFormat="1" ht="37.5" customHeight="1" x14ac:dyDescent="0.2">
      <c r="A12" s="27" t="s">
        <v>38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39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 t="s">
        <v>40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 t="s">
        <v>41</v>
      </c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 t="s">
        <v>42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 t="s">
        <v>43</v>
      </c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7" customFormat="1" ht="12" x14ac:dyDescent="0.2">
      <c r="A13" s="56">
        <v>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>
        <v>2</v>
      </c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>
        <v>3</v>
      </c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>
        <v>4</v>
      </c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>
        <v>5</v>
      </c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>
        <v>6</v>
      </c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</row>
    <row r="14" spans="1:161" s="17" customFormat="1" ht="123" customHeight="1" x14ac:dyDescent="0.2">
      <c r="A14" s="62" t="s">
        <v>56</v>
      </c>
      <c r="B14" s="62" t="s">
        <v>56</v>
      </c>
      <c r="C14" s="62" t="s">
        <v>56</v>
      </c>
      <c r="D14" s="62" t="s">
        <v>56</v>
      </c>
      <c r="E14" s="62" t="s">
        <v>56</v>
      </c>
      <c r="F14" s="62" t="s">
        <v>56</v>
      </c>
      <c r="G14" s="62" t="s">
        <v>56</v>
      </c>
      <c r="H14" s="62" t="s">
        <v>56</v>
      </c>
      <c r="I14" s="62" t="s">
        <v>56</v>
      </c>
      <c r="J14" s="62" t="s">
        <v>56</v>
      </c>
      <c r="K14" s="62" t="s">
        <v>56</v>
      </c>
      <c r="L14" s="62" t="s">
        <v>56</v>
      </c>
      <c r="M14" s="62" t="s">
        <v>56</v>
      </c>
      <c r="N14" s="62" t="s">
        <v>56</v>
      </c>
      <c r="O14" s="62" t="s">
        <v>56</v>
      </c>
      <c r="P14" s="62" t="s">
        <v>56</v>
      </c>
      <c r="Q14" s="62" t="s">
        <v>56</v>
      </c>
      <c r="R14" s="62" t="s">
        <v>56</v>
      </c>
      <c r="S14" s="62" t="s">
        <v>56</v>
      </c>
      <c r="T14" s="62" t="s">
        <v>56</v>
      </c>
      <c r="U14" s="62" t="s">
        <v>56</v>
      </c>
      <c r="V14" s="62" t="s">
        <v>56</v>
      </c>
      <c r="W14" s="62" t="s">
        <v>57</v>
      </c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45" t="s">
        <v>52</v>
      </c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33">
        <f>стр.1!CJ18</f>
        <v>0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46">
        <f>BO14</f>
        <v>0</v>
      </c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33">
        <f>стр.1!EL18</f>
        <v>7.5666549999999999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7" customFormat="1" ht="16.5" customHeight="1" x14ac:dyDescent="0.2">
      <c r="A15" s="33" t="s">
        <v>44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view="pageBreakPreview" zoomScaleNormal="100" workbookViewId="0">
      <selection activeCell="BI8" sqref="BI8:CC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FE1" s="9" t="s">
        <v>45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161" s="5" customFormat="1" ht="46.5" customHeight="1" x14ac:dyDescent="0.25">
      <c r="A4" s="67" t="s">
        <v>46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</row>
    <row r="5" spans="1:161" s="5" customFormat="1" ht="15.75" x14ac:dyDescent="0.25"/>
    <row r="6" spans="1:161" s="17" customFormat="1" ht="64.5" customHeight="1" x14ac:dyDescent="0.2">
      <c r="A6" s="68" t="s">
        <v>47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 t="s">
        <v>48</v>
      </c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 t="s">
        <v>60</v>
      </c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 t="s">
        <v>62</v>
      </c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 t="s">
        <v>61</v>
      </c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 t="s">
        <v>63</v>
      </c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 t="s">
        <v>49</v>
      </c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 t="s">
        <v>50</v>
      </c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</row>
    <row r="7" spans="1:161" s="7" customFormat="1" ht="12" x14ac:dyDescent="0.2">
      <c r="A7" s="56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>
        <v>2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>
        <v>3</v>
      </c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>
        <v>4</v>
      </c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>
        <v>5</v>
      </c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>
        <v>6</v>
      </c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>
        <v>7</v>
      </c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>
        <v>8</v>
      </c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</row>
    <row r="8" spans="1:161" s="17" customFormat="1" ht="12" x14ac:dyDescent="0.2">
      <c r="A8" s="32" t="s">
        <v>53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 t="s">
        <v>54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6">
        <f>11</f>
        <v>11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46">
        <f>стр.1!DR18-стр.1!EL18</f>
        <v>0.35334500000000002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33">
        <f>0.0296129+3.86255</f>
        <v>3.8921629000000002</v>
      </c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>
        <f>AN8-CD8</f>
        <v>7.1078370999999994</v>
      </c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65" t="s">
        <v>55</v>
      </c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32" t="s">
        <v>55</v>
      </c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</row>
    <row r="9" spans="1:161" s="21" customFormat="1" ht="1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7:DQ7"/>
    <mergeCell ref="DR9:EM9"/>
    <mergeCell ref="EN9:FE9"/>
    <mergeCell ref="A9:R9"/>
    <mergeCell ref="S9:AM9"/>
    <mergeCell ref="AN9:BH9"/>
    <mergeCell ref="BI9:CC9"/>
    <mergeCell ref="CD9:DA9"/>
    <mergeCell ref="DB9:DQ9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Залуцкий Иван Николаевич</cp:lastModifiedBy>
  <cp:lastPrinted>2019-01-28T12:33:53Z</cp:lastPrinted>
  <dcterms:created xsi:type="dcterms:W3CDTF">2008-10-01T13:21:49Z</dcterms:created>
  <dcterms:modified xsi:type="dcterms:W3CDTF">2023-11-22T23:32:47Z</dcterms:modified>
</cp:coreProperties>
</file>