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Годовой\Папка 1_Отчетность АО ДГК за 2021 год\"/>
    </mc:Choice>
  </mc:AlternateContent>
  <bookViews>
    <workbookView xWindow="0" yWindow="0" windowWidth="28800" windowHeight="10500"/>
  </bookViews>
  <sheets>
    <sheet name="2 Г осв" sheetId="1" r:id="rId1"/>
  </sheets>
  <definedNames>
    <definedName name="_xlnm._FilterDatabase" localSheetId="0" hidden="1">'2 Г осв'!$A$19:$BO$625</definedName>
    <definedName name="Z_312F225E_EFE3_455A_A167_B1F3199E1635_.wvu.Cols" localSheetId="0" hidden="1">'2 Г осв'!#REF!</definedName>
    <definedName name="Z_312F225E_EFE3_455A_A167_B1F3199E1635_.wvu.FilterData" localSheetId="0" hidden="1">'2 Г осв'!$A$20:$W$519</definedName>
    <definedName name="Z_312F225E_EFE3_455A_A167_B1F3199E1635_.wvu.PrintArea" localSheetId="0" hidden="1">'2 Г осв'!$A$1:$T$519</definedName>
    <definedName name="_xlnm.Print_Area" localSheetId="0">'2 Г осв'!$A$1:$T$568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9" i="1" l="1"/>
  <c r="O619" i="1"/>
  <c r="M619" i="1"/>
  <c r="K619" i="1"/>
  <c r="I619" i="1"/>
  <c r="G619" i="1"/>
  <c r="E619" i="1"/>
  <c r="S611" i="1"/>
  <c r="Q611" i="1"/>
  <c r="O611" i="1"/>
  <c r="Q610" i="1"/>
  <c r="O610" i="1"/>
  <c r="Q609" i="1"/>
  <c r="S609" i="1" s="1"/>
  <c r="O609" i="1"/>
  <c r="Q608" i="1"/>
  <c r="Q607" i="1" s="1"/>
  <c r="O608" i="1"/>
  <c r="M607" i="1"/>
  <c r="K607" i="1"/>
  <c r="K603" i="1" s="1"/>
  <c r="I607" i="1"/>
  <c r="I603" i="1" s="1"/>
  <c r="G607" i="1"/>
  <c r="G603" i="1" s="1"/>
  <c r="E607" i="1"/>
  <c r="M603" i="1"/>
  <c r="E603" i="1"/>
  <c r="Q598" i="1"/>
  <c r="O598" i="1"/>
  <c r="M598" i="1"/>
  <c r="K598" i="1"/>
  <c r="I598" i="1"/>
  <c r="G598" i="1"/>
  <c r="E598" i="1"/>
  <c r="Q596" i="1"/>
  <c r="S596" i="1" s="1"/>
  <c r="O596" i="1"/>
  <c r="O595" i="1" s="1"/>
  <c r="O590" i="1" s="1"/>
  <c r="M595" i="1"/>
  <c r="K595" i="1"/>
  <c r="K590" i="1" s="1"/>
  <c r="I595" i="1"/>
  <c r="I590" i="1" s="1"/>
  <c r="G595" i="1"/>
  <c r="G590" i="1" s="1"/>
  <c r="E595" i="1"/>
  <c r="M590" i="1"/>
  <c r="E590" i="1"/>
  <c r="Q587" i="1"/>
  <c r="O587" i="1"/>
  <c r="M587" i="1"/>
  <c r="K587" i="1"/>
  <c r="I587" i="1"/>
  <c r="G587" i="1"/>
  <c r="E587" i="1"/>
  <c r="Q584" i="1"/>
  <c r="O584" i="1"/>
  <c r="M584" i="1"/>
  <c r="K584" i="1"/>
  <c r="I584" i="1"/>
  <c r="G584" i="1"/>
  <c r="E584" i="1"/>
  <c r="Q581" i="1"/>
  <c r="S581" i="1" s="1"/>
  <c r="O581" i="1"/>
  <c r="Q580" i="1"/>
  <c r="S580" i="1" s="1"/>
  <c r="O580" i="1"/>
  <c r="Q579" i="1"/>
  <c r="S579" i="1" s="1"/>
  <c r="O579" i="1"/>
  <c r="S578" i="1"/>
  <c r="Q578" i="1"/>
  <c r="O578" i="1"/>
  <c r="Q577" i="1"/>
  <c r="O577" i="1"/>
  <c r="Q575" i="1"/>
  <c r="S575" i="1" s="1"/>
  <c r="O575" i="1"/>
  <c r="Q574" i="1"/>
  <c r="S574" i="1" s="1"/>
  <c r="O574" i="1"/>
  <c r="M573" i="1"/>
  <c r="K573" i="1"/>
  <c r="I573" i="1"/>
  <c r="G573" i="1"/>
  <c r="E573" i="1"/>
  <c r="Q571" i="1"/>
  <c r="Q570" i="1" s="1"/>
  <c r="Q566" i="1" s="1"/>
  <c r="O571" i="1"/>
  <c r="O570" i="1" s="1"/>
  <c r="O566" i="1" s="1"/>
  <c r="M570" i="1"/>
  <c r="M566" i="1" s="1"/>
  <c r="K570" i="1"/>
  <c r="K566" i="1" s="1"/>
  <c r="I570" i="1"/>
  <c r="I566" i="1" s="1"/>
  <c r="G570" i="1"/>
  <c r="G566" i="1" s="1"/>
  <c r="E570" i="1"/>
  <c r="E566" i="1" s="1"/>
  <c r="I560" i="1"/>
  <c r="I559" i="1" s="1"/>
  <c r="Q559" i="1"/>
  <c r="O559" i="1"/>
  <c r="M559" i="1"/>
  <c r="K559" i="1"/>
  <c r="G559" i="1"/>
  <c r="E559" i="1"/>
  <c r="Q557" i="1"/>
  <c r="S557" i="1" s="1"/>
  <c r="O557" i="1"/>
  <c r="Q556" i="1"/>
  <c r="O556" i="1"/>
  <c r="Q555" i="1"/>
  <c r="O555" i="1"/>
  <c r="Q554" i="1"/>
  <c r="S554" i="1" s="1"/>
  <c r="O554" i="1"/>
  <c r="Q553" i="1"/>
  <c r="S553" i="1" s="1"/>
  <c r="O553" i="1"/>
  <c r="Q552" i="1"/>
  <c r="S552" i="1" s="1"/>
  <c r="O552" i="1"/>
  <c r="Q551" i="1"/>
  <c r="S551" i="1" s="1"/>
  <c r="O551" i="1"/>
  <c r="Q550" i="1"/>
  <c r="S550" i="1" s="1"/>
  <c r="O550" i="1"/>
  <c r="Q549" i="1"/>
  <c r="S549" i="1" s="1"/>
  <c r="O549" i="1"/>
  <c r="Q548" i="1"/>
  <c r="S548" i="1" s="1"/>
  <c r="O548" i="1"/>
  <c r="Q547" i="1"/>
  <c r="S547" i="1" s="1"/>
  <c r="O547" i="1"/>
  <c r="Q546" i="1"/>
  <c r="O546" i="1"/>
  <c r="Q545" i="1"/>
  <c r="O545" i="1"/>
  <c r="Q544" i="1"/>
  <c r="O544" i="1"/>
  <c r="Q543" i="1"/>
  <c r="O543" i="1"/>
  <c r="Q542" i="1"/>
  <c r="S542" i="1" s="1"/>
  <c r="O542" i="1"/>
  <c r="Q541" i="1"/>
  <c r="O541" i="1"/>
  <c r="Q540" i="1"/>
  <c r="O540" i="1"/>
  <c r="M539" i="1"/>
  <c r="K539" i="1"/>
  <c r="I539" i="1"/>
  <c r="G539" i="1"/>
  <c r="E539" i="1"/>
  <c r="Q536" i="1"/>
  <c r="S536" i="1" s="1"/>
  <c r="O536" i="1"/>
  <c r="Q535" i="1"/>
  <c r="S535" i="1" s="1"/>
  <c r="O535" i="1"/>
  <c r="Q533" i="1"/>
  <c r="O533" i="1"/>
  <c r="Q532" i="1"/>
  <c r="S532" i="1" s="1"/>
  <c r="O532" i="1"/>
  <c r="Q531" i="1"/>
  <c r="S531" i="1" s="1"/>
  <c r="O531" i="1"/>
  <c r="Q530" i="1"/>
  <c r="O530" i="1"/>
  <c r="M529" i="1"/>
  <c r="M528" i="1" s="1"/>
  <c r="K529" i="1"/>
  <c r="K528" i="1" s="1"/>
  <c r="I529" i="1"/>
  <c r="G529" i="1"/>
  <c r="E529" i="1"/>
  <c r="Q527" i="1"/>
  <c r="S527" i="1" s="1"/>
  <c r="O527" i="1"/>
  <c r="Q526" i="1"/>
  <c r="S526" i="1" s="1"/>
  <c r="O526" i="1"/>
  <c r="Q525" i="1"/>
  <c r="O525" i="1"/>
  <c r="M524" i="1"/>
  <c r="K524" i="1"/>
  <c r="I524" i="1"/>
  <c r="G524" i="1"/>
  <c r="E524" i="1"/>
  <c r="Q523" i="1"/>
  <c r="S523" i="1" s="1"/>
  <c r="O523" i="1"/>
  <c r="O522" i="1" s="1"/>
  <c r="M522" i="1"/>
  <c r="K522" i="1"/>
  <c r="I522" i="1"/>
  <c r="G522" i="1"/>
  <c r="E522" i="1"/>
  <c r="Q521" i="1"/>
  <c r="Q520" i="1" s="1"/>
  <c r="O521" i="1"/>
  <c r="O520" i="1" s="1"/>
  <c r="M520" i="1"/>
  <c r="K520" i="1"/>
  <c r="I520" i="1"/>
  <c r="G520" i="1"/>
  <c r="E520" i="1"/>
  <c r="Q519" i="1"/>
  <c r="O519" i="1"/>
  <c r="Q518" i="1"/>
  <c r="O518" i="1"/>
  <c r="Q517" i="1"/>
  <c r="S517" i="1" s="1"/>
  <c r="O517" i="1"/>
  <c r="Q516" i="1"/>
  <c r="O516" i="1"/>
  <c r="Q515" i="1"/>
  <c r="O515" i="1"/>
  <c r="Q514" i="1"/>
  <c r="O514" i="1"/>
  <c r="M513" i="1"/>
  <c r="K513" i="1"/>
  <c r="K512" i="1" s="1"/>
  <c r="I513" i="1"/>
  <c r="G513" i="1"/>
  <c r="E513" i="1"/>
  <c r="Q510" i="1"/>
  <c r="O510" i="1"/>
  <c r="Q509" i="1"/>
  <c r="O509" i="1"/>
  <c r="Q508" i="1"/>
  <c r="O508" i="1"/>
  <c r="M507" i="1"/>
  <c r="M502" i="1" s="1"/>
  <c r="M495" i="1" s="1"/>
  <c r="K507" i="1"/>
  <c r="I507" i="1"/>
  <c r="G507" i="1"/>
  <c r="E507" i="1"/>
  <c r="E502" i="1" s="1"/>
  <c r="E495" i="1" s="1"/>
  <c r="K502" i="1"/>
  <c r="K495" i="1" s="1"/>
  <c r="I502" i="1"/>
  <c r="G502" i="1"/>
  <c r="Q496" i="1"/>
  <c r="O496" i="1"/>
  <c r="M496" i="1"/>
  <c r="K496" i="1"/>
  <c r="I496" i="1"/>
  <c r="I495" i="1" s="1"/>
  <c r="G496" i="1"/>
  <c r="G495" i="1" s="1"/>
  <c r="E496" i="1"/>
  <c r="Q493" i="1"/>
  <c r="S493" i="1" s="1"/>
  <c r="O493" i="1"/>
  <c r="S491" i="1"/>
  <c r="Q491" i="1"/>
  <c r="O491" i="1"/>
  <c r="Q490" i="1"/>
  <c r="S490" i="1" s="1"/>
  <c r="O490" i="1"/>
  <c r="Q489" i="1"/>
  <c r="S489" i="1" s="1"/>
  <c r="O489" i="1"/>
  <c r="Q488" i="1"/>
  <c r="S488" i="1" s="1"/>
  <c r="O488" i="1"/>
  <c r="Q487" i="1"/>
  <c r="S487" i="1" s="1"/>
  <c r="O487" i="1"/>
  <c r="Q486" i="1"/>
  <c r="S486" i="1" s="1"/>
  <c r="O486" i="1"/>
  <c r="Q484" i="1"/>
  <c r="S484" i="1" s="1"/>
  <c r="O484" i="1"/>
  <c r="Q483" i="1"/>
  <c r="S483" i="1" s="1"/>
  <c r="O483" i="1"/>
  <c r="Q482" i="1"/>
  <c r="S482" i="1" s="1"/>
  <c r="O482" i="1"/>
  <c r="Q481" i="1"/>
  <c r="S481" i="1" s="1"/>
  <c r="O481" i="1"/>
  <c r="Q480" i="1"/>
  <c r="S480" i="1" s="1"/>
  <c r="O480" i="1"/>
  <c r="Q479" i="1"/>
  <c r="S479" i="1" s="1"/>
  <c r="O479" i="1"/>
  <c r="Q478" i="1"/>
  <c r="S478" i="1" s="1"/>
  <c r="O478" i="1"/>
  <c r="Q477" i="1"/>
  <c r="S477" i="1" s="1"/>
  <c r="O477" i="1"/>
  <c r="Q476" i="1"/>
  <c r="S476" i="1" s="1"/>
  <c r="O476" i="1"/>
  <c r="Q475" i="1"/>
  <c r="S475" i="1" s="1"/>
  <c r="O475" i="1"/>
  <c r="Q474" i="1"/>
  <c r="S474" i="1" s="1"/>
  <c r="O474" i="1"/>
  <c r="Q473" i="1"/>
  <c r="S473" i="1" s="1"/>
  <c r="O473" i="1"/>
  <c r="Q472" i="1"/>
  <c r="S472" i="1" s="1"/>
  <c r="O472" i="1"/>
  <c r="Q471" i="1"/>
  <c r="S471" i="1" s="1"/>
  <c r="O471" i="1"/>
  <c r="Q470" i="1"/>
  <c r="S470" i="1" s="1"/>
  <c r="O470" i="1"/>
  <c r="Q469" i="1"/>
  <c r="S469" i="1" s="1"/>
  <c r="O469" i="1"/>
  <c r="Q468" i="1"/>
  <c r="S468" i="1" s="1"/>
  <c r="O468" i="1"/>
  <c r="Q467" i="1"/>
  <c r="S467" i="1" s="1"/>
  <c r="O467" i="1"/>
  <c r="Q466" i="1"/>
  <c r="S466" i="1" s="1"/>
  <c r="O466" i="1"/>
  <c r="Q465" i="1"/>
  <c r="S465" i="1" s="1"/>
  <c r="O465" i="1"/>
  <c r="Q464" i="1"/>
  <c r="S464" i="1" s="1"/>
  <c r="O464" i="1"/>
  <c r="Q463" i="1"/>
  <c r="S463" i="1" s="1"/>
  <c r="O463" i="1"/>
  <c r="S461" i="1"/>
  <c r="Q461" i="1"/>
  <c r="O461" i="1"/>
  <c r="Q460" i="1"/>
  <c r="O460" i="1"/>
  <c r="M459" i="1"/>
  <c r="K459" i="1"/>
  <c r="I459" i="1"/>
  <c r="G459" i="1"/>
  <c r="G27" i="1" s="1"/>
  <c r="E459" i="1"/>
  <c r="Q457" i="1"/>
  <c r="S457" i="1" s="1"/>
  <c r="O457" i="1"/>
  <c r="O456" i="1" s="1"/>
  <c r="O452" i="1" s="1"/>
  <c r="M456" i="1"/>
  <c r="M452" i="1" s="1"/>
  <c r="K456" i="1"/>
  <c r="K452" i="1" s="1"/>
  <c r="I456" i="1"/>
  <c r="I452" i="1" s="1"/>
  <c r="G456" i="1"/>
  <c r="E456" i="1"/>
  <c r="G452" i="1"/>
  <c r="E452" i="1"/>
  <c r="Q448" i="1"/>
  <c r="O448" i="1"/>
  <c r="M448" i="1"/>
  <c r="M446" i="1" s="1"/>
  <c r="M445" i="1" s="1"/>
  <c r="K448" i="1"/>
  <c r="K446" i="1" s="1"/>
  <c r="K445" i="1" s="1"/>
  <c r="I448" i="1"/>
  <c r="G448" i="1"/>
  <c r="E448" i="1"/>
  <c r="E446" i="1" s="1"/>
  <c r="E445" i="1" s="1"/>
  <c r="Q446" i="1"/>
  <c r="Q445" i="1" s="1"/>
  <c r="O446" i="1"/>
  <c r="O445" i="1" s="1"/>
  <c r="I446" i="1"/>
  <c r="G446" i="1"/>
  <c r="G445" i="1" s="1"/>
  <c r="I445" i="1"/>
  <c r="I24" i="1" s="1"/>
  <c r="Q444" i="1"/>
  <c r="O444" i="1"/>
  <c r="Q442" i="1"/>
  <c r="S442" i="1" s="1"/>
  <c r="O442" i="1"/>
  <c r="Q441" i="1"/>
  <c r="S441" i="1" s="1"/>
  <c r="O441" i="1"/>
  <c r="Q440" i="1"/>
  <c r="S440" i="1" s="1"/>
  <c r="O440" i="1"/>
  <c r="Q439" i="1"/>
  <c r="S439" i="1" s="1"/>
  <c r="O439" i="1"/>
  <c r="Q438" i="1"/>
  <c r="S438" i="1" s="1"/>
  <c r="O438" i="1"/>
  <c r="Q437" i="1"/>
  <c r="S437" i="1" s="1"/>
  <c r="O437" i="1"/>
  <c r="Q436" i="1"/>
  <c r="S436" i="1" s="1"/>
  <c r="O436" i="1"/>
  <c r="Q435" i="1"/>
  <c r="O435" i="1"/>
  <c r="Q434" i="1"/>
  <c r="S434" i="1" s="1"/>
  <c r="O434" i="1"/>
  <c r="Q433" i="1"/>
  <c r="S433" i="1" s="1"/>
  <c r="O433" i="1"/>
  <c r="Q432" i="1"/>
  <c r="S432" i="1" s="1"/>
  <c r="O432" i="1"/>
  <c r="Q431" i="1"/>
  <c r="O431" i="1"/>
  <c r="Q430" i="1"/>
  <c r="S430" i="1" s="1"/>
  <c r="O430" i="1"/>
  <c r="Q429" i="1"/>
  <c r="S429" i="1" s="1"/>
  <c r="O429" i="1"/>
  <c r="Q428" i="1"/>
  <c r="S428" i="1" s="1"/>
  <c r="O428" i="1"/>
  <c r="Q427" i="1"/>
  <c r="S427" i="1" s="1"/>
  <c r="O427" i="1"/>
  <c r="Q426" i="1"/>
  <c r="S426" i="1" s="1"/>
  <c r="O426" i="1"/>
  <c r="Q425" i="1"/>
  <c r="S425" i="1" s="1"/>
  <c r="O425" i="1"/>
  <c r="Q424" i="1"/>
  <c r="S424" i="1" s="1"/>
  <c r="O424" i="1"/>
  <c r="Q423" i="1"/>
  <c r="O423" i="1"/>
  <c r="Q422" i="1"/>
  <c r="S422" i="1" s="1"/>
  <c r="O422" i="1"/>
  <c r="Q421" i="1"/>
  <c r="S421" i="1" s="1"/>
  <c r="O421" i="1"/>
  <c r="Q420" i="1"/>
  <c r="S420" i="1" s="1"/>
  <c r="O420" i="1"/>
  <c r="Q419" i="1"/>
  <c r="S419" i="1" s="1"/>
  <c r="O419" i="1"/>
  <c r="Q418" i="1"/>
  <c r="S418" i="1" s="1"/>
  <c r="O418" i="1"/>
  <c r="Q417" i="1"/>
  <c r="O417" i="1"/>
  <c r="M416" i="1"/>
  <c r="K416" i="1"/>
  <c r="I416" i="1"/>
  <c r="G416" i="1"/>
  <c r="E416" i="1"/>
  <c r="Q415" i="1"/>
  <c r="S415" i="1" s="1"/>
  <c r="O415" i="1"/>
  <c r="Q414" i="1"/>
  <c r="S414" i="1" s="1"/>
  <c r="O414" i="1"/>
  <c r="Q413" i="1"/>
  <c r="S413" i="1" s="1"/>
  <c r="O413" i="1"/>
  <c r="Q412" i="1"/>
  <c r="S412" i="1" s="1"/>
  <c r="O412" i="1"/>
  <c r="Q411" i="1"/>
  <c r="O411" i="1"/>
  <c r="Q410" i="1"/>
  <c r="O410" i="1"/>
  <c r="Q409" i="1"/>
  <c r="S409" i="1" s="1"/>
  <c r="O409" i="1"/>
  <c r="Q408" i="1"/>
  <c r="S408" i="1" s="1"/>
  <c r="O408" i="1"/>
  <c r="Q407" i="1"/>
  <c r="S407" i="1" s="1"/>
  <c r="O407" i="1"/>
  <c r="Q406" i="1"/>
  <c r="S406" i="1" s="1"/>
  <c r="O406" i="1"/>
  <c r="Q405" i="1"/>
  <c r="S405" i="1" s="1"/>
  <c r="O405" i="1"/>
  <c r="Q404" i="1"/>
  <c r="S404" i="1" s="1"/>
  <c r="O404" i="1"/>
  <c r="Q403" i="1"/>
  <c r="S403" i="1" s="1"/>
  <c r="O403" i="1"/>
  <c r="Q402" i="1"/>
  <c r="O402" i="1"/>
  <c r="Q401" i="1"/>
  <c r="O401" i="1"/>
  <c r="Q400" i="1"/>
  <c r="O400" i="1"/>
  <c r="Q399" i="1"/>
  <c r="O399" i="1"/>
  <c r="Q398" i="1"/>
  <c r="O398" i="1"/>
  <c r="Q397" i="1"/>
  <c r="O397" i="1"/>
  <c r="Q396" i="1"/>
  <c r="O396" i="1"/>
  <c r="Q395" i="1"/>
  <c r="O395" i="1"/>
  <c r="Q394" i="1"/>
  <c r="O394" i="1"/>
  <c r="Q393" i="1"/>
  <c r="O393" i="1"/>
  <c r="Q392" i="1"/>
  <c r="O392" i="1"/>
  <c r="Q391" i="1"/>
  <c r="O391" i="1"/>
  <c r="M390" i="1"/>
  <c r="K390" i="1"/>
  <c r="I390" i="1"/>
  <c r="G390" i="1"/>
  <c r="E390" i="1"/>
  <c r="Q389" i="1"/>
  <c r="S389" i="1" s="1"/>
  <c r="O389" i="1"/>
  <c r="O388" i="1" s="1"/>
  <c r="Q388" i="1"/>
  <c r="S388" i="1" s="1"/>
  <c r="M388" i="1"/>
  <c r="K388" i="1"/>
  <c r="I388" i="1"/>
  <c r="G388" i="1"/>
  <c r="E388" i="1"/>
  <c r="Q386" i="1"/>
  <c r="S386" i="1" s="1"/>
  <c r="O386" i="1"/>
  <c r="Q385" i="1"/>
  <c r="S385" i="1" s="1"/>
  <c r="O385" i="1"/>
  <c r="Q384" i="1"/>
  <c r="S384" i="1" s="1"/>
  <c r="O384" i="1"/>
  <c r="Q383" i="1"/>
  <c r="S383" i="1" s="1"/>
  <c r="O383" i="1"/>
  <c r="M382" i="1"/>
  <c r="K382" i="1"/>
  <c r="I382" i="1"/>
  <c r="I381" i="1" s="1"/>
  <c r="G382" i="1"/>
  <c r="E382" i="1"/>
  <c r="Q380" i="1"/>
  <c r="S380" i="1" s="1"/>
  <c r="O380" i="1"/>
  <c r="Q379" i="1"/>
  <c r="O379" i="1"/>
  <c r="Q378" i="1"/>
  <c r="S378" i="1" s="1"/>
  <c r="O378" i="1"/>
  <c r="M377" i="1"/>
  <c r="K377" i="1"/>
  <c r="K372" i="1" s="1"/>
  <c r="I377" i="1"/>
  <c r="G377" i="1"/>
  <c r="E377" i="1"/>
  <c r="Q376" i="1"/>
  <c r="O376" i="1"/>
  <c r="O375" i="1" s="1"/>
  <c r="M375" i="1"/>
  <c r="K375" i="1"/>
  <c r="I375" i="1"/>
  <c r="G375" i="1"/>
  <c r="G372" i="1" s="1"/>
  <c r="E375" i="1"/>
  <c r="Q369" i="1"/>
  <c r="S369" i="1" s="1"/>
  <c r="O369" i="1"/>
  <c r="Q368" i="1"/>
  <c r="S368" i="1" s="1"/>
  <c r="O368" i="1"/>
  <c r="Q367" i="1"/>
  <c r="S367" i="1" s="1"/>
  <c r="O367" i="1"/>
  <c r="Q366" i="1"/>
  <c r="S366" i="1" s="1"/>
  <c r="O366" i="1"/>
  <c r="Q365" i="1"/>
  <c r="O365" i="1"/>
  <c r="Q364" i="1"/>
  <c r="O364" i="1"/>
  <c r="Q363" i="1"/>
  <c r="S363" i="1" s="1"/>
  <c r="O363" i="1"/>
  <c r="Q362" i="1"/>
  <c r="S362" i="1" s="1"/>
  <c r="O362" i="1"/>
  <c r="Q361" i="1"/>
  <c r="O361" i="1"/>
  <c r="Q360" i="1"/>
  <c r="O360" i="1"/>
  <c r="Q359" i="1"/>
  <c r="S359" i="1" s="1"/>
  <c r="O359" i="1"/>
  <c r="Q358" i="1"/>
  <c r="S358" i="1" s="1"/>
  <c r="O358" i="1"/>
  <c r="Q357" i="1"/>
  <c r="O357" i="1"/>
  <c r="Q356" i="1"/>
  <c r="O356" i="1"/>
  <c r="Q355" i="1"/>
  <c r="O355" i="1"/>
  <c r="Q354" i="1"/>
  <c r="O354" i="1"/>
  <c r="Q353" i="1"/>
  <c r="S353" i="1" s="1"/>
  <c r="O353" i="1"/>
  <c r="M352" i="1"/>
  <c r="K352" i="1"/>
  <c r="K343" i="1" s="1"/>
  <c r="K336" i="1" s="1"/>
  <c r="I352" i="1"/>
  <c r="G352" i="1"/>
  <c r="E352" i="1"/>
  <c r="Q347" i="1"/>
  <c r="S347" i="1" s="1"/>
  <c r="O347" i="1"/>
  <c r="O346" i="1" s="1"/>
  <c r="M346" i="1"/>
  <c r="K346" i="1"/>
  <c r="I346" i="1"/>
  <c r="G346" i="1"/>
  <c r="G343" i="1" s="1"/>
  <c r="G336" i="1" s="1"/>
  <c r="E346" i="1"/>
  <c r="Q334" i="1"/>
  <c r="S334" i="1" s="1"/>
  <c r="O334" i="1"/>
  <c r="Q333" i="1"/>
  <c r="S333" i="1" s="1"/>
  <c r="O333" i="1"/>
  <c r="S332" i="1"/>
  <c r="Q332" i="1"/>
  <c r="O332" i="1"/>
  <c r="Q331" i="1"/>
  <c r="S331" i="1" s="1"/>
  <c r="O331" i="1"/>
  <c r="Q330" i="1"/>
  <c r="S330" i="1" s="1"/>
  <c r="O330" i="1"/>
  <c r="Q329" i="1"/>
  <c r="S329" i="1" s="1"/>
  <c r="O329" i="1"/>
  <c r="Q328" i="1"/>
  <c r="S328" i="1" s="1"/>
  <c r="O328" i="1"/>
  <c r="Q327" i="1"/>
  <c r="S327" i="1" s="1"/>
  <c r="O327" i="1"/>
  <c r="Q326" i="1"/>
  <c r="S326" i="1" s="1"/>
  <c r="O326" i="1"/>
  <c r="Q325" i="1"/>
  <c r="S325" i="1" s="1"/>
  <c r="O325" i="1"/>
  <c r="Q324" i="1"/>
  <c r="S324" i="1" s="1"/>
  <c r="O324" i="1"/>
  <c r="Q323" i="1"/>
  <c r="S323" i="1" s="1"/>
  <c r="O323" i="1"/>
  <c r="Q322" i="1"/>
  <c r="S322" i="1" s="1"/>
  <c r="O322" i="1"/>
  <c r="Q321" i="1"/>
  <c r="S321" i="1" s="1"/>
  <c r="O321" i="1"/>
  <c r="Q320" i="1"/>
  <c r="S320" i="1" s="1"/>
  <c r="O320" i="1"/>
  <c r="Q319" i="1"/>
  <c r="S319" i="1" s="1"/>
  <c r="O319" i="1"/>
  <c r="Q318" i="1"/>
  <c r="S318" i="1" s="1"/>
  <c r="O318" i="1"/>
  <c r="Q317" i="1"/>
  <c r="S317" i="1" s="1"/>
  <c r="O317" i="1"/>
  <c r="Q316" i="1"/>
  <c r="S316" i="1" s="1"/>
  <c r="O316" i="1"/>
  <c r="Q315" i="1"/>
  <c r="S315" i="1" s="1"/>
  <c r="O315" i="1"/>
  <c r="Q314" i="1"/>
  <c r="S314" i="1" s="1"/>
  <c r="O314" i="1"/>
  <c r="Q313" i="1"/>
  <c r="O313" i="1"/>
  <c r="M312" i="1"/>
  <c r="K312" i="1"/>
  <c r="I312" i="1"/>
  <c r="G312" i="1"/>
  <c r="E312" i="1"/>
  <c r="Q310" i="1"/>
  <c r="S310" i="1" s="1"/>
  <c r="O310" i="1"/>
  <c r="O309" i="1" s="1"/>
  <c r="O305" i="1" s="1"/>
  <c r="M309" i="1"/>
  <c r="M305" i="1" s="1"/>
  <c r="K309" i="1"/>
  <c r="I309" i="1"/>
  <c r="I305" i="1" s="1"/>
  <c r="G309" i="1"/>
  <c r="G305" i="1" s="1"/>
  <c r="E309" i="1"/>
  <c r="E305" i="1" s="1"/>
  <c r="K305" i="1"/>
  <c r="Q299" i="1"/>
  <c r="Q298" i="1" s="1"/>
  <c r="O299" i="1"/>
  <c r="O298" i="1" s="1"/>
  <c r="M299" i="1"/>
  <c r="M298" i="1" s="1"/>
  <c r="K299" i="1"/>
  <c r="K298" i="1" s="1"/>
  <c r="I299" i="1"/>
  <c r="G299" i="1"/>
  <c r="G298" i="1" s="1"/>
  <c r="E299" i="1"/>
  <c r="I298" i="1"/>
  <c r="E298" i="1"/>
  <c r="Q297" i="1"/>
  <c r="S297" i="1" s="1"/>
  <c r="O297" i="1"/>
  <c r="Q296" i="1"/>
  <c r="S296" i="1" s="1"/>
  <c r="O296" i="1"/>
  <c r="Q295" i="1"/>
  <c r="O295" i="1"/>
  <c r="Q294" i="1"/>
  <c r="S294" i="1" s="1"/>
  <c r="O294" i="1"/>
  <c r="Q293" i="1"/>
  <c r="S293" i="1" s="1"/>
  <c r="O293" i="1"/>
  <c r="Q292" i="1"/>
  <c r="S292" i="1" s="1"/>
  <c r="O292" i="1"/>
  <c r="Q291" i="1"/>
  <c r="S291" i="1" s="1"/>
  <c r="O291" i="1"/>
  <c r="Q290" i="1"/>
  <c r="S290" i="1" s="1"/>
  <c r="O290" i="1"/>
  <c r="Q289" i="1"/>
  <c r="O289" i="1"/>
  <c r="Q288" i="1"/>
  <c r="O288" i="1"/>
  <c r="Q286" i="1"/>
  <c r="S286" i="1" s="1"/>
  <c r="O286" i="1"/>
  <c r="Q285" i="1"/>
  <c r="S285" i="1" s="1"/>
  <c r="O285" i="1"/>
  <c r="Q284" i="1"/>
  <c r="S284" i="1" s="1"/>
  <c r="O284" i="1"/>
  <c r="Q283" i="1"/>
  <c r="S283" i="1" s="1"/>
  <c r="O283" i="1"/>
  <c r="M282" i="1"/>
  <c r="K282" i="1"/>
  <c r="I282" i="1"/>
  <c r="I275" i="1" s="1"/>
  <c r="G282" i="1"/>
  <c r="E282" i="1"/>
  <c r="Q279" i="1"/>
  <c r="S279" i="1" s="1"/>
  <c r="O279" i="1"/>
  <c r="Q278" i="1"/>
  <c r="S278" i="1" s="1"/>
  <c r="O278" i="1"/>
  <c r="Q277" i="1"/>
  <c r="O277" i="1"/>
  <c r="M276" i="1"/>
  <c r="K276" i="1"/>
  <c r="I276" i="1"/>
  <c r="G276" i="1"/>
  <c r="E276" i="1"/>
  <c r="E275" i="1" s="1"/>
  <c r="M275" i="1"/>
  <c r="Q274" i="1"/>
  <c r="S274" i="1" s="1"/>
  <c r="O274" i="1"/>
  <c r="Q273" i="1"/>
  <c r="S273" i="1" s="1"/>
  <c r="O273" i="1"/>
  <c r="Q272" i="1"/>
  <c r="S272" i="1" s="1"/>
  <c r="O272" i="1"/>
  <c r="Q271" i="1"/>
  <c r="S271" i="1" s="1"/>
  <c r="O271" i="1"/>
  <c r="Q270" i="1"/>
  <c r="O270" i="1"/>
  <c r="Q269" i="1"/>
  <c r="O269" i="1"/>
  <c r="Q268" i="1"/>
  <c r="O268" i="1"/>
  <c r="Q267" i="1"/>
  <c r="O267" i="1"/>
  <c r="M266" i="1"/>
  <c r="K266" i="1"/>
  <c r="I266" i="1"/>
  <c r="G266" i="1"/>
  <c r="E266" i="1"/>
  <c r="Q265" i="1"/>
  <c r="S265" i="1" s="1"/>
  <c r="O265" i="1"/>
  <c r="O264" i="1"/>
  <c r="M264" i="1"/>
  <c r="K264" i="1"/>
  <c r="I264" i="1"/>
  <c r="G264" i="1"/>
  <c r="E264" i="1"/>
  <c r="Q262" i="1"/>
  <c r="S262" i="1" s="1"/>
  <c r="O262" i="1"/>
  <c r="Q261" i="1"/>
  <c r="S261" i="1" s="1"/>
  <c r="O261" i="1"/>
  <c r="Q260" i="1"/>
  <c r="O260" i="1"/>
  <c r="M259" i="1"/>
  <c r="K259" i="1"/>
  <c r="I259" i="1"/>
  <c r="G259" i="1"/>
  <c r="E259" i="1"/>
  <c r="Q256" i="1"/>
  <c r="O256" i="1"/>
  <c r="Q255" i="1"/>
  <c r="O255" i="1"/>
  <c r="Q254" i="1"/>
  <c r="S254" i="1" s="1"/>
  <c r="O254" i="1"/>
  <c r="Q253" i="1"/>
  <c r="O253" i="1"/>
  <c r="M252" i="1"/>
  <c r="M247" i="1" s="1"/>
  <c r="K252" i="1"/>
  <c r="I252" i="1"/>
  <c r="I247" i="1" s="1"/>
  <c r="G252" i="1"/>
  <c r="G247" i="1" s="1"/>
  <c r="E252" i="1"/>
  <c r="E247" i="1" s="1"/>
  <c r="K247" i="1"/>
  <c r="Q244" i="1"/>
  <c r="O244" i="1"/>
  <c r="M244" i="1"/>
  <c r="K244" i="1"/>
  <c r="I244" i="1"/>
  <c r="G244" i="1"/>
  <c r="E244" i="1"/>
  <c r="Q241" i="1"/>
  <c r="O241" i="1"/>
  <c r="M241" i="1"/>
  <c r="K241" i="1"/>
  <c r="I241" i="1"/>
  <c r="G241" i="1"/>
  <c r="E241" i="1"/>
  <c r="Q238" i="1"/>
  <c r="S238" i="1" s="1"/>
  <c r="O238" i="1"/>
  <c r="Q237" i="1"/>
  <c r="S237" i="1" s="1"/>
  <c r="O237" i="1"/>
  <c r="Q236" i="1"/>
  <c r="S236" i="1" s="1"/>
  <c r="O236" i="1"/>
  <c r="Q235" i="1"/>
  <c r="S235" i="1" s="1"/>
  <c r="O235" i="1"/>
  <c r="Q234" i="1"/>
  <c r="S234" i="1" s="1"/>
  <c r="O234" i="1"/>
  <c r="Q233" i="1"/>
  <c r="S233" i="1" s="1"/>
  <c r="O233" i="1"/>
  <c r="Q232" i="1"/>
  <c r="S232" i="1" s="1"/>
  <c r="O232" i="1"/>
  <c r="Q231" i="1"/>
  <c r="S231" i="1" s="1"/>
  <c r="O231" i="1"/>
  <c r="Q230" i="1"/>
  <c r="S230" i="1" s="1"/>
  <c r="O230" i="1"/>
  <c r="Q229" i="1"/>
  <c r="S229" i="1" s="1"/>
  <c r="O229" i="1"/>
  <c r="Q228" i="1"/>
  <c r="S228" i="1" s="1"/>
  <c r="O228" i="1"/>
  <c r="Q227" i="1"/>
  <c r="S227" i="1" s="1"/>
  <c r="O227" i="1"/>
  <c r="Q226" i="1"/>
  <c r="S226" i="1" s="1"/>
  <c r="O226" i="1"/>
  <c r="Q225" i="1"/>
  <c r="S225" i="1" s="1"/>
  <c r="O225" i="1"/>
  <c r="Q224" i="1"/>
  <c r="S224" i="1" s="1"/>
  <c r="O224" i="1"/>
  <c r="Q223" i="1"/>
  <c r="S223" i="1" s="1"/>
  <c r="O223" i="1"/>
  <c r="Q222" i="1"/>
  <c r="O222" i="1"/>
  <c r="Q221" i="1"/>
  <c r="S221" i="1" s="1"/>
  <c r="O221" i="1"/>
  <c r="Q220" i="1"/>
  <c r="S220" i="1" s="1"/>
  <c r="O220" i="1"/>
  <c r="Q219" i="1"/>
  <c r="S219" i="1" s="1"/>
  <c r="O219" i="1"/>
  <c r="Q218" i="1"/>
  <c r="S218" i="1" s="1"/>
  <c r="O218" i="1"/>
  <c r="Q217" i="1"/>
  <c r="S217" i="1" s="1"/>
  <c r="O217" i="1"/>
  <c r="Q216" i="1"/>
  <c r="S216" i="1" s="1"/>
  <c r="O216" i="1"/>
  <c r="Q215" i="1"/>
  <c r="S215" i="1" s="1"/>
  <c r="O215" i="1"/>
  <c r="Q214" i="1"/>
  <c r="S214" i="1" s="1"/>
  <c r="O214" i="1"/>
  <c r="Q213" i="1"/>
  <c r="S213" i="1" s="1"/>
  <c r="O213" i="1"/>
  <c r="Q212" i="1"/>
  <c r="S212" i="1" s="1"/>
  <c r="O212" i="1"/>
  <c r="Q211" i="1"/>
  <c r="S211" i="1" s="1"/>
  <c r="O211" i="1"/>
  <c r="Q210" i="1"/>
  <c r="S210" i="1" s="1"/>
  <c r="O210" i="1"/>
  <c r="Q209" i="1"/>
  <c r="S209" i="1" s="1"/>
  <c r="O209" i="1"/>
  <c r="Q208" i="1"/>
  <c r="S208" i="1" s="1"/>
  <c r="O208" i="1"/>
  <c r="Q207" i="1"/>
  <c r="S207" i="1" s="1"/>
  <c r="O207" i="1"/>
  <c r="Q206" i="1"/>
  <c r="S206" i="1" s="1"/>
  <c r="O206" i="1"/>
  <c r="Q205" i="1"/>
  <c r="S205" i="1" s="1"/>
  <c r="O205" i="1"/>
  <c r="Q204" i="1"/>
  <c r="S204" i="1" s="1"/>
  <c r="O204" i="1"/>
  <c r="Q203" i="1"/>
  <c r="S203" i="1" s="1"/>
  <c r="O203" i="1"/>
  <c r="Q202" i="1"/>
  <c r="S202" i="1" s="1"/>
  <c r="O202" i="1"/>
  <c r="Q201" i="1"/>
  <c r="S201" i="1" s="1"/>
  <c r="O201" i="1"/>
  <c r="Q200" i="1"/>
  <c r="S200" i="1" s="1"/>
  <c r="O200" i="1"/>
  <c r="S199" i="1"/>
  <c r="Q199" i="1"/>
  <c r="O199" i="1"/>
  <c r="Q198" i="1"/>
  <c r="S198" i="1" s="1"/>
  <c r="O198" i="1"/>
  <c r="Q197" i="1"/>
  <c r="S197" i="1" s="1"/>
  <c r="O197" i="1"/>
  <c r="Q196" i="1"/>
  <c r="S196" i="1" s="1"/>
  <c r="O196" i="1"/>
  <c r="Q195" i="1"/>
  <c r="S195" i="1" s="1"/>
  <c r="O195" i="1"/>
  <c r="Q194" i="1"/>
  <c r="S194" i="1" s="1"/>
  <c r="O194" i="1"/>
  <c r="Q193" i="1"/>
  <c r="S193" i="1" s="1"/>
  <c r="O193" i="1"/>
  <c r="Q192" i="1"/>
  <c r="S192" i="1" s="1"/>
  <c r="O192" i="1"/>
  <c r="Q191" i="1"/>
  <c r="S191" i="1" s="1"/>
  <c r="O191" i="1"/>
  <c r="Q190" i="1"/>
  <c r="S190" i="1" s="1"/>
  <c r="O190" i="1"/>
  <c r="Q189" i="1"/>
  <c r="S189" i="1" s="1"/>
  <c r="O189" i="1"/>
  <c r="Q188" i="1"/>
  <c r="S188" i="1" s="1"/>
  <c r="O188" i="1"/>
  <c r="Q187" i="1"/>
  <c r="S187" i="1" s="1"/>
  <c r="O187" i="1"/>
  <c r="Q186" i="1"/>
  <c r="S186" i="1" s="1"/>
  <c r="O186" i="1"/>
  <c r="Q185" i="1"/>
  <c r="S185" i="1" s="1"/>
  <c r="O185" i="1"/>
  <c r="Q184" i="1"/>
  <c r="S184" i="1" s="1"/>
  <c r="O184" i="1"/>
  <c r="Q183" i="1"/>
  <c r="S183" i="1" s="1"/>
  <c r="O183" i="1"/>
  <c r="Q182" i="1"/>
  <c r="S182" i="1" s="1"/>
  <c r="O182" i="1"/>
  <c r="Q181" i="1"/>
  <c r="S181" i="1" s="1"/>
  <c r="O181" i="1"/>
  <c r="Q180" i="1"/>
  <c r="S180" i="1" s="1"/>
  <c r="O180" i="1"/>
  <c r="S179" i="1"/>
  <c r="Q179" i="1"/>
  <c r="O179" i="1"/>
  <c r="Q178" i="1"/>
  <c r="S178" i="1" s="1"/>
  <c r="O178" i="1"/>
  <c r="Q177" i="1"/>
  <c r="S177" i="1" s="1"/>
  <c r="O177" i="1"/>
  <c r="Q176" i="1"/>
  <c r="S176" i="1" s="1"/>
  <c r="O176" i="1"/>
  <c r="Q175" i="1"/>
  <c r="S175" i="1" s="1"/>
  <c r="O175" i="1"/>
  <c r="Q174" i="1"/>
  <c r="S174" i="1" s="1"/>
  <c r="O174" i="1"/>
  <c r="Q173" i="1"/>
  <c r="S173" i="1" s="1"/>
  <c r="O173" i="1"/>
  <c r="Q172" i="1"/>
  <c r="S172" i="1" s="1"/>
  <c r="O172" i="1"/>
  <c r="Q171" i="1"/>
  <c r="S171" i="1" s="1"/>
  <c r="O171" i="1"/>
  <c r="Q170" i="1"/>
  <c r="S170" i="1" s="1"/>
  <c r="O170" i="1"/>
  <c r="Q169" i="1"/>
  <c r="S169" i="1" s="1"/>
  <c r="O169" i="1"/>
  <c r="Q167" i="1"/>
  <c r="S167" i="1" s="1"/>
  <c r="O167" i="1"/>
  <c r="Q166" i="1"/>
  <c r="S166" i="1" s="1"/>
  <c r="O166" i="1"/>
  <c r="Q165" i="1"/>
  <c r="S165" i="1" s="1"/>
  <c r="O165" i="1"/>
  <c r="Q164" i="1"/>
  <c r="S164" i="1" s="1"/>
  <c r="O164" i="1"/>
  <c r="Q163" i="1"/>
  <c r="S163" i="1" s="1"/>
  <c r="O163" i="1"/>
  <c r="Q162" i="1"/>
  <c r="S162" i="1" s="1"/>
  <c r="O162" i="1"/>
  <c r="Q161" i="1"/>
  <c r="S161" i="1" s="1"/>
  <c r="O161" i="1"/>
  <c r="Q160" i="1"/>
  <c r="S160" i="1" s="1"/>
  <c r="O160" i="1"/>
  <c r="Q159" i="1"/>
  <c r="S159" i="1" s="1"/>
  <c r="O159" i="1"/>
  <c r="Q158" i="1"/>
  <c r="S158" i="1" s="1"/>
  <c r="O158" i="1"/>
  <c r="M157" i="1"/>
  <c r="K157" i="1"/>
  <c r="I157" i="1"/>
  <c r="G157" i="1"/>
  <c r="E157" i="1"/>
  <c r="Q155" i="1"/>
  <c r="O155" i="1"/>
  <c r="Q154" i="1"/>
  <c r="O154" i="1"/>
  <c r="Q153" i="1"/>
  <c r="S153" i="1" s="1"/>
  <c r="O153" i="1"/>
  <c r="Q152" i="1"/>
  <c r="S152" i="1" s="1"/>
  <c r="O152" i="1"/>
  <c r="Q151" i="1"/>
  <c r="S151" i="1" s="1"/>
  <c r="O151" i="1"/>
  <c r="Q150" i="1"/>
  <c r="S150" i="1" s="1"/>
  <c r="O150" i="1"/>
  <c r="Q149" i="1"/>
  <c r="S149" i="1" s="1"/>
  <c r="O149" i="1"/>
  <c r="M148" i="1"/>
  <c r="K148" i="1"/>
  <c r="I148" i="1"/>
  <c r="G148" i="1"/>
  <c r="E148" i="1"/>
  <c r="Q147" i="1"/>
  <c r="S147" i="1" s="1"/>
  <c r="O147" i="1"/>
  <c r="Q146" i="1"/>
  <c r="S146" i="1" s="1"/>
  <c r="O146" i="1"/>
  <c r="M145" i="1"/>
  <c r="K145" i="1"/>
  <c r="I145" i="1"/>
  <c r="G145" i="1"/>
  <c r="E145" i="1"/>
  <c r="Q144" i="1"/>
  <c r="Q143" i="1" s="1"/>
  <c r="O144" i="1"/>
  <c r="O143" i="1"/>
  <c r="M143" i="1"/>
  <c r="K143" i="1"/>
  <c r="I143" i="1"/>
  <c r="G143" i="1"/>
  <c r="E143" i="1"/>
  <c r="Q135" i="1"/>
  <c r="Q134" i="1" s="1"/>
  <c r="O135" i="1"/>
  <c r="O134" i="1" s="1"/>
  <c r="M135" i="1"/>
  <c r="M134" i="1" s="1"/>
  <c r="K135" i="1"/>
  <c r="I135" i="1"/>
  <c r="I134" i="1" s="1"/>
  <c r="G135" i="1"/>
  <c r="G134" i="1" s="1"/>
  <c r="E135" i="1"/>
  <c r="E134" i="1" s="1"/>
  <c r="E24" i="1" s="1"/>
  <c r="K134" i="1"/>
  <c r="Q131" i="1"/>
  <c r="S131" i="1" s="1"/>
  <c r="O131" i="1"/>
  <c r="Q130" i="1"/>
  <c r="S130" i="1" s="1"/>
  <c r="O130" i="1"/>
  <c r="Q129" i="1"/>
  <c r="S129" i="1" s="1"/>
  <c r="O129" i="1"/>
  <c r="Q128" i="1"/>
  <c r="S128" i="1" s="1"/>
  <c r="O128" i="1"/>
  <c r="Q127" i="1"/>
  <c r="S127" i="1" s="1"/>
  <c r="O127" i="1"/>
  <c r="Q126" i="1"/>
  <c r="S126" i="1" s="1"/>
  <c r="O126" i="1"/>
  <c r="Q125" i="1"/>
  <c r="S125" i="1" s="1"/>
  <c r="O125" i="1"/>
  <c r="Q124" i="1"/>
  <c r="S124" i="1" s="1"/>
  <c r="O124" i="1"/>
  <c r="Q123" i="1"/>
  <c r="S123" i="1" s="1"/>
  <c r="O123" i="1"/>
  <c r="Q122" i="1"/>
  <c r="S122" i="1" s="1"/>
  <c r="O122" i="1"/>
  <c r="Q121" i="1"/>
  <c r="S121" i="1" s="1"/>
  <c r="O121" i="1"/>
  <c r="Q120" i="1"/>
  <c r="S120" i="1" s="1"/>
  <c r="O120" i="1"/>
  <c r="Q119" i="1"/>
  <c r="S119" i="1" s="1"/>
  <c r="O119" i="1"/>
  <c r="Q118" i="1"/>
  <c r="S118" i="1" s="1"/>
  <c r="O118" i="1"/>
  <c r="Q117" i="1"/>
  <c r="S117" i="1" s="1"/>
  <c r="O117" i="1"/>
  <c r="Q116" i="1"/>
  <c r="S116" i="1" s="1"/>
  <c r="O116" i="1"/>
  <c r="Q115" i="1"/>
  <c r="S115" i="1" s="1"/>
  <c r="O115" i="1"/>
  <c r="Q114" i="1"/>
  <c r="S114" i="1" s="1"/>
  <c r="O114" i="1"/>
  <c r="Q113" i="1"/>
  <c r="S113" i="1" s="1"/>
  <c r="O113" i="1"/>
  <c r="Q112" i="1"/>
  <c r="S112" i="1" s="1"/>
  <c r="O112" i="1"/>
  <c r="Q111" i="1"/>
  <c r="S111" i="1" s="1"/>
  <c r="O111" i="1"/>
  <c r="Q110" i="1"/>
  <c r="S110" i="1" s="1"/>
  <c r="O110" i="1"/>
  <c r="Q109" i="1"/>
  <c r="S109" i="1" s="1"/>
  <c r="O109" i="1"/>
  <c r="Q108" i="1"/>
  <c r="S108" i="1" s="1"/>
  <c r="O108" i="1"/>
  <c r="Q107" i="1"/>
  <c r="S107" i="1" s="1"/>
  <c r="O107" i="1"/>
  <c r="Q106" i="1"/>
  <c r="S106" i="1" s="1"/>
  <c r="O106" i="1"/>
  <c r="Q105" i="1"/>
  <c r="S105" i="1" s="1"/>
  <c r="O105" i="1"/>
  <c r="Q104" i="1"/>
  <c r="S104" i="1" s="1"/>
  <c r="O104" i="1"/>
  <c r="Q103" i="1"/>
  <c r="S103" i="1" s="1"/>
  <c r="O103" i="1"/>
  <c r="S102" i="1"/>
  <c r="Q102" i="1"/>
  <c r="O102" i="1"/>
  <c r="Q101" i="1"/>
  <c r="S101" i="1" s="1"/>
  <c r="O101" i="1"/>
  <c r="Q100" i="1"/>
  <c r="S100" i="1" s="1"/>
  <c r="O100" i="1"/>
  <c r="Q99" i="1"/>
  <c r="S99" i="1" s="1"/>
  <c r="O99" i="1"/>
  <c r="Q98" i="1"/>
  <c r="O98" i="1"/>
  <c r="Q97" i="1"/>
  <c r="S97" i="1" s="1"/>
  <c r="O97" i="1"/>
  <c r="M96" i="1"/>
  <c r="K96" i="1"/>
  <c r="I96" i="1"/>
  <c r="G96" i="1"/>
  <c r="E96" i="1"/>
  <c r="Q95" i="1"/>
  <c r="S95" i="1" s="1"/>
  <c r="O95" i="1"/>
  <c r="Q94" i="1"/>
  <c r="S94" i="1" s="1"/>
  <c r="O94" i="1"/>
  <c r="Q93" i="1"/>
  <c r="O93" i="1"/>
  <c r="Q92" i="1"/>
  <c r="S92" i="1" s="1"/>
  <c r="O92" i="1"/>
  <c r="Q91" i="1"/>
  <c r="S91" i="1" s="1"/>
  <c r="O91" i="1"/>
  <c r="Q90" i="1"/>
  <c r="O90" i="1"/>
  <c r="Q89" i="1"/>
  <c r="S89" i="1" s="1"/>
  <c r="O89" i="1"/>
  <c r="Q88" i="1"/>
  <c r="S88" i="1" s="1"/>
  <c r="O88" i="1"/>
  <c r="Q87" i="1"/>
  <c r="S87" i="1" s="1"/>
  <c r="O87" i="1"/>
  <c r="Q86" i="1"/>
  <c r="O86" i="1"/>
  <c r="Q85" i="1"/>
  <c r="S85" i="1" s="1"/>
  <c r="O85" i="1"/>
  <c r="Q84" i="1"/>
  <c r="O84" i="1"/>
  <c r="Q83" i="1"/>
  <c r="S83" i="1" s="1"/>
  <c r="O83" i="1"/>
  <c r="Q82" i="1"/>
  <c r="S82" i="1" s="1"/>
  <c r="O82" i="1"/>
  <c r="Q81" i="1"/>
  <c r="S81" i="1" s="1"/>
  <c r="O81" i="1"/>
  <c r="M80" i="1"/>
  <c r="K80" i="1"/>
  <c r="I80" i="1"/>
  <c r="G80" i="1"/>
  <c r="E80" i="1"/>
  <c r="Q78" i="1"/>
  <c r="S78" i="1" s="1"/>
  <c r="O78" i="1"/>
  <c r="Q77" i="1"/>
  <c r="S77" i="1" s="1"/>
  <c r="O77" i="1"/>
  <c r="Q76" i="1"/>
  <c r="S76" i="1" s="1"/>
  <c r="O76" i="1"/>
  <c r="Q75" i="1"/>
  <c r="S75" i="1" s="1"/>
  <c r="O75" i="1"/>
  <c r="Q74" i="1"/>
  <c r="S74" i="1" s="1"/>
  <c r="O74" i="1"/>
  <c r="Q73" i="1"/>
  <c r="S73" i="1" s="1"/>
  <c r="O73" i="1"/>
  <c r="Q72" i="1"/>
  <c r="O72" i="1"/>
  <c r="Q71" i="1"/>
  <c r="S71" i="1" s="1"/>
  <c r="O71" i="1"/>
  <c r="Q70" i="1"/>
  <c r="S70" i="1" s="1"/>
  <c r="O70" i="1"/>
  <c r="Q69" i="1"/>
  <c r="O69" i="1"/>
  <c r="Q68" i="1"/>
  <c r="O68" i="1"/>
  <c r="Q67" i="1"/>
  <c r="S67" i="1" s="1"/>
  <c r="O67" i="1"/>
  <c r="M66" i="1"/>
  <c r="K66" i="1"/>
  <c r="K65" i="1" s="1"/>
  <c r="I66" i="1"/>
  <c r="I65" i="1" s="1"/>
  <c r="G66" i="1"/>
  <c r="E66" i="1"/>
  <c r="Q64" i="1"/>
  <c r="O64" i="1"/>
  <c r="Q63" i="1"/>
  <c r="O63" i="1"/>
  <c r="Q62" i="1"/>
  <c r="S62" i="1" s="1"/>
  <c r="O62" i="1"/>
  <c r="M60" i="1"/>
  <c r="K60" i="1"/>
  <c r="I60" i="1"/>
  <c r="G60" i="1"/>
  <c r="E60" i="1"/>
  <c r="Q59" i="1"/>
  <c r="S59" i="1" s="1"/>
  <c r="O59" i="1"/>
  <c r="O58" i="1" s="1"/>
  <c r="M58" i="1"/>
  <c r="K58" i="1"/>
  <c r="I58" i="1"/>
  <c r="G58" i="1"/>
  <c r="E58" i="1"/>
  <c r="Q57" i="1"/>
  <c r="S57" i="1" s="1"/>
  <c r="O57" i="1"/>
  <c r="Q56" i="1"/>
  <c r="S56" i="1" s="1"/>
  <c r="O56" i="1"/>
  <c r="Q55" i="1"/>
  <c r="S55" i="1" s="1"/>
  <c r="O55" i="1"/>
  <c r="O53" i="1" s="1"/>
  <c r="Q54" i="1"/>
  <c r="O54" i="1"/>
  <c r="M53" i="1"/>
  <c r="K53" i="1"/>
  <c r="I53" i="1"/>
  <c r="G53" i="1"/>
  <c r="E53" i="1"/>
  <c r="Q52" i="1"/>
  <c r="Q50" i="1" s="1"/>
  <c r="O52" i="1"/>
  <c r="Q51" i="1"/>
  <c r="S51" i="1" s="1"/>
  <c r="O51" i="1"/>
  <c r="M50" i="1"/>
  <c r="K50" i="1"/>
  <c r="I50" i="1"/>
  <c r="G50" i="1"/>
  <c r="E50" i="1"/>
  <c r="Q47" i="1"/>
  <c r="S47" i="1" s="1"/>
  <c r="O47" i="1"/>
  <c r="Q46" i="1"/>
  <c r="O46" i="1"/>
  <c r="Q45" i="1"/>
  <c r="O45" i="1"/>
  <c r="Q44" i="1"/>
  <c r="O44" i="1"/>
  <c r="M43" i="1"/>
  <c r="K43" i="1"/>
  <c r="I43" i="1"/>
  <c r="I37" i="1" s="1"/>
  <c r="G43" i="1"/>
  <c r="E43" i="1"/>
  <c r="Q41" i="1"/>
  <c r="Q40" i="1" s="1"/>
  <c r="O41" i="1"/>
  <c r="O40" i="1" s="1"/>
  <c r="M40" i="1"/>
  <c r="K40" i="1"/>
  <c r="I40" i="1"/>
  <c r="G40" i="1"/>
  <c r="E40" i="1"/>
  <c r="K37" i="1"/>
  <c r="Q32" i="1"/>
  <c r="S32" i="1" s="1"/>
  <c r="O32" i="1"/>
  <c r="O31" i="1" s="1"/>
  <c r="O30" i="1" s="1"/>
  <c r="M31" i="1"/>
  <c r="M30" i="1" s="1"/>
  <c r="K31" i="1"/>
  <c r="I31" i="1"/>
  <c r="G31" i="1"/>
  <c r="E31" i="1"/>
  <c r="E30" i="1" s="1"/>
  <c r="K30" i="1"/>
  <c r="I30" i="1"/>
  <c r="G30" i="1"/>
  <c r="I27" i="1"/>
  <c r="Q26" i="1"/>
  <c r="O26" i="1"/>
  <c r="M26" i="1"/>
  <c r="K26" i="1"/>
  <c r="I26" i="1"/>
  <c r="G26" i="1"/>
  <c r="E26" i="1"/>
  <c r="T19" i="1"/>
  <c r="I29" i="1" l="1"/>
  <c r="O24" i="1"/>
  <c r="E258" i="1"/>
  <c r="M258" i="1"/>
  <c r="M512" i="1"/>
  <c r="M494" i="1" s="1"/>
  <c r="Q60" i="1"/>
  <c r="S60" i="1" s="1"/>
  <c r="O148" i="1"/>
  <c r="O141" i="1" s="1"/>
  <c r="O25" i="1" s="1"/>
  <c r="K275" i="1"/>
  <c r="O276" i="1"/>
  <c r="Q416" i="1"/>
  <c r="I528" i="1"/>
  <c r="I23" i="1" s="1"/>
  <c r="Q58" i="1"/>
  <c r="S144" i="1"/>
  <c r="O524" i="1"/>
  <c r="Q259" i="1"/>
  <c r="S259" i="1" s="1"/>
  <c r="E583" i="1"/>
  <c r="E582" i="1" s="1"/>
  <c r="E37" i="1"/>
  <c r="M37" i="1"/>
  <c r="M29" i="1" s="1"/>
  <c r="M28" i="1" s="1"/>
  <c r="K141" i="1"/>
  <c r="I141" i="1"/>
  <c r="S260" i="1"/>
  <c r="K258" i="1"/>
  <c r="E528" i="1"/>
  <c r="M583" i="1"/>
  <c r="M582" i="1" s="1"/>
  <c r="K29" i="1"/>
  <c r="O43" i="1"/>
  <c r="O37" i="1" s="1"/>
  <c r="O29" i="1" s="1"/>
  <c r="G24" i="1"/>
  <c r="Q24" i="1"/>
  <c r="K24" i="1"/>
  <c r="Q352" i="1"/>
  <c r="S352" i="1" s="1"/>
  <c r="M24" i="1"/>
  <c r="G528" i="1"/>
  <c r="E49" i="1"/>
  <c r="M49" i="1"/>
  <c r="S58" i="1"/>
  <c r="O80" i="1"/>
  <c r="G258" i="1"/>
  <c r="E27" i="1"/>
  <c r="M27" i="1"/>
  <c r="K27" i="1"/>
  <c r="G583" i="1"/>
  <c r="G582" i="1" s="1"/>
  <c r="Q529" i="1"/>
  <c r="S529" i="1" s="1"/>
  <c r="S530" i="1"/>
  <c r="I583" i="1"/>
  <c r="I582" i="1" s="1"/>
  <c r="O157" i="1"/>
  <c r="E381" i="1"/>
  <c r="M381" i="1"/>
  <c r="S607" i="1"/>
  <c r="Q603" i="1"/>
  <c r="S603" i="1" s="1"/>
  <c r="Q157" i="1"/>
  <c r="S157" i="1" s="1"/>
  <c r="Q459" i="1"/>
  <c r="S459" i="1" s="1"/>
  <c r="S460" i="1"/>
  <c r="E512" i="1"/>
  <c r="E494" i="1" s="1"/>
  <c r="O539" i="1"/>
  <c r="K25" i="1"/>
  <c r="I25" i="1"/>
  <c r="S255" i="1"/>
  <c r="Q252" i="1"/>
  <c r="S252" i="1" s="1"/>
  <c r="O352" i="1"/>
  <c r="O343" i="1" s="1"/>
  <c r="O336" i="1" s="1"/>
  <c r="Q382" i="1"/>
  <c r="S382" i="1" s="1"/>
  <c r="S416" i="1"/>
  <c r="Q524" i="1"/>
  <c r="S524" i="1" s="1"/>
  <c r="Q43" i="1"/>
  <c r="S43" i="1" s="1"/>
  <c r="G49" i="1"/>
  <c r="O60" i="1"/>
  <c r="Q66" i="1"/>
  <c r="G65" i="1"/>
  <c r="E65" i="1"/>
  <c r="M65" i="1"/>
  <c r="M23" i="1" s="1"/>
  <c r="S143" i="1"/>
  <c r="E141" i="1"/>
  <c r="E25" i="1" s="1"/>
  <c r="M141" i="1"/>
  <c r="M25" i="1" s="1"/>
  <c r="K240" i="1"/>
  <c r="K239" i="1" s="1"/>
  <c r="Q266" i="1"/>
  <c r="S266" i="1" s="1"/>
  <c r="O282" i="1"/>
  <c r="O275" i="1" s="1"/>
  <c r="Q309" i="1"/>
  <c r="I343" i="1"/>
  <c r="I336" i="1" s="1"/>
  <c r="E372" i="1"/>
  <c r="M372" i="1"/>
  <c r="G381" i="1"/>
  <c r="O416" i="1"/>
  <c r="O459" i="1"/>
  <c r="O507" i="1"/>
  <c r="O502" i="1" s="1"/>
  <c r="O495" i="1" s="1"/>
  <c r="O513" i="1"/>
  <c r="O512" i="1" s="1"/>
  <c r="I512" i="1"/>
  <c r="I494" i="1" s="1"/>
  <c r="G512" i="1"/>
  <c r="G494" i="1" s="1"/>
  <c r="O529" i="1"/>
  <c r="Q539" i="1"/>
  <c r="O573" i="1"/>
  <c r="S608" i="1"/>
  <c r="K583" i="1"/>
  <c r="K582" i="1" s="1"/>
  <c r="E29" i="1"/>
  <c r="S50" i="1"/>
  <c r="I49" i="1"/>
  <c r="O66" i="1"/>
  <c r="O96" i="1"/>
  <c r="O145" i="1"/>
  <c r="E240" i="1"/>
  <c r="E239" i="1" s="1"/>
  <c r="M240" i="1"/>
  <c r="I240" i="1"/>
  <c r="O252" i="1"/>
  <c r="O247" i="1" s="1"/>
  <c r="O240" i="1" s="1"/>
  <c r="G275" i="1"/>
  <c r="O312" i="1"/>
  <c r="O377" i="1"/>
  <c r="O372" i="1" s="1"/>
  <c r="O382" i="1"/>
  <c r="O381" i="1" s="1"/>
  <c r="Q507" i="1"/>
  <c r="Q502" i="1" s="1"/>
  <c r="Q495" i="1" s="1"/>
  <c r="Q513" i="1"/>
  <c r="O583" i="1"/>
  <c r="O607" i="1"/>
  <c r="O603" i="1" s="1"/>
  <c r="G37" i="1"/>
  <c r="G29" i="1" s="1"/>
  <c r="G141" i="1"/>
  <c r="G25" i="1" s="1"/>
  <c r="I258" i="1"/>
  <c r="E343" i="1"/>
  <c r="E336" i="1" s="1"/>
  <c r="E21" i="1" s="1"/>
  <c r="M343" i="1"/>
  <c r="M336" i="1" s="1"/>
  <c r="M335" i="1" s="1"/>
  <c r="I372" i="1"/>
  <c r="K381" i="1"/>
  <c r="K335" i="1" s="1"/>
  <c r="O390" i="1"/>
  <c r="K494" i="1"/>
  <c r="Q573" i="1"/>
  <c r="S573" i="1" s="1"/>
  <c r="O50" i="1"/>
  <c r="O49" i="1" s="1"/>
  <c r="S66" i="1"/>
  <c r="K49" i="1"/>
  <c r="Q53" i="1"/>
  <c r="S53" i="1" s="1"/>
  <c r="S313" i="1"/>
  <c r="Q312" i="1"/>
  <c r="Q80" i="1"/>
  <c r="S80" i="1" s="1"/>
  <c r="Q148" i="1"/>
  <c r="G240" i="1"/>
  <c r="G239" i="1" s="1"/>
  <c r="Q247" i="1"/>
  <c r="Q264" i="1"/>
  <c r="S264" i="1" s="1"/>
  <c r="O266" i="1"/>
  <c r="S268" i="1"/>
  <c r="I335" i="1"/>
  <c r="S376" i="1"/>
  <c r="Q375" i="1"/>
  <c r="S375" i="1" s="1"/>
  <c r="S539" i="1"/>
  <c r="Q31" i="1"/>
  <c r="S52" i="1"/>
  <c r="S63" i="1"/>
  <c r="S68" i="1"/>
  <c r="Q96" i="1"/>
  <c r="S96" i="1" s="1"/>
  <c r="Q282" i="1"/>
  <c r="S282" i="1" s="1"/>
  <c r="Q390" i="1"/>
  <c r="S390" i="1" s="1"/>
  <c r="S513" i="1"/>
  <c r="Q145" i="1"/>
  <c r="S145" i="1" s="1"/>
  <c r="O259" i="1"/>
  <c r="Q276" i="1"/>
  <c r="G335" i="1"/>
  <c r="Q377" i="1"/>
  <c r="Q456" i="1"/>
  <c r="Q522" i="1"/>
  <c r="S522" i="1" s="1"/>
  <c r="S577" i="1"/>
  <c r="Q595" i="1"/>
  <c r="Q346" i="1"/>
  <c r="E23" i="1" l="1"/>
  <c r="E22" i="1"/>
  <c r="M239" i="1"/>
  <c r="O65" i="1"/>
  <c r="O23" i="1" s="1"/>
  <c r="O528" i="1"/>
  <c r="M22" i="1"/>
  <c r="E335" i="1"/>
  <c r="Q528" i="1"/>
  <c r="S528" i="1" s="1"/>
  <c r="O494" i="1"/>
  <c r="G23" i="1"/>
  <c r="G28" i="1"/>
  <c r="Q258" i="1"/>
  <c r="S258" i="1" s="1"/>
  <c r="Q512" i="1"/>
  <c r="S512" i="1" s="1"/>
  <c r="Q37" i="1"/>
  <c r="S37" i="1" s="1"/>
  <c r="E20" i="1"/>
  <c r="I22" i="1"/>
  <c r="O27" i="1"/>
  <c r="O258" i="1"/>
  <c r="E28" i="1"/>
  <c r="O582" i="1"/>
  <c r="K23" i="1"/>
  <c r="M21" i="1"/>
  <c r="M20" i="1" s="1"/>
  <c r="I239" i="1"/>
  <c r="I21" i="1"/>
  <c r="S309" i="1"/>
  <c r="Q305" i="1"/>
  <c r="S305" i="1" s="1"/>
  <c r="G22" i="1"/>
  <c r="I28" i="1"/>
  <c r="K21" i="1"/>
  <c r="S377" i="1"/>
  <c r="Q372" i="1"/>
  <c r="S372" i="1" s="1"/>
  <c r="O239" i="1"/>
  <c r="O21" i="1"/>
  <c r="S31" i="1"/>
  <c r="Q30" i="1"/>
  <c r="O335" i="1"/>
  <c r="O22" i="1"/>
  <c r="Q381" i="1"/>
  <c r="S381" i="1" s="1"/>
  <c r="S148" i="1"/>
  <c r="Q141" i="1"/>
  <c r="S312" i="1"/>
  <c r="Q27" i="1"/>
  <c r="S27" i="1" s="1"/>
  <c r="Q49" i="1"/>
  <c r="S595" i="1"/>
  <c r="Q590" i="1"/>
  <c r="Q275" i="1"/>
  <c r="S275" i="1" s="1"/>
  <c r="S276" i="1"/>
  <c r="Q343" i="1"/>
  <c r="S346" i="1"/>
  <c r="S456" i="1"/>
  <c r="Q452" i="1"/>
  <c r="S452" i="1" s="1"/>
  <c r="S247" i="1"/>
  <c r="Q240" i="1"/>
  <c r="K28" i="1"/>
  <c r="K22" i="1"/>
  <c r="K20" i="1" s="1"/>
  <c r="Q65" i="1"/>
  <c r="G21" i="1"/>
  <c r="G20" i="1" s="1"/>
  <c r="O28" i="1" l="1"/>
  <c r="Q494" i="1"/>
  <c r="S494" i="1" s="1"/>
  <c r="I20" i="1"/>
  <c r="Q22" i="1"/>
  <c r="S22" i="1" s="1"/>
  <c r="S49" i="1"/>
  <c r="S30" i="1"/>
  <c r="Q29" i="1"/>
  <c r="S590" i="1"/>
  <c r="Q583" i="1"/>
  <c r="O20" i="1"/>
  <c r="Q239" i="1"/>
  <c r="S239" i="1" s="1"/>
  <c r="S240" i="1"/>
  <c r="S65" i="1"/>
  <c r="Q23" i="1"/>
  <c r="S23" i="1" s="1"/>
  <c r="Q336" i="1"/>
  <c r="S343" i="1"/>
  <c r="Q25" i="1"/>
  <c r="S25" i="1" s="1"/>
  <c r="S141" i="1"/>
  <c r="S29" i="1" l="1"/>
  <c r="Q28" i="1"/>
  <c r="S28" i="1" s="1"/>
  <c r="Q21" i="1"/>
  <c r="Q335" i="1"/>
  <c r="S335" i="1" s="1"/>
  <c r="S336" i="1"/>
  <c r="S583" i="1"/>
  <c r="Q582" i="1"/>
  <c r="S582" i="1" s="1"/>
  <c r="Q20" i="1" l="1"/>
  <c r="S20" i="1" s="1"/>
  <c r="S21" i="1"/>
</calcChain>
</file>

<file path=xl/sharedStrings.xml><?xml version="1.0" encoding="utf-8"?>
<sst xmlns="http://schemas.openxmlformats.org/spreadsheetml/2006/main" count="7430" uniqueCount="1198">
  <si>
    <t>Приложение  № 2</t>
  </si>
  <si>
    <t>к приказу Минэнерго России</t>
  </si>
  <si>
    <t>от «___» ___ 2017 г. №______</t>
  </si>
  <si>
    <t>Форма 2. Отчет об исполнении плана освоения капитальных вложений по инвестиционным проектам инвестиционной программы</t>
  </si>
  <si>
    <t>за 2021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</si>
  <si>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</si>
  <si>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</si>
  <si>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</si>
  <si>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</si>
  <si>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</si>
  <si>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</si>
  <si>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</si>
  <si>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</si>
  <si>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</si>
  <si>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млн. рублей (без НДС)</t>
  </si>
  <si>
    <t xml:space="preserve">Фактический объем освоения капитальных вложений на 01.01.2021, млн рублей 
(без НДС) </t>
  </si>
  <si>
    <t xml:space="preserve">Остаток освоения капитальных вложений 
на 01.01.2021,  млн рублей (без НДС) </t>
  </si>
  <si>
    <t>Освоение капитальных вложений 2021 года, млн рублей  (без НДС)</t>
  </si>
  <si>
    <t xml:space="preserve">Остаток освоения капитальных вложений 
на 01.01.2022,  млн рублей 
(без НДС) </t>
  </si>
  <si>
    <t>Отклонение от плана освоения 2021 года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</si>
  <si>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</si>
  <si>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</si>
  <si>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</si>
  <si>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</si>
  <si>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</si>
  <si>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</si>
  <si>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</si>
  <si>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</si>
  <si>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</si>
  <si>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</si>
  <si>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</si>
  <si>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</si>
  <si>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</si>
  <si>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</si>
  <si>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</si>
  <si>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</si>
  <si>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</si>
  <si>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</si>
  <si>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</si>
  <si>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</si>
  <si>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</si>
  <si>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</si>
  <si>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</si>
  <si>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</si>
  <si>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</si>
  <si>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</si>
  <si>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</si>
  <si>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</si>
  <si>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</si>
  <si>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</si>
  <si>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</si>
  <si>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</si>
  <si>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</si>
  <si>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</si>
  <si>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</si>
  <si>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Не выполнены пусконаладочные работы по причине переноса сроков выполнения работ по подключению сетей АО «ДРСК» к ЗРУ 110 кВ Хабаровской ТЭЦ-1 на конец 2022г.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</si>
  <si>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</si>
  <si>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</si>
  <si>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</si>
  <si>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</si>
  <si>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</si>
  <si>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</si>
  <si>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</si>
  <si>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</si>
  <si>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</si>
  <si>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</si>
  <si>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</si>
  <si>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</si>
  <si>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</si>
  <si>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</si>
  <si>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</si>
  <si>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</si>
  <si>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</si>
  <si>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</si>
  <si>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</si>
  <si>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</si>
  <si>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</si>
  <si>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</si>
  <si>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</si>
  <si>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</si>
  <si>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</si>
  <si>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</si>
  <si>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</si>
  <si>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</si>
  <si>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 xml:space="preserve">Уменьшение стоимости проекта и давальческих материалов по результатам закупочных процедур.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</si>
  <si>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</si>
  <si>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</si>
  <si>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</si>
  <si>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</si>
  <si>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</si>
  <si>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</si>
  <si>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</si>
  <si>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</si>
  <si>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Удорожание стоимости проекта.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</si>
  <si>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</si>
  <si>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</si>
  <si>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</si>
  <si>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</si>
  <si>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</si>
  <si>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</si>
  <si>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</si>
  <si>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</si>
  <si>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</si>
  <si>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</si>
  <si>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 xml:space="preserve">Позднее заключение договора и низкие темпы выполнения работ подрядной организацией. Планируется продление сроков выполнения работ, с выставлением штрафных санкций.    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</si>
  <si>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</si>
  <si>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</si>
  <si>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Отставание подрядной организации от графика производства работ. Длительные сроки поставки оборудования. Планируется заключение дополнительного соглашения на продление сроков выполнения работ до 30.09.2022г и увеличения стоимости СМР. 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</si>
  <si>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</si>
  <si>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</si>
  <si>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</si>
  <si>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</si>
  <si>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Всвязи с низкими темпами производства работ и отсутствием материалов поставки, подрядчик идет с отставанием от графика производства работ. 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</si>
  <si>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</si>
  <si>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</si>
  <si>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</si>
  <si>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</si>
  <si>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по результатам заключения договоров/доп. соглашений (аренда земли)</t>
  </si>
  <si>
    <t>Наращивание золоотвала №2 (1 очередь) Хабаровской ТЭЦ-3 на 1800 тыс. м3</t>
  </si>
  <si>
    <t>H_505-ХГ-57</t>
  </si>
  <si>
    <t>Низкие темпы производства работ подрядной организацией.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</si>
  <si>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</si>
  <si>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</si>
  <si>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</si>
  <si>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</si>
  <si>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</si>
  <si>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</si>
  <si>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</si>
  <si>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</si>
  <si>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</si>
  <si>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</si>
  <si>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</si>
  <si>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</si>
  <si>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</si>
  <si>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</si>
  <si>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</si>
  <si>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</si>
  <si>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</si>
  <si>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</si>
  <si>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</si>
  <si>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</si>
  <si>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</si>
  <si>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</si>
  <si>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</si>
  <si>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</si>
  <si>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</si>
  <si>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ст. №1 БКЗ-75-39ФБ Николаевской ТЭЦ</t>
  </si>
  <si>
    <t>H_505-ХГ-98</t>
  </si>
  <si>
    <t xml:space="preserve"> Уменьшение стоимости материалов от запланированных.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</si>
  <si>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</si>
  <si>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</si>
  <si>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Причиной отклонения является снижение стоимости выполнения работ при корректировке сметной документации.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</si>
  <si>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</si>
  <si>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</si>
  <si>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</si>
  <si>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</si>
  <si>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 xml:space="preserve">Позднее заключение договора подряда. Выполнение работ планируется начать в соответствии с графиком выполнения работ. 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</si>
  <si>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</si>
  <si>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</si>
  <si>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</si>
  <si>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</si>
  <si>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</si>
  <si>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</si>
  <si>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</si>
  <si>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</si>
  <si>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</si>
  <si>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</si>
  <si>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</si>
  <si>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</si>
  <si>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</si>
  <si>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</si>
  <si>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</si>
  <si>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</si>
  <si>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</si>
  <si>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</si>
  <si>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</si>
  <si>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</si>
  <si>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</si>
  <si>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</si>
  <si>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</si>
  <si>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</si>
  <si>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</si>
  <si>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</si>
  <si>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</si>
  <si>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</si>
  <si>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</si>
  <si>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</si>
  <si>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</si>
  <si>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</si>
  <si>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</si>
  <si>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</si>
  <si>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</si>
  <si>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</si>
  <si>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</si>
  <si>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</si>
  <si>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предусмотренные в договоре аренды, в сторону уменьшения.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</si>
  <si>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</si>
  <si>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</si>
  <si>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</si>
  <si>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</si>
  <si>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 xml:space="preserve">Отставание подрядчика от графика производства работ, и в связи с длительным проведением процедуры заключения договора на СМР. 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</si>
  <si>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</si>
  <si>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</si>
  <si>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 xml:space="preserve">К выполнению приняты работы по разработке ПИР, не завершённые в 2020 году, в связи с невыполнением Подрядчиком договорных сроков предоставления проектно-сметной документации. (Основание: заключение дополнительного соглашения №1 к договору № 66/ХГ от 21.02.2020).  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</si>
  <si>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</si>
  <si>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</si>
  <si>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Длительное проведение закупочных процедур по выбору подрядных организаций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</si>
  <si>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</si>
  <si>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</si>
  <si>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</si>
  <si>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</si>
  <si>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 xml:space="preserve">Отставание подрядчика от графика производства работ, заключается дополнительное соглашение по продлению сроков договора. 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</si>
  <si>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</si>
  <si>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</si>
  <si>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Не выполнение подрядной организацией, договорных обязательств.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</si>
  <si>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</si>
  <si>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</si>
  <si>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</si>
  <si>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</si>
  <si>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Строительно - монтажные работы по объекту выполнены не в полом объёме, в связи с принятием решения о приостановлении строительства объекта. 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</si>
  <si>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</si>
  <si>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</si>
  <si>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 xml:space="preserve">Отклонение связно с невыполнением работ подрядной организацией работ по прокладке кабелей, в связи с наступлением отрицательных температур окружающего воздуха. Ведется работа по расторжению с Подрядчиком договора по согласованию сторон.  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</si>
  <si>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</si>
  <si>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</si>
  <si>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Длительное проведение закупочных процедур по выбору подрядной организации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</si>
  <si>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</si>
  <si>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</si>
  <si>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 xml:space="preserve">Отклонение связано с невыполнением условий договора подрядчиком по разработке ПИР, в связи с чем заключается дополнительное соглашение на продление сроков выполнения работ. 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</si>
  <si>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</si>
  <si>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</si>
  <si>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</si>
  <si>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</si>
  <si>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</si>
  <si>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</si>
  <si>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</si>
  <si>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</si>
  <si>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</si>
  <si>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</si>
  <si>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</si>
  <si>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</si>
  <si>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</si>
  <si>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</si>
  <si>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</si>
  <si>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</si>
  <si>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</si>
  <si>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</si>
  <si>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</si>
  <si>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</si>
  <si>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</si>
  <si>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</si>
  <si>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</si>
  <si>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</si>
  <si>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</si>
  <si>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</si>
  <si>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</si>
  <si>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</si>
  <si>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</si>
  <si>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</si>
  <si>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Не заключен договор на выполнение работ,из-за отсутсвия заявителей.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</si>
  <si>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</si>
  <si>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</si>
  <si>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</si>
  <si>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</si>
  <si>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</si>
  <si>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</si>
  <si>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</si>
  <si>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</si>
  <si>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</si>
  <si>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</si>
  <si>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</si>
  <si>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</si>
  <si>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</si>
  <si>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</si>
  <si>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</si>
  <si>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</si>
  <si>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</si>
  <si>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</si>
  <si>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</si>
  <si>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Заключен договор на выполнение работ. В связи с задержкой поставки оборудования, не представлялось возможным приступить к работам в сроки, предусмотренные договором.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</si>
  <si>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</si>
  <si>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</si>
  <si>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</si>
  <si>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</si>
  <si>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</si>
  <si>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</si>
  <si>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</si>
  <si>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</si>
  <si>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</si>
  <si>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</si>
  <si>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</si>
  <si>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</si>
  <si>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</si>
  <si>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</si>
  <si>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</si>
  <si>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</si>
  <si>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</si>
  <si>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</si>
  <si>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</si>
  <si>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</si>
  <si>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Низкие темпы производства работ подрядной организацией. Решается вопрос об увеличении стоимости проекта.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</si>
  <si>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</si>
  <si>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</si>
  <si>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</si>
  <si>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</si>
  <si>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Уменьшение объемов СМР,в связи с принятым решением об отказе от дальнейшего строительства РЭБ, планируемого в составе проекта.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</si>
  <si>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</si>
  <si>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</si>
  <si>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</si>
  <si>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</si>
  <si>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</si>
  <si>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</si>
  <si>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 объекту приняты только фактические затраты по аренде земли, предусмотренные в договоре, в сторону уменьшения. ПИР, подлежащие выполнению в 2021г не выполнены, в связи с высоким уровнем р. Амур в летне-осенний период времени, что не позволило Подрядчику провести инженерные изыскания, согласно графика. Работы будут выполнены в 2022г (договор заключен на выполнение работ в 2021-2022г.г.)</t>
  </si>
  <si>
    <t>Строительство золоотвала Амурской ТЭЦ (ёмкость 3189 тыс. м3, производительность 1200 т/час)</t>
  </si>
  <si>
    <t>F_505-ХГ-42</t>
  </si>
  <si>
    <t>Отклонение связано с высоким уровнем р. Амур в летне-осенний период времени, что не позволило Подрядчику выполнить работы согласно графику. Темпы будут наращиваться, до окончания действия договора будут выполнены в полном объеме.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</si>
  <si>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</si>
  <si>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</si>
  <si>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</si>
  <si>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</si>
  <si>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По объекту приняты только фактические затраты по аренде земли, предусмотренные в договоре, в сторону уменьшения. Выполнение работ перенесено на 2023г, в связи с отсутствием проектной документации.</t>
  </si>
  <si>
    <t>Строительство жилого комплекса для работников Совгаванской ТЭЦ (S=10779,1 м2)</t>
  </si>
  <si>
    <t>I_505-ХГ-130</t>
  </si>
  <si>
    <t>Корректировка графика реализации проекта по итогам 2020 года (Пролангация сроков выполения работ подрядной организации). В результате увеличение стоимости договора (д.с.№2), произошло превышение плановой стоимости по отдельным позициям, в том числе для нужд реализации инвестиционных проектов.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</si>
  <si>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</si>
  <si>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</si>
  <si>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</si>
  <si>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</si>
  <si>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</si>
  <si>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</si>
  <si>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</si>
  <si>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</si>
  <si>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</si>
  <si>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</si>
  <si>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</si>
  <si>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</si>
  <si>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</si>
  <si>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</si>
  <si>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Увеличение стоимости в результате закупочных процедур.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</si>
  <si>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</si>
  <si>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</si>
  <si>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</si>
  <si>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</si>
  <si>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</si>
  <si>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</si>
  <si>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Уменьшение стоимости в результате закупочных процедур.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</si>
  <si>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</si>
  <si>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</si>
  <si>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</si>
  <si>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</si>
  <si>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</si>
  <si>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</si>
  <si>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</si>
  <si>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</si>
  <si>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</si>
  <si>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</si>
  <si>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Фактические расходы по  услугам агента, поставка запланирована на 2022 г.</t>
  </si>
  <si>
    <t>Покупка Установка  для испытания и прожига кабелей SEBA ВТ-5000-1, СП Хабаровская ТЭЦ-1, 1 шт.</t>
  </si>
  <si>
    <t>H_505-ХГ-45-195</t>
  </si>
  <si>
    <t>Покупка не состоялась по причине того, что завод-изготовитель  снял данное оборудование с производстсва.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</si>
  <si>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</si>
  <si>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</si>
  <si>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</si>
  <si>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</si>
  <si>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</si>
  <si>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</si>
  <si>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</si>
  <si>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</si>
  <si>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</si>
  <si>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</si>
  <si>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</si>
  <si>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</si>
  <si>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</si>
  <si>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</si>
  <si>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</si>
  <si>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</si>
  <si>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</si>
  <si>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</si>
  <si>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</si>
  <si>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</si>
  <si>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</si>
  <si>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</si>
  <si>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</si>
  <si>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</si>
  <si>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</si>
  <si>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</si>
  <si>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</si>
  <si>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</si>
  <si>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</si>
  <si>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</si>
  <si>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</si>
  <si>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</si>
  <si>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</si>
  <si>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</si>
  <si>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Отказ от приобретения данного оборудования, в связи с необходимостью приобретения приоритетного оборудования, в пределах утвержденных лимитов.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</si>
  <si>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</si>
  <si>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</si>
  <si>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</si>
  <si>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</si>
  <si>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</si>
  <si>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</si>
  <si>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</si>
  <si>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</si>
  <si>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</si>
  <si>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</si>
  <si>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</si>
  <si>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</si>
  <si>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не состоялась по причине того, что цена коммерческих предложений оказалась выше запланированной.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</si>
  <si>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</si>
  <si>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</si>
  <si>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</si>
  <si>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</si>
  <si>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</si>
  <si>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</si>
  <si>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</si>
  <si>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</si>
  <si>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</si>
  <si>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</si>
  <si>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</si>
  <si>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</si>
  <si>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</si>
  <si>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</si>
  <si>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</si>
  <si>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</si>
  <si>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</si>
  <si>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</si>
  <si>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</si>
  <si>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</si>
  <si>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</si>
  <si>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</si>
  <si>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</si>
  <si>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</si>
  <si>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</si>
  <si>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</si>
  <si>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</si>
  <si>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</si>
  <si>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</si>
  <si>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</si>
  <si>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</si>
  <si>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</si>
  <si>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</si>
  <si>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</si>
  <si>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</si>
  <si>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</si>
  <si>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</si>
  <si>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</si>
  <si>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</si>
  <si>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</si>
  <si>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</si>
  <si>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</si>
  <si>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</si>
  <si>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</si>
  <si>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</si>
  <si>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</si>
  <si>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</si>
  <si>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</si>
  <si>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</si>
  <si>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</si>
  <si>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</si>
  <si>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</si>
  <si>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</si>
  <si>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</si>
  <si>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</si>
  <si>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</si>
  <si>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</si>
  <si>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</si>
  <si>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</si>
  <si>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</si>
  <si>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</si>
  <si>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</si>
  <si>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Позднее заключение договора поставки.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</si>
  <si>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</si>
  <si>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</si>
  <si>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</si>
  <si>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</si>
  <si>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</si>
  <si>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</si>
  <si>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</si>
  <si>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</si>
  <si>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</si>
  <si>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</si>
  <si>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</si>
  <si>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</si>
  <si>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</si>
  <si>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</si>
  <si>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</si>
  <si>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</si>
  <si>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</si>
  <si>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</si>
  <si>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</si>
  <si>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</si>
  <si>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</si>
  <si>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</si>
  <si>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</si>
  <si>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</si>
  <si>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</si>
  <si>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</si>
  <si>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Не выполнены запланированные работы по оформлению патентов.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</si>
  <si>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</si>
  <si>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</si>
  <si>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>Длительное проведение процедуры заключения договора на выполнение работ.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</si>
  <si>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</si>
  <si>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</si>
  <si>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</si>
  <si>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</si>
  <si>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</si>
  <si>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</si>
  <si>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</si>
  <si>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</si>
  <si>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</si>
  <si>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</si>
  <si>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</si>
  <si>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</si>
  <si>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</si>
  <si>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</si>
  <si>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</si>
  <si>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</si>
  <si>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</si>
  <si>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</si>
  <si>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</si>
  <si>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</si>
  <si>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</si>
  <si>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Договор расторгнут в связи с невыполнением Исполнителем договорных обязательств.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</si>
  <si>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</si>
  <si>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</si>
  <si>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</si>
  <si>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</si>
  <si>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К выполнению приняты прочие затраты направленные на оформление рзарешительной документации на ввод объекта в эксплуатацию.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</si>
  <si>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</si>
  <si>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</si>
  <si>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</si>
  <si>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</si>
  <si>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</si>
  <si>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Экономия от закупочных процедур.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</si>
  <si>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</si>
  <si>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</si>
  <si>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</si>
  <si>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</si>
  <si>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</si>
  <si>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</si>
  <si>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</si>
  <si>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</si>
  <si>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</si>
  <si>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</si>
  <si>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</si>
  <si>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</si>
  <si>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</si>
  <si>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Перераспределение прочих затрат.ОКСа.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</si>
  <si>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</si>
  <si>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</si>
  <si>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</si>
  <si>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</si>
  <si>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</si>
  <si>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</si>
  <si>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</si>
  <si>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</si>
  <si>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</si>
  <si>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</si>
  <si>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</si>
  <si>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</si>
  <si>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</si>
  <si>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</si>
  <si>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</si>
  <si>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</si>
  <si>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</si>
  <si>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</si>
  <si>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</si>
  <si>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</si>
  <si>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</si>
  <si>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</si>
  <si>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</si>
  <si>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</si>
  <si>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</si>
  <si>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</si>
  <si>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</si>
  <si>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</si>
  <si>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</si>
  <si>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</si>
  <si>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</si>
  <si>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</si>
  <si>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</si>
  <si>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Корректировка графика производства работ по итогам 2020 года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</si>
  <si>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</si>
  <si>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</si>
  <si>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</si>
  <si>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</si>
  <si>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</si>
  <si>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</si>
  <si>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</si>
  <si>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</si>
  <si>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</si>
  <si>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</si>
  <si>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</si>
  <si>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</si>
  <si>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</si>
  <si>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</si>
  <si>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</si>
  <si>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</si>
  <si>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</si>
  <si>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</si>
  <si>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 xml:space="preserve">Переносо выполнения пуско-наладочных работ на январь 2022 г., заключено дополнительное соглашение к договору. 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</si>
  <si>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</si>
  <si>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</si>
  <si>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Позднее заключение договора, в связи с внесением внеплановой закупки в ГКПЗ-2021 года для устранения замечаний Госпожнадзора.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</si>
  <si>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</si>
  <si>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</si>
  <si>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</si>
  <si>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</si>
  <si>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</si>
  <si>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</si>
  <si>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</si>
  <si>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</si>
  <si>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</si>
  <si>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</si>
  <si>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</si>
  <si>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</si>
  <si>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</si>
  <si>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</si>
  <si>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</si>
  <si>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</si>
  <si>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</si>
  <si>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</si>
  <si>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</si>
  <si>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</si>
  <si>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</si>
  <si>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</si>
  <si>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</si>
  <si>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</si>
  <si>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</si>
  <si>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 xml:space="preserve">В связи с исключением из ГКПЗ 2021 г. автомобильной техники в соответствии с письмом ПАО «РусГидро» от 10.09.2020 г. № 5432.ВХ «О закупке автомобильной продукции» 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</si>
  <si>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</si>
  <si>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</si>
  <si>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</si>
  <si>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</si>
  <si>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</si>
  <si>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</si>
  <si>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</si>
  <si>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</si>
  <si>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</si>
  <si>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</si>
  <si>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</si>
  <si>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</si>
  <si>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</si>
  <si>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</si>
  <si>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Экономия от закупочных процедур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</si>
  <si>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</si>
  <si>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</si>
  <si>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</si>
  <si>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</si>
  <si>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</si>
  <si>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</si>
  <si>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Увеличение стоимости проекта по результатам закупочных процедур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</si>
  <si>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</si>
  <si>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</si>
  <si>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</si>
  <si>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</si>
  <si>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</si>
  <si>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</si>
  <si>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</si>
  <si>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</si>
  <si>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</si>
  <si>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</si>
  <si>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</si>
  <si>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</si>
  <si>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</si>
  <si>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</si>
  <si>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</si>
  <si>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</si>
  <si>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</si>
  <si>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</si>
  <si>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</si>
  <si>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</si>
  <si>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</si>
  <si>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</si>
  <si>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</si>
  <si>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</si>
  <si>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</si>
  <si>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</si>
  <si>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</si>
  <si>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</si>
  <si>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</si>
  <si>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</si>
  <si>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</si>
  <si>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</si>
  <si>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</si>
  <si>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</si>
  <si>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</si>
  <si>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</si>
  <si>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</si>
  <si>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</si>
  <si>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</si>
  <si>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</si>
  <si>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</si>
  <si>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</si>
  <si>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</si>
  <si>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</si>
  <si>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</si>
  <si>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</si>
  <si>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</si>
  <si>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</si>
  <si>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</si>
  <si>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</si>
  <si>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</si>
  <si>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</si>
  <si>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Перенос работ с 2020г на 2021г, ДС №1 от 22.12.2020 к договору №225/ПГ-20 от 22.06.2020. Изменение объема работ (Допсоглашение №2 от 08.09.21). Работы выполнены в срок в полном объеме.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</si>
  <si>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</si>
  <si>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</si>
  <si>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</si>
  <si>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</si>
  <si>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</si>
  <si>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</si>
  <si>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</si>
  <si>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</si>
  <si>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Перенос работ с 2020г на 2021г, ДС №1 от 22.12.2020 к договору №225/ПГ-20 от 22.06.2020. Изменение объема работ (Допсоглашение №2 от 08.09.21).  Работы выполнены в срок в полном объеме.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</si>
  <si>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</si>
  <si>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</si>
  <si>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Увеличение цены договора по причине роста стоимости трубной продукции. Работы выполнены в полном объеме. Дополнительное соглашение №2 от 10.12.2021 к договору №230/ПГ-21 от 20.04.2021.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</si>
  <si>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</si>
  <si>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</si>
  <si>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</si>
  <si>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</si>
  <si>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</si>
  <si>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</si>
  <si>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Корректировка сроков выполнения работ в следствии отсутствия договора по причине длительных закупочных процедур. Выполнение работ перенесено на 2022г.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</si>
  <si>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</si>
  <si>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</si>
  <si>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</si>
  <si>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</si>
  <si>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</si>
  <si>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</si>
  <si>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Корректировка стоимости при подготовке сметной документации. Работы выполнены в полном объеме. Оплата в соответствии с условиями договора.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</si>
  <si>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</si>
  <si>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</si>
  <si>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</si>
  <si>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</si>
  <si>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</si>
  <si>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</si>
  <si>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</si>
  <si>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</si>
  <si>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</si>
  <si>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</si>
  <si>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</si>
  <si>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</si>
  <si>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</si>
  <si>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</si>
  <si>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</si>
  <si>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</si>
  <si>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Корректировка сроков выполнения работ вследствии с возникшей, при производстве подготовительных мероприятий, необходимостью пересмотра технических решений по реализации ИП. Перенос работ на 2022г. Доп. 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</si>
  <si>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</si>
  <si>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</si>
  <si>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</si>
  <si>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</si>
  <si>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работ, по причине несостоявшейся закупочной процедуры 2021г, вследствии значительного удорожания продукции у производителей. Не заявился не один участник.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</si>
  <si>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</si>
  <si>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</si>
  <si>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</si>
  <si>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</si>
  <si>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Корректировка сроков выполнения работ в следствии возникшей необходимостью по устранению замечаний в технических требованиях к поставке ПТК АСУ ТП. Срок окончания договора (№390/ПГ-21 от 24.08.2021) по ПИР 30.04.2022.</t>
  </si>
  <si>
    <t>Модернизация АСУ и ТП турбинного и котельного оборудования Артемовской ТЭЦ</t>
  </si>
  <si>
    <t>I_505-ПГг-80</t>
  </si>
  <si>
    <t>Экономия по результатам закупочных процедур.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</si>
  <si>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</si>
  <si>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</si>
  <si>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</si>
  <si>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</si>
  <si>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</si>
  <si>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</si>
  <si>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Корректировка срока выполнения работ в следствии срыва сроков разработки ПСД по причине длительного выбора поставщика ПТК. Поставщик согласован 22.10.2021. Корректировка сроков согласована ЗГД АО «ДГК» (письмо от 11.11.2021 №110-01/2331) Доп. соглашение №1 от 18.11.2021 к договору №175/ПГ-21 от 29.03.2021.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</si>
  <si>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</si>
  <si>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</si>
  <si>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</si>
  <si>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</si>
  <si>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</si>
  <si>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</si>
  <si>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</si>
  <si>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</si>
  <si>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</si>
  <si>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</si>
  <si>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</si>
  <si>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</si>
  <si>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</si>
  <si>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</si>
  <si>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</si>
  <si>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</si>
  <si>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</si>
  <si>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</si>
  <si>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</si>
  <si>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</si>
  <si>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</si>
  <si>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</si>
  <si>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</si>
  <si>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</si>
  <si>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</si>
  <si>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</si>
  <si>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</si>
  <si>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работ на 2022г. После расторжения договора по инициативе подрядчика, повторное проведение закупочной процедуры и заключение договора №425/ПГ-21 от 04.10.2021. В  связи с сжатыми сроками выполнения работ и началом отопительного сезона 2021/2022 заключено дополнительное соглашение № 1 от 15.12.2021 г. со сроком окончания работ – октябрь 2022 года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</si>
  <si>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</si>
  <si>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</si>
  <si>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</si>
  <si>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</si>
  <si>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Изменение объема работ. Освоение затрат и финансирование по фактически выполненным объемам работ. Доп. соглашение №1 от 17.12.2021 к договору №98/ПГ-21 от 04.03.2021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</si>
  <si>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</si>
  <si>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</si>
  <si>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</si>
  <si>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</si>
  <si>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</si>
  <si>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</si>
  <si>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Перераспределение затрат на содержание ОКС. Изменение объема работ и удорожание стоимости проекта в следствие роста стоимости металлопродукции у производителя (Протокол заседания ЦЗК АО "ДГК" №777-2 от 23.09.2021). Освоение затрат по фактически выполненным объемам с опережением графика работ. Доп. соглашение №1 от 04.10.2021 к договору №1/ПГ-21 от 11.01.2021.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</si>
  <si>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</si>
  <si>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</si>
  <si>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Расторжение договора по инициативе подрядчика (В связи со снижением финансового положения подрядчика и отказа банков в кредите). Соглашение о расторжении договора от 17.05.21 к дог. №240/ПГ-21 от 22.04.21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</si>
  <si>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</si>
  <si>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</si>
  <si>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</si>
  <si>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</si>
  <si>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</si>
  <si>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</si>
  <si>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</si>
  <si>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</si>
  <si>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</si>
  <si>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</si>
  <si>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</si>
  <si>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</si>
  <si>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 xml:space="preserve">Снижение стоимости проекта в следствии замены типа изолирующего материала. Работы выполнены в полном объеме. Допсоглашение №1 от 07.12.2021 к договору №282/ПГ-21 от 18.05.2021. 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</si>
  <si>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</si>
  <si>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</si>
  <si>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</si>
  <si>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</si>
  <si>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</si>
  <si>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</si>
  <si>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</si>
  <si>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Перенос работ на 2022г, по причине несостоявшейся закупочной процедуры 2021г, вследствии значительного удорожания продукции у производителей. Не заявился не один участник. Финансирование по факту поставленного оборудования.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</si>
  <si>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</si>
  <si>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</si>
  <si>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Отсутствия договора на СМР в 2021г в следствии продления срока выполнения ПИР, в связи с устранением замечаний к рабочей документации. Перенос строительно-монтажных работ на 2022г.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</si>
  <si>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</si>
  <si>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</si>
  <si>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Экономия по результатам закупочных процедур. Работы выполнены в полном объеме.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</si>
  <si>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</si>
  <si>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</si>
  <si>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</si>
  <si>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</si>
  <si>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</si>
  <si>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</si>
  <si>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Проект 2021 года исключен из ИПР в связи с передачей объекта в собственность администрации г. Партизанск.</t>
  </si>
  <si>
    <t>Установка АОПО для ВЛ 110 кВ Партизанская ГРЭС – Находка тяговая СП Партизанская ГРЭС</t>
  </si>
  <si>
    <t>J_505-ПГг-111</t>
  </si>
  <si>
    <t>Корректировка срока реализации проекта (Перенос работ на 2022г), вследствие длительного согласования АО «ДРСК» проектной документации и ОТР.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</si>
  <si>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</si>
  <si>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</si>
  <si>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</si>
  <si>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</si>
  <si>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</si>
  <si>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</si>
  <si>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</si>
  <si>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</si>
  <si>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</si>
  <si>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</si>
  <si>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документации, вследствие длительного согласования АО «ДРСК» проектной документации и ОТР.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</si>
  <si>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</si>
  <si>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</si>
  <si>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</si>
  <si>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</si>
  <si>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Неисполнение договорных обязательств подрядчиком.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</si>
  <si>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</si>
  <si>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</si>
  <si>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</si>
  <si>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</si>
  <si>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</si>
  <si>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</si>
  <si>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</si>
  <si>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</si>
  <si>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Неисполнение договорных обязательств. В адрес подрядчика выставлены штрафные санкции.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</si>
  <si>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</si>
  <si>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</si>
  <si>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</si>
  <si>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</si>
  <si>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Перенос срока выполнения работ. Договор на выполнение работ не заключен, не заявился ни один участник.</t>
  </si>
  <si>
    <t>Замена бака аккумулятора  емк. 3 000 м3 ст.№2 КЦ-1 СП Приморские тепловые сети</t>
  </si>
  <si>
    <t>K_505-ПГт-138</t>
  </si>
  <si>
    <t>Неисполнение договорных обязательств. В адрес подрядчика направлена притензия.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</si>
  <si>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</si>
  <si>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</si>
  <si>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</si>
  <si>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</si>
  <si>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</si>
  <si>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</si>
  <si>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</si>
  <si>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</si>
  <si>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</si>
  <si>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</si>
  <si>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</si>
  <si>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</si>
  <si>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</si>
  <si>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</si>
  <si>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</si>
  <si>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</si>
  <si>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</si>
  <si>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</si>
  <si>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</si>
  <si>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</si>
  <si>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</si>
  <si>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</si>
  <si>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</si>
  <si>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</si>
  <si>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</si>
  <si>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Экономия связана с корректировкой объемов землянных работ (по результатам геосъемки) по отсыпке подъездной дороги.  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</si>
  <si>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</si>
  <si>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</si>
  <si>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</si>
  <si>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</si>
  <si>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Изменение стоимости проекта и объемов инвестиций по годам реалиазции в соответствии с заключенным доп. соглашением к договору на проектирование в связи с внесением изменений в технические решения реализации проекта по решению ПАО "РусГидро"и в титул проекта (протокол совещания от 11.06.2020 №11прс), где в качестве основного варианта Проекта выбран вариант замены 6-ти существующих котлоагрегатов БКЗ-210-140 на 3 котлоагрегата Е-540-13,8 ГМ).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</si>
  <si>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</si>
  <si>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</si>
  <si>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</si>
  <si>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</si>
  <si>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</si>
  <si>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</si>
  <si>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</si>
  <si>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</si>
  <si>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Приобретено по стоимости ниже 40 тыс.руб., отнесено к ТМЦ.</t>
  </si>
  <si>
    <t>Покупка толщиномера ультразвукового УТ-907 Артемовской ТЭЦ 1 шт.</t>
  </si>
  <si>
    <t>I_505-ПГг-39-56</t>
  </si>
  <si>
    <t>Покупка лебедки электрической ТЛ-9А СП Приморские тепловые сети, 1 шт</t>
  </si>
  <si>
    <t>K_505-ПГт-11-94</t>
  </si>
  <si>
    <t>Проект исключен из закупки по причине значительного удорожания.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</si>
  <si>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</si>
  <si>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</si>
  <si>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</si>
  <si>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</si>
  <si>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</si>
  <si>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</si>
  <si>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</si>
  <si>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</si>
  <si>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</si>
  <si>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</si>
  <si>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</si>
  <si>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</si>
  <si>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</si>
  <si>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</si>
  <si>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</si>
  <si>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</si>
  <si>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</si>
  <si>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</si>
  <si>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</si>
  <si>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</si>
  <si>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</si>
  <si>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</si>
  <si>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Закупка исключена, по причине значительного удорожания.</t>
  </si>
  <si>
    <t>Покупка метеоскоп-М, 1шт СП Приморские тепловые сети</t>
  </si>
  <si>
    <t>K_505-ПГт-11-111</t>
  </si>
  <si>
    <t>Увеличение стоимости оборудования по итогам проведения закупочных процедур.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</si>
  <si>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</si>
  <si>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</si>
  <si>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</si>
  <si>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</si>
  <si>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</si>
  <si>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</si>
  <si>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</si>
  <si>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</si>
  <si>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</si>
  <si>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</si>
  <si>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</si>
  <si>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</si>
  <si>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</si>
  <si>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</si>
  <si>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связано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</si>
  <si>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</si>
  <si>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</si>
  <si>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</si>
  <si>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</si>
  <si>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процедуры, поставка в соответствии с уловиями договора (2022г).</t>
  </si>
  <si>
    <t>Покупка фронтального погрузчика, СП Артемовская ТЭЦ, кол-во 1 шт</t>
  </si>
  <si>
    <t>L_505-ПГг-39-182</t>
  </si>
  <si>
    <t>Проект исключен из инвестиционной программы в связи с изменившимися производственными потребностями, в том числе с учетом решения по строительству новой Артемовской ТЭЦ-2.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</si>
  <si>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</si>
  <si>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</si>
  <si>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Исключен из ИПР, вследствии решения РГ о перевода автотраспорта на аутсорсинг.</t>
  </si>
  <si>
    <t>Покупка локомобиля МART-3 УРАЛ NEXT 2 шт (СП ПТС)</t>
  </si>
  <si>
    <t>K_505-ПГт-11-116</t>
  </si>
  <si>
    <t>Отсутствие договора поставки вследствии длительных закупочных процедур (повторные торги).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</si>
  <si>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</si>
  <si>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</si>
  <si>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</si>
  <si>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</si>
  <si>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</si>
  <si>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</si>
  <si>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</si>
  <si>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Договор на выполнение работ не заключен. Длительное согласование Проектно-сметной документации.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</si>
  <si>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</si>
  <si>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</si>
  <si>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</si>
  <si>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</si>
  <si>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</si>
  <si>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</si>
  <si>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</si>
  <si>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</si>
  <si>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</si>
  <si>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</si>
  <si>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</si>
  <si>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</si>
  <si>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</si>
  <si>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</si>
  <si>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</si>
  <si>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</si>
  <si>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</si>
  <si>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</si>
  <si>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</si>
  <si>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</si>
  <si>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</si>
  <si>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</si>
  <si>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</si>
  <si>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</si>
  <si>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</si>
  <si>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</si>
  <si>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</si>
  <si>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</si>
  <si>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</si>
  <si>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</si>
  <si>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</si>
  <si>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</si>
  <si>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</si>
  <si>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</si>
  <si>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</si>
  <si>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Изменение объёмов работ после проведения дефектации оборудования с последующей корректировкой затрат по МТР Заказчика, в связи со смещением срока вывода энергоблока в реконструкцию по согласованию с регулирующими органами.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</si>
  <si>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</si>
  <si>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</si>
  <si>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</si>
  <si>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</si>
  <si>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</si>
  <si>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</si>
  <si>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</si>
  <si>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</si>
  <si>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</si>
  <si>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</si>
  <si>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</si>
  <si>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</si>
  <si>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</si>
  <si>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</si>
  <si>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</si>
  <si>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Перенос сроков выполнения проектных работ,  для проведения дополнительных изысканий (на основании решений протокола технического совещания по вопросам проектирования наращивания дамбы шлакозолоотвала №1 Нерюнгринской ГРЭС» от 23.11.2021 №08-21).</t>
  </si>
  <si>
    <t>Реконструкция системы оборотного водоснабжения осветленной воды ШЗО Нерюнгринской ГРЭС</t>
  </si>
  <si>
    <t>H_505-НГ-48</t>
  </si>
  <si>
    <t>В связи изменением объёмов работ по результатам технических совещаний, заключено дополнительное соглашение на снижение стоимости договора.</t>
  </si>
  <si>
    <t>4.3</t>
  </si>
  <si>
    <t>4.3.1</t>
  </si>
  <si>
    <t>Техперевооружение э/б ст. №2 НГРЭС</t>
  </si>
  <si>
    <t>J_505-НГ-81</t>
  </si>
  <si>
    <t>Недовыполнение плана  в связи с изменением объёмов работ после проведения дефектации оборудования с последующей корректировкой затрат по МТР Заказчика.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</si>
  <si>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</si>
  <si>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</si>
  <si>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Договор на выполнение работ не заключен в виду отсутствия потенциального подрядчика и несостоявшихся торговых процедур.  </t>
  </si>
  <si>
    <t>Замена оборудования энергоблока ст.№1 НГРЭС (насосы с эл. двиг.: ПЭН-1Б, ЦН-1А, ЦН-1Б; ГВ ВГ-1; МВ В-1Т 110кВ)</t>
  </si>
  <si>
    <t>L_505-НГ-103</t>
  </si>
  <si>
    <t>Позднее заключение договора на проектно-изыскательские работы в связи со сменой подрядной организации.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</si>
  <si>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</si>
  <si>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</si>
  <si>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</si>
  <si>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</si>
  <si>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Новый проект. Включен в ИПР на основании решения Протокола ПАО «РусГидро» от 09.11.2020 №47прс. Приняты затраты по переданному подрядчику оборудования в монтаж.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</si>
  <si>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</si>
  <si>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</si>
  <si>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</si>
  <si>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</si>
  <si>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</si>
  <si>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</si>
  <si>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</si>
  <si>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</si>
  <si>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</si>
  <si>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</si>
  <si>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</si>
  <si>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</si>
  <si>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</si>
  <si>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</si>
  <si>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</si>
  <si>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</si>
  <si>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</si>
  <si>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</si>
  <si>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</si>
  <si>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</si>
  <si>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</si>
  <si>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</si>
  <si>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</si>
  <si>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 xml:space="preserve">Решение Штаба по обеспечению безопасности электроснабжения в Республике Саха (Якутия) от 27.09.2021 №1-378 о переносе сроков выполнения работ. 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</si>
  <si>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</si>
  <si>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</si>
  <si>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</si>
  <si>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</si>
  <si>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</si>
  <si>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</si>
  <si>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Приняты к учету стоимость ПИР, выполненных ранее запланированных сроков.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</si>
  <si>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</si>
  <si>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</si>
  <si>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Отставание подрядной организации от графика производства работ.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</si>
  <si>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</si>
  <si>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</si>
  <si>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</si>
  <si>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</si>
  <si>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 xml:space="preserve"> Несостоявшиеся торговые процедуры, из-за отсутствия заявителей.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</si>
  <si>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</si>
  <si>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</si>
  <si>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</si>
  <si>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</si>
  <si>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</si>
  <si>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</si>
  <si>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</si>
  <si>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</si>
  <si>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Позднее заключение договора подряда(внеплановая закупка Протокол ЦЗК от 13.10.2021 №840, договор заключен с протоколом разногласий 29.10.2021, разногласия к договору урегулированы 23.11.2021).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</si>
  <si>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</si>
  <si>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</si>
  <si>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</si>
  <si>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</si>
  <si>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</si>
  <si>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</si>
  <si>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</si>
  <si>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</si>
  <si>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</si>
  <si>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</si>
  <si>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</si>
  <si>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</si>
  <si>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</si>
  <si>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</si>
  <si>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</si>
  <si>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</si>
  <si>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</si>
  <si>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</si>
  <si>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</si>
  <si>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</si>
  <si>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</si>
  <si>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</si>
  <si>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Не заключен договор на выполнение работ.Проводится процедура согласования изменение параметров плановой закупки в части увеличения плановой стоимости закупки.  </t>
  </si>
  <si>
    <t>Покупка бульдозера Б10 ЧТЭЦ (2022 г. -1 шт.т)</t>
  </si>
  <si>
    <t>H_505-НГ-24-27</t>
  </si>
  <si>
    <t>Приняты затраты по закупочным процедурам. Прект 2022 г.</t>
  </si>
  <si>
    <t>Покупка мини-погрузчика, ЧТЭЦ 1 шт</t>
  </si>
  <si>
    <t>K_505-НГ-24-72</t>
  </si>
  <si>
    <t xml:space="preserve">Отсутствие потенциальных поставщиков по причине превышения рыночной стоимости от плановой. </t>
  </si>
  <si>
    <t>Покупка проборазделочной машины МПЛ-300, НГРЭС 1 шт.</t>
  </si>
  <si>
    <t>J_505-НГ-24-67</t>
  </si>
  <si>
    <t>Экономия от проведения закупочных процедур</t>
  </si>
  <si>
    <t>Покупка стенда для проверки лестниц, 1 шт. НГРЭС</t>
  </si>
  <si>
    <t>K_505-НГ-24-73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</si>
  <si>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</si>
  <si>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</si>
  <si>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</si>
  <si>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</si>
  <si>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Срыв срока поставки одного прибора, с переносом на 2022 год.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</si>
  <si>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</si>
  <si>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</si>
  <si>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</si>
  <si>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</si>
  <si>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</si>
  <si>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</si>
  <si>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</si>
  <si>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</si>
  <si>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</si>
  <si>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</si>
  <si>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</si>
  <si>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</si>
  <si>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</si>
  <si>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</si>
  <si>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</si>
  <si>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</si>
  <si>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</si>
  <si>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Изменение  условий выполнения работ  по результатам заключения договорных соглашений в связи с оптимизацией затрат в пределах тарифного источника.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</si>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</sst>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0"/>
    <numFmt numFmtId="165" formatCode="#,##0.0"/>
    <numFmt numFmtId="166" formatCode="_-* #,##0.00_р_._-;\-* #,##0.00_р_._-;_-* &quot;-&quot;??_р_._-;_-@_-"/>
    <numFmt numFmtId="167" formatCode="#,##0.00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7" fillId="0" borderId="0"/>
    <xf numFmtId="0" fontId="1" fillId="0" borderId="0"/>
  </cellStyleXfs>
  <cellXfs count="107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3" fillId="0" borderId="0" xfId="1" applyFont="1" applyFill="1" applyBorder="1" applyAlignment="1"/>
    <xf numFmtId="0" fontId="1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5" fillId="0" borderId="0" xfId="2" applyFont="1" applyFill="1" applyAlignment="1">
      <alignment vertical="center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4" fontId="1" fillId="0" borderId="0" xfId="1" applyNumberFormat="1" applyFont="1" applyFill="1"/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 wrapText="1"/>
    </xf>
    <xf numFmtId="4" fontId="8" fillId="0" borderId="13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4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14" xfId="1" applyNumberFormat="1" applyFont="1" applyFill="1" applyBorder="1" applyAlignment="1">
      <alignment horizontal="center" vertical="center"/>
    </xf>
    <xf numFmtId="4" fontId="6" fillId="0" borderId="15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/>
    <xf numFmtId="4" fontId="6" fillId="0" borderId="0" xfId="1" applyNumberFormat="1" applyFont="1" applyFill="1"/>
    <xf numFmtId="0" fontId="6" fillId="0" borderId="0" xfId="1" applyFont="1" applyFill="1"/>
    <xf numFmtId="4" fontId="6" fillId="0" borderId="12" xfId="2" applyNumberFormat="1" applyFont="1" applyFill="1" applyBorder="1" applyAlignment="1">
      <alignment horizontal="center" vertical="center"/>
    </xf>
    <xf numFmtId="4" fontId="6" fillId="0" borderId="12" xfId="2" applyNumberFormat="1" applyFont="1" applyFill="1" applyBorder="1" applyAlignment="1">
      <alignment horizontal="center" wrapText="1"/>
    </xf>
    <xf numFmtId="4" fontId="6" fillId="0" borderId="12" xfId="1" applyNumberFormat="1" applyFont="1" applyFill="1" applyBorder="1" applyAlignment="1">
      <alignment horizontal="center" vertical="center"/>
    </xf>
    <xf numFmtId="4" fontId="6" fillId="0" borderId="12" xfId="1" applyNumberFormat="1" applyFont="1" applyFill="1" applyBorder="1" applyAlignment="1">
      <alignment horizontal="center" vertical="center" wrapText="1"/>
    </xf>
    <xf numFmtId="4" fontId="8" fillId="0" borderId="12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12" xfId="1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wrapText="1"/>
    </xf>
    <xf numFmtId="4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2" xfId="1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 wrapText="1"/>
    </xf>
    <xf numFmtId="4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4" fontId="6" fillId="0" borderId="2" xfId="3" applyNumberFormat="1" applyFont="1" applyFill="1" applyBorder="1" applyAlignment="1" applyProtection="1">
      <alignment horizontal="left" vertical="center" wrapText="1"/>
      <protection locked="0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5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left" vertical="center" wrapText="1"/>
    </xf>
    <xf numFmtId="4" fontId="1" fillId="0" borderId="2" xfId="5" applyNumberFormat="1" applyFont="1" applyFill="1" applyBorder="1" applyAlignment="1">
      <alignment horizontal="center" vertical="center"/>
    </xf>
    <xf numFmtId="4" fontId="1" fillId="0" borderId="2" xfId="5" applyNumberFormat="1" applyFont="1" applyFill="1" applyBorder="1" applyAlignment="1">
      <alignment horizontal="center" vertical="center" wrapText="1"/>
    </xf>
    <xf numFmtId="2" fontId="1" fillId="0" borderId="2" xfId="5" applyNumberFormat="1" applyFont="1" applyFill="1" applyBorder="1" applyAlignment="1">
      <alignment horizontal="center" vertical="center" wrapText="1"/>
    </xf>
    <xf numFmtId="4" fontId="6" fillId="0" borderId="2" xfId="5" applyNumberFormat="1" applyFont="1" applyFill="1" applyBorder="1" applyAlignment="1">
      <alignment horizontal="center" vertical="center"/>
    </xf>
    <xf numFmtId="4" fontId="9" fillId="0" borderId="2" xfId="3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2" applyNumberFormat="1" applyFont="1" applyFill="1" applyBorder="1" applyAlignment="1">
      <alignment horizontal="center" vertical="center"/>
    </xf>
    <xf numFmtId="165" fontId="9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3" applyNumberFormat="1" applyFont="1" applyFill="1" applyBorder="1" applyAlignment="1" applyProtection="1">
      <alignment horizontal="left" vertical="center" wrapText="1"/>
      <protection locked="0"/>
    </xf>
    <xf numFmtId="4" fontId="9" fillId="0" borderId="2" xfId="3" applyNumberFormat="1" applyFont="1" applyFill="1" applyBorder="1" applyAlignment="1" applyProtection="1">
      <alignment vertical="center" wrapText="1"/>
      <protection locked="0"/>
    </xf>
    <xf numFmtId="4" fontId="9" fillId="0" borderId="2" xfId="4" applyNumberFormat="1" applyFont="1" applyFill="1" applyBorder="1" applyAlignment="1" applyProtection="1">
      <alignment vertical="center" wrapText="1"/>
      <protection locked="0"/>
    </xf>
    <xf numFmtId="165" fontId="1" fillId="0" borderId="2" xfId="3" applyNumberFormat="1" applyFont="1" applyFill="1" applyBorder="1" applyAlignment="1" applyProtection="1">
      <alignment horizontal="left" vertical="center" wrapText="1"/>
      <protection locked="0"/>
    </xf>
    <xf numFmtId="166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1" applyNumberFormat="1" applyFont="1" applyFill="1" applyBorder="1" applyAlignment="1">
      <alignment vertical="center" wrapText="1"/>
    </xf>
    <xf numFmtId="4" fontId="6" fillId="0" borderId="2" xfId="5" applyNumberFormat="1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 applyProtection="1">
      <alignment vertical="center" wrapText="1"/>
      <protection locked="0"/>
    </xf>
    <xf numFmtId="165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/>
      <protection locked="0"/>
    </xf>
    <xf numFmtId="167" fontId="1" fillId="0" borderId="2" xfId="1" applyNumberFormat="1" applyFont="1" applyFill="1" applyBorder="1"/>
    <xf numFmtId="4" fontId="9" fillId="0" borderId="2" xfId="3" applyNumberFormat="1" applyFont="1" applyFill="1" applyBorder="1" applyAlignment="1" applyProtection="1">
      <alignment horizontal="center" vertical="center"/>
      <protection locked="0"/>
    </xf>
    <xf numFmtId="0" fontId="1" fillId="0" borderId="2" xfId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 applyProtection="1">
      <alignment horizontal="left" vertical="center" wrapText="1"/>
      <protection locked="0"/>
    </xf>
    <xf numFmtId="0" fontId="9" fillId="0" borderId="2" xfId="1" applyFont="1" applyFill="1" applyBorder="1" applyAlignment="1" applyProtection="1">
      <alignment horizontal="left" vertical="center" wrapText="1"/>
      <protection locked="0"/>
    </xf>
    <xf numFmtId="0" fontId="9" fillId="0" borderId="2" xfId="5" applyFont="1" applyFill="1" applyBorder="1" applyAlignment="1" applyProtection="1">
      <alignment horizontal="center" vertical="center" wrapText="1"/>
      <protection locked="0"/>
    </xf>
    <xf numFmtId="0" fontId="1" fillId="0" borderId="2" xfId="1" applyNumberFormat="1" applyFont="1" applyFill="1" applyBorder="1" applyAlignment="1">
      <alignment horizontal="center" vertical="center"/>
    </xf>
    <xf numFmtId="165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1" fillId="0" borderId="12" xfId="1" applyNumberFormat="1" applyFont="1" applyFill="1" applyBorder="1" applyAlignment="1">
      <alignment horizontal="center" vertical="center" wrapText="1"/>
    </xf>
    <xf numFmtId="4" fontId="1" fillId="0" borderId="1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7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38300" y="65722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133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38300" y="921829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233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38300" y="155390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3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4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5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6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7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8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29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0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1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2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3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4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5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6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7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8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39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0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1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5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6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7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8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49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0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1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59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0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1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8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69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0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1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2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3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4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5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6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7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8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79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0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1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2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3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5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89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0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1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2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3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4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5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6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7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8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299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0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1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2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3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4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5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7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1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2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3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6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7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8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19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0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1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2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3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4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5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6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7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8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29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3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4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5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6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7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8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39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0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1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2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4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5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49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0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1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2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3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4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5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6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7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8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59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0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1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2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3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4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5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6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7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1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2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3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4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5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6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7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8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79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0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1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2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3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4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5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6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7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89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3" name="Text Box 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4" name="Text Box 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5" name="Text Box 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8" name="Text Box 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399" name="Text Box 1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0" name="Text Box 1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1" name="Text Box 1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2" name="Text Box 13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3" name="Text Box 14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4" name="Text Box 15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5" name="Text Box 16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6" name="Text Box 17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7" name="Text Box 18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8" name="Text Box 19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09" name="Text Box 20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3554557</xdr:colOff>
      <xdr:row>238</xdr:row>
      <xdr:rowOff>160020</xdr:rowOff>
    </xdr:to>
    <xdr:sp macro="" textlink="">
      <xdr:nvSpPr>
        <xdr:cNvPr id="411" name="Text Box 22"/>
        <xdr:cNvSpPr txBox="1">
          <a:spLocks noChangeArrowheads="1"/>
        </xdr:cNvSpPr>
      </xdr:nvSpPr>
      <xdr:spPr bwMode="auto">
        <a:xfrm>
          <a:off x="1638300" y="16099155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625"/>
  <sheetViews>
    <sheetView tabSelected="1" zoomScale="68" zoomScaleNormal="68" workbookViewId="0">
      <selection activeCell="T9" sqref="T9"/>
    </sheetView>
  </sheetViews>
  <sheetFormatPr defaultColWidth="10.28515625" defaultRowHeight="15.75" x14ac:dyDescent="0.25"/>
  <cols>
    <col min="1" max="1" width="10.28515625" style="1"/>
    <col min="2" max="2" width="65.28515625" style="1" customWidth="1"/>
    <col min="3" max="3" width="26.85546875" style="1" customWidth="1"/>
    <col min="4" max="4" width="27.85546875" style="1" customWidth="1"/>
    <col min="5" max="5" width="19.28515625" style="1" customWidth="1"/>
    <col min="6" max="6" width="11.140625" style="1" customWidth="1"/>
    <col min="7" max="7" width="12.140625" style="1" customWidth="1"/>
    <col min="8" max="8" width="11.5703125" style="1" customWidth="1"/>
    <col min="9" max="9" width="15.28515625" style="1" customWidth="1"/>
    <col min="10" max="11" width="12.28515625" style="1" customWidth="1"/>
    <col min="12" max="13" width="11.5703125" style="1" customWidth="1"/>
    <col min="14" max="15" width="12.28515625" style="1" customWidth="1"/>
    <col min="16" max="16" width="13.7109375" style="1" customWidth="1"/>
    <col min="17" max="17" width="13.5703125" style="1" customWidth="1"/>
    <col min="18" max="18" width="12.42578125" style="1" customWidth="1"/>
    <col min="19" max="19" width="15.140625" style="1" customWidth="1"/>
    <col min="20" max="20" width="67.140625" style="1" customWidth="1"/>
    <col min="21" max="21" width="31.85546875" style="1" customWidth="1"/>
    <col min="22" max="22" width="14.85546875" style="1" customWidth="1"/>
    <col min="23" max="23" width="11.7109375" style="1" customWidth="1"/>
    <col min="24" max="26" width="12.28515625" style="1" bestFit="1" customWidth="1"/>
    <col min="27" max="27" width="10.28515625" style="1"/>
    <col min="28" max="28" width="19.85546875" style="1" customWidth="1"/>
    <col min="29" max="16384" width="10.28515625" style="1"/>
  </cols>
  <sheetData>
    <row r="1" spans="1:24" ht="18.75" x14ac:dyDescent="0.3">
      <c r="T1" s="2" t="s">
        <v>0</v>
      </c>
    </row>
    <row r="2" spans="1:24" ht="18.75" x14ac:dyDescent="0.3">
      <c r="T2" s="2" t="s">
        <v>1</v>
      </c>
    </row>
    <row r="3" spans="1:24" ht="18.75" x14ac:dyDescent="0.3">
      <c r="T3" s="2" t="s">
        <v>2</v>
      </c>
    </row>
    <row r="4" spans="1:24" s="4" customFormat="1" ht="18.75" x14ac:dyDescent="0.3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3"/>
      <c r="V4" s="3"/>
      <c r="W4" s="3"/>
    </row>
    <row r="5" spans="1:24" s="4" customFormat="1" ht="18.75" x14ac:dyDescent="0.3">
      <c r="A5" s="91" t="s">
        <v>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5"/>
      <c r="V5" s="5"/>
      <c r="W5" s="5"/>
    </row>
    <row r="6" spans="1:24" s="4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4" s="4" customFormat="1" ht="18.75" x14ac:dyDescent="0.3">
      <c r="A7" s="91" t="s">
        <v>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5"/>
      <c r="V7" s="5"/>
      <c r="W7" s="5"/>
    </row>
    <row r="8" spans="1:24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7"/>
      <c r="V8" s="7"/>
      <c r="W8" s="7"/>
    </row>
    <row r="9" spans="1:2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4" ht="18.75" x14ac:dyDescent="0.3">
      <c r="A10" s="93" t="s">
        <v>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"/>
      <c r="V10" s="9"/>
      <c r="W10" s="9"/>
    </row>
    <row r="12" spans="1:24" ht="18.75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"/>
      <c r="V12" s="10"/>
      <c r="W12" s="10"/>
    </row>
    <row r="13" spans="1:24" x14ac:dyDescent="0.25">
      <c r="A13" s="92" t="s">
        <v>9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7"/>
      <c r="V13" s="7"/>
      <c r="W13" s="7"/>
    </row>
    <row r="14" spans="1:24" s="2" customFormat="1" ht="18.75" x14ac:dyDescent="0.3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11"/>
    </row>
    <row r="15" spans="1:24" ht="15.75" customHeight="1" x14ac:dyDescent="0.25">
      <c r="A15" s="95" t="s">
        <v>10</v>
      </c>
      <c r="B15" s="95" t="s">
        <v>11</v>
      </c>
      <c r="C15" s="95" t="s">
        <v>12</v>
      </c>
      <c r="D15" s="95" t="s">
        <v>13</v>
      </c>
      <c r="E15" s="95" t="s">
        <v>14</v>
      </c>
      <c r="F15" s="96" t="s">
        <v>15</v>
      </c>
      <c r="G15" s="97"/>
      <c r="H15" s="95" t="s">
        <v>16</v>
      </c>
      <c r="I15" s="95"/>
      <c r="J15" s="95" t="s">
        <v>17</v>
      </c>
      <c r="K15" s="95"/>
      <c r="L15" s="95"/>
      <c r="M15" s="95"/>
      <c r="N15" s="95" t="s">
        <v>18</v>
      </c>
      <c r="O15" s="95"/>
      <c r="P15" s="96" t="s">
        <v>19</v>
      </c>
      <c r="Q15" s="100"/>
      <c r="R15" s="100"/>
      <c r="S15" s="97"/>
      <c r="T15" s="102" t="s">
        <v>20</v>
      </c>
      <c r="U15" s="12"/>
    </row>
    <row r="16" spans="1:24" ht="59.25" customHeight="1" x14ac:dyDescent="0.25">
      <c r="A16" s="95"/>
      <c r="B16" s="95"/>
      <c r="C16" s="95"/>
      <c r="D16" s="95"/>
      <c r="E16" s="95"/>
      <c r="F16" s="98"/>
      <c r="G16" s="99"/>
      <c r="H16" s="95"/>
      <c r="I16" s="95"/>
      <c r="J16" s="95"/>
      <c r="K16" s="95"/>
      <c r="L16" s="95"/>
      <c r="M16" s="95"/>
      <c r="N16" s="95"/>
      <c r="O16" s="95"/>
      <c r="P16" s="98"/>
      <c r="Q16" s="101"/>
      <c r="R16" s="101"/>
      <c r="S16" s="99"/>
      <c r="T16" s="103"/>
      <c r="X16" s="13"/>
    </row>
    <row r="17" spans="1:26" ht="49.5" customHeight="1" x14ac:dyDescent="0.25">
      <c r="A17" s="95"/>
      <c r="B17" s="95"/>
      <c r="C17" s="95"/>
      <c r="D17" s="95"/>
      <c r="E17" s="95"/>
      <c r="F17" s="98"/>
      <c r="G17" s="99"/>
      <c r="H17" s="95"/>
      <c r="I17" s="95"/>
      <c r="J17" s="95" t="s">
        <v>21</v>
      </c>
      <c r="K17" s="95"/>
      <c r="L17" s="95" t="s">
        <v>22</v>
      </c>
      <c r="M17" s="95"/>
      <c r="N17" s="95"/>
      <c r="O17" s="95"/>
      <c r="P17" s="105" t="s">
        <v>23</v>
      </c>
      <c r="Q17" s="106"/>
      <c r="R17" s="105" t="s">
        <v>24</v>
      </c>
      <c r="S17" s="106"/>
      <c r="T17" s="104"/>
    </row>
    <row r="18" spans="1:26" ht="87" customHeight="1" x14ac:dyDescent="0.25">
      <c r="A18" s="95"/>
      <c r="B18" s="95"/>
      <c r="C18" s="95"/>
      <c r="D18" s="95"/>
      <c r="E18" s="95"/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5"/>
    </row>
    <row r="19" spans="1:26" ht="16.5" thickBot="1" x14ac:dyDescent="0.3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f>S19+1</f>
        <v>20</v>
      </c>
    </row>
    <row r="20" spans="1:26" s="23" customFormat="1" ht="16.5" thickBot="1" x14ac:dyDescent="0.3">
      <c r="A20" s="17" t="s">
        <v>27</v>
      </c>
      <c r="B20" s="18" t="s">
        <v>28</v>
      </c>
      <c r="C20" s="18" t="s">
        <v>29</v>
      </c>
      <c r="D20" s="18" t="s">
        <v>30</v>
      </c>
      <c r="E20" s="18">
        <f t="shared" ref="E20" si="0">E21+E22+E23+E24+E25+E26+E27</f>
        <v>34582.966165162645</v>
      </c>
      <c r="F20" s="18" t="s">
        <v>30</v>
      </c>
      <c r="G20" s="18">
        <f t="shared" ref="G20" si="1">G21+G22+G23+G24+G25+G26+G27</f>
        <v>10056.620991650001</v>
      </c>
      <c r="H20" s="18" t="s">
        <v>30</v>
      </c>
      <c r="I20" s="18">
        <f t="shared" ref="I20" si="2">I21+I22+I23+I24+I25+I26+I27</f>
        <v>24526.345173512644</v>
      </c>
      <c r="J20" s="18" t="s">
        <v>30</v>
      </c>
      <c r="K20" s="18">
        <f>K21+K22+K23+K24+K25+K26+K27</f>
        <v>5819.2332896039998</v>
      </c>
      <c r="L20" s="18" t="s">
        <v>30</v>
      </c>
      <c r="M20" s="18">
        <f>M21+M22+M23+M24+M25+M26+M27</f>
        <v>3590.3442542700004</v>
      </c>
      <c r="N20" s="18" t="s">
        <v>30</v>
      </c>
      <c r="O20" s="18">
        <f>O21+O22+O23+O24+O25+O26+O27</f>
        <v>21010.526549792648</v>
      </c>
      <c r="P20" s="18" t="s">
        <v>30</v>
      </c>
      <c r="Q20" s="18">
        <f>Q21+Q22+Q23+Q24+Q25+Q26+Q27</f>
        <v>-2303.414665884</v>
      </c>
      <c r="R20" s="18" t="s">
        <v>30</v>
      </c>
      <c r="S20" s="19">
        <f>Q20/K20</f>
        <v>-0.39582786103437828</v>
      </c>
      <c r="T20" s="20" t="s">
        <v>30</v>
      </c>
      <c r="U20" s="21"/>
      <c r="V20" s="22"/>
      <c r="W20" s="22"/>
    </row>
    <row r="21" spans="1:26" s="23" customFormat="1" x14ac:dyDescent="0.25">
      <c r="A21" s="24" t="s">
        <v>31</v>
      </c>
      <c r="B21" s="25" t="s">
        <v>32</v>
      </c>
      <c r="C21" s="26" t="s">
        <v>29</v>
      </c>
      <c r="D21" s="27" t="s">
        <v>30</v>
      </c>
      <c r="E21" s="27">
        <f>SUM(E29,E240,E336,E495,E583)</f>
        <v>3269.811870575852</v>
      </c>
      <c r="F21" s="28" t="s">
        <v>30</v>
      </c>
      <c r="G21" s="27">
        <f>SUM(G29,G240,G336,G495,G583)</f>
        <v>2061.8476022200002</v>
      </c>
      <c r="H21" s="28" t="s">
        <v>30</v>
      </c>
      <c r="I21" s="27">
        <f>SUM(I29,I240,I336,I495,I583)</f>
        <v>1207.9642683558518</v>
      </c>
      <c r="J21" s="28" t="s">
        <v>30</v>
      </c>
      <c r="K21" s="27">
        <f>SUM(K29,K240,K336,K495,K583)</f>
        <v>347.25326603999997</v>
      </c>
      <c r="L21" s="28" t="s">
        <v>30</v>
      </c>
      <c r="M21" s="27">
        <f>SUM(M29,M240,M336,M495,M583)</f>
        <v>207.78657390000001</v>
      </c>
      <c r="N21" s="28" t="s">
        <v>30</v>
      </c>
      <c r="O21" s="27">
        <f>SUM(O29,O240,O336,O495,O583)</f>
        <v>1000.1776944558519</v>
      </c>
      <c r="P21" s="28" t="s">
        <v>30</v>
      </c>
      <c r="Q21" s="27">
        <f>SUM(Q29,Q240,Q336,Q495,Q583)</f>
        <v>-139.46669213999999</v>
      </c>
      <c r="R21" s="28" t="s">
        <v>30</v>
      </c>
      <c r="S21" s="29">
        <f t="shared" ref="S21:S83" si="3">Q21/K21</f>
        <v>-0.40162816531705386</v>
      </c>
      <c r="T21" s="27" t="s">
        <v>30</v>
      </c>
      <c r="U21" s="21"/>
      <c r="V21" s="22"/>
      <c r="W21" s="22"/>
    </row>
    <row r="22" spans="1:26" s="23" customFormat="1" x14ac:dyDescent="0.25">
      <c r="A22" s="30" t="s">
        <v>33</v>
      </c>
      <c r="B22" s="31" t="s">
        <v>34</v>
      </c>
      <c r="C22" s="32" t="s">
        <v>29</v>
      </c>
      <c r="D22" s="33" t="s">
        <v>30</v>
      </c>
      <c r="E22" s="33">
        <f>SUM(E49,E258,E372,E512,E598)</f>
        <v>4878.4797273700005</v>
      </c>
      <c r="F22" s="34" t="s">
        <v>30</v>
      </c>
      <c r="G22" s="33">
        <f>SUM(G49,G258,G372,G512,G598)</f>
        <v>1688.38097079</v>
      </c>
      <c r="H22" s="34" t="s">
        <v>30</v>
      </c>
      <c r="I22" s="33">
        <f>SUM(I49,I258,I372,I512,I598)</f>
        <v>3190.0987565800001</v>
      </c>
      <c r="J22" s="34" t="s">
        <v>30</v>
      </c>
      <c r="K22" s="33">
        <f>SUM(K49,K258,K372,K512,K598)</f>
        <v>1356.10445491</v>
      </c>
      <c r="L22" s="34" t="s">
        <v>30</v>
      </c>
      <c r="M22" s="33">
        <f>SUM(M49,M258,M372,M512,M598)</f>
        <v>696.65037518000008</v>
      </c>
      <c r="N22" s="34" t="s">
        <v>30</v>
      </c>
      <c r="O22" s="33">
        <f>SUM(O49,O258,O372,O512,O598)</f>
        <v>2493.4716087699999</v>
      </c>
      <c r="P22" s="34" t="s">
        <v>30</v>
      </c>
      <c r="Q22" s="33">
        <f>SUM(Q49,Q258,Q372,Q512,Q598)</f>
        <v>-659.47730709999985</v>
      </c>
      <c r="R22" s="34" t="s">
        <v>30</v>
      </c>
      <c r="S22" s="35">
        <f t="shared" si="3"/>
        <v>-0.48630273627688003</v>
      </c>
      <c r="T22" s="33" t="s">
        <v>30</v>
      </c>
      <c r="U22" s="21"/>
      <c r="V22" s="22"/>
      <c r="W22" s="22"/>
    </row>
    <row r="23" spans="1:26" s="23" customFormat="1" x14ac:dyDescent="0.25">
      <c r="A23" s="30" t="s">
        <v>35</v>
      </c>
      <c r="B23" s="31" t="s">
        <v>36</v>
      </c>
      <c r="C23" s="32" t="s">
        <v>29</v>
      </c>
      <c r="D23" s="33" t="s">
        <v>30</v>
      </c>
      <c r="E23" s="33">
        <f>SUM(E65,E275,E381,E528,E603)</f>
        <v>12275.059493454492</v>
      </c>
      <c r="F23" s="34" t="s">
        <v>30</v>
      </c>
      <c r="G23" s="33">
        <f>SUM(G65,G275,G381,G528,G603)</f>
        <v>2542.0459851400001</v>
      </c>
      <c r="H23" s="34" t="s">
        <v>30</v>
      </c>
      <c r="I23" s="33">
        <f>SUM(I65,I275,I381,I528,I603)</f>
        <v>9733.0135083144924</v>
      </c>
      <c r="J23" s="34" t="s">
        <v>30</v>
      </c>
      <c r="K23" s="33">
        <f>SUM(K65,K275,K381,K528,K603)</f>
        <v>2416.0084645999996</v>
      </c>
      <c r="L23" s="34" t="s">
        <v>30</v>
      </c>
      <c r="M23" s="33">
        <f>SUM(M65,M275,M381,M528,M603)</f>
        <v>1656.2568127499997</v>
      </c>
      <c r="N23" s="34" t="s">
        <v>30</v>
      </c>
      <c r="O23" s="33">
        <f>SUM(O65,O275,O381,O528,O603)</f>
        <v>8126.1468654144919</v>
      </c>
      <c r="P23" s="34" t="s">
        <v>30</v>
      </c>
      <c r="Q23" s="33">
        <f>SUM(Q65,Q275,Q381,Q528,Q603)</f>
        <v>-809.14182169999992</v>
      </c>
      <c r="R23" s="34" t="s">
        <v>30</v>
      </c>
      <c r="S23" s="35">
        <f t="shared" si="3"/>
        <v>-0.33490852104028679</v>
      </c>
      <c r="T23" s="33" t="s">
        <v>30</v>
      </c>
      <c r="U23" s="21"/>
      <c r="V23" s="22"/>
      <c r="W23" s="22"/>
    </row>
    <row r="24" spans="1:26" s="23" customFormat="1" ht="31.5" x14ac:dyDescent="0.25">
      <c r="A24" s="30" t="s">
        <v>37</v>
      </c>
      <c r="B24" s="31" t="s">
        <v>38</v>
      </c>
      <c r="C24" s="32" t="s">
        <v>29</v>
      </c>
      <c r="D24" s="33" t="s">
        <v>30</v>
      </c>
      <c r="E24" s="33">
        <f>SUM(E134,E298,E445,E559,E612)</f>
        <v>0</v>
      </c>
      <c r="F24" s="34" t="s">
        <v>30</v>
      </c>
      <c r="G24" s="33">
        <f>SUM(G134,G298,G445,G559,G612)</f>
        <v>0</v>
      </c>
      <c r="H24" s="34" t="s">
        <v>30</v>
      </c>
      <c r="I24" s="33">
        <f>SUM(I134,I298,I445,I559,I612)</f>
        <v>0</v>
      </c>
      <c r="J24" s="34" t="s">
        <v>30</v>
      </c>
      <c r="K24" s="33">
        <f>SUM(K134,K298,K445,K559,K612)</f>
        <v>0</v>
      </c>
      <c r="L24" s="34" t="s">
        <v>30</v>
      </c>
      <c r="M24" s="33">
        <f>SUM(M134,M298,M445,M559,M612)</f>
        <v>0</v>
      </c>
      <c r="N24" s="34" t="s">
        <v>30</v>
      </c>
      <c r="O24" s="33">
        <f>SUM(O134,O298,O445,O559,O612)</f>
        <v>0</v>
      </c>
      <c r="P24" s="34" t="s">
        <v>30</v>
      </c>
      <c r="Q24" s="33">
        <f>SUM(Q134,Q298,Q445,Q559,Q612)</f>
        <v>0</v>
      </c>
      <c r="R24" s="34" t="s">
        <v>30</v>
      </c>
      <c r="S24" s="35">
        <v>0</v>
      </c>
      <c r="T24" s="33" t="s">
        <v>30</v>
      </c>
      <c r="U24" s="21"/>
      <c r="V24" s="22"/>
      <c r="W24" s="22"/>
    </row>
    <row r="25" spans="1:26" s="23" customFormat="1" x14ac:dyDescent="0.25">
      <c r="A25" s="30" t="s">
        <v>39</v>
      </c>
      <c r="B25" s="31" t="s">
        <v>40</v>
      </c>
      <c r="C25" s="32" t="s">
        <v>29</v>
      </c>
      <c r="D25" s="33" t="s">
        <v>30</v>
      </c>
      <c r="E25" s="33">
        <f>SUM(E141,E305,E452,E566,E619)</f>
        <v>12390.813716398305</v>
      </c>
      <c r="F25" s="34" t="s">
        <v>30</v>
      </c>
      <c r="G25" s="33">
        <f>SUM(G141,G305,G452,G566,G619)</f>
        <v>3185.2032502900001</v>
      </c>
      <c r="H25" s="34" t="s">
        <v>30</v>
      </c>
      <c r="I25" s="33">
        <f>SUM(I141,I305,I452,I566,I619)</f>
        <v>9205.6104661083027</v>
      </c>
      <c r="J25" s="34" t="s">
        <v>30</v>
      </c>
      <c r="K25" s="33">
        <f>SUM(K141,K305,K452,K566,K619)</f>
        <v>827.10804239999993</v>
      </c>
      <c r="L25" s="34" t="s">
        <v>30</v>
      </c>
      <c r="M25" s="33">
        <f>SUM(M141,M305,M452,M566,M619)</f>
        <v>461.29052244000002</v>
      </c>
      <c r="N25" s="34" t="s">
        <v>30</v>
      </c>
      <c r="O25" s="33">
        <f>SUM(O141,O305,O452,O566,O619)</f>
        <v>8744.3199436683062</v>
      </c>
      <c r="P25" s="34" t="s">
        <v>30</v>
      </c>
      <c r="Q25" s="33">
        <f>SUM(Q141,Q305,Q452,Q566,Q619)</f>
        <v>-365.81751995999991</v>
      </c>
      <c r="R25" s="34" t="s">
        <v>30</v>
      </c>
      <c r="S25" s="35">
        <f t="shared" si="3"/>
        <v>-0.44228504766864052</v>
      </c>
      <c r="T25" s="33" t="s">
        <v>30</v>
      </c>
      <c r="U25" s="21"/>
      <c r="V25" s="22"/>
      <c r="W25" s="22"/>
    </row>
    <row r="26" spans="1:26" s="23" customFormat="1" ht="31.5" x14ac:dyDescent="0.25">
      <c r="A26" s="30" t="s">
        <v>41</v>
      </c>
      <c r="B26" s="31" t="s">
        <v>42</v>
      </c>
      <c r="C26" s="32" t="s">
        <v>29</v>
      </c>
      <c r="D26" s="33" t="s">
        <v>30</v>
      </c>
      <c r="E26" s="33">
        <f>E156+E311+E458+E572+E624</f>
        <v>0</v>
      </c>
      <c r="F26" s="34" t="s">
        <v>30</v>
      </c>
      <c r="G26" s="33">
        <f>G156+G311+G458+G572+G624</f>
        <v>0</v>
      </c>
      <c r="H26" s="34" t="s">
        <v>30</v>
      </c>
      <c r="I26" s="33">
        <f>I156+I311+I458+I572+I624</f>
        <v>0</v>
      </c>
      <c r="J26" s="34" t="s">
        <v>30</v>
      </c>
      <c r="K26" s="33">
        <f>K156+K311+K458+K572+K624</f>
        <v>0</v>
      </c>
      <c r="L26" s="34" t="s">
        <v>30</v>
      </c>
      <c r="M26" s="33">
        <f>M156+M311+M458+M572+M624</f>
        <v>0</v>
      </c>
      <c r="N26" s="34" t="s">
        <v>30</v>
      </c>
      <c r="O26" s="33">
        <f>O156+O311+O458+O572+O624</f>
        <v>0</v>
      </c>
      <c r="P26" s="34" t="s">
        <v>30</v>
      </c>
      <c r="Q26" s="33">
        <f>Q156+Q311+Q458+Q572+Q624</f>
        <v>0</v>
      </c>
      <c r="R26" s="34" t="s">
        <v>30</v>
      </c>
      <c r="S26" s="35">
        <v>0</v>
      </c>
      <c r="T26" s="33" t="s">
        <v>30</v>
      </c>
      <c r="U26" s="21"/>
      <c r="V26" s="22"/>
      <c r="W26" s="22"/>
    </row>
    <row r="27" spans="1:26" s="23" customFormat="1" x14ac:dyDescent="0.25">
      <c r="A27" s="30" t="s">
        <v>43</v>
      </c>
      <c r="B27" s="31" t="s">
        <v>44</v>
      </c>
      <c r="C27" s="32" t="s">
        <v>29</v>
      </c>
      <c r="D27" s="33" t="s">
        <v>30</v>
      </c>
      <c r="E27" s="33">
        <f>SUM(E157,E312,E459,E573,E625)</f>
        <v>1768.8013573640003</v>
      </c>
      <c r="F27" s="34" t="s">
        <v>30</v>
      </c>
      <c r="G27" s="33">
        <f>SUM(G157,G312,G459,G573,G625)</f>
        <v>579.14318321000007</v>
      </c>
      <c r="H27" s="34" t="s">
        <v>30</v>
      </c>
      <c r="I27" s="33">
        <f>SUM(I157,I312,I459,I573,I625)</f>
        <v>1189.6581741539997</v>
      </c>
      <c r="J27" s="34" t="s">
        <v>30</v>
      </c>
      <c r="K27" s="33">
        <f>SUM(K157,K312,K459,K573,K625)</f>
        <v>872.75906165400011</v>
      </c>
      <c r="L27" s="34" t="s">
        <v>30</v>
      </c>
      <c r="M27" s="33">
        <f>SUM(M157,M312,M459,M573,M625)</f>
        <v>568.3599700000002</v>
      </c>
      <c r="N27" s="34" t="s">
        <v>30</v>
      </c>
      <c r="O27" s="33">
        <f>SUM(O157,O312,O459,O573,O625)</f>
        <v>646.410437484</v>
      </c>
      <c r="P27" s="34" t="s">
        <v>30</v>
      </c>
      <c r="Q27" s="33">
        <f>SUM(Q157,Q312,Q459,Q573,Q625)</f>
        <v>-329.51132498399994</v>
      </c>
      <c r="R27" s="34" t="s">
        <v>30</v>
      </c>
      <c r="S27" s="35">
        <f t="shared" si="3"/>
        <v>-0.37755130764214584</v>
      </c>
      <c r="T27" s="33" t="s">
        <v>30</v>
      </c>
      <c r="U27" s="21"/>
      <c r="V27" s="22"/>
      <c r="W27" s="22"/>
    </row>
    <row r="28" spans="1:26" s="23" customFormat="1" x14ac:dyDescent="0.25">
      <c r="A28" s="30" t="s">
        <v>45</v>
      </c>
      <c r="B28" s="36" t="s">
        <v>46</v>
      </c>
      <c r="C28" s="32" t="s">
        <v>29</v>
      </c>
      <c r="D28" s="33" t="s">
        <v>30</v>
      </c>
      <c r="E28" s="33">
        <f>SUM(E29,E49,E65,E134,E141,E156,E157)</f>
        <v>15817.268746272304</v>
      </c>
      <c r="F28" s="34" t="s">
        <v>30</v>
      </c>
      <c r="G28" s="33">
        <f>SUM(G29,G49,G65,G134,G141,G156,G157)</f>
        <v>5472.2253260200005</v>
      </c>
      <c r="H28" s="34" t="s">
        <v>30</v>
      </c>
      <c r="I28" s="33">
        <f>SUM(I29,I49,I65,I134,I141,I156,I157)</f>
        <v>10345.043420252305</v>
      </c>
      <c r="J28" s="34" t="s">
        <v>30</v>
      </c>
      <c r="K28" s="33">
        <f>SUM(K29,K49,K65,K134,K141,K156,K157)</f>
        <v>3607.3293200040002</v>
      </c>
      <c r="L28" s="34" t="s">
        <v>30</v>
      </c>
      <c r="M28" s="33">
        <f>SUM(M29,M49,M65,M134,M141,M156,M157)</f>
        <v>2161.3333972400001</v>
      </c>
      <c r="N28" s="34" t="s">
        <v>30</v>
      </c>
      <c r="O28" s="33">
        <f>SUM(O29,O49,O65,O134,O141,O156,O157)</f>
        <v>8184.0706287123048</v>
      </c>
      <c r="P28" s="34" t="s">
        <v>30</v>
      </c>
      <c r="Q28" s="33">
        <f>SUM(Q29,Q49,Q65,Q134,Q141,Q156,Q157)</f>
        <v>-1446.3565284639997</v>
      </c>
      <c r="R28" s="34" t="s">
        <v>30</v>
      </c>
      <c r="S28" s="35">
        <f t="shared" si="3"/>
        <v>-0.40094940055608669</v>
      </c>
      <c r="T28" s="37" t="s">
        <v>30</v>
      </c>
      <c r="U28" s="21"/>
      <c r="V28" s="22"/>
      <c r="W28" s="22"/>
    </row>
    <row r="29" spans="1:26" s="23" customFormat="1" ht="31.5" x14ac:dyDescent="0.25">
      <c r="A29" s="30" t="s">
        <v>47</v>
      </c>
      <c r="B29" s="36" t="s">
        <v>48</v>
      </c>
      <c r="C29" s="32" t="s">
        <v>29</v>
      </c>
      <c r="D29" s="33" t="s">
        <v>30</v>
      </c>
      <c r="E29" s="33">
        <f>E30+E34+E37+E48</f>
        <v>1978.4560287099998</v>
      </c>
      <c r="F29" s="34" t="s">
        <v>30</v>
      </c>
      <c r="G29" s="33">
        <f>G30+G34+G37+G48</f>
        <v>1327.05992754</v>
      </c>
      <c r="H29" s="34" t="s">
        <v>30</v>
      </c>
      <c r="I29" s="33">
        <f>I30+I34+I37+I48</f>
        <v>651.39610116999995</v>
      </c>
      <c r="J29" s="34" t="s">
        <v>30</v>
      </c>
      <c r="K29" s="33">
        <f>K30+K34+K37+K48</f>
        <v>105.20600675</v>
      </c>
      <c r="L29" s="34" t="s">
        <v>30</v>
      </c>
      <c r="M29" s="33">
        <f>M30+M34+M37+M48</f>
        <v>83.86098878</v>
      </c>
      <c r="N29" s="34" t="s">
        <v>30</v>
      </c>
      <c r="O29" s="33">
        <f>O30+O34+O37+O48</f>
        <v>567.53511238999999</v>
      </c>
      <c r="P29" s="34" t="s">
        <v>30</v>
      </c>
      <c r="Q29" s="33">
        <f>Q30+Q34+Q37+Q48</f>
        <v>-21.345017970000004</v>
      </c>
      <c r="R29" s="34" t="s">
        <v>30</v>
      </c>
      <c r="S29" s="35">
        <f t="shared" si="3"/>
        <v>-0.20288782579422449</v>
      </c>
      <c r="T29" s="33" t="s">
        <v>30</v>
      </c>
      <c r="U29" s="21"/>
      <c r="V29" s="22"/>
      <c r="W29" s="22"/>
    </row>
    <row r="30" spans="1:26" s="23" customFormat="1" ht="72.75" customHeight="1" x14ac:dyDescent="0.25">
      <c r="A30" s="30" t="s">
        <v>49</v>
      </c>
      <c r="B30" s="36" t="s">
        <v>50</v>
      </c>
      <c r="C30" s="32" t="s">
        <v>29</v>
      </c>
      <c r="D30" s="33" t="s">
        <v>30</v>
      </c>
      <c r="E30" s="33">
        <f t="shared" ref="E30" si="4">E31</f>
        <v>55.210893200000001</v>
      </c>
      <c r="F30" s="34" t="s">
        <v>30</v>
      </c>
      <c r="G30" s="33">
        <f>G31</f>
        <v>44.843886449999999</v>
      </c>
      <c r="H30" s="34" t="s">
        <v>30</v>
      </c>
      <c r="I30" s="33">
        <f t="shared" ref="I30" si="5">I31</f>
        <v>10.367006750000002</v>
      </c>
      <c r="J30" s="34" t="s">
        <v>30</v>
      </c>
      <c r="K30" s="33">
        <f t="shared" ref="K30" si="6">K31</f>
        <v>10.36700675</v>
      </c>
      <c r="L30" s="34" t="s">
        <v>30</v>
      </c>
      <c r="M30" s="33">
        <f t="shared" ref="M30" si="7">M31</f>
        <v>1.5435733</v>
      </c>
      <c r="N30" s="34" t="s">
        <v>30</v>
      </c>
      <c r="O30" s="33">
        <f t="shared" ref="O30" si="8">O31</f>
        <v>8.8234334500000013</v>
      </c>
      <c r="P30" s="34" t="s">
        <v>30</v>
      </c>
      <c r="Q30" s="33">
        <f t="shared" ref="Q30" si="9">Q31</f>
        <v>-8.8234334499999996</v>
      </c>
      <c r="R30" s="34" t="s">
        <v>30</v>
      </c>
      <c r="S30" s="35">
        <f t="shared" si="3"/>
        <v>-0.85110713851903297</v>
      </c>
      <c r="T30" s="37" t="s">
        <v>30</v>
      </c>
      <c r="U30" s="21"/>
      <c r="V30" s="22"/>
      <c r="W30" s="22"/>
    </row>
    <row r="31" spans="1:26" s="23" customFormat="1" x14ac:dyDescent="0.25">
      <c r="A31" s="30" t="s">
        <v>51</v>
      </c>
      <c r="B31" s="36" t="s">
        <v>52</v>
      </c>
      <c r="C31" s="32" t="s">
        <v>29</v>
      </c>
      <c r="D31" s="33" t="s">
        <v>30</v>
      </c>
      <c r="E31" s="33">
        <f>SUM(E32)</f>
        <v>55.210893200000001</v>
      </c>
      <c r="F31" s="34" t="s">
        <v>30</v>
      </c>
      <c r="G31" s="33">
        <f>SUM(G32)</f>
        <v>44.843886449999999</v>
      </c>
      <c r="H31" s="34" t="s">
        <v>30</v>
      </c>
      <c r="I31" s="33">
        <f>SUM(I32)</f>
        <v>10.367006750000002</v>
      </c>
      <c r="J31" s="34" t="s">
        <v>30</v>
      </c>
      <c r="K31" s="33">
        <f>SUM(K32)</f>
        <v>10.36700675</v>
      </c>
      <c r="L31" s="34" t="s">
        <v>30</v>
      </c>
      <c r="M31" s="33">
        <f>SUM(M32)</f>
        <v>1.5435733</v>
      </c>
      <c r="N31" s="34" t="s">
        <v>30</v>
      </c>
      <c r="O31" s="33">
        <f>SUM(O32)</f>
        <v>8.8234334500000013</v>
      </c>
      <c r="P31" s="34" t="s">
        <v>30</v>
      </c>
      <c r="Q31" s="33">
        <f>SUM(Q32)</f>
        <v>-8.8234334499999996</v>
      </c>
      <c r="R31" s="34" t="s">
        <v>30</v>
      </c>
      <c r="S31" s="35">
        <f t="shared" si="3"/>
        <v>-0.85110713851903297</v>
      </c>
      <c r="T31" s="37" t="s">
        <v>30</v>
      </c>
      <c r="U31" s="21"/>
      <c r="V31" s="22"/>
      <c r="W31" s="22"/>
    </row>
    <row r="32" spans="1:26" ht="47.25" x14ac:dyDescent="0.25">
      <c r="A32" s="38" t="s">
        <v>51</v>
      </c>
      <c r="B32" s="39" t="s">
        <v>53</v>
      </c>
      <c r="C32" s="40" t="s">
        <v>54</v>
      </c>
      <c r="D32" s="41" t="s">
        <v>30</v>
      </c>
      <c r="E32" s="41">
        <v>55.210893200000001</v>
      </c>
      <c r="F32" s="42" t="s">
        <v>30</v>
      </c>
      <c r="G32" s="41">
        <v>44.843886449999999</v>
      </c>
      <c r="H32" s="42" t="s">
        <v>30</v>
      </c>
      <c r="I32" s="41">
        <v>10.367006750000002</v>
      </c>
      <c r="J32" s="42" t="s">
        <v>30</v>
      </c>
      <c r="K32" s="41">
        <v>10.36700675</v>
      </c>
      <c r="L32" s="42" t="s">
        <v>30</v>
      </c>
      <c r="M32" s="41">
        <v>1.5435733</v>
      </c>
      <c r="N32" s="42" t="s">
        <v>30</v>
      </c>
      <c r="O32" s="41">
        <f>I32-M32</f>
        <v>8.8234334500000013</v>
      </c>
      <c r="P32" s="42" t="s">
        <v>30</v>
      </c>
      <c r="Q32" s="41">
        <f>M32-K32</f>
        <v>-8.8234334499999996</v>
      </c>
      <c r="R32" s="42" t="s">
        <v>30</v>
      </c>
      <c r="S32" s="88">
        <f t="shared" si="3"/>
        <v>-0.85110713851903297</v>
      </c>
      <c r="T32" s="43" t="s">
        <v>55</v>
      </c>
      <c r="U32" s="44"/>
      <c r="V32" s="13"/>
      <c r="W32" s="13"/>
      <c r="X32" s="23"/>
      <c r="Y32" s="23"/>
      <c r="Z32" s="23"/>
    </row>
    <row r="33" spans="1:26" s="23" customFormat="1" ht="31.5" x14ac:dyDescent="0.25">
      <c r="A33" s="30" t="s">
        <v>56</v>
      </c>
      <c r="B33" s="45" t="s">
        <v>57</v>
      </c>
      <c r="C33" s="34" t="s">
        <v>29</v>
      </c>
      <c r="D33" s="46" t="s">
        <v>30</v>
      </c>
      <c r="E33" s="46">
        <v>0</v>
      </c>
      <c r="F33" s="34" t="s">
        <v>30</v>
      </c>
      <c r="G33" s="46">
        <v>0</v>
      </c>
      <c r="H33" s="34" t="s">
        <v>30</v>
      </c>
      <c r="I33" s="46">
        <v>0</v>
      </c>
      <c r="J33" s="34" t="s">
        <v>30</v>
      </c>
      <c r="K33" s="46">
        <v>0</v>
      </c>
      <c r="L33" s="34" t="s">
        <v>30</v>
      </c>
      <c r="M33" s="46">
        <v>0</v>
      </c>
      <c r="N33" s="34" t="s">
        <v>30</v>
      </c>
      <c r="O33" s="46">
        <v>0</v>
      </c>
      <c r="P33" s="34" t="s">
        <v>30</v>
      </c>
      <c r="Q33" s="46">
        <v>0</v>
      </c>
      <c r="R33" s="34" t="s">
        <v>30</v>
      </c>
      <c r="S33" s="35">
        <v>0</v>
      </c>
      <c r="T33" s="33" t="s">
        <v>30</v>
      </c>
      <c r="U33" s="21"/>
      <c r="V33" s="22"/>
      <c r="W33" s="22"/>
    </row>
    <row r="34" spans="1:26" s="23" customFormat="1" ht="47.25" x14ac:dyDescent="0.25">
      <c r="A34" s="30" t="s">
        <v>58</v>
      </c>
      <c r="B34" s="36" t="s">
        <v>59</v>
      </c>
      <c r="C34" s="32" t="s">
        <v>29</v>
      </c>
      <c r="D34" s="33" t="s">
        <v>30</v>
      </c>
      <c r="E34" s="33">
        <v>0</v>
      </c>
      <c r="F34" s="34" t="s">
        <v>30</v>
      </c>
      <c r="G34" s="33">
        <v>0</v>
      </c>
      <c r="H34" s="34" t="s">
        <v>30</v>
      </c>
      <c r="I34" s="33">
        <v>0</v>
      </c>
      <c r="J34" s="34" t="s">
        <v>30</v>
      </c>
      <c r="K34" s="33">
        <v>0</v>
      </c>
      <c r="L34" s="34" t="s">
        <v>30</v>
      </c>
      <c r="M34" s="33">
        <v>0</v>
      </c>
      <c r="N34" s="34" t="s">
        <v>30</v>
      </c>
      <c r="O34" s="33">
        <v>0</v>
      </c>
      <c r="P34" s="34" t="s">
        <v>30</v>
      </c>
      <c r="Q34" s="33">
        <v>0</v>
      </c>
      <c r="R34" s="34" t="s">
        <v>30</v>
      </c>
      <c r="S34" s="35">
        <v>0</v>
      </c>
      <c r="T34" s="33" t="s">
        <v>30</v>
      </c>
      <c r="U34" s="21"/>
      <c r="V34" s="22"/>
      <c r="W34" s="22"/>
    </row>
    <row r="35" spans="1:26" s="23" customFormat="1" ht="31.5" x14ac:dyDescent="0.25">
      <c r="A35" s="30" t="s">
        <v>60</v>
      </c>
      <c r="B35" s="36" t="s">
        <v>57</v>
      </c>
      <c r="C35" s="32" t="s">
        <v>29</v>
      </c>
      <c r="D35" s="33" t="s">
        <v>30</v>
      </c>
      <c r="E35" s="33">
        <v>0</v>
      </c>
      <c r="F35" s="34" t="s">
        <v>30</v>
      </c>
      <c r="G35" s="33">
        <v>0</v>
      </c>
      <c r="H35" s="34" t="s">
        <v>30</v>
      </c>
      <c r="I35" s="33">
        <v>0</v>
      </c>
      <c r="J35" s="34" t="s">
        <v>30</v>
      </c>
      <c r="K35" s="33">
        <v>0</v>
      </c>
      <c r="L35" s="34" t="s">
        <v>30</v>
      </c>
      <c r="M35" s="33">
        <v>0</v>
      </c>
      <c r="N35" s="34" t="s">
        <v>30</v>
      </c>
      <c r="O35" s="33">
        <v>0</v>
      </c>
      <c r="P35" s="34" t="s">
        <v>30</v>
      </c>
      <c r="Q35" s="33">
        <v>0</v>
      </c>
      <c r="R35" s="34" t="s">
        <v>30</v>
      </c>
      <c r="S35" s="35">
        <v>0</v>
      </c>
      <c r="T35" s="33" t="s">
        <v>30</v>
      </c>
      <c r="U35" s="21"/>
      <c r="V35" s="22"/>
      <c r="W35" s="22"/>
    </row>
    <row r="36" spans="1:26" s="23" customFormat="1" ht="31.5" x14ac:dyDescent="0.25">
      <c r="A36" s="30" t="s">
        <v>61</v>
      </c>
      <c r="B36" s="36" t="s">
        <v>57</v>
      </c>
      <c r="C36" s="32" t="s">
        <v>29</v>
      </c>
      <c r="D36" s="33" t="s">
        <v>30</v>
      </c>
      <c r="E36" s="33">
        <v>0</v>
      </c>
      <c r="F36" s="34" t="s">
        <v>30</v>
      </c>
      <c r="G36" s="33">
        <v>0</v>
      </c>
      <c r="H36" s="34" t="s">
        <v>30</v>
      </c>
      <c r="I36" s="33">
        <v>0</v>
      </c>
      <c r="J36" s="34" t="s">
        <v>30</v>
      </c>
      <c r="K36" s="33">
        <v>0</v>
      </c>
      <c r="L36" s="34" t="s">
        <v>30</v>
      </c>
      <c r="M36" s="33">
        <v>0</v>
      </c>
      <c r="N36" s="34" t="s">
        <v>30</v>
      </c>
      <c r="O36" s="33">
        <v>0</v>
      </c>
      <c r="P36" s="34" t="s">
        <v>30</v>
      </c>
      <c r="Q36" s="33">
        <v>0</v>
      </c>
      <c r="R36" s="34" t="s">
        <v>30</v>
      </c>
      <c r="S36" s="35">
        <v>0</v>
      </c>
      <c r="T36" s="33" t="s">
        <v>30</v>
      </c>
      <c r="U36" s="21"/>
      <c r="V36" s="22"/>
      <c r="W36" s="22"/>
    </row>
    <row r="37" spans="1:26" s="23" customFormat="1" ht="47.25" x14ac:dyDescent="0.25">
      <c r="A37" s="30" t="s">
        <v>62</v>
      </c>
      <c r="B37" s="36" t="s">
        <v>63</v>
      </c>
      <c r="C37" s="32" t="s">
        <v>29</v>
      </c>
      <c r="D37" s="33" t="s">
        <v>30</v>
      </c>
      <c r="E37" s="33">
        <f>E38+E39+E40+E42+E43</f>
        <v>1923.2451355099997</v>
      </c>
      <c r="F37" s="34" t="s">
        <v>30</v>
      </c>
      <c r="G37" s="33">
        <f>G38+G39+G40+G42+G43</f>
        <v>1282.2160410900001</v>
      </c>
      <c r="H37" s="34" t="s">
        <v>30</v>
      </c>
      <c r="I37" s="33">
        <f>I38+I39+I40+I42+I43</f>
        <v>641.02909441999998</v>
      </c>
      <c r="J37" s="34" t="s">
        <v>30</v>
      </c>
      <c r="K37" s="33">
        <f>K38+K39+K40+K42+K43</f>
        <v>94.838999999999999</v>
      </c>
      <c r="L37" s="34" t="s">
        <v>30</v>
      </c>
      <c r="M37" s="33">
        <f>M38+M39+M40+M42+M43</f>
        <v>82.317415479999994</v>
      </c>
      <c r="N37" s="34" t="s">
        <v>30</v>
      </c>
      <c r="O37" s="33">
        <f>O38+O39+O40+O42+O43</f>
        <v>558.71167893999996</v>
      </c>
      <c r="P37" s="34" t="s">
        <v>30</v>
      </c>
      <c r="Q37" s="33">
        <f>Q38+Q39+Q40+Q42+Q43</f>
        <v>-12.521584520000005</v>
      </c>
      <c r="R37" s="34" t="s">
        <v>30</v>
      </c>
      <c r="S37" s="35">
        <f t="shared" si="3"/>
        <v>-0.13202990879279627</v>
      </c>
      <c r="T37" s="33" t="s">
        <v>30</v>
      </c>
      <c r="U37" s="21"/>
      <c r="V37" s="22"/>
      <c r="W37" s="22"/>
    </row>
    <row r="38" spans="1:26" s="23" customFormat="1" ht="63" x14ac:dyDescent="0.25">
      <c r="A38" s="30" t="s">
        <v>64</v>
      </c>
      <c r="B38" s="36" t="s">
        <v>65</v>
      </c>
      <c r="C38" s="32" t="s">
        <v>29</v>
      </c>
      <c r="D38" s="33" t="s">
        <v>30</v>
      </c>
      <c r="E38" s="33">
        <v>0</v>
      </c>
      <c r="F38" s="34" t="s">
        <v>30</v>
      </c>
      <c r="G38" s="33">
        <v>0</v>
      </c>
      <c r="H38" s="34" t="s">
        <v>30</v>
      </c>
      <c r="I38" s="33">
        <v>0</v>
      </c>
      <c r="J38" s="34" t="s">
        <v>30</v>
      </c>
      <c r="K38" s="33">
        <v>0</v>
      </c>
      <c r="L38" s="34" t="s">
        <v>30</v>
      </c>
      <c r="M38" s="33">
        <v>0</v>
      </c>
      <c r="N38" s="34" t="s">
        <v>30</v>
      </c>
      <c r="O38" s="33">
        <v>0</v>
      </c>
      <c r="P38" s="34" t="s">
        <v>30</v>
      </c>
      <c r="Q38" s="33">
        <v>0</v>
      </c>
      <c r="R38" s="34" t="s">
        <v>30</v>
      </c>
      <c r="S38" s="35">
        <v>0</v>
      </c>
      <c r="T38" s="33" t="s">
        <v>30</v>
      </c>
      <c r="U38" s="21"/>
      <c r="V38" s="22"/>
      <c r="W38" s="22"/>
    </row>
    <row r="39" spans="1:26" s="23" customFormat="1" ht="63" x14ac:dyDescent="0.25">
      <c r="A39" s="30" t="s">
        <v>66</v>
      </c>
      <c r="B39" s="36" t="s">
        <v>67</v>
      </c>
      <c r="C39" s="32" t="s">
        <v>29</v>
      </c>
      <c r="D39" s="33" t="s">
        <v>30</v>
      </c>
      <c r="E39" s="33">
        <v>0</v>
      </c>
      <c r="F39" s="34" t="s">
        <v>30</v>
      </c>
      <c r="G39" s="33">
        <v>0</v>
      </c>
      <c r="H39" s="34" t="s">
        <v>30</v>
      </c>
      <c r="I39" s="33">
        <v>0</v>
      </c>
      <c r="J39" s="34" t="s">
        <v>30</v>
      </c>
      <c r="K39" s="33">
        <v>0</v>
      </c>
      <c r="L39" s="34" t="s">
        <v>30</v>
      </c>
      <c r="M39" s="33">
        <v>0</v>
      </c>
      <c r="N39" s="34" t="s">
        <v>30</v>
      </c>
      <c r="O39" s="33">
        <v>0</v>
      </c>
      <c r="P39" s="34" t="s">
        <v>30</v>
      </c>
      <c r="Q39" s="33">
        <v>0</v>
      </c>
      <c r="R39" s="34" t="s">
        <v>30</v>
      </c>
      <c r="S39" s="35">
        <v>0</v>
      </c>
      <c r="T39" s="47" t="s">
        <v>30</v>
      </c>
      <c r="U39" s="21"/>
      <c r="V39" s="22"/>
      <c r="W39" s="22"/>
    </row>
    <row r="40" spans="1:26" s="23" customFormat="1" ht="63" x14ac:dyDescent="0.25">
      <c r="A40" s="30" t="s">
        <v>68</v>
      </c>
      <c r="B40" s="36" t="s">
        <v>69</v>
      </c>
      <c r="C40" s="32" t="s">
        <v>29</v>
      </c>
      <c r="D40" s="33" t="s">
        <v>30</v>
      </c>
      <c r="E40" s="33">
        <f>SUM(E41:E41)</f>
        <v>1.9287157400000001</v>
      </c>
      <c r="F40" s="34" t="s">
        <v>30</v>
      </c>
      <c r="G40" s="33">
        <f>SUM(G41:G41)</f>
        <v>1.9287157399999999</v>
      </c>
      <c r="H40" s="34" t="s">
        <v>30</v>
      </c>
      <c r="I40" s="33">
        <f>SUM(I41:I41)</f>
        <v>0</v>
      </c>
      <c r="J40" s="34" t="s">
        <v>30</v>
      </c>
      <c r="K40" s="33">
        <f>SUM(K41:K41)</f>
        <v>0</v>
      </c>
      <c r="L40" s="34" t="s">
        <v>30</v>
      </c>
      <c r="M40" s="33">
        <f>SUM(M41:M41)</f>
        <v>0</v>
      </c>
      <c r="N40" s="34" t="s">
        <v>30</v>
      </c>
      <c r="O40" s="33">
        <f>SUM(O41:O41)</f>
        <v>0</v>
      </c>
      <c r="P40" s="34" t="s">
        <v>30</v>
      </c>
      <c r="Q40" s="33">
        <f>SUM(Q41:Q41)</f>
        <v>0</v>
      </c>
      <c r="R40" s="34" t="s">
        <v>30</v>
      </c>
      <c r="S40" s="35">
        <v>0</v>
      </c>
      <c r="T40" s="33" t="s">
        <v>30</v>
      </c>
      <c r="U40" s="21"/>
      <c r="V40" s="22"/>
      <c r="W40" s="22"/>
    </row>
    <row r="41" spans="1:26" ht="63" x14ac:dyDescent="0.25">
      <c r="A41" s="38" t="s">
        <v>68</v>
      </c>
      <c r="B41" s="48" t="s">
        <v>70</v>
      </c>
      <c r="C41" s="40" t="s">
        <v>71</v>
      </c>
      <c r="D41" s="49" t="s">
        <v>30</v>
      </c>
      <c r="E41" s="49">
        <v>1.9287157400000001</v>
      </c>
      <c r="F41" s="42" t="s">
        <v>30</v>
      </c>
      <c r="G41" s="50">
        <v>1.9287157399999999</v>
      </c>
      <c r="H41" s="42" t="s">
        <v>30</v>
      </c>
      <c r="I41" s="40">
        <v>0</v>
      </c>
      <c r="J41" s="42" t="s">
        <v>30</v>
      </c>
      <c r="K41" s="49">
        <v>0</v>
      </c>
      <c r="L41" s="42" t="s">
        <v>30</v>
      </c>
      <c r="M41" s="49">
        <v>0</v>
      </c>
      <c r="N41" s="42" t="s">
        <v>30</v>
      </c>
      <c r="O41" s="41">
        <f>I41-M41</f>
        <v>0</v>
      </c>
      <c r="P41" s="42" t="s">
        <v>30</v>
      </c>
      <c r="Q41" s="41">
        <f>M41-K41</f>
        <v>0</v>
      </c>
      <c r="R41" s="42" t="s">
        <v>30</v>
      </c>
      <c r="S41" s="88">
        <v>0</v>
      </c>
      <c r="T41" s="51" t="s">
        <v>30</v>
      </c>
      <c r="U41" s="21"/>
      <c r="V41" s="13"/>
      <c r="W41" s="13"/>
      <c r="X41" s="23"/>
      <c r="Y41" s="23"/>
      <c r="Z41" s="23"/>
    </row>
    <row r="42" spans="1:26" s="23" customFormat="1" ht="78.75" x14ac:dyDescent="0.25">
      <c r="A42" s="30" t="s">
        <v>72</v>
      </c>
      <c r="B42" s="36" t="s">
        <v>73</v>
      </c>
      <c r="C42" s="32" t="s">
        <v>29</v>
      </c>
      <c r="D42" s="52" t="s">
        <v>30</v>
      </c>
      <c r="E42" s="52">
        <v>0</v>
      </c>
      <c r="F42" s="34" t="s">
        <v>30</v>
      </c>
      <c r="G42" s="52">
        <v>0</v>
      </c>
      <c r="H42" s="34" t="s">
        <v>30</v>
      </c>
      <c r="I42" s="52">
        <v>0</v>
      </c>
      <c r="J42" s="34" t="s">
        <v>30</v>
      </c>
      <c r="K42" s="52">
        <v>0</v>
      </c>
      <c r="L42" s="34" t="s">
        <v>30</v>
      </c>
      <c r="M42" s="52">
        <v>0</v>
      </c>
      <c r="N42" s="34" t="s">
        <v>30</v>
      </c>
      <c r="O42" s="52">
        <v>0</v>
      </c>
      <c r="P42" s="34" t="s">
        <v>30</v>
      </c>
      <c r="Q42" s="52">
        <v>0</v>
      </c>
      <c r="R42" s="34" t="s">
        <v>30</v>
      </c>
      <c r="S42" s="35">
        <v>0</v>
      </c>
      <c r="T42" s="47" t="s">
        <v>30</v>
      </c>
      <c r="U42" s="21"/>
      <c r="V42" s="22"/>
      <c r="W42" s="22"/>
    </row>
    <row r="43" spans="1:26" s="23" customFormat="1" ht="78.75" x14ac:dyDescent="0.25">
      <c r="A43" s="30" t="s">
        <v>74</v>
      </c>
      <c r="B43" s="36" t="s">
        <v>75</v>
      </c>
      <c r="C43" s="32" t="s">
        <v>29</v>
      </c>
      <c r="D43" s="52" t="s">
        <v>30</v>
      </c>
      <c r="E43" s="52">
        <f>SUM(E44:E47)</f>
        <v>1921.3164197699998</v>
      </c>
      <c r="F43" s="34" t="s">
        <v>30</v>
      </c>
      <c r="G43" s="52">
        <f>SUM(G44:G47)</f>
        <v>1280.2873253500002</v>
      </c>
      <c r="H43" s="34" t="s">
        <v>30</v>
      </c>
      <c r="I43" s="52">
        <f>SUM(I44:I47)</f>
        <v>641.02909441999998</v>
      </c>
      <c r="J43" s="34" t="s">
        <v>30</v>
      </c>
      <c r="K43" s="52">
        <f>SUM(K44:K47)</f>
        <v>94.838999999999999</v>
      </c>
      <c r="L43" s="34" t="s">
        <v>30</v>
      </c>
      <c r="M43" s="52">
        <f>SUM(M44:M47)</f>
        <v>82.317415479999994</v>
      </c>
      <c r="N43" s="34" t="s">
        <v>30</v>
      </c>
      <c r="O43" s="52">
        <f>SUM(O44:O47)</f>
        <v>558.71167893999996</v>
      </c>
      <c r="P43" s="34" t="s">
        <v>30</v>
      </c>
      <c r="Q43" s="52">
        <f>SUM(Q44:Q47)</f>
        <v>-12.521584520000005</v>
      </c>
      <c r="R43" s="34" t="s">
        <v>30</v>
      </c>
      <c r="S43" s="35">
        <f t="shared" si="3"/>
        <v>-0.13202990879279627</v>
      </c>
      <c r="T43" s="47" t="s">
        <v>30</v>
      </c>
      <c r="U43" s="21"/>
      <c r="V43" s="22"/>
      <c r="W43" s="22"/>
    </row>
    <row r="44" spans="1:26" ht="31.5" x14ac:dyDescent="0.25">
      <c r="A44" s="38" t="s">
        <v>74</v>
      </c>
      <c r="B44" s="53" t="s">
        <v>76</v>
      </c>
      <c r="C44" s="42" t="s">
        <v>77</v>
      </c>
      <c r="D44" s="49" t="s">
        <v>30</v>
      </c>
      <c r="E44" s="49">
        <v>832.48005933000002</v>
      </c>
      <c r="F44" s="42" t="s">
        <v>30</v>
      </c>
      <c r="G44" s="40">
        <v>623.34758889</v>
      </c>
      <c r="H44" s="42" t="s">
        <v>30</v>
      </c>
      <c r="I44" s="40">
        <v>209.13247044000002</v>
      </c>
      <c r="J44" s="42" t="s">
        <v>30</v>
      </c>
      <c r="K44" s="49">
        <v>0</v>
      </c>
      <c r="L44" s="42" t="s">
        <v>30</v>
      </c>
      <c r="M44" s="49">
        <v>0</v>
      </c>
      <c r="N44" s="42" t="s">
        <v>30</v>
      </c>
      <c r="O44" s="41">
        <f t="shared" ref="O44:O47" si="10">I44-M44</f>
        <v>209.13247044000002</v>
      </c>
      <c r="P44" s="42" t="s">
        <v>30</v>
      </c>
      <c r="Q44" s="41">
        <f t="shared" ref="Q44:Q47" si="11">M44-K44</f>
        <v>0</v>
      </c>
      <c r="R44" s="42" t="s">
        <v>30</v>
      </c>
      <c r="S44" s="88">
        <v>0</v>
      </c>
      <c r="T44" s="51" t="s">
        <v>30</v>
      </c>
      <c r="U44" s="21"/>
      <c r="V44" s="13"/>
      <c r="W44" s="13"/>
      <c r="X44" s="23"/>
      <c r="Y44" s="23"/>
      <c r="Z44" s="23"/>
    </row>
    <row r="45" spans="1:26" ht="47.25" x14ac:dyDescent="0.25">
      <c r="A45" s="38" t="s">
        <v>74</v>
      </c>
      <c r="B45" s="53" t="s">
        <v>78</v>
      </c>
      <c r="C45" s="42" t="s">
        <v>79</v>
      </c>
      <c r="D45" s="49" t="s">
        <v>30</v>
      </c>
      <c r="E45" s="49">
        <v>117.46905495000003</v>
      </c>
      <c r="F45" s="42" t="s">
        <v>30</v>
      </c>
      <c r="G45" s="40">
        <v>117.46905495000001</v>
      </c>
      <c r="H45" s="42" t="s">
        <v>30</v>
      </c>
      <c r="I45" s="40">
        <v>0</v>
      </c>
      <c r="J45" s="42" t="s">
        <v>30</v>
      </c>
      <c r="K45" s="49">
        <v>0</v>
      </c>
      <c r="L45" s="42" t="s">
        <v>30</v>
      </c>
      <c r="M45" s="49">
        <v>0</v>
      </c>
      <c r="N45" s="42" t="s">
        <v>30</v>
      </c>
      <c r="O45" s="41">
        <f t="shared" si="10"/>
        <v>0</v>
      </c>
      <c r="P45" s="42" t="s">
        <v>30</v>
      </c>
      <c r="Q45" s="41">
        <f t="shared" si="11"/>
        <v>0</v>
      </c>
      <c r="R45" s="42" t="s">
        <v>30</v>
      </c>
      <c r="S45" s="88">
        <v>0</v>
      </c>
      <c r="T45" s="51" t="s">
        <v>30</v>
      </c>
      <c r="U45" s="21"/>
      <c r="V45" s="13"/>
      <c r="W45" s="13"/>
      <c r="X45" s="23"/>
      <c r="Y45" s="23"/>
      <c r="Z45" s="23"/>
    </row>
    <row r="46" spans="1:26" ht="31.5" x14ac:dyDescent="0.25">
      <c r="A46" s="54" t="s">
        <v>74</v>
      </c>
      <c r="B46" s="55" t="s">
        <v>80</v>
      </c>
      <c r="C46" s="56" t="s">
        <v>81</v>
      </c>
      <c r="D46" s="49" t="s">
        <v>30</v>
      </c>
      <c r="E46" s="49">
        <v>316.66930549</v>
      </c>
      <c r="F46" s="42" t="s">
        <v>30</v>
      </c>
      <c r="G46" s="40">
        <v>316.66930549</v>
      </c>
      <c r="H46" s="42" t="s">
        <v>30</v>
      </c>
      <c r="I46" s="40">
        <v>0</v>
      </c>
      <c r="J46" s="42" t="s">
        <v>30</v>
      </c>
      <c r="K46" s="49">
        <v>0</v>
      </c>
      <c r="L46" s="42" t="s">
        <v>30</v>
      </c>
      <c r="M46" s="49">
        <v>0</v>
      </c>
      <c r="N46" s="42" t="s">
        <v>30</v>
      </c>
      <c r="O46" s="41">
        <f t="shared" si="10"/>
        <v>0</v>
      </c>
      <c r="P46" s="42" t="s">
        <v>30</v>
      </c>
      <c r="Q46" s="41">
        <f t="shared" si="11"/>
        <v>0</v>
      </c>
      <c r="R46" s="42" t="s">
        <v>30</v>
      </c>
      <c r="S46" s="88">
        <v>0</v>
      </c>
      <c r="T46" s="51" t="s">
        <v>30</v>
      </c>
      <c r="U46" s="21"/>
      <c r="V46" s="13"/>
      <c r="W46" s="13"/>
      <c r="X46" s="23"/>
      <c r="Y46" s="23"/>
      <c r="Z46" s="23"/>
    </row>
    <row r="47" spans="1:26" ht="47.25" x14ac:dyDescent="0.25">
      <c r="A47" s="38" t="s">
        <v>74</v>
      </c>
      <c r="B47" s="53" t="s">
        <v>82</v>
      </c>
      <c r="C47" s="42" t="s">
        <v>83</v>
      </c>
      <c r="D47" s="49" t="s">
        <v>30</v>
      </c>
      <c r="E47" s="49">
        <v>654.69799999999998</v>
      </c>
      <c r="F47" s="42" t="s">
        <v>30</v>
      </c>
      <c r="G47" s="40">
        <v>222.80137602000002</v>
      </c>
      <c r="H47" s="42" t="s">
        <v>30</v>
      </c>
      <c r="I47" s="40">
        <v>431.89662397999996</v>
      </c>
      <c r="J47" s="42" t="s">
        <v>30</v>
      </c>
      <c r="K47" s="49">
        <v>94.838999999999999</v>
      </c>
      <c r="L47" s="42" t="s">
        <v>30</v>
      </c>
      <c r="M47" s="49">
        <v>82.317415479999994</v>
      </c>
      <c r="N47" s="42" t="s">
        <v>30</v>
      </c>
      <c r="O47" s="41">
        <f t="shared" si="10"/>
        <v>349.57920849999994</v>
      </c>
      <c r="P47" s="42" t="s">
        <v>30</v>
      </c>
      <c r="Q47" s="41">
        <f t="shared" si="11"/>
        <v>-12.521584520000005</v>
      </c>
      <c r="R47" s="42" t="s">
        <v>30</v>
      </c>
      <c r="S47" s="88">
        <f t="shared" si="3"/>
        <v>-0.13202990879279627</v>
      </c>
      <c r="T47" s="51" t="s">
        <v>84</v>
      </c>
      <c r="U47" s="21"/>
      <c r="V47" s="13"/>
      <c r="W47" s="13"/>
      <c r="X47" s="23"/>
      <c r="Y47" s="23"/>
      <c r="Z47" s="23"/>
    </row>
    <row r="48" spans="1:26" s="23" customFormat="1" ht="31.5" x14ac:dyDescent="0.25">
      <c r="A48" s="30" t="s">
        <v>85</v>
      </c>
      <c r="B48" s="36" t="s">
        <v>86</v>
      </c>
      <c r="C48" s="32" t="s">
        <v>29</v>
      </c>
      <c r="D48" s="52" t="s">
        <v>30</v>
      </c>
      <c r="E48" s="52">
        <v>0</v>
      </c>
      <c r="F48" s="34" t="s">
        <v>30</v>
      </c>
      <c r="G48" s="52">
        <v>0</v>
      </c>
      <c r="H48" s="34" t="s">
        <v>30</v>
      </c>
      <c r="I48" s="52">
        <v>0</v>
      </c>
      <c r="J48" s="34" t="s">
        <v>30</v>
      </c>
      <c r="K48" s="52">
        <v>0</v>
      </c>
      <c r="L48" s="34" t="s">
        <v>30</v>
      </c>
      <c r="M48" s="52">
        <v>0</v>
      </c>
      <c r="N48" s="34" t="s">
        <v>30</v>
      </c>
      <c r="O48" s="52">
        <v>0</v>
      </c>
      <c r="P48" s="34" t="s">
        <v>30</v>
      </c>
      <c r="Q48" s="52">
        <v>0</v>
      </c>
      <c r="R48" s="34" t="s">
        <v>30</v>
      </c>
      <c r="S48" s="35">
        <v>0</v>
      </c>
      <c r="T48" s="33" t="s">
        <v>30</v>
      </c>
      <c r="U48" s="21"/>
      <c r="V48" s="22"/>
      <c r="W48" s="22"/>
    </row>
    <row r="49" spans="1:26" s="23" customFormat="1" ht="47.25" x14ac:dyDescent="0.25">
      <c r="A49" s="30" t="s">
        <v>87</v>
      </c>
      <c r="B49" s="36" t="s">
        <v>88</v>
      </c>
      <c r="C49" s="32" t="s">
        <v>29</v>
      </c>
      <c r="D49" s="52" t="s">
        <v>30</v>
      </c>
      <c r="E49" s="52">
        <f>E50+E53+E58+E60</f>
        <v>1453.77549776</v>
      </c>
      <c r="F49" s="34" t="s">
        <v>30</v>
      </c>
      <c r="G49" s="52">
        <f>G50+G53+G58+G60</f>
        <v>261.26214061000002</v>
      </c>
      <c r="H49" s="34" t="s">
        <v>30</v>
      </c>
      <c r="I49" s="52">
        <f>I50+I53+I58+I60</f>
        <v>1192.51335715</v>
      </c>
      <c r="J49" s="34" t="s">
        <v>30</v>
      </c>
      <c r="K49" s="52">
        <f>K50+K53+K58+K60</f>
        <v>992.24424405999991</v>
      </c>
      <c r="L49" s="34" t="s">
        <v>30</v>
      </c>
      <c r="M49" s="52">
        <f>M50+M53+M58+M60</f>
        <v>421.60186993000002</v>
      </c>
      <c r="N49" s="34" t="s">
        <v>30</v>
      </c>
      <c r="O49" s="52">
        <f>O50+O53+O58+O60</f>
        <v>770.93471459</v>
      </c>
      <c r="P49" s="34" t="s">
        <v>30</v>
      </c>
      <c r="Q49" s="52">
        <f>Q50+Q53+Q58+Q60</f>
        <v>-570.66560149999987</v>
      </c>
      <c r="R49" s="34" t="s">
        <v>30</v>
      </c>
      <c r="S49" s="35">
        <f t="shared" si="3"/>
        <v>-0.57512613947246272</v>
      </c>
      <c r="T49" s="33" t="s">
        <v>30</v>
      </c>
      <c r="U49" s="21"/>
      <c r="V49" s="22"/>
      <c r="W49" s="22"/>
    </row>
    <row r="50" spans="1:26" s="23" customFormat="1" ht="31.5" x14ac:dyDescent="0.25">
      <c r="A50" s="30" t="s">
        <v>89</v>
      </c>
      <c r="B50" s="36" t="s">
        <v>90</v>
      </c>
      <c r="C50" s="32" t="s">
        <v>29</v>
      </c>
      <c r="D50" s="52" t="s">
        <v>30</v>
      </c>
      <c r="E50" s="52">
        <f>SUM(E51:E52)</f>
        <v>412.44316351999998</v>
      </c>
      <c r="F50" s="34" t="s">
        <v>30</v>
      </c>
      <c r="G50" s="52">
        <f>SUM(G51:G52)</f>
        <v>10.27923204</v>
      </c>
      <c r="H50" s="34" t="s">
        <v>30</v>
      </c>
      <c r="I50" s="52">
        <f>SUM(I51:I52)</f>
        <v>402.16393147999997</v>
      </c>
      <c r="J50" s="34" t="s">
        <v>30</v>
      </c>
      <c r="K50" s="52">
        <f>SUM(K51:K52)</f>
        <v>300.88217148000001</v>
      </c>
      <c r="L50" s="34" t="s">
        <v>30</v>
      </c>
      <c r="M50" s="52">
        <f>SUM(M51:M52)</f>
        <v>308.49603218000004</v>
      </c>
      <c r="N50" s="34" t="s">
        <v>30</v>
      </c>
      <c r="O50" s="52">
        <f>SUM(O51:O52)</f>
        <v>93.667899299999988</v>
      </c>
      <c r="P50" s="34" t="s">
        <v>30</v>
      </c>
      <c r="Q50" s="52">
        <f>SUM(Q51:Q52)</f>
        <v>7.6138607000000036</v>
      </c>
      <c r="R50" s="34" t="s">
        <v>30</v>
      </c>
      <c r="S50" s="35">
        <f t="shared" si="3"/>
        <v>2.5305124137294077E-2</v>
      </c>
      <c r="T50" s="33" t="s">
        <v>30</v>
      </c>
      <c r="U50" s="21"/>
      <c r="V50" s="22"/>
      <c r="W50" s="22"/>
    </row>
    <row r="51" spans="1:26" x14ac:dyDescent="0.25">
      <c r="A51" s="54" t="s">
        <v>89</v>
      </c>
      <c r="B51" s="55" t="s">
        <v>91</v>
      </c>
      <c r="C51" s="57" t="s">
        <v>92</v>
      </c>
      <c r="D51" s="49" t="s">
        <v>30</v>
      </c>
      <c r="E51" s="49">
        <v>214.6704881</v>
      </c>
      <c r="F51" s="42" t="s">
        <v>30</v>
      </c>
      <c r="G51" s="40">
        <v>10.27923204</v>
      </c>
      <c r="H51" s="42" t="s">
        <v>30</v>
      </c>
      <c r="I51" s="40">
        <v>204.39125605999999</v>
      </c>
      <c r="J51" s="42" t="s">
        <v>30</v>
      </c>
      <c r="K51" s="49">
        <v>204.39125606000002</v>
      </c>
      <c r="L51" s="42" t="s">
        <v>30</v>
      </c>
      <c r="M51" s="49">
        <v>204.56239000000002</v>
      </c>
      <c r="N51" s="42" t="s">
        <v>30</v>
      </c>
      <c r="O51" s="41">
        <f t="shared" ref="O51:O52" si="12">I51-M51</f>
        <v>-0.17113394000003268</v>
      </c>
      <c r="P51" s="42" t="s">
        <v>30</v>
      </c>
      <c r="Q51" s="41">
        <f t="shared" ref="Q51:Q52" si="13">M51-K51</f>
        <v>0.17113394000000426</v>
      </c>
      <c r="R51" s="42" t="s">
        <v>30</v>
      </c>
      <c r="S51" s="88">
        <f t="shared" si="3"/>
        <v>8.3728601359427568E-4</v>
      </c>
      <c r="T51" s="41" t="s">
        <v>93</v>
      </c>
      <c r="U51" s="21"/>
      <c r="V51" s="13"/>
      <c r="W51" s="13"/>
      <c r="X51" s="23"/>
      <c r="Y51" s="23"/>
      <c r="Z51" s="23"/>
    </row>
    <row r="52" spans="1:26" x14ac:dyDescent="0.25">
      <c r="A52" s="38" t="s">
        <v>89</v>
      </c>
      <c r="B52" s="58" t="s">
        <v>94</v>
      </c>
      <c r="C52" s="42" t="s">
        <v>95</v>
      </c>
      <c r="D52" s="40" t="s">
        <v>30</v>
      </c>
      <c r="E52" s="49">
        <v>197.77267542000001</v>
      </c>
      <c r="F52" s="42" t="s">
        <v>30</v>
      </c>
      <c r="G52" s="50">
        <v>0</v>
      </c>
      <c r="H52" s="42" t="s">
        <v>30</v>
      </c>
      <c r="I52" s="40">
        <v>197.77267542000001</v>
      </c>
      <c r="J52" s="42" t="s">
        <v>30</v>
      </c>
      <c r="K52" s="49">
        <v>96.490915419999993</v>
      </c>
      <c r="L52" s="42" t="s">
        <v>30</v>
      </c>
      <c r="M52" s="49">
        <v>103.93364217999999</v>
      </c>
      <c r="N52" s="42" t="s">
        <v>30</v>
      </c>
      <c r="O52" s="41">
        <f t="shared" si="12"/>
        <v>93.83903324000002</v>
      </c>
      <c r="P52" s="42" t="s">
        <v>30</v>
      </c>
      <c r="Q52" s="41">
        <f t="shared" si="13"/>
        <v>7.4427267599999993</v>
      </c>
      <c r="R52" s="42" t="s">
        <v>30</v>
      </c>
      <c r="S52" s="88">
        <f t="shared" si="3"/>
        <v>7.7133963623453414E-2</v>
      </c>
      <c r="T52" s="41" t="s">
        <v>30</v>
      </c>
      <c r="U52" s="21"/>
      <c r="V52" s="13"/>
      <c r="W52" s="13"/>
      <c r="X52" s="23"/>
      <c r="Y52" s="23"/>
      <c r="Z52" s="23"/>
    </row>
    <row r="53" spans="1:26" s="23" customFormat="1" x14ac:dyDescent="0.25">
      <c r="A53" s="30" t="s">
        <v>96</v>
      </c>
      <c r="B53" s="36" t="s">
        <v>97</v>
      </c>
      <c r="C53" s="32" t="s">
        <v>29</v>
      </c>
      <c r="D53" s="52" t="s">
        <v>30</v>
      </c>
      <c r="E53" s="52">
        <f>SUM(E54:E57)</f>
        <v>158.03136738999996</v>
      </c>
      <c r="F53" s="34" t="s">
        <v>30</v>
      </c>
      <c r="G53" s="52">
        <f>SUM(G54:G57)</f>
        <v>52.253038329999995</v>
      </c>
      <c r="H53" s="34" t="s">
        <v>30</v>
      </c>
      <c r="I53" s="52">
        <f t="shared" ref="I53" si="14">SUM(I54:I57)</f>
        <v>105.77832905999996</v>
      </c>
      <c r="J53" s="34" t="s">
        <v>30</v>
      </c>
      <c r="K53" s="52">
        <f t="shared" ref="K53" si="15">SUM(K54:K57)</f>
        <v>74.19878999999996</v>
      </c>
      <c r="L53" s="34" t="s">
        <v>30</v>
      </c>
      <c r="M53" s="52">
        <f t="shared" ref="M53" si="16">SUM(M54:M57)</f>
        <v>3.4952284100000002</v>
      </c>
      <c r="N53" s="34" t="s">
        <v>30</v>
      </c>
      <c r="O53" s="52">
        <f t="shared" ref="O53" si="17">SUM(O54:O57)</f>
        <v>102.28310064999997</v>
      </c>
      <c r="P53" s="34" t="s">
        <v>30</v>
      </c>
      <c r="Q53" s="52">
        <f t="shared" ref="Q53" si="18">SUM(Q54:Q57)</f>
        <v>-70.703561589999964</v>
      </c>
      <c r="R53" s="34" t="s">
        <v>30</v>
      </c>
      <c r="S53" s="35">
        <f t="shared" si="3"/>
        <v>-0.95289372764704117</v>
      </c>
      <c r="T53" s="37" t="s">
        <v>30</v>
      </c>
      <c r="U53" s="21"/>
      <c r="V53" s="22"/>
      <c r="W53" s="22"/>
    </row>
    <row r="54" spans="1:26" x14ac:dyDescent="0.25">
      <c r="A54" s="38" t="s">
        <v>96</v>
      </c>
      <c r="B54" s="59" t="s">
        <v>98</v>
      </c>
      <c r="C54" s="42" t="s">
        <v>99</v>
      </c>
      <c r="D54" s="49" t="s">
        <v>30</v>
      </c>
      <c r="E54" s="49">
        <v>33.340183939999996</v>
      </c>
      <c r="F54" s="42" t="s">
        <v>30</v>
      </c>
      <c r="G54" s="40">
        <v>33.340183939999996</v>
      </c>
      <c r="H54" s="42" t="s">
        <v>30</v>
      </c>
      <c r="I54" s="40">
        <v>0</v>
      </c>
      <c r="J54" s="42" t="s">
        <v>30</v>
      </c>
      <c r="K54" s="49">
        <v>0</v>
      </c>
      <c r="L54" s="42" t="s">
        <v>30</v>
      </c>
      <c r="M54" s="49">
        <v>0</v>
      </c>
      <c r="N54" s="42" t="s">
        <v>30</v>
      </c>
      <c r="O54" s="41">
        <f t="shared" ref="O54:O57" si="19">I54-M54</f>
        <v>0</v>
      </c>
      <c r="P54" s="42" t="s">
        <v>30</v>
      </c>
      <c r="Q54" s="41">
        <f t="shared" ref="Q54:Q57" si="20">M54-K54</f>
        <v>0</v>
      </c>
      <c r="R54" s="42" t="s">
        <v>30</v>
      </c>
      <c r="S54" s="88">
        <v>0</v>
      </c>
      <c r="T54" s="51" t="s">
        <v>30</v>
      </c>
      <c r="U54" s="21"/>
      <c r="V54" s="13"/>
      <c r="W54" s="13"/>
      <c r="X54" s="23"/>
      <c r="Y54" s="23"/>
      <c r="Z54" s="23"/>
    </row>
    <row r="55" spans="1:26" x14ac:dyDescent="0.25">
      <c r="A55" s="38" t="s">
        <v>96</v>
      </c>
      <c r="B55" s="59" t="s">
        <v>100</v>
      </c>
      <c r="C55" s="42" t="s">
        <v>101</v>
      </c>
      <c r="D55" s="49" t="s">
        <v>30</v>
      </c>
      <c r="E55" s="49">
        <v>29.62775306</v>
      </c>
      <c r="F55" s="42" t="s">
        <v>30</v>
      </c>
      <c r="G55" s="40">
        <v>0</v>
      </c>
      <c r="H55" s="42" t="s">
        <v>30</v>
      </c>
      <c r="I55" s="40">
        <v>29.62775306</v>
      </c>
      <c r="J55" s="42" t="s">
        <v>30</v>
      </c>
      <c r="K55" s="49">
        <v>1.5</v>
      </c>
      <c r="L55" s="42" t="s">
        <v>30</v>
      </c>
      <c r="M55" s="49">
        <v>1.5</v>
      </c>
      <c r="N55" s="42" t="s">
        <v>30</v>
      </c>
      <c r="O55" s="41">
        <f t="shared" si="19"/>
        <v>28.12775306</v>
      </c>
      <c r="P55" s="42" t="s">
        <v>30</v>
      </c>
      <c r="Q55" s="41">
        <f t="shared" si="20"/>
        <v>0</v>
      </c>
      <c r="R55" s="42" t="s">
        <v>30</v>
      </c>
      <c r="S55" s="88">
        <f t="shared" si="3"/>
        <v>0</v>
      </c>
      <c r="T55" s="51" t="s">
        <v>30</v>
      </c>
      <c r="U55" s="21"/>
      <c r="V55" s="13"/>
      <c r="W55" s="13"/>
      <c r="X55" s="23"/>
      <c r="Y55" s="23"/>
      <c r="Z55" s="23"/>
    </row>
    <row r="56" spans="1:26" ht="47.25" x14ac:dyDescent="0.25">
      <c r="A56" s="38" t="s">
        <v>96</v>
      </c>
      <c r="B56" s="59" t="s">
        <v>102</v>
      </c>
      <c r="C56" s="42" t="s">
        <v>103</v>
      </c>
      <c r="D56" s="49" t="s">
        <v>30</v>
      </c>
      <c r="E56" s="49">
        <v>37.883789999999969</v>
      </c>
      <c r="F56" s="42" t="s">
        <v>30</v>
      </c>
      <c r="G56" s="40">
        <v>0</v>
      </c>
      <c r="H56" s="42" t="s">
        <v>30</v>
      </c>
      <c r="I56" s="40">
        <v>37.883789999999969</v>
      </c>
      <c r="J56" s="42" t="s">
        <v>30</v>
      </c>
      <c r="K56" s="49">
        <v>37.883789999999969</v>
      </c>
      <c r="L56" s="42" t="s">
        <v>30</v>
      </c>
      <c r="M56" s="49">
        <v>0.43486926000000004</v>
      </c>
      <c r="N56" s="42" t="s">
        <v>30</v>
      </c>
      <c r="O56" s="41">
        <f t="shared" si="19"/>
        <v>37.44892073999997</v>
      </c>
      <c r="P56" s="42" t="s">
        <v>30</v>
      </c>
      <c r="Q56" s="41">
        <f t="shared" si="20"/>
        <v>-37.44892073999997</v>
      </c>
      <c r="R56" s="42" t="s">
        <v>30</v>
      </c>
      <c r="S56" s="88">
        <f t="shared" si="3"/>
        <v>-0.9885209674111276</v>
      </c>
      <c r="T56" s="51" t="s">
        <v>104</v>
      </c>
      <c r="U56" s="21"/>
      <c r="V56" s="13"/>
      <c r="W56" s="13"/>
      <c r="X56" s="23"/>
      <c r="Y56" s="23"/>
      <c r="Z56" s="23"/>
    </row>
    <row r="57" spans="1:26" ht="63" x14ac:dyDescent="0.25">
      <c r="A57" s="38" t="s">
        <v>96</v>
      </c>
      <c r="B57" s="60" t="s">
        <v>105</v>
      </c>
      <c r="C57" s="57" t="s">
        <v>106</v>
      </c>
      <c r="D57" s="49" t="s">
        <v>30</v>
      </c>
      <c r="E57" s="49">
        <v>57.179640389999996</v>
      </c>
      <c r="F57" s="42" t="s">
        <v>30</v>
      </c>
      <c r="G57" s="40">
        <v>18.91285439</v>
      </c>
      <c r="H57" s="42" t="s">
        <v>30</v>
      </c>
      <c r="I57" s="40">
        <v>38.266785999999996</v>
      </c>
      <c r="J57" s="42" t="s">
        <v>30</v>
      </c>
      <c r="K57" s="49">
        <v>34.814999999999991</v>
      </c>
      <c r="L57" s="42" t="s">
        <v>30</v>
      </c>
      <c r="M57" s="49">
        <v>1.56035915</v>
      </c>
      <c r="N57" s="42" t="s">
        <v>30</v>
      </c>
      <c r="O57" s="41">
        <f t="shared" si="19"/>
        <v>36.70642685</v>
      </c>
      <c r="P57" s="42" t="s">
        <v>30</v>
      </c>
      <c r="Q57" s="41">
        <f t="shared" si="20"/>
        <v>-33.254640849999987</v>
      </c>
      <c r="R57" s="42" t="s">
        <v>30</v>
      </c>
      <c r="S57" s="88">
        <f t="shared" si="3"/>
        <v>-0.95518141174780968</v>
      </c>
      <c r="T57" s="51" t="s">
        <v>107</v>
      </c>
      <c r="U57" s="21"/>
      <c r="V57" s="13"/>
      <c r="W57" s="13"/>
      <c r="X57" s="23"/>
      <c r="Y57" s="23"/>
      <c r="Z57" s="23"/>
    </row>
    <row r="58" spans="1:26" s="23" customFormat="1" x14ac:dyDescent="0.25">
      <c r="A58" s="30" t="s">
        <v>108</v>
      </c>
      <c r="B58" s="36" t="s">
        <v>109</v>
      </c>
      <c r="C58" s="32" t="s">
        <v>29</v>
      </c>
      <c r="D58" s="52" t="s">
        <v>30</v>
      </c>
      <c r="E58" s="52">
        <f>SUM(E59:E59)</f>
        <v>320.14908438999998</v>
      </c>
      <c r="F58" s="34" t="s">
        <v>30</v>
      </c>
      <c r="G58" s="52">
        <f>SUM(G59:G59)</f>
        <v>56.650976490000005</v>
      </c>
      <c r="H58" s="34" t="s">
        <v>30</v>
      </c>
      <c r="I58" s="52">
        <f>SUM(I59:I59)</f>
        <v>263.49810789999998</v>
      </c>
      <c r="J58" s="34" t="s">
        <v>30</v>
      </c>
      <c r="K58" s="52">
        <f>SUM(K59:K59)</f>
        <v>263.49810789999998</v>
      </c>
      <c r="L58" s="34" t="s">
        <v>30</v>
      </c>
      <c r="M58" s="52">
        <f>SUM(M59:M59)</f>
        <v>20.175404700000001</v>
      </c>
      <c r="N58" s="34" t="s">
        <v>30</v>
      </c>
      <c r="O58" s="52">
        <f>SUM(O59:O59)</f>
        <v>243.32270319999998</v>
      </c>
      <c r="P58" s="34" t="s">
        <v>30</v>
      </c>
      <c r="Q58" s="52">
        <f>SUM(Q59:Q59)</f>
        <v>-243.32270319999998</v>
      </c>
      <c r="R58" s="34" t="s">
        <v>30</v>
      </c>
      <c r="S58" s="35">
        <f t="shared" si="3"/>
        <v>-0.92343244943657521</v>
      </c>
      <c r="T58" s="33" t="s">
        <v>30</v>
      </c>
      <c r="U58" s="21"/>
      <c r="V58" s="22"/>
      <c r="W58" s="22"/>
    </row>
    <row r="59" spans="1:26" ht="47.25" x14ac:dyDescent="0.25">
      <c r="A59" s="38" t="s">
        <v>108</v>
      </c>
      <c r="B59" s="60" t="s">
        <v>110</v>
      </c>
      <c r="C59" s="57" t="s">
        <v>111</v>
      </c>
      <c r="D59" s="49" t="s">
        <v>30</v>
      </c>
      <c r="E59" s="49">
        <v>320.14908438999998</v>
      </c>
      <c r="F59" s="42" t="s">
        <v>30</v>
      </c>
      <c r="G59" s="40">
        <v>56.650976490000005</v>
      </c>
      <c r="H59" s="42" t="s">
        <v>30</v>
      </c>
      <c r="I59" s="40">
        <v>263.49810789999998</v>
      </c>
      <c r="J59" s="42" t="s">
        <v>30</v>
      </c>
      <c r="K59" s="49">
        <v>263.49810789999998</v>
      </c>
      <c r="L59" s="42" t="s">
        <v>30</v>
      </c>
      <c r="M59" s="49">
        <v>20.175404700000001</v>
      </c>
      <c r="N59" s="42" t="s">
        <v>30</v>
      </c>
      <c r="O59" s="41">
        <f>I59-M59</f>
        <v>243.32270319999998</v>
      </c>
      <c r="P59" s="42" t="s">
        <v>30</v>
      </c>
      <c r="Q59" s="41">
        <f>M59-K59</f>
        <v>-243.32270319999998</v>
      </c>
      <c r="R59" s="42" t="s">
        <v>30</v>
      </c>
      <c r="S59" s="88">
        <f t="shared" si="3"/>
        <v>-0.92343244943657521</v>
      </c>
      <c r="T59" s="51" t="s">
        <v>112</v>
      </c>
      <c r="U59" s="21"/>
      <c r="V59" s="13"/>
      <c r="W59" s="13"/>
      <c r="X59" s="23"/>
      <c r="Y59" s="23"/>
      <c r="Z59" s="23"/>
    </row>
    <row r="60" spans="1:26" s="23" customFormat="1" ht="31.5" x14ac:dyDescent="0.25">
      <c r="A60" s="30" t="s">
        <v>113</v>
      </c>
      <c r="B60" s="36" t="s">
        <v>114</v>
      </c>
      <c r="C60" s="32" t="s">
        <v>29</v>
      </c>
      <c r="D60" s="52" t="s">
        <v>30</v>
      </c>
      <c r="E60" s="52">
        <f>SUM(E61:E64)</f>
        <v>563.15188246000014</v>
      </c>
      <c r="F60" s="34" t="s">
        <v>30</v>
      </c>
      <c r="G60" s="52">
        <f>SUM(G61:G64)</f>
        <v>142.07889375000002</v>
      </c>
      <c r="H60" s="34" t="s">
        <v>30</v>
      </c>
      <c r="I60" s="52">
        <f>SUM(I61:I64)</f>
        <v>421.07298871</v>
      </c>
      <c r="J60" s="34" t="s">
        <v>30</v>
      </c>
      <c r="K60" s="52">
        <f>SUM(K61:K64)</f>
        <v>353.66517467999995</v>
      </c>
      <c r="L60" s="34" t="s">
        <v>30</v>
      </c>
      <c r="M60" s="52">
        <f>SUM(M61:M64)</f>
        <v>89.435204639999995</v>
      </c>
      <c r="N60" s="34" t="s">
        <v>30</v>
      </c>
      <c r="O60" s="52">
        <f>SUM(O61:O64)</f>
        <v>331.66101144000004</v>
      </c>
      <c r="P60" s="34" t="s">
        <v>30</v>
      </c>
      <c r="Q60" s="52">
        <f>SUM(Q61:Q64)</f>
        <v>-264.25319740999998</v>
      </c>
      <c r="R60" s="34" t="s">
        <v>30</v>
      </c>
      <c r="S60" s="35">
        <f t="shared" si="3"/>
        <v>-0.74718467162931468</v>
      </c>
      <c r="T60" s="47" t="s">
        <v>30</v>
      </c>
      <c r="U60" s="21"/>
      <c r="V60" s="22"/>
      <c r="W60" s="22"/>
    </row>
    <row r="61" spans="1:26" ht="47.25" x14ac:dyDescent="0.25">
      <c r="A61" s="54" t="s">
        <v>113</v>
      </c>
      <c r="B61" s="61" t="s">
        <v>115</v>
      </c>
      <c r="C61" s="62" t="s">
        <v>116</v>
      </c>
      <c r="D61" s="49" t="s">
        <v>30</v>
      </c>
      <c r="E61" s="57" t="s">
        <v>30</v>
      </c>
      <c r="F61" s="42" t="s">
        <v>30</v>
      </c>
      <c r="G61" s="40" t="s">
        <v>30</v>
      </c>
      <c r="H61" s="42" t="s">
        <v>30</v>
      </c>
      <c r="I61" s="40" t="s">
        <v>30</v>
      </c>
      <c r="J61" s="42" t="s">
        <v>30</v>
      </c>
      <c r="K61" s="49" t="s">
        <v>30</v>
      </c>
      <c r="L61" s="42" t="s">
        <v>30</v>
      </c>
      <c r="M61" s="49">
        <v>2.3227370000000001E-2</v>
      </c>
      <c r="N61" s="42" t="s">
        <v>30</v>
      </c>
      <c r="O61" s="41" t="s">
        <v>30</v>
      </c>
      <c r="P61" s="42" t="s">
        <v>30</v>
      </c>
      <c r="Q61" s="41" t="s">
        <v>30</v>
      </c>
      <c r="R61" s="42" t="s">
        <v>30</v>
      </c>
      <c r="S61" s="88" t="s">
        <v>30</v>
      </c>
      <c r="T61" s="41" t="s">
        <v>117</v>
      </c>
      <c r="U61" s="21"/>
      <c r="V61" s="13"/>
      <c r="W61" s="13"/>
      <c r="X61" s="23"/>
      <c r="Y61" s="23"/>
      <c r="Z61" s="23"/>
    </row>
    <row r="62" spans="1:26" ht="31.5" x14ac:dyDescent="0.25">
      <c r="A62" s="38" t="s">
        <v>113</v>
      </c>
      <c r="B62" s="58" t="s">
        <v>118</v>
      </c>
      <c r="C62" s="42" t="s">
        <v>119</v>
      </c>
      <c r="D62" s="49" t="s">
        <v>30</v>
      </c>
      <c r="E62" s="49">
        <v>384.63188571000006</v>
      </c>
      <c r="F62" s="42" t="s">
        <v>30</v>
      </c>
      <c r="G62" s="40">
        <v>125.79383835000002</v>
      </c>
      <c r="H62" s="42" t="s">
        <v>30</v>
      </c>
      <c r="I62" s="40">
        <v>258.83804736000002</v>
      </c>
      <c r="J62" s="42" t="s">
        <v>30</v>
      </c>
      <c r="K62" s="49">
        <v>258.83804735999996</v>
      </c>
      <c r="L62" s="42" t="s">
        <v>30</v>
      </c>
      <c r="M62" s="49">
        <v>8.00144448</v>
      </c>
      <c r="N62" s="42" t="s">
        <v>30</v>
      </c>
      <c r="O62" s="41">
        <f t="shared" ref="O62:O64" si="21">I62-M62</f>
        <v>250.83660288000002</v>
      </c>
      <c r="P62" s="42" t="s">
        <v>30</v>
      </c>
      <c r="Q62" s="41">
        <f t="shared" ref="Q62:Q64" si="22">M62-K62</f>
        <v>-250.83660287999996</v>
      </c>
      <c r="R62" s="42" t="s">
        <v>30</v>
      </c>
      <c r="S62" s="88">
        <f t="shared" si="3"/>
        <v>-0.96908706211621454</v>
      </c>
      <c r="T62" s="51" t="s">
        <v>120</v>
      </c>
      <c r="U62" s="21"/>
      <c r="V62" s="13"/>
      <c r="W62" s="13"/>
      <c r="X62" s="23"/>
      <c r="Y62" s="23"/>
      <c r="Z62" s="23"/>
    </row>
    <row r="63" spans="1:26" ht="31.5" x14ac:dyDescent="0.25">
      <c r="A63" s="54" t="s">
        <v>113</v>
      </c>
      <c r="B63" s="61" t="s">
        <v>121</v>
      </c>
      <c r="C63" s="56" t="s">
        <v>122</v>
      </c>
      <c r="D63" s="49" t="s">
        <v>30</v>
      </c>
      <c r="E63" s="49">
        <v>174.80558574999998</v>
      </c>
      <c r="F63" s="42" t="s">
        <v>30</v>
      </c>
      <c r="G63" s="40">
        <v>12.570644399999999</v>
      </c>
      <c r="H63" s="42" t="s">
        <v>30</v>
      </c>
      <c r="I63" s="40">
        <v>162.23494134999999</v>
      </c>
      <c r="J63" s="42" t="s">
        <v>30</v>
      </c>
      <c r="K63" s="49">
        <v>94.827127320000002</v>
      </c>
      <c r="L63" s="42" t="s">
        <v>30</v>
      </c>
      <c r="M63" s="49">
        <v>81.410532789999991</v>
      </c>
      <c r="N63" s="42" t="s">
        <v>30</v>
      </c>
      <c r="O63" s="41">
        <f t="shared" si="21"/>
        <v>80.824408559999995</v>
      </c>
      <c r="P63" s="42" t="s">
        <v>30</v>
      </c>
      <c r="Q63" s="41">
        <f t="shared" si="22"/>
        <v>-13.416594530000012</v>
      </c>
      <c r="R63" s="42" t="s">
        <v>30</v>
      </c>
      <c r="S63" s="88">
        <f t="shared" si="3"/>
        <v>-0.14148477243990409</v>
      </c>
      <c r="T63" s="51" t="s">
        <v>84</v>
      </c>
      <c r="U63" s="21"/>
      <c r="V63" s="13"/>
      <c r="W63" s="13"/>
      <c r="X63" s="23"/>
      <c r="Y63" s="23"/>
      <c r="Z63" s="23"/>
    </row>
    <row r="64" spans="1:26" ht="31.5" x14ac:dyDescent="0.25">
      <c r="A64" s="38" t="s">
        <v>113</v>
      </c>
      <c r="B64" s="58" t="s">
        <v>123</v>
      </c>
      <c r="C64" s="42" t="s">
        <v>124</v>
      </c>
      <c r="D64" s="49" t="s">
        <v>30</v>
      </c>
      <c r="E64" s="49">
        <v>3.7144110000000001</v>
      </c>
      <c r="F64" s="42" t="s">
        <v>30</v>
      </c>
      <c r="G64" s="40">
        <v>3.7144110000000001</v>
      </c>
      <c r="H64" s="42" t="s">
        <v>30</v>
      </c>
      <c r="I64" s="40">
        <v>0</v>
      </c>
      <c r="J64" s="42" t="s">
        <v>30</v>
      </c>
      <c r="K64" s="49">
        <v>0</v>
      </c>
      <c r="L64" s="42" t="s">
        <v>30</v>
      </c>
      <c r="M64" s="49">
        <v>0</v>
      </c>
      <c r="N64" s="42" t="s">
        <v>30</v>
      </c>
      <c r="O64" s="41">
        <f t="shared" si="21"/>
        <v>0</v>
      </c>
      <c r="P64" s="42" t="s">
        <v>30</v>
      </c>
      <c r="Q64" s="41">
        <f t="shared" si="22"/>
        <v>0</v>
      </c>
      <c r="R64" s="42" t="s">
        <v>30</v>
      </c>
      <c r="S64" s="88">
        <v>0</v>
      </c>
      <c r="T64" s="51" t="s">
        <v>30</v>
      </c>
      <c r="U64" s="21"/>
      <c r="V64" s="13"/>
      <c r="W64" s="13"/>
      <c r="X64" s="23"/>
      <c r="Y64" s="23"/>
      <c r="Z64" s="23"/>
    </row>
    <row r="65" spans="1:26" s="23" customFormat="1" ht="31.5" x14ac:dyDescent="0.25">
      <c r="A65" s="30" t="s">
        <v>125</v>
      </c>
      <c r="B65" s="36" t="s">
        <v>126</v>
      </c>
      <c r="C65" s="32" t="s">
        <v>29</v>
      </c>
      <c r="D65" s="52" t="s">
        <v>30</v>
      </c>
      <c r="E65" s="52">
        <f>E66+E79+E80+E96</f>
        <v>6533.0725423499998</v>
      </c>
      <c r="F65" s="34" t="s">
        <v>30</v>
      </c>
      <c r="G65" s="52">
        <f>G66+G79+G80+G96</f>
        <v>1793.7742304799999</v>
      </c>
      <c r="H65" s="34" t="s">
        <v>30</v>
      </c>
      <c r="I65" s="52">
        <f>I66+I79+I80+I96</f>
        <v>4739.2983118699995</v>
      </c>
      <c r="J65" s="34" t="s">
        <v>30</v>
      </c>
      <c r="K65" s="52">
        <f>K66+K79+K80+K96</f>
        <v>1471.5242219199999</v>
      </c>
      <c r="L65" s="34" t="s">
        <v>30</v>
      </c>
      <c r="M65" s="52">
        <f>M66+M79+M80+M96</f>
        <v>1052.6280081099999</v>
      </c>
      <c r="N65" s="34" t="s">
        <v>30</v>
      </c>
      <c r="O65" s="52">
        <f>O66+O79+O80+O96</f>
        <v>3686.8542620999997</v>
      </c>
      <c r="P65" s="34" t="s">
        <v>30</v>
      </c>
      <c r="Q65" s="52">
        <f>Q66+Q79+Q80+Q96</f>
        <v>-419.08017214999995</v>
      </c>
      <c r="R65" s="34" t="s">
        <v>30</v>
      </c>
      <c r="S65" s="35">
        <f t="shared" si="3"/>
        <v>-0.28479325444143688</v>
      </c>
      <c r="T65" s="47" t="s">
        <v>30</v>
      </c>
      <c r="U65" s="21"/>
      <c r="V65" s="22"/>
      <c r="W65" s="22"/>
    </row>
    <row r="66" spans="1:26" s="23" customFormat="1" ht="31.5" x14ac:dyDescent="0.25">
      <c r="A66" s="30" t="s">
        <v>127</v>
      </c>
      <c r="B66" s="36" t="s">
        <v>128</v>
      </c>
      <c r="C66" s="32" t="s">
        <v>29</v>
      </c>
      <c r="D66" s="52" t="s">
        <v>30</v>
      </c>
      <c r="E66" s="52">
        <f>SUM(E67:E78)</f>
        <v>1394.3250414699999</v>
      </c>
      <c r="F66" s="34" t="s">
        <v>30</v>
      </c>
      <c r="G66" s="52">
        <f>SUM(G67:G78)</f>
        <v>443.16498691000004</v>
      </c>
      <c r="H66" s="34" t="s">
        <v>30</v>
      </c>
      <c r="I66" s="52">
        <f>SUM(I67:I78)</f>
        <v>951.16005455999994</v>
      </c>
      <c r="J66" s="34" t="s">
        <v>30</v>
      </c>
      <c r="K66" s="52">
        <f>SUM(K67:K78)</f>
        <v>527.84450856000001</v>
      </c>
      <c r="L66" s="34" t="s">
        <v>30</v>
      </c>
      <c r="M66" s="52">
        <f>SUM(M67:M78)</f>
        <v>375.88150724000002</v>
      </c>
      <c r="N66" s="34" t="s">
        <v>30</v>
      </c>
      <c r="O66" s="52">
        <f>SUM(O67:O78)</f>
        <v>575.27854731999992</v>
      </c>
      <c r="P66" s="34" t="s">
        <v>30</v>
      </c>
      <c r="Q66" s="52">
        <f>SUM(Q67:Q78)</f>
        <v>-151.96300131999996</v>
      </c>
      <c r="R66" s="34" t="s">
        <v>30</v>
      </c>
      <c r="S66" s="35">
        <f t="shared" si="3"/>
        <v>-0.28789349676965775</v>
      </c>
      <c r="T66" s="47" t="s">
        <v>30</v>
      </c>
      <c r="U66" s="21"/>
      <c r="V66" s="22"/>
      <c r="W66" s="22"/>
    </row>
    <row r="67" spans="1:26" ht="31.5" x14ac:dyDescent="0.25">
      <c r="A67" s="54" t="s">
        <v>127</v>
      </c>
      <c r="B67" s="15" t="s">
        <v>129</v>
      </c>
      <c r="C67" s="63" t="s">
        <v>130</v>
      </c>
      <c r="D67" s="64" t="s">
        <v>30</v>
      </c>
      <c r="E67" s="64">
        <v>29.7</v>
      </c>
      <c r="F67" s="42" t="s">
        <v>30</v>
      </c>
      <c r="G67" s="40">
        <v>0</v>
      </c>
      <c r="H67" s="42" t="s">
        <v>30</v>
      </c>
      <c r="I67" s="40">
        <v>29.7</v>
      </c>
      <c r="J67" s="42" t="s">
        <v>30</v>
      </c>
      <c r="K67" s="49">
        <v>29.7</v>
      </c>
      <c r="L67" s="42" t="s">
        <v>30</v>
      </c>
      <c r="M67" s="49">
        <v>28.695904160000001</v>
      </c>
      <c r="N67" s="42" t="s">
        <v>30</v>
      </c>
      <c r="O67" s="41">
        <f t="shared" ref="O67:O78" si="23">I67-M67</f>
        <v>1.004095839999998</v>
      </c>
      <c r="P67" s="42" t="s">
        <v>30</v>
      </c>
      <c r="Q67" s="41">
        <f t="shared" ref="Q67:Q78" si="24">M67-K67</f>
        <v>-1.004095839999998</v>
      </c>
      <c r="R67" s="42" t="s">
        <v>30</v>
      </c>
      <c r="S67" s="88">
        <f t="shared" si="3"/>
        <v>-3.3807940740740672E-2</v>
      </c>
      <c r="T67" s="51" t="s">
        <v>30</v>
      </c>
      <c r="U67" s="21"/>
      <c r="V67" s="13"/>
      <c r="W67" s="13"/>
      <c r="X67" s="23"/>
      <c r="Y67" s="23"/>
      <c r="Z67" s="23"/>
    </row>
    <row r="68" spans="1:26" x14ac:dyDescent="0.25">
      <c r="A68" s="38" t="s">
        <v>127</v>
      </c>
      <c r="B68" s="53" t="s">
        <v>131</v>
      </c>
      <c r="C68" s="42" t="s">
        <v>132</v>
      </c>
      <c r="D68" s="49" t="s">
        <v>30</v>
      </c>
      <c r="E68" s="64">
        <v>133.9376575</v>
      </c>
      <c r="F68" s="42" t="s">
        <v>30</v>
      </c>
      <c r="G68" s="40">
        <v>110.20367400999999</v>
      </c>
      <c r="H68" s="42" t="s">
        <v>30</v>
      </c>
      <c r="I68" s="40">
        <v>23.733983490000014</v>
      </c>
      <c r="J68" s="42" t="s">
        <v>30</v>
      </c>
      <c r="K68" s="49">
        <v>23.73398349</v>
      </c>
      <c r="L68" s="42" t="s">
        <v>30</v>
      </c>
      <c r="M68" s="49">
        <v>23.820262190000001</v>
      </c>
      <c r="N68" s="42" t="s">
        <v>30</v>
      </c>
      <c r="O68" s="41">
        <f t="shared" si="23"/>
        <v>-8.6278699999986941E-2</v>
      </c>
      <c r="P68" s="42" t="s">
        <v>30</v>
      </c>
      <c r="Q68" s="41">
        <f t="shared" si="24"/>
        <v>8.6278700000001152E-2</v>
      </c>
      <c r="R68" s="42" t="s">
        <v>30</v>
      </c>
      <c r="S68" s="88">
        <f t="shared" si="3"/>
        <v>3.6352388985335538E-3</v>
      </c>
      <c r="T68" s="43" t="s">
        <v>93</v>
      </c>
      <c r="U68" s="21"/>
      <c r="V68" s="13"/>
      <c r="W68" s="13"/>
      <c r="X68" s="23"/>
      <c r="Y68" s="23"/>
      <c r="Z68" s="23"/>
    </row>
    <row r="69" spans="1:26" x14ac:dyDescent="0.25">
      <c r="A69" s="38" t="s">
        <v>127</v>
      </c>
      <c r="B69" s="53" t="s">
        <v>133</v>
      </c>
      <c r="C69" s="42" t="s">
        <v>134</v>
      </c>
      <c r="D69" s="64" t="s">
        <v>30</v>
      </c>
      <c r="E69" s="64">
        <v>235.6</v>
      </c>
      <c r="F69" s="42" t="s">
        <v>30</v>
      </c>
      <c r="G69" s="40">
        <v>0</v>
      </c>
      <c r="H69" s="42" t="s">
        <v>30</v>
      </c>
      <c r="I69" s="40">
        <v>235.6</v>
      </c>
      <c r="J69" s="42" t="s">
        <v>30</v>
      </c>
      <c r="K69" s="49">
        <v>0</v>
      </c>
      <c r="L69" s="42" t="s">
        <v>30</v>
      </c>
      <c r="M69" s="49">
        <v>0</v>
      </c>
      <c r="N69" s="42" t="s">
        <v>30</v>
      </c>
      <c r="O69" s="41">
        <f t="shared" si="23"/>
        <v>235.6</v>
      </c>
      <c r="P69" s="42" t="s">
        <v>30</v>
      </c>
      <c r="Q69" s="41">
        <f t="shared" si="24"/>
        <v>0</v>
      </c>
      <c r="R69" s="42" t="s">
        <v>30</v>
      </c>
      <c r="S69" s="88">
        <v>0</v>
      </c>
      <c r="T69" s="51" t="s">
        <v>30</v>
      </c>
      <c r="U69" s="21"/>
      <c r="V69" s="13"/>
      <c r="W69" s="13"/>
      <c r="X69" s="23"/>
      <c r="Y69" s="23"/>
      <c r="Z69" s="23"/>
    </row>
    <row r="70" spans="1:26" x14ac:dyDescent="0.25">
      <c r="A70" s="38" t="s">
        <v>127</v>
      </c>
      <c r="B70" s="65" t="s">
        <v>135</v>
      </c>
      <c r="C70" s="57" t="s">
        <v>136</v>
      </c>
      <c r="D70" s="64" t="s">
        <v>30</v>
      </c>
      <c r="E70" s="64">
        <v>155.69999999999999</v>
      </c>
      <c r="F70" s="42" t="s">
        <v>30</v>
      </c>
      <c r="G70" s="40">
        <v>0</v>
      </c>
      <c r="H70" s="42" t="s">
        <v>30</v>
      </c>
      <c r="I70" s="40">
        <v>155.69999999999999</v>
      </c>
      <c r="J70" s="42" t="s">
        <v>30</v>
      </c>
      <c r="K70" s="49">
        <v>155.69999999999999</v>
      </c>
      <c r="L70" s="42" t="s">
        <v>30</v>
      </c>
      <c r="M70" s="49">
        <v>167.35190255000001</v>
      </c>
      <c r="N70" s="42" t="s">
        <v>30</v>
      </c>
      <c r="O70" s="41">
        <f t="shared" si="23"/>
        <v>-11.651902550000017</v>
      </c>
      <c r="P70" s="42" t="s">
        <v>30</v>
      </c>
      <c r="Q70" s="41">
        <f t="shared" si="24"/>
        <v>11.651902550000017</v>
      </c>
      <c r="R70" s="42" t="s">
        <v>30</v>
      </c>
      <c r="S70" s="88">
        <f t="shared" si="3"/>
        <v>7.4835597623635314E-2</v>
      </c>
      <c r="T70" s="51" t="s">
        <v>93</v>
      </c>
      <c r="U70" s="21"/>
      <c r="V70" s="13"/>
      <c r="W70" s="13"/>
      <c r="X70" s="23"/>
      <c r="Y70" s="23"/>
      <c r="Z70" s="23"/>
    </row>
    <row r="71" spans="1:26" ht="31.5" x14ac:dyDescent="0.25">
      <c r="A71" s="38" t="s">
        <v>127</v>
      </c>
      <c r="B71" s="53" t="s">
        <v>137</v>
      </c>
      <c r="C71" s="42" t="s">
        <v>138</v>
      </c>
      <c r="D71" s="64" t="s">
        <v>30</v>
      </c>
      <c r="E71" s="64">
        <v>13.192644899999999</v>
      </c>
      <c r="F71" s="42" t="s">
        <v>30</v>
      </c>
      <c r="G71" s="40">
        <v>0</v>
      </c>
      <c r="H71" s="42" t="s">
        <v>30</v>
      </c>
      <c r="I71" s="40">
        <v>13.192644899999999</v>
      </c>
      <c r="J71" s="42" t="s">
        <v>30</v>
      </c>
      <c r="K71" s="49">
        <v>13.192644899999998</v>
      </c>
      <c r="L71" s="42" t="s">
        <v>30</v>
      </c>
      <c r="M71" s="49">
        <v>13.007769719999999</v>
      </c>
      <c r="N71" s="42" t="s">
        <v>30</v>
      </c>
      <c r="O71" s="41">
        <f t="shared" si="23"/>
        <v>0.18487518000000058</v>
      </c>
      <c r="P71" s="42" t="s">
        <v>30</v>
      </c>
      <c r="Q71" s="41">
        <f t="shared" si="24"/>
        <v>-0.18487517999999881</v>
      </c>
      <c r="R71" s="42" t="s">
        <v>30</v>
      </c>
      <c r="S71" s="88">
        <f t="shared" si="3"/>
        <v>-1.4013503842584199E-2</v>
      </c>
      <c r="T71" s="51" t="s">
        <v>30</v>
      </c>
      <c r="U71" s="21"/>
      <c r="V71" s="13"/>
      <c r="W71" s="13"/>
      <c r="X71" s="23"/>
      <c r="Y71" s="23"/>
      <c r="Z71" s="23"/>
    </row>
    <row r="72" spans="1:26" ht="31.5" x14ac:dyDescent="0.25">
      <c r="A72" s="38" t="s">
        <v>127</v>
      </c>
      <c r="B72" s="53" t="s">
        <v>139</v>
      </c>
      <c r="C72" s="42" t="s">
        <v>140</v>
      </c>
      <c r="D72" s="49" t="s">
        <v>30</v>
      </c>
      <c r="E72" s="49">
        <v>60.728231170000001</v>
      </c>
      <c r="F72" s="42" t="s">
        <v>30</v>
      </c>
      <c r="G72" s="40">
        <v>60.728231170000001</v>
      </c>
      <c r="H72" s="42" t="s">
        <v>30</v>
      </c>
      <c r="I72" s="40">
        <v>0</v>
      </c>
      <c r="J72" s="42" t="s">
        <v>30</v>
      </c>
      <c r="K72" s="49">
        <v>0</v>
      </c>
      <c r="L72" s="42" t="s">
        <v>30</v>
      </c>
      <c r="M72" s="49">
        <v>0</v>
      </c>
      <c r="N72" s="42" t="s">
        <v>30</v>
      </c>
      <c r="O72" s="41">
        <f t="shared" si="23"/>
        <v>0</v>
      </c>
      <c r="P72" s="42" t="s">
        <v>30</v>
      </c>
      <c r="Q72" s="41">
        <f t="shared" si="24"/>
        <v>0</v>
      </c>
      <c r="R72" s="42" t="s">
        <v>30</v>
      </c>
      <c r="S72" s="88">
        <v>0</v>
      </c>
      <c r="T72" s="51" t="s">
        <v>30</v>
      </c>
      <c r="U72" s="21"/>
      <c r="V72" s="13"/>
      <c r="W72" s="13"/>
      <c r="X72" s="23"/>
      <c r="Y72" s="23"/>
      <c r="Z72" s="23"/>
    </row>
    <row r="73" spans="1:26" ht="31.5" x14ac:dyDescent="0.25">
      <c r="A73" s="38" t="s">
        <v>127</v>
      </c>
      <c r="B73" s="53" t="s">
        <v>141</v>
      </c>
      <c r="C73" s="42" t="s">
        <v>142</v>
      </c>
      <c r="D73" s="49" t="s">
        <v>30</v>
      </c>
      <c r="E73" s="49">
        <v>64.747745289999997</v>
      </c>
      <c r="F73" s="42" t="s">
        <v>30</v>
      </c>
      <c r="G73" s="40">
        <v>44.703517210000001</v>
      </c>
      <c r="H73" s="42" t="s">
        <v>30</v>
      </c>
      <c r="I73" s="40">
        <v>20.044228079999996</v>
      </c>
      <c r="J73" s="42" t="s">
        <v>30</v>
      </c>
      <c r="K73" s="49">
        <v>20.044228079999996</v>
      </c>
      <c r="L73" s="42" t="s">
        <v>30</v>
      </c>
      <c r="M73" s="49">
        <v>20.498794230000001</v>
      </c>
      <c r="N73" s="42" t="s">
        <v>30</v>
      </c>
      <c r="O73" s="41">
        <f t="shared" si="23"/>
        <v>-0.45456615000000511</v>
      </c>
      <c r="P73" s="42" t="s">
        <v>30</v>
      </c>
      <c r="Q73" s="41">
        <f t="shared" si="24"/>
        <v>0.45456615000000511</v>
      </c>
      <c r="R73" s="42" t="s">
        <v>30</v>
      </c>
      <c r="S73" s="88">
        <f t="shared" si="3"/>
        <v>2.2678156933045895E-2</v>
      </c>
      <c r="T73" s="51" t="s">
        <v>93</v>
      </c>
      <c r="U73" s="21"/>
      <c r="V73" s="13"/>
      <c r="W73" s="13"/>
      <c r="X73" s="23"/>
      <c r="Y73" s="23"/>
      <c r="Z73" s="23"/>
    </row>
    <row r="74" spans="1:26" ht="47.25" x14ac:dyDescent="0.25">
      <c r="A74" s="38" t="s">
        <v>127</v>
      </c>
      <c r="B74" s="53" t="s">
        <v>143</v>
      </c>
      <c r="C74" s="42" t="s">
        <v>144</v>
      </c>
      <c r="D74" s="49" t="s">
        <v>30</v>
      </c>
      <c r="E74" s="49">
        <v>38.379277439999996</v>
      </c>
      <c r="F74" s="42" t="s">
        <v>30</v>
      </c>
      <c r="G74" s="40">
        <v>0</v>
      </c>
      <c r="H74" s="42" t="s">
        <v>30</v>
      </c>
      <c r="I74" s="40">
        <v>38.379277439999996</v>
      </c>
      <c r="J74" s="42" t="s">
        <v>30</v>
      </c>
      <c r="K74" s="49">
        <v>38.379277439999996</v>
      </c>
      <c r="L74" s="42" t="s">
        <v>30</v>
      </c>
      <c r="M74" s="49">
        <v>44.198682320000003</v>
      </c>
      <c r="N74" s="42" t="s">
        <v>30</v>
      </c>
      <c r="O74" s="41">
        <f t="shared" si="23"/>
        <v>-5.8194048800000076</v>
      </c>
      <c r="P74" s="42" t="s">
        <v>30</v>
      </c>
      <c r="Q74" s="41">
        <f t="shared" si="24"/>
        <v>5.8194048800000076</v>
      </c>
      <c r="R74" s="42" t="s">
        <v>30</v>
      </c>
      <c r="S74" s="88">
        <f t="shared" si="3"/>
        <v>0.15162882858067711</v>
      </c>
      <c r="T74" s="51" t="s">
        <v>145</v>
      </c>
      <c r="U74" s="21"/>
      <c r="V74" s="13"/>
      <c r="W74" s="13"/>
      <c r="X74" s="23"/>
      <c r="Y74" s="23"/>
      <c r="Z74" s="23"/>
    </row>
    <row r="75" spans="1:26" ht="31.5" x14ac:dyDescent="0.25">
      <c r="A75" s="38" t="s">
        <v>127</v>
      </c>
      <c r="B75" s="53" t="s">
        <v>146</v>
      </c>
      <c r="C75" s="42" t="s">
        <v>147</v>
      </c>
      <c r="D75" s="49" t="s">
        <v>30</v>
      </c>
      <c r="E75" s="49">
        <v>19.791</v>
      </c>
      <c r="F75" s="42" t="s">
        <v>30</v>
      </c>
      <c r="G75" s="40">
        <v>0</v>
      </c>
      <c r="H75" s="42" t="s">
        <v>30</v>
      </c>
      <c r="I75" s="40">
        <v>19.791</v>
      </c>
      <c r="J75" s="42" t="s">
        <v>30</v>
      </c>
      <c r="K75" s="49">
        <v>19.791000000000004</v>
      </c>
      <c r="L75" s="42" t="s">
        <v>30</v>
      </c>
      <c r="M75" s="49">
        <v>8.1086032100000001</v>
      </c>
      <c r="N75" s="42" t="s">
        <v>30</v>
      </c>
      <c r="O75" s="41">
        <f t="shared" si="23"/>
        <v>11.68239679</v>
      </c>
      <c r="P75" s="42" t="s">
        <v>30</v>
      </c>
      <c r="Q75" s="41">
        <f t="shared" si="24"/>
        <v>-11.682396790000004</v>
      </c>
      <c r="R75" s="42" t="s">
        <v>30</v>
      </c>
      <c r="S75" s="88">
        <f t="shared" si="3"/>
        <v>-0.59028835278662029</v>
      </c>
      <c r="T75" s="51" t="s">
        <v>148</v>
      </c>
      <c r="U75" s="21"/>
      <c r="V75" s="13"/>
      <c r="W75" s="13"/>
      <c r="X75" s="23"/>
      <c r="Y75" s="23"/>
      <c r="Z75" s="23"/>
    </row>
    <row r="76" spans="1:26" ht="31.5" x14ac:dyDescent="0.25">
      <c r="A76" s="38" t="s">
        <v>127</v>
      </c>
      <c r="B76" s="53" t="s">
        <v>149</v>
      </c>
      <c r="C76" s="42" t="s">
        <v>150</v>
      </c>
      <c r="D76" s="49" t="s">
        <v>30</v>
      </c>
      <c r="E76" s="49">
        <v>166.84509366</v>
      </c>
      <c r="F76" s="42" t="s">
        <v>30</v>
      </c>
      <c r="G76" s="40">
        <v>108.72542693000001</v>
      </c>
      <c r="H76" s="42" t="s">
        <v>30</v>
      </c>
      <c r="I76" s="40">
        <v>58.119666729999992</v>
      </c>
      <c r="J76" s="42" t="s">
        <v>30</v>
      </c>
      <c r="K76" s="49">
        <v>58.119666729999999</v>
      </c>
      <c r="L76" s="42" t="s">
        <v>30</v>
      </c>
      <c r="M76" s="49">
        <v>50.75665532</v>
      </c>
      <c r="N76" s="42" t="s">
        <v>30</v>
      </c>
      <c r="O76" s="41">
        <f t="shared" si="23"/>
        <v>7.3630114099999915</v>
      </c>
      <c r="P76" s="42" t="s">
        <v>30</v>
      </c>
      <c r="Q76" s="41">
        <f t="shared" si="24"/>
        <v>-7.3630114099999986</v>
      </c>
      <c r="R76" s="42" t="s">
        <v>30</v>
      </c>
      <c r="S76" s="88">
        <f t="shared" si="3"/>
        <v>-0.12668708931531752</v>
      </c>
      <c r="T76" s="51" t="s">
        <v>151</v>
      </c>
      <c r="U76" s="21"/>
      <c r="V76" s="13"/>
      <c r="W76" s="13"/>
      <c r="X76" s="23"/>
      <c r="Y76" s="23"/>
      <c r="Z76" s="23"/>
    </row>
    <row r="77" spans="1:26" ht="31.5" x14ac:dyDescent="0.25">
      <c r="A77" s="38" t="s">
        <v>127</v>
      </c>
      <c r="B77" s="53" t="s">
        <v>152</v>
      </c>
      <c r="C77" s="57" t="s">
        <v>153</v>
      </c>
      <c r="D77" s="49" t="s">
        <v>30</v>
      </c>
      <c r="E77" s="49">
        <v>124.71270478999999</v>
      </c>
      <c r="F77" s="42" t="s">
        <v>30</v>
      </c>
      <c r="G77" s="40">
        <v>100.16873787</v>
      </c>
      <c r="H77" s="42" t="s">
        <v>30</v>
      </c>
      <c r="I77" s="40">
        <v>24.543966919999988</v>
      </c>
      <c r="J77" s="42" t="s">
        <v>30</v>
      </c>
      <c r="K77" s="49">
        <v>24.543966919999992</v>
      </c>
      <c r="L77" s="42" t="s">
        <v>30</v>
      </c>
      <c r="M77" s="49">
        <v>19.442933539999999</v>
      </c>
      <c r="N77" s="42" t="s">
        <v>30</v>
      </c>
      <c r="O77" s="41">
        <f t="shared" si="23"/>
        <v>5.1010333799999898</v>
      </c>
      <c r="P77" s="42" t="s">
        <v>30</v>
      </c>
      <c r="Q77" s="41">
        <f t="shared" si="24"/>
        <v>-5.1010333799999934</v>
      </c>
      <c r="R77" s="42" t="s">
        <v>30</v>
      </c>
      <c r="S77" s="88">
        <f t="shared" si="3"/>
        <v>-0.20783247453953116</v>
      </c>
      <c r="T77" s="51" t="s">
        <v>151</v>
      </c>
      <c r="U77" s="21"/>
      <c r="V77" s="13"/>
      <c r="W77" s="13"/>
      <c r="X77" s="23"/>
      <c r="Y77" s="23"/>
      <c r="Z77" s="23"/>
    </row>
    <row r="78" spans="1:26" ht="47.25" x14ac:dyDescent="0.25">
      <c r="A78" s="38" t="s">
        <v>127</v>
      </c>
      <c r="B78" s="53" t="s">
        <v>154</v>
      </c>
      <c r="C78" s="57" t="s">
        <v>155</v>
      </c>
      <c r="D78" s="49" t="s">
        <v>30</v>
      </c>
      <c r="E78" s="49">
        <v>350.99068671999999</v>
      </c>
      <c r="F78" s="42" t="s">
        <v>30</v>
      </c>
      <c r="G78" s="40">
        <v>18.635399720000002</v>
      </c>
      <c r="H78" s="42" t="s">
        <v>30</v>
      </c>
      <c r="I78" s="40">
        <v>332.35528699999998</v>
      </c>
      <c r="J78" s="42" t="s">
        <v>30</v>
      </c>
      <c r="K78" s="49">
        <v>144.63974099999999</v>
      </c>
      <c r="L78" s="42" t="s">
        <v>30</v>
      </c>
      <c r="M78" s="49">
        <v>0</v>
      </c>
      <c r="N78" s="42" t="s">
        <v>30</v>
      </c>
      <c r="O78" s="41">
        <f t="shared" si="23"/>
        <v>332.35528699999998</v>
      </c>
      <c r="P78" s="42" t="s">
        <v>30</v>
      </c>
      <c r="Q78" s="41">
        <f t="shared" si="24"/>
        <v>-144.63974099999999</v>
      </c>
      <c r="R78" s="42" t="s">
        <v>30</v>
      </c>
      <c r="S78" s="88">
        <f t="shared" si="3"/>
        <v>-1</v>
      </c>
      <c r="T78" s="51" t="s">
        <v>156</v>
      </c>
      <c r="U78" s="21"/>
      <c r="V78" s="13"/>
      <c r="W78" s="13"/>
      <c r="X78" s="23"/>
      <c r="Y78" s="23"/>
      <c r="Z78" s="23"/>
    </row>
    <row r="79" spans="1:26" s="23" customFormat="1" ht="31.5" x14ac:dyDescent="0.25">
      <c r="A79" s="30" t="s">
        <v>157</v>
      </c>
      <c r="B79" s="36" t="s">
        <v>158</v>
      </c>
      <c r="C79" s="32" t="s">
        <v>29</v>
      </c>
      <c r="D79" s="52" t="s">
        <v>30</v>
      </c>
      <c r="E79" s="52">
        <v>0</v>
      </c>
      <c r="F79" s="34" t="s">
        <v>30</v>
      </c>
      <c r="G79" s="66">
        <v>0</v>
      </c>
      <c r="H79" s="34" t="s">
        <v>30</v>
      </c>
      <c r="I79" s="66">
        <v>0</v>
      </c>
      <c r="J79" s="34" t="s">
        <v>30</v>
      </c>
      <c r="K79" s="52">
        <v>0</v>
      </c>
      <c r="L79" s="34" t="s">
        <v>30</v>
      </c>
      <c r="M79" s="52">
        <v>0</v>
      </c>
      <c r="N79" s="34" t="s">
        <v>30</v>
      </c>
      <c r="O79" s="52">
        <v>0</v>
      </c>
      <c r="P79" s="34" t="s">
        <v>30</v>
      </c>
      <c r="Q79" s="52">
        <v>0</v>
      </c>
      <c r="R79" s="34" t="s">
        <v>30</v>
      </c>
      <c r="S79" s="35">
        <v>0</v>
      </c>
      <c r="T79" s="47" t="s">
        <v>30</v>
      </c>
      <c r="U79" s="21"/>
      <c r="V79" s="22"/>
      <c r="W79" s="22"/>
    </row>
    <row r="80" spans="1:26" s="23" customFormat="1" ht="31.5" x14ac:dyDescent="0.25">
      <c r="A80" s="30" t="s">
        <v>159</v>
      </c>
      <c r="B80" s="36" t="s">
        <v>160</v>
      </c>
      <c r="C80" s="32" t="s">
        <v>29</v>
      </c>
      <c r="D80" s="52" t="s">
        <v>30</v>
      </c>
      <c r="E80" s="52">
        <f>SUM(E81:E95)</f>
        <v>2525.3127700200002</v>
      </c>
      <c r="F80" s="34" t="s">
        <v>30</v>
      </c>
      <c r="G80" s="66">
        <f>SUM(G81:G95)</f>
        <v>809.74883277999993</v>
      </c>
      <c r="H80" s="34" t="s">
        <v>30</v>
      </c>
      <c r="I80" s="66">
        <f>SUM(I81:I95)</f>
        <v>1715.5639372399999</v>
      </c>
      <c r="J80" s="34" t="s">
        <v>30</v>
      </c>
      <c r="K80" s="52">
        <f>SUM(K81:K95)</f>
        <v>458.08696114000003</v>
      </c>
      <c r="L80" s="34" t="s">
        <v>30</v>
      </c>
      <c r="M80" s="52">
        <f>SUM(M81:M95)</f>
        <v>415.42319766999992</v>
      </c>
      <c r="N80" s="34" t="s">
        <v>30</v>
      </c>
      <c r="O80" s="52">
        <f>SUM(O81:O95)</f>
        <v>1300.1407395700001</v>
      </c>
      <c r="P80" s="34" t="s">
        <v>30</v>
      </c>
      <c r="Q80" s="52">
        <f>SUM(Q81:Q95)</f>
        <v>-42.663763470000013</v>
      </c>
      <c r="R80" s="34" t="s">
        <v>30</v>
      </c>
      <c r="S80" s="35">
        <f t="shared" si="3"/>
        <v>-9.3134638374832851E-2</v>
      </c>
      <c r="T80" s="47" t="s">
        <v>30</v>
      </c>
      <c r="U80" s="21"/>
      <c r="V80" s="22"/>
      <c r="W80" s="22"/>
    </row>
    <row r="81" spans="1:26" ht="47.25" x14ac:dyDescent="0.25">
      <c r="A81" s="38" t="s">
        <v>159</v>
      </c>
      <c r="B81" s="53" t="s">
        <v>161</v>
      </c>
      <c r="C81" s="57" t="s">
        <v>162</v>
      </c>
      <c r="D81" s="49" t="s">
        <v>30</v>
      </c>
      <c r="E81" s="49">
        <v>187.50000000000003</v>
      </c>
      <c r="F81" s="42" t="s">
        <v>30</v>
      </c>
      <c r="G81" s="40">
        <v>0</v>
      </c>
      <c r="H81" s="42" t="s">
        <v>30</v>
      </c>
      <c r="I81" s="40">
        <v>187.50000000000003</v>
      </c>
      <c r="J81" s="42" t="s">
        <v>30</v>
      </c>
      <c r="K81" s="49">
        <v>15.43333333</v>
      </c>
      <c r="L81" s="42" t="s">
        <v>30</v>
      </c>
      <c r="M81" s="49">
        <v>0.19241139999999998</v>
      </c>
      <c r="N81" s="42" t="s">
        <v>30</v>
      </c>
      <c r="O81" s="41">
        <f t="shared" ref="O81:O95" si="25">I81-M81</f>
        <v>187.30758860000003</v>
      </c>
      <c r="P81" s="42" t="s">
        <v>30</v>
      </c>
      <c r="Q81" s="41">
        <f t="shared" ref="Q81:Q95" si="26">M81-K81</f>
        <v>-15.240921930000001</v>
      </c>
      <c r="R81" s="42" t="s">
        <v>30</v>
      </c>
      <c r="S81" s="88">
        <f t="shared" si="3"/>
        <v>-0.98753273865821445</v>
      </c>
      <c r="T81" s="43" t="s">
        <v>156</v>
      </c>
      <c r="U81" s="21"/>
      <c r="V81" s="13"/>
      <c r="W81" s="13"/>
      <c r="X81" s="23"/>
      <c r="Y81" s="23"/>
      <c r="Z81" s="23"/>
    </row>
    <row r="82" spans="1:26" ht="31.5" x14ac:dyDescent="0.25">
      <c r="A82" s="54" t="s">
        <v>159</v>
      </c>
      <c r="B82" s="55" t="s">
        <v>163</v>
      </c>
      <c r="C82" s="63" t="s">
        <v>164</v>
      </c>
      <c r="D82" s="49" t="s">
        <v>30</v>
      </c>
      <c r="E82" s="49">
        <v>261.93299999999999</v>
      </c>
      <c r="F82" s="42" t="s">
        <v>30</v>
      </c>
      <c r="G82" s="40">
        <v>51.334665980000004</v>
      </c>
      <c r="H82" s="42" t="s">
        <v>30</v>
      </c>
      <c r="I82" s="40">
        <v>210.59833401999998</v>
      </c>
      <c r="J82" s="42" t="s">
        <v>30</v>
      </c>
      <c r="K82" s="49">
        <v>91.036000000000016</v>
      </c>
      <c r="L82" s="42" t="s">
        <v>30</v>
      </c>
      <c r="M82" s="49">
        <v>87.692101059999999</v>
      </c>
      <c r="N82" s="42" t="s">
        <v>30</v>
      </c>
      <c r="O82" s="41">
        <f t="shared" si="25"/>
        <v>122.90623295999998</v>
      </c>
      <c r="P82" s="42" t="s">
        <v>30</v>
      </c>
      <c r="Q82" s="41">
        <f t="shared" si="26"/>
        <v>-3.3438989400000168</v>
      </c>
      <c r="R82" s="42" t="s">
        <v>30</v>
      </c>
      <c r="S82" s="88">
        <f t="shared" si="3"/>
        <v>-3.6731611011028779E-2</v>
      </c>
      <c r="T82" s="51" t="s">
        <v>30</v>
      </c>
      <c r="U82" s="21"/>
      <c r="V82" s="13"/>
      <c r="W82" s="13"/>
      <c r="X82" s="23"/>
      <c r="Y82" s="23"/>
      <c r="Z82" s="23"/>
    </row>
    <row r="83" spans="1:26" x14ac:dyDescent="0.25">
      <c r="A83" s="38" t="s">
        <v>159</v>
      </c>
      <c r="B83" s="53" t="s">
        <v>165</v>
      </c>
      <c r="C83" s="57" t="s">
        <v>166</v>
      </c>
      <c r="D83" s="49" t="s">
        <v>30</v>
      </c>
      <c r="E83" s="49">
        <v>155.58799999999999</v>
      </c>
      <c r="F83" s="42" t="s">
        <v>30</v>
      </c>
      <c r="G83" s="40">
        <v>22.623857989999998</v>
      </c>
      <c r="H83" s="42" t="s">
        <v>30</v>
      </c>
      <c r="I83" s="40">
        <v>132.96414200999999</v>
      </c>
      <c r="J83" s="42" t="s">
        <v>30</v>
      </c>
      <c r="K83" s="49">
        <v>37.061999999999998</v>
      </c>
      <c r="L83" s="42" t="s">
        <v>30</v>
      </c>
      <c r="M83" s="49">
        <v>36.138861239999997</v>
      </c>
      <c r="N83" s="42" t="s">
        <v>30</v>
      </c>
      <c r="O83" s="41">
        <f t="shared" si="25"/>
        <v>96.825280769999992</v>
      </c>
      <c r="P83" s="42" t="s">
        <v>30</v>
      </c>
      <c r="Q83" s="41">
        <f t="shared" si="26"/>
        <v>-0.9231387600000005</v>
      </c>
      <c r="R83" s="42" t="s">
        <v>30</v>
      </c>
      <c r="S83" s="88">
        <f t="shared" si="3"/>
        <v>-2.4907958555933318E-2</v>
      </c>
      <c r="T83" s="51" t="s">
        <v>30</v>
      </c>
      <c r="U83" s="21"/>
      <c r="V83" s="13"/>
      <c r="W83" s="13"/>
      <c r="X83" s="23"/>
      <c r="Y83" s="23"/>
      <c r="Z83" s="23"/>
    </row>
    <row r="84" spans="1:26" x14ac:dyDescent="0.25">
      <c r="A84" s="38" t="s">
        <v>159</v>
      </c>
      <c r="B84" s="53" t="s">
        <v>167</v>
      </c>
      <c r="C84" s="57" t="s">
        <v>168</v>
      </c>
      <c r="D84" s="49" t="s">
        <v>30</v>
      </c>
      <c r="E84" s="49">
        <v>180.31</v>
      </c>
      <c r="F84" s="42" t="s">
        <v>30</v>
      </c>
      <c r="G84" s="40">
        <v>131.31374920000002</v>
      </c>
      <c r="H84" s="42" t="s">
        <v>30</v>
      </c>
      <c r="I84" s="40">
        <v>48.996250799999984</v>
      </c>
      <c r="J84" s="42" t="s">
        <v>30</v>
      </c>
      <c r="K84" s="49">
        <v>0</v>
      </c>
      <c r="L84" s="42" t="s">
        <v>30</v>
      </c>
      <c r="M84" s="49">
        <v>0</v>
      </c>
      <c r="N84" s="42" t="s">
        <v>30</v>
      </c>
      <c r="O84" s="41">
        <f t="shared" si="25"/>
        <v>48.996250799999984</v>
      </c>
      <c r="P84" s="42" t="s">
        <v>30</v>
      </c>
      <c r="Q84" s="41">
        <f t="shared" si="26"/>
        <v>0</v>
      </c>
      <c r="R84" s="42" t="s">
        <v>30</v>
      </c>
      <c r="S84" s="88">
        <v>0</v>
      </c>
      <c r="T84" s="51" t="s">
        <v>30</v>
      </c>
      <c r="U84" s="21"/>
      <c r="V84" s="13"/>
      <c r="W84" s="13"/>
      <c r="X84" s="23"/>
      <c r="Y84" s="23"/>
      <c r="Z84" s="23"/>
    </row>
    <row r="85" spans="1:26" ht="31.5" x14ac:dyDescent="0.25">
      <c r="A85" s="38" t="s">
        <v>159</v>
      </c>
      <c r="B85" s="53" t="s">
        <v>169</v>
      </c>
      <c r="C85" s="57" t="s">
        <v>170</v>
      </c>
      <c r="D85" s="49" t="s">
        <v>30</v>
      </c>
      <c r="E85" s="49">
        <v>68.538802000000004</v>
      </c>
      <c r="F85" s="42" t="s">
        <v>30</v>
      </c>
      <c r="G85" s="40">
        <v>52.375802000000007</v>
      </c>
      <c r="H85" s="42" t="s">
        <v>30</v>
      </c>
      <c r="I85" s="40">
        <v>16.162999999999997</v>
      </c>
      <c r="J85" s="42" t="s">
        <v>30</v>
      </c>
      <c r="K85" s="49">
        <v>16.163000000000004</v>
      </c>
      <c r="L85" s="42" t="s">
        <v>30</v>
      </c>
      <c r="M85" s="49">
        <v>15.658629990000001</v>
      </c>
      <c r="N85" s="42" t="s">
        <v>30</v>
      </c>
      <c r="O85" s="41">
        <f t="shared" si="25"/>
        <v>0.50437000999999526</v>
      </c>
      <c r="P85" s="42" t="s">
        <v>30</v>
      </c>
      <c r="Q85" s="41">
        <f t="shared" si="26"/>
        <v>-0.50437001000000237</v>
      </c>
      <c r="R85" s="42" t="s">
        <v>30</v>
      </c>
      <c r="S85" s="88">
        <f t="shared" ref="S85:S148" si="27">Q85/K85</f>
        <v>-3.1205222421580293E-2</v>
      </c>
      <c r="T85" s="51" t="s">
        <v>30</v>
      </c>
      <c r="U85" s="21"/>
      <c r="V85" s="13"/>
      <c r="W85" s="13"/>
      <c r="X85" s="23"/>
      <c r="Y85" s="23"/>
      <c r="Z85" s="23"/>
    </row>
    <row r="86" spans="1:26" ht="31.5" x14ac:dyDescent="0.25">
      <c r="A86" s="38" t="s">
        <v>159</v>
      </c>
      <c r="B86" s="53" t="s">
        <v>171</v>
      </c>
      <c r="C86" s="57" t="s">
        <v>172</v>
      </c>
      <c r="D86" s="49" t="s">
        <v>30</v>
      </c>
      <c r="E86" s="49">
        <v>16.367841640000002</v>
      </c>
      <c r="F86" s="42" t="s">
        <v>30</v>
      </c>
      <c r="G86" s="40">
        <v>16.367841640000002</v>
      </c>
      <c r="H86" s="42" t="s">
        <v>30</v>
      </c>
      <c r="I86" s="40">
        <v>0</v>
      </c>
      <c r="J86" s="42" t="s">
        <v>30</v>
      </c>
      <c r="K86" s="49">
        <v>0</v>
      </c>
      <c r="L86" s="42" t="s">
        <v>30</v>
      </c>
      <c r="M86" s="49">
        <v>0</v>
      </c>
      <c r="N86" s="42" t="s">
        <v>30</v>
      </c>
      <c r="O86" s="41">
        <f t="shared" si="25"/>
        <v>0</v>
      </c>
      <c r="P86" s="42" t="s">
        <v>30</v>
      </c>
      <c r="Q86" s="41">
        <f t="shared" si="26"/>
        <v>0</v>
      </c>
      <c r="R86" s="42" t="s">
        <v>30</v>
      </c>
      <c r="S86" s="88">
        <v>0</v>
      </c>
      <c r="T86" s="51" t="s">
        <v>30</v>
      </c>
      <c r="U86" s="21"/>
      <c r="V86" s="13"/>
      <c r="W86" s="13"/>
      <c r="X86" s="23"/>
      <c r="Y86" s="23"/>
      <c r="Z86" s="23"/>
    </row>
    <row r="87" spans="1:26" ht="31.5" x14ac:dyDescent="0.25">
      <c r="A87" s="38" t="s">
        <v>159</v>
      </c>
      <c r="B87" s="53" t="s">
        <v>173</v>
      </c>
      <c r="C87" s="57" t="s">
        <v>174</v>
      </c>
      <c r="D87" s="49" t="s">
        <v>30</v>
      </c>
      <c r="E87" s="49">
        <v>136.63446146999999</v>
      </c>
      <c r="F87" s="42" t="s">
        <v>30</v>
      </c>
      <c r="G87" s="40">
        <v>67.322975679999999</v>
      </c>
      <c r="H87" s="42" t="s">
        <v>30</v>
      </c>
      <c r="I87" s="40">
        <v>69.311485789999992</v>
      </c>
      <c r="J87" s="42" t="s">
        <v>30</v>
      </c>
      <c r="K87" s="49">
        <v>5.891</v>
      </c>
      <c r="L87" s="42" t="s">
        <v>30</v>
      </c>
      <c r="M87" s="49">
        <v>5.7267170600000004</v>
      </c>
      <c r="N87" s="42" t="s">
        <v>30</v>
      </c>
      <c r="O87" s="41">
        <f t="shared" si="25"/>
        <v>63.584768729999993</v>
      </c>
      <c r="P87" s="42" t="s">
        <v>30</v>
      </c>
      <c r="Q87" s="41">
        <f t="shared" si="26"/>
        <v>-0.16428293999999966</v>
      </c>
      <c r="R87" s="42" t="s">
        <v>30</v>
      </c>
      <c r="S87" s="88">
        <f t="shared" si="27"/>
        <v>-2.7887105754540766E-2</v>
      </c>
      <c r="T87" s="51" t="s">
        <v>30</v>
      </c>
      <c r="U87" s="21"/>
      <c r="V87" s="13"/>
      <c r="W87" s="13"/>
      <c r="X87" s="23"/>
      <c r="Y87" s="23"/>
      <c r="Z87" s="23"/>
    </row>
    <row r="88" spans="1:26" x14ac:dyDescent="0.25">
      <c r="A88" s="38" t="s">
        <v>159</v>
      </c>
      <c r="B88" s="53" t="s">
        <v>175</v>
      </c>
      <c r="C88" s="57" t="s">
        <v>176</v>
      </c>
      <c r="D88" s="49" t="s">
        <v>30</v>
      </c>
      <c r="E88" s="49">
        <v>43.674999999999997</v>
      </c>
      <c r="F88" s="42" t="s">
        <v>30</v>
      </c>
      <c r="G88" s="40">
        <v>0</v>
      </c>
      <c r="H88" s="42" t="s">
        <v>30</v>
      </c>
      <c r="I88" s="40">
        <v>43.674999999999997</v>
      </c>
      <c r="J88" s="42" t="s">
        <v>30</v>
      </c>
      <c r="K88" s="49">
        <v>43.674999999999997</v>
      </c>
      <c r="L88" s="42" t="s">
        <v>30</v>
      </c>
      <c r="M88" s="49">
        <v>42.47680982</v>
      </c>
      <c r="N88" s="42" t="s">
        <v>30</v>
      </c>
      <c r="O88" s="41">
        <f t="shared" si="25"/>
        <v>1.1981901799999974</v>
      </c>
      <c r="P88" s="42" t="s">
        <v>30</v>
      </c>
      <c r="Q88" s="41">
        <f t="shared" si="26"/>
        <v>-1.1981901799999974</v>
      </c>
      <c r="R88" s="42" t="s">
        <v>30</v>
      </c>
      <c r="S88" s="88">
        <f t="shared" si="27"/>
        <v>-2.7434234230108701E-2</v>
      </c>
      <c r="T88" s="51" t="s">
        <v>30</v>
      </c>
      <c r="U88" s="21"/>
      <c r="V88" s="13"/>
      <c r="W88" s="13"/>
      <c r="X88" s="23"/>
      <c r="Y88" s="23"/>
      <c r="Z88" s="23"/>
    </row>
    <row r="89" spans="1:26" ht="31.5" x14ac:dyDescent="0.25">
      <c r="A89" s="38" t="s">
        <v>159</v>
      </c>
      <c r="B89" s="53" t="s">
        <v>177</v>
      </c>
      <c r="C89" s="57" t="s">
        <v>178</v>
      </c>
      <c r="D89" s="49" t="s">
        <v>30</v>
      </c>
      <c r="E89" s="49">
        <v>116.45466490999999</v>
      </c>
      <c r="F89" s="42" t="s">
        <v>30</v>
      </c>
      <c r="G89" s="40">
        <v>57.221204289999996</v>
      </c>
      <c r="H89" s="42" t="s">
        <v>30</v>
      </c>
      <c r="I89" s="40">
        <v>59.233460619999995</v>
      </c>
      <c r="J89" s="42" t="s">
        <v>30</v>
      </c>
      <c r="K89" s="49">
        <v>21.225999999999999</v>
      </c>
      <c r="L89" s="42" t="s">
        <v>30</v>
      </c>
      <c r="M89" s="49">
        <v>21.000664319999998</v>
      </c>
      <c r="N89" s="42" t="s">
        <v>30</v>
      </c>
      <c r="O89" s="41">
        <f t="shared" si="25"/>
        <v>38.232796299999997</v>
      </c>
      <c r="P89" s="42" t="s">
        <v>30</v>
      </c>
      <c r="Q89" s="41">
        <f t="shared" si="26"/>
        <v>-0.22533568000000059</v>
      </c>
      <c r="R89" s="42" t="s">
        <v>30</v>
      </c>
      <c r="S89" s="88">
        <f t="shared" si="27"/>
        <v>-1.0616021859983069E-2</v>
      </c>
      <c r="T89" s="51" t="s">
        <v>30</v>
      </c>
      <c r="U89" s="21"/>
      <c r="V89" s="13"/>
      <c r="W89" s="13"/>
      <c r="X89" s="23"/>
      <c r="Y89" s="23"/>
      <c r="Z89" s="23"/>
    </row>
    <row r="90" spans="1:26" ht="31.5" x14ac:dyDescent="0.25">
      <c r="A90" s="38" t="s">
        <v>159</v>
      </c>
      <c r="B90" s="53" t="s">
        <v>179</v>
      </c>
      <c r="C90" s="57" t="s">
        <v>180</v>
      </c>
      <c r="D90" s="49" t="s">
        <v>30</v>
      </c>
      <c r="E90" s="49">
        <v>150.08599999999996</v>
      </c>
      <c r="F90" s="42" t="s">
        <v>30</v>
      </c>
      <c r="G90" s="40">
        <v>46.301892240000001</v>
      </c>
      <c r="H90" s="42" t="s">
        <v>30</v>
      </c>
      <c r="I90" s="40">
        <v>103.78410775999996</v>
      </c>
      <c r="J90" s="42" t="s">
        <v>30</v>
      </c>
      <c r="K90" s="49">
        <v>0</v>
      </c>
      <c r="L90" s="42" t="s">
        <v>30</v>
      </c>
      <c r="M90" s="49">
        <v>0</v>
      </c>
      <c r="N90" s="42" t="s">
        <v>30</v>
      </c>
      <c r="O90" s="41">
        <f t="shared" si="25"/>
        <v>103.78410775999996</v>
      </c>
      <c r="P90" s="42" t="s">
        <v>30</v>
      </c>
      <c r="Q90" s="41">
        <f t="shared" si="26"/>
        <v>0</v>
      </c>
      <c r="R90" s="42" t="s">
        <v>30</v>
      </c>
      <c r="S90" s="88">
        <v>0</v>
      </c>
      <c r="T90" s="51" t="s">
        <v>30</v>
      </c>
      <c r="U90" s="21"/>
      <c r="V90" s="13"/>
      <c r="W90" s="13"/>
      <c r="X90" s="23"/>
      <c r="Y90" s="23"/>
      <c r="Z90" s="23"/>
    </row>
    <row r="91" spans="1:26" ht="31.5" x14ac:dyDescent="0.25">
      <c r="A91" s="38" t="s">
        <v>159</v>
      </c>
      <c r="B91" s="53" t="s">
        <v>181</v>
      </c>
      <c r="C91" s="57" t="s">
        <v>182</v>
      </c>
      <c r="D91" s="49" t="s">
        <v>30</v>
      </c>
      <c r="E91" s="49">
        <v>236.05500000000001</v>
      </c>
      <c r="F91" s="42" t="s">
        <v>30</v>
      </c>
      <c r="G91" s="40">
        <v>132.68237188000001</v>
      </c>
      <c r="H91" s="42" t="s">
        <v>30</v>
      </c>
      <c r="I91" s="40">
        <v>103.37262812</v>
      </c>
      <c r="J91" s="42" t="s">
        <v>30</v>
      </c>
      <c r="K91" s="49">
        <v>53.057000000000002</v>
      </c>
      <c r="L91" s="42" t="s">
        <v>30</v>
      </c>
      <c r="M91" s="49">
        <v>50.256198670000003</v>
      </c>
      <c r="N91" s="42" t="s">
        <v>30</v>
      </c>
      <c r="O91" s="41">
        <f t="shared" si="25"/>
        <v>53.116429449999998</v>
      </c>
      <c r="P91" s="42" t="s">
        <v>30</v>
      </c>
      <c r="Q91" s="41">
        <f t="shared" si="26"/>
        <v>-2.8008013299999988</v>
      </c>
      <c r="R91" s="42" t="s">
        <v>30</v>
      </c>
      <c r="S91" s="88">
        <f t="shared" si="27"/>
        <v>-5.2788535537252365E-2</v>
      </c>
      <c r="T91" s="51" t="s">
        <v>30</v>
      </c>
      <c r="U91" s="21"/>
      <c r="V91" s="13"/>
      <c r="W91" s="13"/>
      <c r="X91" s="23"/>
      <c r="Y91" s="23"/>
      <c r="Z91" s="23"/>
    </row>
    <row r="92" spans="1:26" ht="31.5" x14ac:dyDescent="0.25">
      <c r="A92" s="38" t="s">
        <v>159</v>
      </c>
      <c r="B92" s="53" t="s">
        <v>183</v>
      </c>
      <c r="C92" s="57" t="s">
        <v>184</v>
      </c>
      <c r="D92" s="49" t="s">
        <v>30</v>
      </c>
      <c r="E92" s="49">
        <v>461.64899999999994</v>
      </c>
      <c r="F92" s="42" t="s">
        <v>30</v>
      </c>
      <c r="G92" s="40">
        <v>188.71216143999999</v>
      </c>
      <c r="H92" s="42" t="s">
        <v>30</v>
      </c>
      <c r="I92" s="40">
        <v>272.93683855999996</v>
      </c>
      <c r="J92" s="42" t="s">
        <v>30</v>
      </c>
      <c r="K92" s="49">
        <v>58.942</v>
      </c>
      <c r="L92" s="42" t="s">
        <v>30</v>
      </c>
      <c r="M92" s="49">
        <v>52.747425509999999</v>
      </c>
      <c r="N92" s="42" t="s">
        <v>30</v>
      </c>
      <c r="O92" s="41">
        <f t="shared" si="25"/>
        <v>220.18941304999996</v>
      </c>
      <c r="P92" s="42" t="s">
        <v>30</v>
      </c>
      <c r="Q92" s="41">
        <f t="shared" si="26"/>
        <v>-6.1945744900000008</v>
      </c>
      <c r="R92" s="42" t="s">
        <v>30</v>
      </c>
      <c r="S92" s="88">
        <f t="shared" si="27"/>
        <v>-0.10509610277900309</v>
      </c>
      <c r="T92" s="41" t="s">
        <v>84</v>
      </c>
      <c r="U92" s="21"/>
      <c r="V92" s="13"/>
      <c r="W92" s="13"/>
      <c r="X92" s="23"/>
      <c r="Y92" s="23"/>
      <c r="Z92" s="23"/>
    </row>
    <row r="93" spans="1:26" ht="31.5" x14ac:dyDescent="0.25">
      <c r="A93" s="38" t="s">
        <v>159</v>
      </c>
      <c r="B93" s="53" t="s">
        <v>185</v>
      </c>
      <c r="C93" s="57" t="s">
        <v>186</v>
      </c>
      <c r="D93" s="49" t="s">
        <v>30</v>
      </c>
      <c r="E93" s="49">
        <v>109.13300000000001</v>
      </c>
      <c r="F93" s="42" t="s">
        <v>30</v>
      </c>
      <c r="G93" s="40">
        <v>18.743483170000001</v>
      </c>
      <c r="H93" s="42" t="s">
        <v>30</v>
      </c>
      <c r="I93" s="40">
        <v>90.389516830000005</v>
      </c>
      <c r="J93" s="42" t="s">
        <v>30</v>
      </c>
      <c r="K93" s="49">
        <v>0</v>
      </c>
      <c r="L93" s="42" t="s">
        <v>30</v>
      </c>
      <c r="M93" s="49">
        <v>0</v>
      </c>
      <c r="N93" s="42" t="s">
        <v>30</v>
      </c>
      <c r="O93" s="41">
        <f t="shared" si="25"/>
        <v>90.389516830000005</v>
      </c>
      <c r="P93" s="42" t="s">
        <v>30</v>
      </c>
      <c r="Q93" s="41">
        <f t="shared" si="26"/>
        <v>0</v>
      </c>
      <c r="R93" s="42" t="s">
        <v>30</v>
      </c>
      <c r="S93" s="88">
        <v>0</v>
      </c>
      <c r="T93" s="51" t="s">
        <v>30</v>
      </c>
      <c r="U93" s="21"/>
      <c r="V93" s="13"/>
      <c r="W93" s="13"/>
      <c r="X93" s="23"/>
      <c r="Y93" s="23"/>
      <c r="Z93" s="23"/>
    </row>
    <row r="94" spans="1:26" x14ac:dyDescent="0.25">
      <c r="A94" s="38" t="s">
        <v>159</v>
      </c>
      <c r="B94" s="53" t="s">
        <v>187</v>
      </c>
      <c r="C94" s="57" t="s">
        <v>188</v>
      </c>
      <c r="D94" s="49" t="s">
        <v>30</v>
      </c>
      <c r="E94" s="49">
        <v>287.91399999999999</v>
      </c>
      <c r="F94" s="42" t="s">
        <v>30</v>
      </c>
      <c r="G94" s="40">
        <v>24.748827270000003</v>
      </c>
      <c r="H94" s="42" t="s">
        <v>30</v>
      </c>
      <c r="I94" s="40">
        <v>263.16517272999999</v>
      </c>
      <c r="J94" s="42" t="s">
        <v>30</v>
      </c>
      <c r="K94" s="49">
        <v>80.596000000000004</v>
      </c>
      <c r="L94" s="42" t="s">
        <v>30</v>
      </c>
      <c r="M94" s="49">
        <v>73.315738190000005</v>
      </c>
      <c r="N94" s="42" t="s">
        <v>30</v>
      </c>
      <c r="O94" s="41">
        <f t="shared" si="25"/>
        <v>189.84943454</v>
      </c>
      <c r="P94" s="42" t="s">
        <v>30</v>
      </c>
      <c r="Q94" s="41">
        <f t="shared" si="26"/>
        <v>-7.2802618099999989</v>
      </c>
      <c r="R94" s="42" t="s">
        <v>30</v>
      </c>
      <c r="S94" s="88">
        <f t="shared" si="27"/>
        <v>-9.0330311802074528E-2</v>
      </c>
      <c r="T94" s="51" t="s">
        <v>30</v>
      </c>
      <c r="U94" s="21"/>
      <c r="V94" s="13"/>
      <c r="W94" s="13"/>
      <c r="X94" s="23"/>
      <c r="Y94" s="23"/>
      <c r="Z94" s="23"/>
    </row>
    <row r="95" spans="1:26" ht="31.5" x14ac:dyDescent="0.25">
      <c r="A95" s="38" t="s">
        <v>159</v>
      </c>
      <c r="B95" s="53" t="s">
        <v>189</v>
      </c>
      <c r="C95" s="57" t="s">
        <v>190</v>
      </c>
      <c r="D95" s="49" t="s">
        <v>30</v>
      </c>
      <c r="E95" s="49">
        <v>113.474</v>
      </c>
      <c r="F95" s="42" t="s">
        <v>30</v>
      </c>
      <c r="G95" s="40">
        <v>0</v>
      </c>
      <c r="H95" s="42" t="s">
        <v>30</v>
      </c>
      <c r="I95" s="40">
        <v>113.474</v>
      </c>
      <c r="J95" s="42" t="s">
        <v>30</v>
      </c>
      <c r="K95" s="49">
        <v>35.00562781</v>
      </c>
      <c r="L95" s="42" t="s">
        <v>30</v>
      </c>
      <c r="M95" s="49">
        <v>30.217640410000001</v>
      </c>
      <c r="N95" s="42" t="s">
        <v>30</v>
      </c>
      <c r="O95" s="41">
        <f t="shared" si="25"/>
        <v>83.256359590000002</v>
      </c>
      <c r="P95" s="42" t="s">
        <v>30</v>
      </c>
      <c r="Q95" s="41">
        <f t="shared" si="26"/>
        <v>-4.7879873999999987</v>
      </c>
      <c r="R95" s="42" t="s">
        <v>30</v>
      </c>
      <c r="S95" s="88">
        <f t="shared" si="27"/>
        <v>-0.13677764689688618</v>
      </c>
      <c r="T95" s="51" t="s">
        <v>84</v>
      </c>
      <c r="U95" s="21"/>
      <c r="V95" s="13"/>
      <c r="W95" s="13"/>
      <c r="X95" s="23"/>
      <c r="Y95" s="23"/>
      <c r="Z95" s="23"/>
    </row>
    <row r="96" spans="1:26" s="23" customFormat="1" ht="31.5" x14ac:dyDescent="0.25">
      <c r="A96" s="30" t="s">
        <v>191</v>
      </c>
      <c r="B96" s="36" t="s">
        <v>192</v>
      </c>
      <c r="C96" s="32" t="s">
        <v>29</v>
      </c>
      <c r="D96" s="52" t="s">
        <v>30</v>
      </c>
      <c r="E96" s="52">
        <f>SUM(E97:E133)</f>
        <v>2613.4347308599999</v>
      </c>
      <c r="F96" s="34" t="s">
        <v>30</v>
      </c>
      <c r="G96" s="52">
        <f>SUM(G97:G133)</f>
        <v>540.86041079000006</v>
      </c>
      <c r="H96" s="34" t="s">
        <v>30</v>
      </c>
      <c r="I96" s="52">
        <f>SUM(I97:I133)</f>
        <v>2072.5743200699994</v>
      </c>
      <c r="J96" s="34" t="s">
        <v>30</v>
      </c>
      <c r="K96" s="52">
        <f>SUM(K97:K133)</f>
        <v>485.59275221999997</v>
      </c>
      <c r="L96" s="34" t="s">
        <v>30</v>
      </c>
      <c r="M96" s="52">
        <f>SUM(M97:M133)</f>
        <v>261.32330319999994</v>
      </c>
      <c r="N96" s="34" t="s">
        <v>30</v>
      </c>
      <c r="O96" s="52">
        <f>SUM(O97:O133)</f>
        <v>1811.4349752099997</v>
      </c>
      <c r="P96" s="34" t="s">
        <v>30</v>
      </c>
      <c r="Q96" s="52">
        <f>SUM(Q97:Q133)</f>
        <v>-224.45340735999997</v>
      </c>
      <c r="R96" s="34" t="s">
        <v>30</v>
      </c>
      <c r="S96" s="35">
        <f t="shared" si="27"/>
        <v>-0.46222561258144634</v>
      </c>
      <c r="T96" s="47" t="s">
        <v>30</v>
      </c>
      <c r="U96" s="21"/>
      <c r="V96" s="22"/>
      <c r="W96" s="22"/>
    </row>
    <row r="97" spans="1:26" ht="47.25" x14ac:dyDescent="0.25">
      <c r="A97" s="38" t="s">
        <v>191</v>
      </c>
      <c r="B97" s="53" t="s">
        <v>193</v>
      </c>
      <c r="C97" s="42" t="s">
        <v>194</v>
      </c>
      <c r="D97" s="49" t="s">
        <v>30</v>
      </c>
      <c r="E97" s="49">
        <v>245.71100000000001</v>
      </c>
      <c r="F97" s="42" t="s">
        <v>30</v>
      </c>
      <c r="G97" s="40">
        <v>66.379750810000004</v>
      </c>
      <c r="H97" s="42" t="s">
        <v>30</v>
      </c>
      <c r="I97" s="40">
        <v>179.33124918999999</v>
      </c>
      <c r="J97" s="42" t="s">
        <v>30</v>
      </c>
      <c r="K97" s="49">
        <v>1.2249999999999999</v>
      </c>
      <c r="L97" s="42" t="s">
        <v>30</v>
      </c>
      <c r="M97" s="49">
        <v>0.32789111999999998</v>
      </c>
      <c r="N97" s="42" t="s">
        <v>30</v>
      </c>
      <c r="O97" s="41">
        <f t="shared" ref="O97:O131" si="28">I97-M97</f>
        <v>179.00335806999999</v>
      </c>
      <c r="P97" s="42" t="s">
        <v>30</v>
      </c>
      <c r="Q97" s="41">
        <f t="shared" ref="Q97:Q131" si="29">M97-K97</f>
        <v>-0.89710887999999989</v>
      </c>
      <c r="R97" s="42" t="s">
        <v>30</v>
      </c>
      <c r="S97" s="88">
        <f t="shared" si="27"/>
        <v>-0.73233377959183676</v>
      </c>
      <c r="T97" s="51" t="s">
        <v>195</v>
      </c>
      <c r="U97" s="21"/>
      <c r="V97" s="13"/>
      <c r="W97" s="13"/>
      <c r="X97" s="23"/>
      <c r="Y97" s="23"/>
      <c r="Z97" s="23"/>
    </row>
    <row r="98" spans="1:26" ht="31.5" x14ac:dyDescent="0.25">
      <c r="A98" s="38" t="s">
        <v>191</v>
      </c>
      <c r="B98" s="53" t="s">
        <v>196</v>
      </c>
      <c r="C98" s="57" t="s">
        <v>197</v>
      </c>
      <c r="D98" s="49" t="s">
        <v>30</v>
      </c>
      <c r="E98" s="49">
        <v>56.157330770000002</v>
      </c>
      <c r="F98" s="42" t="s">
        <v>30</v>
      </c>
      <c r="G98" s="40">
        <v>56.157330770000002</v>
      </c>
      <c r="H98" s="42" t="s">
        <v>30</v>
      </c>
      <c r="I98" s="40">
        <v>0</v>
      </c>
      <c r="J98" s="42" t="s">
        <v>30</v>
      </c>
      <c r="K98" s="49">
        <v>0</v>
      </c>
      <c r="L98" s="42" t="s">
        <v>30</v>
      </c>
      <c r="M98" s="49">
        <v>0</v>
      </c>
      <c r="N98" s="42" t="s">
        <v>30</v>
      </c>
      <c r="O98" s="41">
        <f t="shared" si="28"/>
        <v>0</v>
      </c>
      <c r="P98" s="42" t="s">
        <v>30</v>
      </c>
      <c r="Q98" s="41">
        <f t="shared" si="29"/>
        <v>0</v>
      </c>
      <c r="R98" s="42" t="s">
        <v>30</v>
      </c>
      <c r="S98" s="88">
        <v>0</v>
      </c>
      <c r="T98" s="51" t="s">
        <v>30</v>
      </c>
      <c r="U98" s="21"/>
      <c r="V98" s="13"/>
      <c r="W98" s="13"/>
      <c r="X98" s="23"/>
      <c r="Y98" s="23"/>
      <c r="Z98" s="23"/>
    </row>
    <row r="99" spans="1:26" ht="47.25" x14ac:dyDescent="0.25">
      <c r="A99" s="38" t="s">
        <v>191</v>
      </c>
      <c r="B99" s="53" t="s">
        <v>198</v>
      </c>
      <c r="C99" s="57" t="s">
        <v>199</v>
      </c>
      <c r="D99" s="49" t="s">
        <v>30</v>
      </c>
      <c r="E99" s="49">
        <v>187.21101695000002</v>
      </c>
      <c r="F99" s="42" t="s">
        <v>30</v>
      </c>
      <c r="G99" s="40">
        <v>4.3</v>
      </c>
      <c r="H99" s="42" t="s">
        <v>30</v>
      </c>
      <c r="I99" s="40">
        <v>182.91101695</v>
      </c>
      <c r="J99" s="42" t="s">
        <v>30</v>
      </c>
      <c r="K99" s="49">
        <v>182.91101695</v>
      </c>
      <c r="L99" s="42" t="s">
        <v>30</v>
      </c>
      <c r="M99" s="49">
        <v>130.92626349</v>
      </c>
      <c r="N99" s="42" t="s">
        <v>30</v>
      </c>
      <c r="O99" s="41">
        <f t="shared" si="28"/>
        <v>51.984753460000007</v>
      </c>
      <c r="P99" s="42" t="s">
        <v>30</v>
      </c>
      <c r="Q99" s="41">
        <f t="shared" si="29"/>
        <v>-51.984753460000007</v>
      </c>
      <c r="R99" s="42" t="s">
        <v>30</v>
      </c>
      <c r="S99" s="88">
        <f t="shared" si="27"/>
        <v>-0.2842078860357023</v>
      </c>
      <c r="T99" s="41" t="s">
        <v>200</v>
      </c>
      <c r="U99" s="21"/>
      <c r="V99" s="13"/>
      <c r="W99" s="13"/>
      <c r="X99" s="23"/>
      <c r="Y99" s="23"/>
      <c r="Z99" s="23"/>
    </row>
    <row r="100" spans="1:26" ht="94.5" x14ac:dyDescent="0.25">
      <c r="A100" s="38" t="s">
        <v>191</v>
      </c>
      <c r="B100" s="53" t="s">
        <v>201</v>
      </c>
      <c r="C100" s="57" t="s">
        <v>202</v>
      </c>
      <c r="D100" s="49" t="s">
        <v>30</v>
      </c>
      <c r="E100" s="49">
        <v>327.69491525000001</v>
      </c>
      <c r="F100" s="42" t="s">
        <v>30</v>
      </c>
      <c r="G100" s="40">
        <v>64.570363270000001</v>
      </c>
      <c r="H100" s="42" t="s">
        <v>30</v>
      </c>
      <c r="I100" s="40">
        <v>263.12455197999998</v>
      </c>
      <c r="J100" s="42" t="s">
        <v>30</v>
      </c>
      <c r="K100" s="49">
        <v>9.9999999999999982</v>
      </c>
      <c r="L100" s="42" t="s">
        <v>30</v>
      </c>
      <c r="M100" s="49">
        <v>11.036134449999999</v>
      </c>
      <c r="N100" s="42" t="s">
        <v>30</v>
      </c>
      <c r="O100" s="41">
        <f t="shared" si="28"/>
        <v>252.08841752999999</v>
      </c>
      <c r="P100" s="42" t="s">
        <v>30</v>
      </c>
      <c r="Q100" s="41">
        <f t="shared" si="29"/>
        <v>1.0361344500000005</v>
      </c>
      <c r="R100" s="42" t="s">
        <v>30</v>
      </c>
      <c r="S100" s="88">
        <f t="shared" si="27"/>
        <v>0.10361344500000007</v>
      </c>
      <c r="T100" s="51" t="s">
        <v>203</v>
      </c>
      <c r="U100" s="21"/>
      <c r="V100" s="13"/>
      <c r="W100" s="13"/>
      <c r="X100" s="23"/>
      <c r="Y100" s="23"/>
      <c r="Z100" s="23"/>
    </row>
    <row r="101" spans="1:26" ht="31.5" x14ac:dyDescent="0.25">
      <c r="A101" s="38" t="s">
        <v>191</v>
      </c>
      <c r="B101" s="53" t="s">
        <v>204</v>
      </c>
      <c r="C101" s="42" t="s">
        <v>205</v>
      </c>
      <c r="D101" s="49" t="s">
        <v>30</v>
      </c>
      <c r="E101" s="49">
        <v>130.64077745</v>
      </c>
      <c r="F101" s="42" t="s">
        <v>30</v>
      </c>
      <c r="G101" s="40">
        <v>67.509051769999999</v>
      </c>
      <c r="H101" s="42" t="s">
        <v>30</v>
      </c>
      <c r="I101" s="40">
        <v>63.131725680000002</v>
      </c>
      <c r="J101" s="42" t="s">
        <v>30</v>
      </c>
      <c r="K101" s="49">
        <v>21.053999999999998</v>
      </c>
      <c r="L101" s="42" t="s">
        <v>30</v>
      </c>
      <c r="M101" s="49">
        <v>4.9096000000000001E-3</v>
      </c>
      <c r="N101" s="42" t="s">
        <v>30</v>
      </c>
      <c r="O101" s="41">
        <f t="shared" si="28"/>
        <v>63.126816080000005</v>
      </c>
      <c r="P101" s="42" t="s">
        <v>30</v>
      </c>
      <c r="Q101" s="41">
        <f t="shared" si="29"/>
        <v>-21.049090399999997</v>
      </c>
      <c r="R101" s="42" t="s">
        <v>30</v>
      </c>
      <c r="S101" s="88">
        <f t="shared" si="27"/>
        <v>-0.99976680915740468</v>
      </c>
      <c r="T101" s="51" t="s">
        <v>206</v>
      </c>
      <c r="U101" s="21"/>
      <c r="V101" s="13"/>
      <c r="W101" s="13"/>
      <c r="X101" s="23"/>
      <c r="Y101" s="23"/>
      <c r="Z101" s="23"/>
    </row>
    <row r="102" spans="1:26" ht="31.5" x14ac:dyDescent="0.25">
      <c r="A102" s="38" t="s">
        <v>191</v>
      </c>
      <c r="B102" s="65" t="s">
        <v>207</v>
      </c>
      <c r="C102" s="42" t="s">
        <v>208</v>
      </c>
      <c r="D102" s="49" t="s">
        <v>30</v>
      </c>
      <c r="E102" s="49">
        <v>98.537999999999997</v>
      </c>
      <c r="F102" s="42" t="s">
        <v>30</v>
      </c>
      <c r="G102" s="40">
        <v>14.255028990000001</v>
      </c>
      <c r="H102" s="42" t="s">
        <v>30</v>
      </c>
      <c r="I102" s="40">
        <v>84.282971009999997</v>
      </c>
      <c r="J102" s="42" t="s">
        <v>30</v>
      </c>
      <c r="K102" s="49">
        <v>18.5</v>
      </c>
      <c r="L102" s="42" t="s">
        <v>30</v>
      </c>
      <c r="M102" s="49">
        <v>16.781901950000002</v>
      </c>
      <c r="N102" s="42" t="s">
        <v>30</v>
      </c>
      <c r="O102" s="41">
        <f t="shared" si="28"/>
        <v>67.501069059999992</v>
      </c>
      <c r="P102" s="42" t="s">
        <v>30</v>
      </c>
      <c r="Q102" s="41">
        <f t="shared" si="29"/>
        <v>-1.7180980499999983</v>
      </c>
      <c r="R102" s="42" t="s">
        <v>30</v>
      </c>
      <c r="S102" s="88">
        <f t="shared" si="27"/>
        <v>-9.2870164864864768E-2</v>
      </c>
      <c r="T102" s="51" t="s">
        <v>30</v>
      </c>
      <c r="U102" s="21"/>
      <c r="V102" s="13"/>
      <c r="W102" s="13"/>
      <c r="X102" s="23"/>
      <c r="Y102" s="23"/>
      <c r="Z102" s="23"/>
    </row>
    <row r="103" spans="1:26" ht="47.25" x14ac:dyDescent="0.25">
      <c r="A103" s="38" t="s">
        <v>191</v>
      </c>
      <c r="B103" s="65" t="s">
        <v>209</v>
      </c>
      <c r="C103" s="42" t="s">
        <v>210</v>
      </c>
      <c r="D103" s="49" t="s">
        <v>30</v>
      </c>
      <c r="E103" s="49">
        <v>190.28865098</v>
      </c>
      <c r="F103" s="42" t="s">
        <v>30</v>
      </c>
      <c r="G103" s="40">
        <v>40.663391930000003</v>
      </c>
      <c r="H103" s="42" t="s">
        <v>30</v>
      </c>
      <c r="I103" s="40">
        <v>149.62525905000001</v>
      </c>
      <c r="J103" s="42" t="s">
        <v>30</v>
      </c>
      <c r="K103" s="49">
        <v>50</v>
      </c>
      <c r="L103" s="42" t="s">
        <v>30</v>
      </c>
      <c r="M103" s="49">
        <v>0.85558676</v>
      </c>
      <c r="N103" s="42" t="s">
        <v>30</v>
      </c>
      <c r="O103" s="41">
        <f t="shared" si="28"/>
        <v>148.76967229000002</v>
      </c>
      <c r="P103" s="42" t="s">
        <v>30</v>
      </c>
      <c r="Q103" s="41">
        <f t="shared" si="29"/>
        <v>-49.144413239999999</v>
      </c>
      <c r="R103" s="42" t="s">
        <v>30</v>
      </c>
      <c r="S103" s="88">
        <f t="shared" si="27"/>
        <v>-0.98288826480000002</v>
      </c>
      <c r="T103" s="51" t="s">
        <v>211</v>
      </c>
      <c r="U103" s="21"/>
      <c r="V103" s="13"/>
      <c r="W103" s="13"/>
      <c r="X103" s="23"/>
      <c r="Y103" s="23"/>
      <c r="Z103" s="23"/>
    </row>
    <row r="104" spans="1:26" ht="47.25" x14ac:dyDescent="0.25">
      <c r="A104" s="38" t="s">
        <v>191</v>
      </c>
      <c r="B104" s="65" t="s">
        <v>212</v>
      </c>
      <c r="C104" s="42" t="s">
        <v>213</v>
      </c>
      <c r="D104" s="49" t="s">
        <v>30</v>
      </c>
      <c r="E104" s="49">
        <v>146.82555798999999</v>
      </c>
      <c r="F104" s="42" t="s">
        <v>30</v>
      </c>
      <c r="G104" s="40">
        <v>16.77176833</v>
      </c>
      <c r="H104" s="42" t="s">
        <v>30</v>
      </c>
      <c r="I104" s="40">
        <v>130.05378966000001</v>
      </c>
      <c r="J104" s="42" t="s">
        <v>30</v>
      </c>
      <c r="K104" s="49">
        <v>25</v>
      </c>
      <c r="L104" s="42" t="s">
        <v>30</v>
      </c>
      <c r="M104" s="49">
        <v>1.8760949199999999</v>
      </c>
      <c r="N104" s="42" t="s">
        <v>30</v>
      </c>
      <c r="O104" s="41">
        <f t="shared" si="28"/>
        <v>128.17769473999999</v>
      </c>
      <c r="P104" s="42" t="s">
        <v>30</v>
      </c>
      <c r="Q104" s="41">
        <f t="shared" si="29"/>
        <v>-23.12390508</v>
      </c>
      <c r="R104" s="42" t="s">
        <v>30</v>
      </c>
      <c r="S104" s="88">
        <f t="shared" si="27"/>
        <v>-0.92495620320000005</v>
      </c>
      <c r="T104" s="51" t="s">
        <v>214</v>
      </c>
      <c r="U104" s="21"/>
      <c r="V104" s="13"/>
      <c r="W104" s="13"/>
      <c r="X104" s="23"/>
      <c r="Y104" s="23"/>
      <c r="Z104" s="23"/>
    </row>
    <row r="105" spans="1:26" ht="31.5" x14ac:dyDescent="0.25">
      <c r="A105" s="38" t="s">
        <v>191</v>
      </c>
      <c r="B105" s="65" t="s">
        <v>215</v>
      </c>
      <c r="C105" s="42" t="s">
        <v>216</v>
      </c>
      <c r="D105" s="49" t="s">
        <v>30</v>
      </c>
      <c r="E105" s="49">
        <v>15</v>
      </c>
      <c r="F105" s="42" t="s">
        <v>30</v>
      </c>
      <c r="G105" s="40">
        <v>0</v>
      </c>
      <c r="H105" s="42" t="s">
        <v>30</v>
      </c>
      <c r="I105" s="40">
        <v>15</v>
      </c>
      <c r="J105" s="42" t="s">
        <v>30</v>
      </c>
      <c r="K105" s="49">
        <v>15</v>
      </c>
      <c r="L105" s="42" t="s">
        <v>30</v>
      </c>
      <c r="M105" s="49">
        <v>13.91649219</v>
      </c>
      <c r="N105" s="42" t="s">
        <v>30</v>
      </c>
      <c r="O105" s="41">
        <f t="shared" si="28"/>
        <v>1.0835078100000004</v>
      </c>
      <c r="P105" s="42" t="s">
        <v>30</v>
      </c>
      <c r="Q105" s="41">
        <f t="shared" si="29"/>
        <v>-1.0835078100000004</v>
      </c>
      <c r="R105" s="42" t="s">
        <v>30</v>
      </c>
      <c r="S105" s="88">
        <f t="shared" si="27"/>
        <v>-7.2233854000000028E-2</v>
      </c>
      <c r="T105" s="51" t="s">
        <v>30</v>
      </c>
      <c r="U105" s="21"/>
      <c r="V105" s="13"/>
      <c r="W105" s="13"/>
      <c r="X105" s="23"/>
      <c r="Y105" s="23"/>
      <c r="Z105" s="23"/>
    </row>
    <row r="106" spans="1:26" ht="47.25" x14ac:dyDescent="0.25">
      <c r="A106" s="38" t="s">
        <v>191</v>
      </c>
      <c r="B106" s="65" t="s">
        <v>217</v>
      </c>
      <c r="C106" s="42" t="s">
        <v>218</v>
      </c>
      <c r="D106" s="49" t="s">
        <v>30</v>
      </c>
      <c r="E106" s="49">
        <v>118.86091202000001</v>
      </c>
      <c r="F106" s="42" t="s">
        <v>30</v>
      </c>
      <c r="G106" s="40">
        <v>34.626648729999999</v>
      </c>
      <c r="H106" s="42" t="s">
        <v>30</v>
      </c>
      <c r="I106" s="40">
        <v>84.234263290000015</v>
      </c>
      <c r="J106" s="42" t="s">
        <v>30</v>
      </c>
      <c r="K106" s="49">
        <v>19</v>
      </c>
      <c r="L106" s="42" t="s">
        <v>30</v>
      </c>
      <c r="M106" s="49">
        <v>15.402425580000001</v>
      </c>
      <c r="N106" s="42" t="s">
        <v>30</v>
      </c>
      <c r="O106" s="41">
        <f t="shared" si="28"/>
        <v>68.831837710000016</v>
      </c>
      <c r="P106" s="42" t="s">
        <v>30</v>
      </c>
      <c r="Q106" s="41">
        <f t="shared" si="29"/>
        <v>-3.5975744199999991</v>
      </c>
      <c r="R106" s="42" t="s">
        <v>30</v>
      </c>
      <c r="S106" s="88">
        <f t="shared" si="27"/>
        <v>-0.18934602210526311</v>
      </c>
      <c r="T106" s="51" t="s">
        <v>219</v>
      </c>
      <c r="U106" s="21"/>
      <c r="V106" s="13"/>
      <c r="W106" s="13"/>
      <c r="X106" s="23"/>
      <c r="Y106" s="23"/>
      <c r="Z106" s="23"/>
    </row>
    <row r="107" spans="1:26" ht="78.75" x14ac:dyDescent="0.25">
      <c r="A107" s="38" t="s">
        <v>191</v>
      </c>
      <c r="B107" s="65" t="s">
        <v>220</v>
      </c>
      <c r="C107" s="42" t="s">
        <v>221</v>
      </c>
      <c r="D107" s="49" t="s">
        <v>30</v>
      </c>
      <c r="E107" s="49">
        <v>352.71344968</v>
      </c>
      <c r="F107" s="42" t="s">
        <v>30</v>
      </c>
      <c r="G107" s="40">
        <v>68.348008490000012</v>
      </c>
      <c r="H107" s="42" t="s">
        <v>30</v>
      </c>
      <c r="I107" s="40">
        <v>284.36544118999996</v>
      </c>
      <c r="J107" s="42" t="s">
        <v>30</v>
      </c>
      <c r="K107" s="49">
        <v>27.5</v>
      </c>
      <c r="L107" s="42" t="s">
        <v>30</v>
      </c>
      <c r="M107" s="49">
        <v>0.84527400000000008</v>
      </c>
      <c r="N107" s="42" t="s">
        <v>30</v>
      </c>
      <c r="O107" s="41">
        <f t="shared" si="28"/>
        <v>283.52016718999994</v>
      </c>
      <c r="P107" s="42" t="s">
        <v>30</v>
      </c>
      <c r="Q107" s="41">
        <f t="shared" si="29"/>
        <v>-26.654726</v>
      </c>
      <c r="R107" s="42" t="s">
        <v>30</v>
      </c>
      <c r="S107" s="88">
        <f t="shared" si="27"/>
        <v>-0.96926276363636366</v>
      </c>
      <c r="T107" s="51" t="s">
        <v>222</v>
      </c>
      <c r="U107" s="21"/>
      <c r="V107" s="13"/>
      <c r="W107" s="13"/>
      <c r="X107" s="23"/>
      <c r="Y107" s="23"/>
      <c r="Z107" s="23"/>
    </row>
    <row r="108" spans="1:26" ht="47.25" x14ac:dyDescent="0.25">
      <c r="A108" s="38" t="s">
        <v>191</v>
      </c>
      <c r="B108" s="65" t="s">
        <v>223</v>
      </c>
      <c r="C108" s="42" t="s">
        <v>224</v>
      </c>
      <c r="D108" s="49" t="s">
        <v>30</v>
      </c>
      <c r="E108" s="49">
        <v>36.553980000000003</v>
      </c>
      <c r="F108" s="42" t="s">
        <v>30</v>
      </c>
      <c r="G108" s="40">
        <v>0.36499999999999999</v>
      </c>
      <c r="H108" s="42" t="s">
        <v>30</v>
      </c>
      <c r="I108" s="40">
        <v>36.188980000000001</v>
      </c>
      <c r="J108" s="42" t="s">
        <v>30</v>
      </c>
      <c r="K108" s="49">
        <v>36.188980000000001</v>
      </c>
      <c r="L108" s="42" t="s">
        <v>30</v>
      </c>
      <c r="M108" s="49">
        <v>0.375</v>
      </c>
      <c r="N108" s="42" t="s">
        <v>30</v>
      </c>
      <c r="O108" s="41">
        <f t="shared" si="28"/>
        <v>35.813980000000001</v>
      </c>
      <c r="P108" s="42" t="s">
        <v>30</v>
      </c>
      <c r="Q108" s="41">
        <f t="shared" si="29"/>
        <v>-35.813980000000001</v>
      </c>
      <c r="R108" s="42" t="s">
        <v>30</v>
      </c>
      <c r="S108" s="88">
        <f t="shared" si="27"/>
        <v>-0.98963772949665896</v>
      </c>
      <c r="T108" s="51" t="s">
        <v>225</v>
      </c>
      <c r="U108" s="21"/>
      <c r="V108" s="13"/>
      <c r="W108" s="13"/>
      <c r="X108" s="23"/>
      <c r="Y108" s="23"/>
      <c r="Z108" s="23"/>
    </row>
    <row r="109" spans="1:26" ht="63" x14ac:dyDescent="0.25">
      <c r="A109" s="38" t="s">
        <v>191</v>
      </c>
      <c r="B109" s="65" t="s">
        <v>226</v>
      </c>
      <c r="C109" s="42" t="s">
        <v>227</v>
      </c>
      <c r="D109" s="49" t="s">
        <v>30</v>
      </c>
      <c r="E109" s="49">
        <v>28.245335000000001</v>
      </c>
      <c r="F109" s="42" t="s">
        <v>30</v>
      </c>
      <c r="G109" s="40">
        <v>0</v>
      </c>
      <c r="H109" s="42" t="s">
        <v>30</v>
      </c>
      <c r="I109" s="40">
        <v>28.245335000000001</v>
      </c>
      <c r="J109" s="42" t="s">
        <v>30</v>
      </c>
      <c r="K109" s="49">
        <v>28.245334999999997</v>
      </c>
      <c r="L109" s="42" t="s">
        <v>30</v>
      </c>
      <c r="M109" s="49">
        <v>23.994996749999999</v>
      </c>
      <c r="N109" s="42" t="s">
        <v>30</v>
      </c>
      <c r="O109" s="41">
        <f t="shared" si="28"/>
        <v>4.2503382500000022</v>
      </c>
      <c r="P109" s="42" t="s">
        <v>30</v>
      </c>
      <c r="Q109" s="41">
        <f t="shared" si="29"/>
        <v>-4.2503382499999987</v>
      </c>
      <c r="R109" s="42" t="s">
        <v>30</v>
      </c>
      <c r="S109" s="88">
        <f t="shared" si="27"/>
        <v>-0.15047930038712584</v>
      </c>
      <c r="T109" s="51" t="s">
        <v>228</v>
      </c>
      <c r="U109" s="21"/>
      <c r="V109" s="13"/>
      <c r="W109" s="13"/>
      <c r="X109" s="23"/>
      <c r="Y109" s="23"/>
      <c r="Z109" s="23"/>
    </row>
    <row r="110" spans="1:26" ht="31.5" x14ac:dyDescent="0.25">
      <c r="A110" s="38" t="s">
        <v>191</v>
      </c>
      <c r="B110" s="65" t="s">
        <v>229</v>
      </c>
      <c r="C110" s="42" t="s">
        <v>230</v>
      </c>
      <c r="D110" s="49" t="s">
        <v>30</v>
      </c>
      <c r="E110" s="49">
        <v>9.9756451599999991</v>
      </c>
      <c r="F110" s="42" t="s">
        <v>30</v>
      </c>
      <c r="G110" s="40">
        <v>0</v>
      </c>
      <c r="H110" s="42" t="s">
        <v>30</v>
      </c>
      <c r="I110" s="40">
        <v>9.9756451599999991</v>
      </c>
      <c r="J110" s="42" t="s">
        <v>30</v>
      </c>
      <c r="K110" s="49">
        <v>0.51772713999999997</v>
      </c>
      <c r="L110" s="42" t="s">
        <v>30</v>
      </c>
      <c r="M110" s="49">
        <v>0.50057054000000001</v>
      </c>
      <c r="N110" s="42" t="s">
        <v>30</v>
      </c>
      <c r="O110" s="41">
        <f t="shared" si="28"/>
        <v>9.4750746199999991</v>
      </c>
      <c r="P110" s="42" t="s">
        <v>30</v>
      </c>
      <c r="Q110" s="41">
        <f t="shared" si="29"/>
        <v>-1.7156599999999966E-2</v>
      </c>
      <c r="R110" s="42" t="s">
        <v>30</v>
      </c>
      <c r="S110" s="88">
        <f t="shared" si="27"/>
        <v>-3.313830524704571E-2</v>
      </c>
      <c r="T110" s="51" t="s">
        <v>30</v>
      </c>
      <c r="U110" s="21"/>
      <c r="V110" s="13"/>
      <c r="W110" s="13"/>
      <c r="X110" s="23"/>
      <c r="Y110" s="23"/>
      <c r="Z110" s="23"/>
    </row>
    <row r="111" spans="1:26" ht="31.5" x14ac:dyDescent="0.25">
      <c r="A111" s="38" t="s">
        <v>191</v>
      </c>
      <c r="B111" s="65" t="s">
        <v>231</v>
      </c>
      <c r="C111" s="42" t="s">
        <v>232</v>
      </c>
      <c r="D111" s="49" t="s">
        <v>30</v>
      </c>
      <c r="E111" s="49">
        <v>6.9500125200000005</v>
      </c>
      <c r="F111" s="42" t="s">
        <v>30</v>
      </c>
      <c r="G111" s="40">
        <v>0</v>
      </c>
      <c r="H111" s="42" t="s">
        <v>30</v>
      </c>
      <c r="I111" s="40">
        <v>6.9500125200000005</v>
      </c>
      <c r="J111" s="42" t="s">
        <v>30</v>
      </c>
      <c r="K111" s="49">
        <v>0.41444064999999997</v>
      </c>
      <c r="L111" s="42" t="s">
        <v>30</v>
      </c>
      <c r="M111" s="49">
        <v>0.39945326999999997</v>
      </c>
      <c r="N111" s="42" t="s">
        <v>30</v>
      </c>
      <c r="O111" s="41">
        <f t="shared" si="28"/>
        <v>6.5505592500000009</v>
      </c>
      <c r="P111" s="42" t="s">
        <v>30</v>
      </c>
      <c r="Q111" s="41">
        <f t="shared" si="29"/>
        <v>-1.4987379999999995E-2</v>
      </c>
      <c r="R111" s="42" t="s">
        <v>30</v>
      </c>
      <c r="S111" s="88">
        <f t="shared" si="27"/>
        <v>-3.6162910177850546E-2</v>
      </c>
      <c r="T111" s="51" t="s">
        <v>30</v>
      </c>
      <c r="U111" s="21"/>
      <c r="V111" s="13"/>
      <c r="W111" s="13"/>
      <c r="X111" s="23"/>
      <c r="Y111" s="23"/>
      <c r="Z111" s="23"/>
    </row>
    <row r="112" spans="1:26" ht="31.5" x14ac:dyDescent="0.25">
      <c r="A112" s="38" t="s">
        <v>191</v>
      </c>
      <c r="B112" s="65" t="s">
        <v>233</v>
      </c>
      <c r="C112" s="42" t="s">
        <v>234</v>
      </c>
      <c r="D112" s="49" t="s">
        <v>30</v>
      </c>
      <c r="E112" s="49">
        <v>9.9606128100000006</v>
      </c>
      <c r="F112" s="42" t="s">
        <v>30</v>
      </c>
      <c r="G112" s="40">
        <v>0</v>
      </c>
      <c r="H112" s="42" t="s">
        <v>30</v>
      </c>
      <c r="I112" s="40">
        <v>9.9606128100000006</v>
      </c>
      <c r="J112" s="42" t="s">
        <v>30</v>
      </c>
      <c r="K112" s="49">
        <v>0.48866882999999994</v>
      </c>
      <c r="L112" s="42" t="s">
        <v>30</v>
      </c>
      <c r="M112" s="49">
        <v>0.47096921999999997</v>
      </c>
      <c r="N112" s="42" t="s">
        <v>30</v>
      </c>
      <c r="O112" s="41">
        <f t="shared" si="28"/>
        <v>9.48964359</v>
      </c>
      <c r="P112" s="42" t="s">
        <v>30</v>
      </c>
      <c r="Q112" s="41">
        <f t="shared" si="29"/>
        <v>-1.7699609999999977E-2</v>
      </c>
      <c r="R112" s="42" t="s">
        <v>30</v>
      </c>
      <c r="S112" s="88">
        <f t="shared" si="27"/>
        <v>-3.6220051113143394E-2</v>
      </c>
      <c r="T112" s="51" t="s">
        <v>30</v>
      </c>
      <c r="U112" s="21"/>
      <c r="V112" s="13"/>
      <c r="W112" s="13"/>
      <c r="X112" s="23"/>
      <c r="Y112" s="23"/>
      <c r="Z112" s="23"/>
    </row>
    <row r="113" spans="1:26" ht="31.5" x14ac:dyDescent="0.25">
      <c r="A113" s="38" t="s">
        <v>191</v>
      </c>
      <c r="B113" s="65" t="s">
        <v>235</v>
      </c>
      <c r="C113" s="42" t="s">
        <v>236</v>
      </c>
      <c r="D113" s="49" t="s">
        <v>30</v>
      </c>
      <c r="E113" s="49">
        <v>6.9106043600000007</v>
      </c>
      <c r="F113" s="42" t="s">
        <v>30</v>
      </c>
      <c r="G113" s="40">
        <v>0</v>
      </c>
      <c r="H113" s="42" t="s">
        <v>30</v>
      </c>
      <c r="I113" s="40">
        <v>6.9106043600000007</v>
      </c>
      <c r="J113" s="42" t="s">
        <v>30</v>
      </c>
      <c r="K113" s="49">
        <v>0.3758880300000001</v>
      </c>
      <c r="L113" s="42" t="s">
        <v>30</v>
      </c>
      <c r="M113" s="49">
        <v>0.36491841000000003</v>
      </c>
      <c r="N113" s="42" t="s">
        <v>30</v>
      </c>
      <c r="O113" s="41">
        <f t="shared" si="28"/>
        <v>6.5456859500000011</v>
      </c>
      <c r="P113" s="42" t="s">
        <v>30</v>
      </c>
      <c r="Q113" s="41">
        <f t="shared" si="29"/>
        <v>-1.0969620000000069E-2</v>
      </c>
      <c r="R113" s="42" t="s">
        <v>30</v>
      </c>
      <c r="S113" s="88">
        <f t="shared" si="27"/>
        <v>-2.9183211819754053E-2</v>
      </c>
      <c r="T113" s="51" t="s">
        <v>30</v>
      </c>
      <c r="U113" s="21"/>
      <c r="V113" s="13"/>
      <c r="W113" s="13"/>
      <c r="X113" s="23"/>
      <c r="Y113" s="23"/>
      <c r="Z113" s="23"/>
    </row>
    <row r="114" spans="1:26" ht="31.5" x14ac:dyDescent="0.25">
      <c r="A114" s="38" t="s">
        <v>191</v>
      </c>
      <c r="B114" s="65" t="s">
        <v>237</v>
      </c>
      <c r="C114" s="42" t="s">
        <v>238</v>
      </c>
      <c r="D114" s="49" t="s">
        <v>30</v>
      </c>
      <c r="E114" s="49">
        <v>22.806754210000001</v>
      </c>
      <c r="F114" s="42" t="s">
        <v>30</v>
      </c>
      <c r="G114" s="40">
        <v>0</v>
      </c>
      <c r="H114" s="42" t="s">
        <v>30</v>
      </c>
      <c r="I114" s="40">
        <v>22.806754210000001</v>
      </c>
      <c r="J114" s="42" t="s">
        <v>30</v>
      </c>
      <c r="K114" s="49">
        <v>0.37603187999999999</v>
      </c>
      <c r="L114" s="42" t="s">
        <v>30</v>
      </c>
      <c r="M114" s="49">
        <v>0.36491841000000003</v>
      </c>
      <c r="N114" s="42" t="s">
        <v>30</v>
      </c>
      <c r="O114" s="41">
        <f t="shared" si="28"/>
        <v>22.4418358</v>
      </c>
      <c r="P114" s="42" t="s">
        <v>30</v>
      </c>
      <c r="Q114" s="41">
        <f t="shared" si="29"/>
        <v>-1.1113469999999959E-2</v>
      </c>
      <c r="R114" s="42" t="s">
        <v>30</v>
      </c>
      <c r="S114" s="88">
        <f t="shared" si="27"/>
        <v>-2.9554595211448452E-2</v>
      </c>
      <c r="T114" s="51" t="s">
        <v>30</v>
      </c>
      <c r="U114" s="21"/>
      <c r="V114" s="13"/>
      <c r="W114" s="13"/>
      <c r="X114" s="23"/>
      <c r="Y114" s="23"/>
      <c r="Z114" s="23"/>
    </row>
    <row r="115" spans="1:26" ht="63" x14ac:dyDescent="0.25">
      <c r="A115" s="38" t="s">
        <v>191</v>
      </c>
      <c r="B115" s="65" t="s">
        <v>239</v>
      </c>
      <c r="C115" s="42" t="s">
        <v>240</v>
      </c>
      <c r="D115" s="49" t="s">
        <v>30</v>
      </c>
      <c r="E115" s="49">
        <v>1.4373720000000001</v>
      </c>
      <c r="F115" s="42" t="s">
        <v>30</v>
      </c>
      <c r="G115" s="40">
        <v>0</v>
      </c>
      <c r="H115" s="42" t="s">
        <v>30</v>
      </c>
      <c r="I115" s="40">
        <v>1.4373720000000001</v>
      </c>
      <c r="J115" s="42" t="s">
        <v>30</v>
      </c>
      <c r="K115" s="49">
        <v>1.4373719999999999</v>
      </c>
      <c r="L115" s="42" t="s">
        <v>30</v>
      </c>
      <c r="M115" s="49">
        <v>0.71786041</v>
      </c>
      <c r="N115" s="42" t="s">
        <v>30</v>
      </c>
      <c r="O115" s="41">
        <f t="shared" si="28"/>
        <v>0.71951159000000009</v>
      </c>
      <c r="P115" s="42" t="s">
        <v>30</v>
      </c>
      <c r="Q115" s="41">
        <f t="shared" si="29"/>
        <v>-0.71951158999999987</v>
      </c>
      <c r="R115" s="42" t="s">
        <v>30</v>
      </c>
      <c r="S115" s="88">
        <f t="shared" si="27"/>
        <v>-0.50057437462257504</v>
      </c>
      <c r="T115" s="51" t="s">
        <v>228</v>
      </c>
      <c r="U115" s="21"/>
      <c r="V115" s="13"/>
      <c r="W115" s="13"/>
      <c r="X115" s="23"/>
      <c r="Y115" s="23"/>
      <c r="Z115" s="23"/>
    </row>
    <row r="116" spans="1:26" ht="63" x14ac:dyDescent="0.25">
      <c r="A116" s="38" t="s">
        <v>191</v>
      </c>
      <c r="B116" s="65" t="s">
        <v>241</v>
      </c>
      <c r="C116" s="42" t="s">
        <v>242</v>
      </c>
      <c r="D116" s="49" t="s">
        <v>30</v>
      </c>
      <c r="E116" s="49">
        <v>0.35563599999999995</v>
      </c>
      <c r="F116" s="42" t="s">
        <v>30</v>
      </c>
      <c r="G116" s="40">
        <v>0</v>
      </c>
      <c r="H116" s="42" t="s">
        <v>30</v>
      </c>
      <c r="I116" s="40">
        <v>0.35563599999999995</v>
      </c>
      <c r="J116" s="42" t="s">
        <v>30</v>
      </c>
      <c r="K116" s="49">
        <v>0.15</v>
      </c>
      <c r="L116" s="42" t="s">
        <v>30</v>
      </c>
      <c r="M116" s="49">
        <v>0</v>
      </c>
      <c r="N116" s="42" t="s">
        <v>30</v>
      </c>
      <c r="O116" s="41">
        <f t="shared" si="28"/>
        <v>0.35563599999999995</v>
      </c>
      <c r="P116" s="42" t="s">
        <v>30</v>
      </c>
      <c r="Q116" s="41">
        <f t="shared" si="29"/>
        <v>-0.15</v>
      </c>
      <c r="R116" s="42" t="s">
        <v>30</v>
      </c>
      <c r="S116" s="88">
        <f t="shared" si="27"/>
        <v>-1</v>
      </c>
      <c r="T116" s="51" t="s">
        <v>228</v>
      </c>
      <c r="U116" s="21"/>
      <c r="V116" s="13"/>
      <c r="W116" s="13"/>
      <c r="X116" s="23"/>
      <c r="Y116" s="23"/>
      <c r="Z116" s="23"/>
    </row>
    <row r="117" spans="1:26" ht="63" x14ac:dyDescent="0.25">
      <c r="A117" s="38" t="s">
        <v>191</v>
      </c>
      <c r="B117" s="65" t="s">
        <v>243</v>
      </c>
      <c r="C117" s="42" t="s">
        <v>244</v>
      </c>
      <c r="D117" s="49" t="s">
        <v>30</v>
      </c>
      <c r="E117" s="49">
        <v>0.53345399999999998</v>
      </c>
      <c r="F117" s="42" t="s">
        <v>30</v>
      </c>
      <c r="G117" s="40">
        <v>0</v>
      </c>
      <c r="H117" s="42" t="s">
        <v>30</v>
      </c>
      <c r="I117" s="40">
        <v>0.53345399999999998</v>
      </c>
      <c r="J117" s="42" t="s">
        <v>30</v>
      </c>
      <c r="K117" s="49">
        <v>0.22500000000000001</v>
      </c>
      <c r="L117" s="42" t="s">
        <v>30</v>
      </c>
      <c r="M117" s="49">
        <v>0</v>
      </c>
      <c r="N117" s="42" t="s">
        <v>30</v>
      </c>
      <c r="O117" s="41">
        <f t="shared" si="28"/>
        <v>0.53345399999999998</v>
      </c>
      <c r="P117" s="42" t="s">
        <v>30</v>
      </c>
      <c r="Q117" s="41">
        <f t="shared" si="29"/>
        <v>-0.22500000000000001</v>
      </c>
      <c r="R117" s="42" t="s">
        <v>30</v>
      </c>
      <c r="S117" s="88">
        <f t="shared" si="27"/>
        <v>-1</v>
      </c>
      <c r="T117" s="51" t="s">
        <v>228</v>
      </c>
      <c r="U117" s="21"/>
      <c r="V117" s="13"/>
      <c r="W117" s="13"/>
      <c r="X117" s="23"/>
      <c r="Y117" s="23"/>
      <c r="Z117" s="23"/>
    </row>
    <row r="118" spans="1:26" ht="63" x14ac:dyDescent="0.25">
      <c r="A118" s="38" t="s">
        <v>191</v>
      </c>
      <c r="B118" s="65" t="s">
        <v>245</v>
      </c>
      <c r="C118" s="42" t="s">
        <v>246</v>
      </c>
      <c r="D118" s="49" t="s">
        <v>30</v>
      </c>
      <c r="E118" s="49">
        <v>0.17781799999999998</v>
      </c>
      <c r="F118" s="42" t="s">
        <v>30</v>
      </c>
      <c r="G118" s="40">
        <v>0</v>
      </c>
      <c r="H118" s="42" t="s">
        <v>30</v>
      </c>
      <c r="I118" s="40">
        <v>0.17781799999999998</v>
      </c>
      <c r="J118" s="42" t="s">
        <v>30</v>
      </c>
      <c r="K118" s="49">
        <v>7.4999999999999997E-2</v>
      </c>
      <c r="L118" s="42" t="s">
        <v>30</v>
      </c>
      <c r="M118" s="49">
        <v>0</v>
      </c>
      <c r="N118" s="42" t="s">
        <v>30</v>
      </c>
      <c r="O118" s="41">
        <f t="shared" si="28"/>
        <v>0.17781799999999998</v>
      </c>
      <c r="P118" s="42" t="s">
        <v>30</v>
      </c>
      <c r="Q118" s="41">
        <f t="shared" si="29"/>
        <v>-7.4999999999999997E-2</v>
      </c>
      <c r="R118" s="42" t="s">
        <v>30</v>
      </c>
      <c r="S118" s="88">
        <f t="shared" si="27"/>
        <v>-1</v>
      </c>
      <c r="T118" s="51" t="s">
        <v>228</v>
      </c>
      <c r="U118" s="21"/>
      <c r="V118" s="13"/>
      <c r="W118" s="13"/>
      <c r="X118" s="23"/>
      <c r="Y118" s="23"/>
      <c r="Z118" s="23"/>
    </row>
    <row r="119" spans="1:26" ht="63" x14ac:dyDescent="0.25">
      <c r="A119" s="38" t="s">
        <v>191</v>
      </c>
      <c r="B119" s="65" t="s">
        <v>247</v>
      </c>
      <c r="C119" s="42" t="s">
        <v>248</v>
      </c>
      <c r="D119" s="49" t="s">
        <v>30</v>
      </c>
      <c r="E119" s="49">
        <v>0.71127200000000002</v>
      </c>
      <c r="F119" s="42" t="s">
        <v>30</v>
      </c>
      <c r="G119" s="40">
        <v>0</v>
      </c>
      <c r="H119" s="42" t="s">
        <v>30</v>
      </c>
      <c r="I119" s="40">
        <v>0.71127200000000002</v>
      </c>
      <c r="J119" s="42" t="s">
        <v>30</v>
      </c>
      <c r="K119" s="49">
        <v>0.3</v>
      </c>
      <c r="L119" s="42" t="s">
        <v>30</v>
      </c>
      <c r="M119" s="49">
        <v>0</v>
      </c>
      <c r="N119" s="42" t="s">
        <v>30</v>
      </c>
      <c r="O119" s="41">
        <f t="shared" si="28"/>
        <v>0.71127200000000002</v>
      </c>
      <c r="P119" s="42" t="s">
        <v>30</v>
      </c>
      <c r="Q119" s="41">
        <f t="shared" si="29"/>
        <v>-0.3</v>
      </c>
      <c r="R119" s="42" t="s">
        <v>30</v>
      </c>
      <c r="S119" s="88">
        <f t="shared" si="27"/>
        <v>-1</v>
      </c>
      <c r="T119" s="51" t="s">
        <v>228</v>
      </c>
      <c r="U119" s="21"/>
      <c r="V119" s="13"/>
      <c r="W119" s="13"/>
      <c r="X119" s="23"/>
      <c r="Y119" s="23"/>
      <c r="Z119" s="23"/>
    </row>
    <row r="120" spans="1:26" ht="63" x14ac:dyDescent="0.25">
      <c r="A120" s="38" t="s">
        <v>191</v>
      </c>
      <c r="B120" s="65" t="s">
        <v>249</v>
      </c>
      <c r="C120" s="42" t="s">
        <v>250</v>
      </c>
      <c r="D120" s="49" t="s">
        <v>30</v>
      </c>
      <c r="E120" s="49">
        <v>0.35563599999999995</v>
      </c>
      <c r="F120" s="42" t="s">
        <v>30</v>
      </c>
      <c r="G120" s="40">
        <v>0</v>
      </c>
      <c r="H120" s="42" t="s">
        <v>30</v>
      </c>
      <c r="I120" s="40">
        <v>0.35563599999999995</v>
      </c>
      <c r="J120" s="42" t="s">
        <v>30</v>
      </c>
      <c r="K120" s="49">
        <v>0.15</v>
      </c>
      <c r="L120" s="42" t="s">
        <v>30</v>
      </c>
      <c r="M120" s="49">
        <v>0</v>
      </c>
      <c r="N120" s="42" t="s">
        <v>30</v>
      </c>
      <c r="O120" s="41">
        <f t="shared" si="28"/>
        <v>0.35563599999999995</v>
      </c>
      <c r="P120" s="42" t="s">
        <v>30</v>
      </c>
      <c r="Q120" s="41">
        <f t="shared" si="29"/>
        <v>-0.15</v>
      </c>
      <c r="R120" s="42" t="s">
        <v>30</v>
      </c>
      <c r="S120" s="88">
        <f t="shared" si="27"/>
        <v>-1</v>
      </c>
      <c r="T120" s="51" t="s">
        <v>228</v>
      </c>
      <c r="U120" s="21"/>
      <c r="V120" s="13"/>
      <c r="W120" s="13"/>
      <c r="X120" s="23"/>
      <c r="Y120" s="23"/>
      <c r="Z120" s="23"/>
    </row>
    <row r="121" spans="1:26" ht="31.5" x14ac:dyDescent="0.25">
      <c r="A121" s="38" t="s">
        <v>191</v>
      </c>
      <c r="B121" s="65" t="s">
        <v>251</v>
      </c>
      <c r="C121" s="42" t="s">
        <v>252</v>
      </c>
      <c r="D121" s="49" t="s">
        <v>30</v>
      </c>
      <c r="E121" s="49">
        <v>3.35479539</v>
      </c>
      <c r="F121" s="42" t="s">
        <v>30</v>
      </c>
      <c r="G121" s="40">
        <v>0</v>
      </c>
      <c r="H121" s="42" t="s">
        <v>30</v>
      </c>
      <c r="I121" s="40">
        <v>3.35479539</v>
      </c>
      <c r="J121" s="42" t="s">
        <v>30</v>
      </c>
      <c r="K121" s="49">
        <v>3.35479539</v>
      </c>
      <c r="L121" s="42" t="s">
        <v>30</v>
      </c>
      <c r="M121" s="49">
        <v>3.3960596999999999</v>
      </c>
      <c r="N121" s="42" t="s">
        <v>30</v>
      </c>
      <c r="O121" s="41">
        <f t="shared" si="28"/>
        <v>-4.126430999999986E-2</v>
      </c>
      <c r="P121" s="42" t="s">
        <v>30</v>
      </c>
      <c r="Q121" s="41">
        <f t="shared" si="29"/>
        <v>4.126430999999986E-2</v>
      </c>
      <c r="R121" s="42" t="s">
        <v>30</v>
      </c>
      <c r="S121" s="88">
        <f t="shared" si="27"/>
        <v>1.2300097383882437E-2</v>
      </c>
      <c r="T121" s="51" t="s">
        <v>93</v>
      </c>
      <c r="U121" s="21"/>
      <c r="V121" s="13"/>
      <c r="W121" s="13"/>
      <c r="X121" s="23"/>
      <c r="Y121" s="23"/>
      <c r="Z121" s="23"/>
    </row>
    <row r="122" spans="1:26" ht="31.5" x14ac:dyDescent="0.25">
      <c r="A122" s="38" t="s">
        <v>191</v>
      </c>
      <c r="B122" s="65" t="s">
        <v>253</v>
      </c>
      <c r="C122" s="42" t="s">
        <v>254</v>
      </c>
      <c r="D122" s="49" t="s">
        <v>30</v>
      </c>
      <c r="E122" s="49">
        <v>70.60023253</v>
      </c>
      <c r="F122" s="42" t="s">
        <v>30</v>
      </c>
      <c r="G122" s="40">
        <v>62.145784820000003</v>
      </c>
      <c r="H122" s="42" t="s">
        <v>30</v>
      </c>
      <c r="I122" s="40">
        <v>8.4544477099999966</v>
      </c>
      <c r="J122" s="42" t="s">
        <v>30</v>
      </c>
      <c r="K122" s="49">
        <v>2.0209999999999999</v>
      </c>
      <c r="L122" s="42" t="s">
        <v>30</v>
      </c>
      <c r="M122" s="49">
        <v>2.07341759</v>
      </c>
      <c r="N122" s="42" t="s">
        <v>30</v>
      </c>
      <c r="O122" s="41">
        <f t="shared" si="28"/>
        <v>6.3810301199999966</v>
      </c>
      <c r="P122" s="42" t="s">
        <v>30</v>
      </c>
      <c r="Q122" s="41">
        <f t="shared" si="29"/>
        <v>5.2417590000000125E-2</v>
      </c>
      <c r="R122" s="42" t="s">
        <v>30</v>
      </c>
      <c r="S122" s="88">
        <f t="shared" si="27"/>
        <v>2.5936462147451819E-2</v>
      </c>
      <c r="T122" s="51" t="s">
        <v>30</v>
      </c>
      <c r="U122" s="21"/>
      <c r="V122" s="13"/>
      <c r="W122" s="13"/>
      <c r="X122" s="23"/>
      <c r="Y122" s="23"/>
      <c r="Z122" s="23"/>
    </row>
    <row r="123" spans="1:26" ht="47.25" x14ac:dyDescent="0.25">
      <c r="A123" s="38" t="s">
        <v>191</v>
      </c>
      <c r="B123" s="65" t="s">
        <v>255</v>
      </c>
      <c r="C123" s="42" t="s">
        <v>256</v>
      </c>
      <c r="D123" s="49" t="s">
        <v>30</v>
      </c>
      <c r="E123" s="49">
        <v>63.80017513</v>
      </c>
      <c r="F123" s="42" t="s">
        <v>30</v>
      </c>
      <c r="G123" s="40">
        <v>4.2233766799999994</v>
      </c>
      <c r="H123" s="42" t="s">
        <v>30</v>
      </c>
      <c r="I123" s="40">
        <v>59.576798449999998</v>
      </c>
      <c r="J123" s="42" t="s">
        <v>30</v>
      </c>
      <c r="K123" s="49">
        <v>8.7020000000000017</v>
      </c>
      <c r="L123" s="42" t="s">
        <v>30</v>
      </c>
      <c r="M123" s="49">
        <v>7.9049440799999999</v>
      </c>
      <c r="N123" s="42" t="s">
        <v>30</v>
      </c>
      <c r="O123" s="41">
        <f t="shared" si="28"/>
        <v>51.671854369999998</v>
      </c>
      <c r="P123" s="42" t="s">
        <v>30</v>
      </c>
      <c r="Q123" s="41">
        <f t="shared" si="29"/>
        <v>-0.79705592000000181</v>
      </c>
      <c r="R123" s="42" t="s">
        <v>30</v>
      </c>
      <c r="S123" s="88">
        <f t="shared" si="27"/>
        <v>-9.1594566766260821E-2</v>
      </c>
      <c r="T123" s="51" t="s">
        <v>30</v>
      </c>
      <c r="U123" s="21"/>
      <c r="V123" s="13"/>
      <c r="W123" s="13"/>
      <c r="X123" s="23"/>
      <c r="Y123" s="23"/>
      <c r="Z123" s="23"/>
    </row>
    <row r="124" spans="1:26" ht="31.5" x14ac:dyDescent="0.25">
      <c r="A124" s="38" t="s">
        <v>191</v>
      </c>
      <c r="B124" s="65" t="s">
        <v>257</v>
      </c>
      <c r="C124" s="42" t="s">
        <v>258</v>
      </c>
      <c r="D124" s="49" t="s">
        <v>30</v>
      </c>
      <c r="E124" s="49">
        <v>65.287831000000011</v>
      </c>
      <c r="F124" s="42" t="s">
        <v>30</v>
      </c>
      <c r="G124" s="40">
        <v>3.1194929999999998</v>
      </c>
      <c r="H124" s="42" t="s">
        <v>30</v>
      </c>
      <c r="I124" s="40">
        <v>62.168338000000013</v>
      </c>
      <c r="J124" s="42" t="s">
        <v>30</v>
      </c>
      <c r="K124" s="49">
        <v>1.1251450000000001</v>
      </c>
      <c r="L124" s="42" t="s">
        <v>30</v>
      </c>
      <c r="M124" s="49">
        <v>0</v>
      </c>
      <c r="N124" s="42" t="s">
        <v>30</v>
      </c>
      <c r="O124" s="41">
        <f t="shared" si="28"/>
        <v>62.168338000000013</v>
      </c>
      <c r="P124" s="42" t="s">
        <v>30</v>
      </c>
      <c r="Q124" s="41">
        <f t="shared" si="29"/>
        <v>-1.1251450000000001</v>
      </c>
      <c r="R124" s="42" t="s">
        <v>30</v>
      </c>
      <c r="S124" s="88">
        <f t="shared" si="27"/>
        <v>-1</v>
      </c>
      <c r="T124" s="51" t="s">
        <v>259</v>
      </c>
      <c r="U124" s="21"/>
      <c r="V124" s="13"/>
      <c r="W124" s="13"/>
      <c r="X124" s="23"/>
      <c r="Y124" s="23"/>
      <c r="Z124" s="23"/>
    </row>
    <row r="125" spans="1:26" ht="31.5" x14ac:dyDescent="0.25">
      <c r="A125" s="38" t="s">
        <v>191</v>
      </c>
      <c r="B125" s="65" t="s">
        <v>260</v>
      </c>
      <c r="C125" s="42" t="s">
        <v>261</v>
      </c>
      <c r="D125" s="49" t="s">
        <v>30</v>
      </c>
      <c r="E125" s="49">
        <v>6.8092113699999999</v>
      </c>
      <c r="F125" s="42" t="s">
        <v>30</v>
      </c>
      <c r="G125" s="40">
        <v>0</v>
      </c>
      <c r="H125" s="42" t="s">
        <v>30</v>
      </c>
      <c r="I125" s="40">
        <v>6.8092113699999999</v>
      </c>
      <c r="J125" s="42" t="s">
        <v>30</v>
      </c>
      <c r="K125" s="49">
        <v>0.29015161</v>
      </c>
      <c r="L125" s="42" t="s">
        <v>30</v>
      </c>
      <c r="M125" s="49">
        <v>0.27972746999999998</v>
      </c>
      <c r="N125" s="42" t="s">
        <v>30</v>
      </c>
      <c r="O125" s="41">
        <f t="shared" si="28"/>
        <v>6.5294838999999998</v>
      </c>
      <c r="P125" s="42" t="s">
        <v>30</v>
      </c>
      <c r="Q125" s="41">
        <f t="shared" si="29"/>
        <v>-1.0424140000000026E-2</v>
      </c>
      <c r="R125" s="42" t="s">
        <v>30</v>
      </c>
      <c r="S125" s="88">
        <f t="shared" si="27"/>
        <v>-3.592652820365197E-2</v>
      </c>
      <c r="T125" s="51" t="s">
        <v>30</v>
      </c>
      <c r="U125" s="21"/>
      <c r="V125" s="13"/>
      <c r="W125" s="13"/>
      <c r="X125" s="23"/>
      <c r="Y125" s="23"/>
      <c r="Z125" s="23"/>
    </row>
    <row r="126" spans="1:26" ht="31.5" x14ac:dyDescent="0.25">
      <c r="A126" s="38" t="s">
        <v>191</v>
      </c>
      <c r="B126" s="65" t="s">
        <v>262</v>
      </c>
      <c r="C126" s="42" t="s">
        <v>263</v>
      </c>
      <c r="D126" s="49" t="s">
        <v>30</v>
      </c>
      <c r="E126" s="49">
        <v>9.977219569999999</v>
      </c>
      <c r="F126" s="42" t="s">
        <v>30</v>
      </c>
      <c r="G126" s="40">
        <v>0</v>
      </c>
      <c r="H126" s="42" t="s">
        <v>30</v>
      </c>
      <c r="I126" s="40">
        <v>9.977219569999999</v>
      </c>
      <c r="J126" s="42" t="s">
        <v>30</v>
      </c>
      <c r="K126" s="49">
        <v>0.51657631999999998</v>
      </c>
      <c r="L126" s="42" t="s">
        <v>30</v>
      </c>
      <c r="M126" s="49">
        <v>0.50057054000000001</v>
      </c>
      <c r="N126" s="42" t="s">
        <v>30</v>
      </c>
      <c r="O126" s="41">
        <f t="shared" si="28"/>
        <v>9.476649029999999</v>
      </c>
      <c r="P126" s="42" t="s">
        <v>30</v>
      </c>
      <c r="Q126" s="41">
        <f t="shared" si="29"/>
        <v>-1.6005779999999969E-2</v>
      </c>
      <c r="R126" s="42" t="s">
        <v>30</v>
      </c>
      <c r="S126" s="88">
        <f t="shared" si="27"/>
        <v>-3.0984347095120369E-2</v>
      </c>
      <c r="T126" s="51" t="s">
        <v>30</v>
      </c>
      <c r="U126" s="21"/>
      <c r="V126" s="13"/>
      <c r="W126" s="13"/>
      <c r="X126" s="23"/>
      <c r="Y126" s="23"/>
      <c r="Z126" s="23"/>
    </row>
    <row r="127" spans="1:26" ht="31.5" x14ac:dyDescent="0.25">
      <c r="A127" s="38" t="s">
        <v>191</v>
      </c>
      <c r="B127" s="65" t="s">
        <v>264</v>
      </c>
      <c r="C127" s="42" t="s">
        <v>265</v>
      </c>
      <c r="D127" s="49" t="s">
        <v>30</v>
      </c>
      <c r="E127" s="49">
        <v>6.9994544400000001</v>
      </c>
      <c r="F127" s="42" t="s">
        <v>30</v>
      </c>
      <c r="G127" s="40">
        <v>0</v>
      </c>
      <c r="H127" s="42" t="s">
        <v>30</v>
      </c>
      <c r="I127" s="40">
        <v>6.9994544400000001</v>
      </c>
      <c r="J127" s="42" t="s">
        <v>30</v>
      </c>
      <c r="K127" s="49">
        <v>0.46191215999999996</v>
      </c>
      <c r="L127" s="42" t="s">
        <v>30</v>
      </c>
      <c r="M127" s="49">
        <v>0.44878878999999999</v>
      </c>
      <c r="N127" s="42" t="s">
        <v>30</v>
      </c>
      <c r="O127" s="41">
        <f t="shared" si="28"/>
        <v>6.55066565</v>
      </c>
      <c r="P127" s="42" t="s">
        <v>30</v>
      </c>
      <c r="Q127" s="41">
        <f t="shared" si="29"/>
        <v>-1.3123369999999968E-2</v>
      </c>
      <c r="R127" s="42" t="s">
        <v>30</v>
      </c>
      <c r="S127" s="88">
        <f t="shared" si="27"/>
        <v>-2.8410964543561634E-2</v>
      </c>
      <c r="T127" s="51" t="s">
        <v>30</v>
      </c>
      <c r="U127" s="21"/>
      <c r="V127" s="13"/>
      <c r="W127" s="13"/>
      <c r="X127" s="23"/>
      <c r="Y127" s="23"/>
      <c r="Z127" s="23"/>
    </row>
    <row r="128" spans="1:26" ht="63" x14ac:dyDescent="0.25">
      <c r="A128" s="38" t="s">
        <v>191</v>
      </c>
      <c r="B128" s="65" t="s">
        <v>266</v>
      </c>
      <c r="C128" s="42" t="s">
        <v>267</v>
      </c>
      <c r="D128" s="49" t="s">
        <v>30</v>
      </c>
      <c r="E128" s="49">
        <v>260.39</v>
      </c>
      <c r="F128" s="42" t="s">
        <v>30</v>
      </c>
      <c r="G128" s="40">
        <v>36.664881729999998</v>
      </c>
      <c r="H128" s="42" t="s">
        <v>30</v>
      </c>
      <c r="I128" s="40">
        <v>223.72511827</v>
      </c>
      <c r="J128" s="42" t="s">
        <v>30</v>
      </c>
      <c r="K128" s="49">
        <v>16.420023780000001</v>
      </c>
      <c r="L128" s="42" t="s">
        <v>30</v>
      </c>
      <c r="M128" s="49">
        <v>14.873267480000001</v>
      </c>
      <c r="N128" s="42" t="s">
        <v>30</v>
      </c>
      <c r="O128" s="41">
        <f t="shared" si="28"/>
        <v>208.85185078999999</v>
      </c>
      <c r="P128" s="42" t="s">
        <v>30</v>
      </c>
      <c r="Q128" s="41">
        <f t="shared" si="29"/>
        <v>-1.5467563000000002</v>
      </c>
      <c r="R128" s="42" t="s">
        <v>30</v>
      </c>
      <c r="S128" s="88">
        <f t="shared" si="27"/>
        <v>-9.4199394636930306E-2</v>
      </c>
      <c r="T128" s="51" t="s">
        <v>30</v>
      </c>
      <c r="U128" s="21"/>
      <c r="V128" s="13"/>
      <c r="W128" s="13"/>
      <c r="X128" s="23"/>
      <c r="Y128" s="23"/>
      <c r="Z128" s="23"/>
    </row>
    <row r="129" spans="1:26" ht="31.5" x14ac:dyDescent="0.25">
      <c r="A129" s="38" t="s">
        <v>191</v>
      </c>
      <c r="B129" s="65" t="s">
        <v>268</v>
      </c>
      <c r="C129" s="42" t="s">
        <v>269</v>
      </c>
      <c r="D129" s="49" t="s">
        <v>30</v>
      </c>
      <c r="E129" s="49">
        <v>5.4141996699999995</v>
      </c>
      <c r="F129" s="42" t="s">
        <v>30</v>
      </c>
      <c r="G129" s="40">
        <v>0.10753147</v>
      </c>
      <c r="H129" s="42" t="s">
        <v>30</v>
      </c>
      <c r="I129" s="40">
        <v>5.3066681999999998</v>
      </c>
      <c r="J129" s="42" t="s">
        <v>30</v>
      </c>
      <c r="K129" s="49">
        <v>5.3066681999999998</v>
      </c>
      <c r="L129" s="42" t="s">
        <v>30</v>
      </c>
      <c r="M129" s="49">
        <v>4.7764201100000001</v>
      </c>
      <c r="N129" s="42" t="s">
        <v>30</v>
      </c>
      <c r="O129" s="41">
        <f t="shared" si="28"/>
        <v>0.53024808999999973</v>
      </c>
      <c r="P129" s="42" t="s">
        <v>30</v>
      </c>
      <c r="Q129" s="41">
        <f t="shared" si="29"/>
        <v>-0.53024808999999973</v>
      </c>
      <c r="R129" s="42" t="s">
        <v>30</v>
      </c>
      <c r="S129" s="88">
        <f t="shared" si="27"/>
        <v>-9.9921093615764359E-2</v>
      </c>
      <c r="T129" s="51" t="s">
        <v>30</v>
      </c>
      <c r="U129" s="21"/>
      <c r="V129" s="13"/>
      <c r="W129" s="13"/>
      <c r="X129" s="23"/>
      <c r="Y129" s="23"/>
      <c r="Z129" s="23"/>
    </row>
    <row r="130" spans="1:26" ht="31.5" x14ac:dyDescent="0.25">
      <c r="A130" s="38" t="s">
        <v>191</v>
      </c>
      <c r="B130" s="65" t="s">
        <v>270</v>
      </c>
      <c r="C130" s="42" t="s">
        <v>271</v>
      </c>
      <c r="D130" s="49" t="s">
        <v>30</v>
      </c>
      <c r="E130" s="49">
        <v>52.890012419999998</v>
      </c>
      <c r="F130" s="42" t="s">
        <v>30</v>
      </c>
      <c r="G130" s="40">
        <v>0.65300000000000002</v>
      </c>
      <c r="H130" s="42" t="s">
        <v>30</v>
      </c>
      <c r="I130" s="40">
        <v>52.237012419999999</v>
      </c>
      <c r="J130" s="42" t="s">
        <v>30</v>
      </c>
      <c r="K130" s="49">
        <v>7.7316005299999997</v>
      </c>
      <c r="L130" s="42" t="s">
        <v>30</v>
      </c>
      <c r="M130" s="49">
        <v>7.2140503799999998</v>
      </c>
      <c r="N130" s="42" t="s">
        <v>30</v>
      </c>
      <c r="O130" s="41">
        <f t="shared" si="28"/>
        <v>45.022962039999996</v>
      </c>
      <c r="P130" s="42" t="s">
        <v>30</v>
      </c>
      <c r="Q130" s="41">
        <f t="shared" si="29"/>
        <v>-0.51755014999999993</v>
      </c>
      <c r="R130" s="42" t="s">
        <v>30</v>
      </c>
      <c r="S130" s="88">
        <f t="shared" si="27"/>
        <v>-6.6939587475039919E-2</v>
      </c>
      <c r="T130" s="51" t="s">
        <v>30</v>
      </c>
      <c r="U130" s="21"/>
      <c r="V130" s="13"/>
      <c r="W130" s="13"/>
      <c r="X130" s="23"/>
      <c r="Y130" s="23"/>
      <c r="Z130" s="23"/>
    </row>
    <row r="131" spans="1:26" ht="31.5" x14ac:dyDescent="0.25">
      <c r="A131" s="38" t="s">
        <v>191</v>
      </c>
      <c r="B131" s="65" t="s">
        <v>272</v>
      </c>
      <c r="C131" s="42" t="s">
        <v>273</v>
      </c>
      <c r="D131" s="49" t="s">
        <v>30</v>
      </c>
      <c r="E131" s="49">
        <v>73.295856189999995</v>
      </c>
      <c r="F131" s="42" t="s">
        <v>30</v>
      </c>
      <c r="G131" s="40">
        <v>0</v>
      </c>
      <c r="H131" s="42" t="s">
        <v>30</v>
      </c>
      <c r="I131" s="40">
        <v>73.295856189999995</v>
      </c>
      <c r="J131" s="42" t="s">
        <v>30</v>
      </c>
      <c r="K131" s="49">
        <v>0.52841874999999994</v>
      </c>
      <c r="L131" s="42" t="s">
        <v>30</v>
      </c>
      <c r="M131" s="49">
        <v>0.51043764999999997</v>
      </c>
      <c r="N131" s="42" t="s">
        <v>30</v>
      </c>
      <c r="O131" s="41">
        <f t="shared" si="28"/>
        <v>72.785418539999995</v>
      </c>
      <c r="P131" s="42" t="s">
        <v>30</v>
      </c>
      <c r="Q131" s="41">
        <f t="shared" si="29"/>
        <v>-1.7981099999999972E-2</v>
      </c>
      <c r="R131" s="42" t="s">
        <v>30</v>
      </c>
      <c r="S131" s="88">
        <f t="shared" si="27"/>
        <v>-3.4028126367582477E-2</v>
      </c>
      <c r="T131" s="51" t="s">
        <v>30</v>
      </c>
      <c r="U131" s="21"/>
      <c r="V131" s="13"/>
      <c r="W131" s="13"/>
      <c r="X131" s="23"/>
      <c r="Y131" s="23"/>
      <c r="Z131" s="23"/>
    </row>
    <row r="132" spans="1:26" ht="47.25" x14ac:dyDescent="0.25">
      <c r="A132" s="38" t="s">
        <v>191</v>
      </c>
      <c r="B132" s="65" t="s">
        <v>274</v>
      </c>
      <c r="C132" s="42" t="s">
        <v>275</v>
      </c>
      <c r="D132" s="49" t="s">
        <v>30</v>
      </c>
      <c r="E132" s="49" t="s">
        <v>30</v>
      </c>
      <c r="F132" s="42" t="s">
        <v>30</v>
      </c>
      <c r="G132" s="40" t="s">
        <v>30</v>
      </c>
      <c r="H132" s="42" t="s">
        <v>30</v>
      </c>
      <c r="I132" s="40" t="s">
        <v>30</v>
      </c>
      <c r="J132" s="42" t="s">
        <v>30</v>
      </c>
      <c r="K132" s="49" t="s">
        <v>30</v>
      </c>
      <c r="L132" s="42" t="s">
        <v>30</v>
      </c>
      <c r="M132" s="49">
        <v>0.18395834</v>
      </c>
      <c r="N132" s="42" t="s">
        <v>30</v>
      </c>
      <c r="O132" s="41" t="s">
        <v>30</v>
      </c>
      <c r="P132" s="42" t="s">
        <v>30</v>
      </c>
      <c r="Q132" s="41" t="s">
        <v>30</v>
      </c>
      <c r="R132" s="42" t="s">
        <v>30</v>
      </c>
      <c r="S132" s="88" t="s">
        <v>30</v>
      </c>
      <c r="T132" s="51" t="s">
        <v>276</v>
      </c>
      <c r="U132" s="21"/>
      <c r="V132" s="13"/>
      <c r="W132" s="13"/>
      <c r="X132" s="23"/>
      <c r="Y132" s="23"/>
      <c r="Z132" s="23"/>
    </row>
    <row r="133" spans="1:26" ht="63" x14ac:dyDescent="0.25">
      <c r="A133" s="38" t="s">
        <v>191</v>
      </c>
      <c r="B133" s="65" t="s">
        <v>277</v>
      </c>
      <c r="C133" s="42" t="s">
        <v>278</v>
      </c>
      <c r="D133" s="49" t="s">
        <v>30</v>
      </c>
      <c r="E133" s="49" t="s">
        <v>30</v>
      </c>
      <c r="F133" s="42" t="s">
        <v>30</v>
      </c>
      <c r="G133" s="40" t="s">
        <v>30</v>
      </c>
      <c r="H133" s="42" t="s">
        <v>30</v>
      </c>
      <c r="I133" s="40" t="s">
        <v>30</v>
      </c>
      <c r="J133" s="42" t="s">
        <v>30</v>
      </c>
      <c r="K133" s="49" t="s">
        <v>30</v>
      </c>
      <c r="L133" s="42" t="s">
        <v>30</v>
      </c>
      <c r="M133" s="49">
        <v>0</v>
      </c>
      <c r="N133" s="42" t="s">
        <v>30</v>
      </c>
      <c r="O133" s="41" t="s">
        <v>30</v>
      </c>
      <c r="P133" s="42" t="s">
        <v>30</v>
      </c>
      <c r="Q133" s="41" t="s">
        <v>30</v>
      </c>
      <c r="R133" s="42" t="s">
        <v>30</v>
      </c>
      <c r="S133" s="88" t="s">
        <v>30</v>
      </c>
      <c r="T133" s="51" t="s">
        <v>279</v>
      </c>
      <c r="U133" s="21"/>
      <c r="V133" s="13"/>
      <c r="W133" s="13"/>
      <c r="X133" s="23"/>
      <c r="Y133" s="23"/>
      <c r="Z133" s="23"/>
    </row>
    <row r="134" spans="1:26" s="23" customFormat="1" ht="47.25" x14ac:dyDescent="0.25">
      <c r="A134" s="30" t="s">
        <v>280</v>
      </c>
      <c r="B134" s="36" t="s">
        <v>281</v>
      </c>
      <c r="C134" s="32" t="s">
        <v>29</v>
      </c>
      <c r="D134" s="52" t="s">
        <v>30</v>
      </c>
      <c r="E134" s="52">
        <f t="shared" ref="E134" si="30">E135</f>
        <v>0</v>
      </c>
      <c r="F134" s="34" t="s">
        <v>30</v>
      </c>
      <c r="G134" s="52">
        <f t="shared" ref="G134" si="31">G135</f>
        <v>0</v>
      </c>
      <c r="H134" s="34" t="s">
        <v>30</v>
      </c>
      <c r="I134" s="52">
        <f t="shared" ref="I134" si="32">I135</f>
        <v>0</v>
      </c>
      <c r="J134" s="34" t="s">
        <v>30</v>
      </c>
      <c r="K134" s="52">
        <f t="shared" ref="K134" si="33">K135</f>
        <v>0</v>
      </c>
      <c r="L134" s="34" t="s">
        <v>30</v>
      </c>
      <c r="M134" s="52">
        <f t="shared" ref="M134" si="34">M135</f>
        <v>0</v>
      </c>
      <c r="N134" s="34" t="s">
        <v>30</v>
      </c>
      <c r="O134" s="52">
        <f t="shared" ref="O134" si="35">O135</f>
        <v>0</v>
      </c>
      <c r="P134" s="34" t="s">
        <v>30</v>
      </c>
      <c r="Q134" s="52">
        <f t="shared" ref="Q134" si="36">Q135</f>
        <v>0</v>
      </c>
      <c r="R134" s="34" t="s">
        <v>30</v>
      </c>
      <c r="S134" s="35">
        <v>0</v>
      </c>
      <c r="T134" s="37" t="s">
        <v>30</v>
      </c>
      <c r="U134" s="21"/>
      <c r="V134" s="22"/>
      <c r="W134" s="22"/>
    </row>
    <row r="135" spans="1:26" s="23" customFormat="1" x14ac:dyDescent="0.25">
      <c r="A135" s="30" t="s">
        <v>282</v>
      </c>
      <c r="B135" s="36" t="s">
        <v>283</v>
      </c>
      <c r="C135" s="32" t="s">
        <v>29</v>
      </c>
      <c r="D135" s="52" t="s">
        <v>30</v>
      </c>
      <c r="E135" s="52">
        <f t="shared" ref="E135" si="37">E136+E137</f>
        <v>0</v>
      </c>
      <c r="F135" s="34" t="s">
        <v>30</v>
      </c>
      <c r="G135" s="52">
        <f t="shared" ref="G135" si="38">G136+G137</f>
        <v>0</v>
      </c>
      <c r="H135" s="34" t="s">
        <v>30</v>
      </c>
      <c r="I135" s="52">
        <f t="shared" ref="I135" si="39">I136+I137</f>
        <v>0</v>
      </c>
      <c r="J135" s="34" t="s">
        <v>30</v>
      </c>
      <c r="K135" s="52">
        <f>K136+K137</f>
        <v>0</v>
      </c>
      <c r="L135" s="34" t="s">
        <v>30</v>
      </c>
      <c r="M135" s="52">
        <f>M136+M137</f>
        <v>0</v>
      </c>
      <c r="N135" s="34" t="s">
        <v>30</v>
      </c>
      <c r="O135" s="52">
        <f>O136+O137</f>
        <v>0</v>
      </c>
      <c r="P135" s="34" t="s">
        <v>30</v>
      </c>
      <c r="Q135" s="52">
        <f>Q136+Q137</f>
        <v>0</v>
      </c>
      <c r="R135" s="34" t="s">
        <v>30</v>
      </c>
      <c r="S135" s="35">
        <v>0</v>
      </c>
      <c r="T135" s="37" t="s">
        <v>30</v>
      </c>
      <c r="U135" s="21"/>
      <c r="V135" s="22"/>
      <c r="W135" s="22"/>
    </row>
    <row r="136" spans="1:26" s="23" customFormat="1" ht="47.25" x14ac:dyDescent="0.25">
      <c r="A136" s="30" t="s">
        <v>284</v>
      </c>
      <c r="B136" s="31" t="s">
        <v>285</v>
      </c>
      <c r="C136" s="32" t="s">
        <v>29</v>
      </c>
      <c r="D136" s="52" t="s">
        <v>30</v>
      </c>
      <c r="E136" s="52">
        <v>0</v>
      </c>
      <c r="F136" s="34" t="s">
        <v>30</v>
      </c>
      <c r="G136" s="52">
        <v>0</v>
      </c>
      <c r="H136" s="34" t="s">
        <v>30</v>
      </c>
      <c r="I136" s="52">
        <v>0</v>
      </c>
      <c r="J136" s="34" t="s">
        <v>30</v>
      </c>
      <c r="K136" s="52">
        <v>0</v>
      </c>
      <c r="L136" s="34" t="s">
        <v>30</v>
      </c>
      <c r="M136" s="52">
        <v>0</v>
      </c>
      <c r="N136" s="34" t="s">
        <v>30</v>
      </c>
      <c r="O136" s="52">
        <v>0</v>
      </c>
      <c r="P136" s="34" t="s">
        <v>30</v>
      </c>
      <c r="Q136" s="52">
        <v>0</v>
      </c>
      <c r="R136" s="34" t="s">
        <v>30</v>
      </c>
      <c r="S136" s="35">
        <v>0</v>
      </c>
      <c r="T136" s="47" t="s">
        <v>30</v>
      </c>
      <c r="U136" s="21"/>
      <c r="V136" s="22"/>
      <c r="W136" s="22"/>
    </row>
    <row r="137" spans="1:26" s="23" customFormat="1" ht="47.25" x14ac:dyDescent="0.25">
      <c r="A137" s="36" t="s">
        <v>286</v>
      </c>
      <c r="B137" s="36" t="s">
        <v>287</v>
      </c>
      <c r="C137" s="32" t="s">
        <v>29</v>
      </c>
      <c r="D137" s="32" t="s">
        <v>30</v>
      </c>
      <c r="E137" s="32">
        <v>0</v>
      </c>
      <c r="F137" s="34" t="s">
        <v>30</v>
      </c>
      <c r="G137" s="32">
        <v>0</v>
      </c>
      <c r="H137" s="34" t="s">
        <v>30</v>
      </c>
      <c r="I137" s="32">
        <v>0</v>
      </c>
      <c r="J137" s="34" t="s">
        <v>30</v>
      </c>
      <c r="K137" s="32">
        <v>0</v>
      </c>
      <c r="L137" s="34" t="s">
        <v>30</v>
      </c>
      <c r="M137" s="32">
        <v>0</v>
      </c>
      <c r="N137" s="34" t="s">
        <v>30</v>
      </c>
      <c r="O137" s="32">
        <v>0</v>
      </c>
      <c r="P137" s="34" t="s">
        <v>30</v>
      </c>
      <c r="Q137" s="32">
        <v>0</v>
      </c>
      <c r="R137" s="34" t="s">
        <v>30</v>
      </c>
      <c r="S137" s="35">
        <v>0</v>
      </c>
      <c r="T137" s="47" t="s">
        <v>30</v>
      </c>
      <c r="U137" s="21"/>
      <c r="V137" s="22"/>
      <c r="W137" s="22"/>
    </row>
    <row r="138" spans="1:26" s="23" customFormat="1" x14ac:dyDescent="0.25">
      <c r="A138" s="30" t="s">
        <v>288</v>
      </c>
      <c r="B138" s="67" t="s">
        <v>289</v>
      </c>
      <c r="C138" s="46" t="s">
        <v>29</v>
      </c>
      <c r="D138" s="33" t="s">
        <v>30</v>
      </c>
      <c r="E138" s="33">
        <v>0</v>
      </c>
      <c r="F138" s="34" t="s">
        <v>30</v>
      </c>
      <c r="G138" s="33">
        <v>0</v>
      </c>
      <c r="H138" s="34" t="s">
        <v>30</v>
      </c>
      <c r="I138" s="33">
        <v>0</v>
      </c>
      <c r="J138" s="34" t="s">
        <v>30</v>
      </c>
      <c r="K138" s="33">
        <v>0</v>
      </c>
      <c r="L138" s="34" t="s">
        <v>30</v>
      </c>
      <c r="M138" s="33">
        <v>0</v>
      </c>
      <c r="N138" s="34" t="s">
        <v>30</v>
      </c>
      <c r="O138" s="33">
        <v>0</v>
      </c>
      <c r="P138" s="34" t="s">
        <v>30</v>
      </c>
      <c r="Q138" s="33">
        <v>0</v>
      </c>
      <c r="R138" s="34" t="s">
        <v>30</v>
      </c>
      <c r="S138" s="35">
        <v>0</v>
      </c>
      <c r="T138" s="47" t="s">
        <v>30</v>
      </c>
      <c r="U138" s="21"/>
      <c r="V138" s="22"/>
      <c r="W138" s="22"/>
    </row>
    <row r="139" spans="1:26" s="23" customFormat="1" ht="47.25" x14ac:dyDescent="0.25">
      <c r="A139" s="30" t="s">
        <v>290</v>
      </c>
      <c r="B139" s="67" t="s">
        <v>285</v>
      </c>
      <c r="C139" s="46" t="s">
        <v>29</v>
      </c>
      <c r="D139" s="33" t="s">
        <v>30</v>
      </c>
      <c r="E139" s="33">
        <v>0</v>
      </c>
      <c r="F139" s="34" t="s">
        <v>30</v>
      </c>
      <c r="G139" s="33">
        <v>0</v>
      </c>
      <c r="H139" s="34" t="s">
        <v>30</v>
      </c>
      <c r="I139" s="33">
        <v>0</v>
      </c>
      <c r="J139" s="34" t="s">
        <v>30</v>
      </c>
      <c r="K139" s="33">
        <v>0</v>
      </c>
      <c r="L139" s="34" t="s">
        <v>30</v>
      </c>
      <c r="M139" s="33">
        <v>0</v>
      </c>
      <c r="N139" s="34" t="s">
        <v>30</v>
      </c>
      <c r="O139" s="33">
        <v>0</v>
      </c>
      <c r="P139" s="34" t="s">
        <v>30</v>
      </c>
      <c r="Q139" s="33">
        <v>0</v>
      </c>
      <c r="R139" s="34" t="s">
        <v>30</v>
      </c>
      <c r="S139" s="35">
        <v>0</v>
      </c>
      <c r="T139" s="47" t="s">
        <v>30</v>
      </c>
      <c r="U139" s="21"/>
      <c r="V139" s="22"/>
      <c r="W139" s="22"/>
    </row>
    <row r="140" spans="1:26" s="23" customFormat="1" ht="47.25" x14ac:dyDescent="0.25">
      <c r="A140" s="30" t="s">
        <v>291</v>
      </c>
      <c r="B140" s="67" t="s">
        <v>287</v>
      </c>
      <c r="C140" s="46" t="s">
        <v>29</v>
      </c>
      <c r="D140" s="33" t="s">
        <v>30</v>
      </c>
      <c r="E140" s="33">
        <v>0</v>
      </c>
      <c r="F140" s="34" t="s">
        <v>30</v>
      </c>
      <c r="G140" s="33">
        <v>0</v>
      </c>
      <c r="H140" s="34" t="s">
        <v>30</v>
      </c>
      <c r="I140" s="33">
        <v>0</v>
      </c>
      <c r="J140" s="34" t="s">
        <v>30</v>
      </c>
      <c r="K140" s="33">
        <v>0</v>
      </c>
      <c r="L140" s="34" t="s">
        <v>30</v>
      </c>
      <c r="M140" s="33">
        <v>0</v>
      </c>
      <c r="N140" s="34" t="s">
        <v>30</v>
      </c>
      <c r="O140" s="33">
        <v>0</v>
      </c>
      <c r="P140" s="34" t="s">
        <v>30</v>
      </c>
      <c r="Q140" s="33">
        <v>0</v>
      </c>
      <c r="R140" s="34" t="s">
        <v>30</v>
      </c>
      <c r="S140" s="35">
        <v>0</v>
      </c>
      <c r="T140" s="37" t="s">
        <v>30</v>
      </c>
      <c r="U140" s="21"/>
      <c r="V140" s="22"/>
      <c r="W140" s="22"/>
    </row>
    <row r="141" spans="1:26" s="23" customFormat="1" x14ac:dyDescent="0.25">
      <c r="A141" s="32" t="s">
        <v>292</v>
      </c>
      <c r="B141" s="36" t="s">
        <v>293</v>
      </c>
      <c r="C141" s="32" t="s">
        <v>29</v>
      </c>
      <c r="D141" s="33" t="s">
        <v>30</v>
      </c>
      <c r="E141" s="33">
        <f>SUM(E148,E145,E143,E142)</f>
        <v>5040.198516088305</v>
      </c>
      <c r="F141" s="34" t="s">
        <v>30</v>
      </c>
      <c r="G141" s="33">
        <f t="shared" ref="G141" si="40">SUM(G148,G145,G143,G142)</f>
        <v>1756.9626067600002</v>
      </c>
      <c r="H141" s="34" t="s">
        <v>30</v>
      </c>
      <c r="I141" s="33">
        <f t="shared" ref="I141" si="41">SUM(I148,I145,I143,I142)</f>
        <v>3283.2359093283048</v>
      </c>
      <c r="J141" s="34" t="s">
        <v>30</v>
      </c>
      <c r="K141" s="33">
        <f>SUM(K148,K145,K143,K142)</f>
        <v>788.87015283999995</v>
      </c>
      <c r="L141" s="34" t="s">
        <v>30</v>
      </c>
      <c r="M141" s="33">
        <f>SUM(M148,M145,M143,M142)</f>
        <v>432.56775999000001</v>
      </c>
      <c r="N141" s="34" t="s">
        <v>30</v>
      </c>
      <c r="O141" s="33">
        <f>SUM(O148,O145,O143,O142)</f>
        <v>2850.6681493383048</v>
      </c>
      <c r="P141" s="34" t="s">
        <v>30</v>
      </c>
      <c r="Q141" s="33">
        <f>SUM(Q148,Q145,Q143,Q142)</f>
        <v>-356.30239284999993</v>
      </c>
      <c r="R141" s="34" t="s">
        <v>30</v>
      </c>
      <c r="S141" s="35">
        <f t="shared" si="27"/>
        <v>-0.45166164744258719</v>
      </c>
      <c r="T141" s="37" t="s">
        <v>30</v>
      </c>
      <c r="U141" s="21"/>
      <c r="V141" s="22"/>
      <c r="W141" s="22"/>
    </row>
    <row r="142" spans="1:26" s="23" customFormat="1" ht="31.5" x14ac:dyDescent="0.25">
      <c r="A142" s="30" t="s">
        <v>294</v>
      </c>
      <c r="B142" s="36" t="s">
        <v>295</v>
      </c>
      <c r="C142" s="32" t="s">
        <v>29</v>
      </c>
      <c r="D142" s="33" t="s">
        <v>30</v>
      </c>
      <c r="E142" s="33">
        <v>0</v>
      </c>
      <c r="F142" s="34" t="s">
        <v>30</v>
      </c>
      <c r="G142" s="33">
        <v>0</v>
      </c>
      <c r="H142" s="34" t="s">
        <v>30</v>
      </c>
      <c r="I142" s="33">
        <v>0</v>
      </c>
      <c r="J142" s="34" t="s">
        <v>30</v>
      </c>
      <c r="K142" s="33">
        <v>0</v>
      </c>
      <c r="L142" s="34" t="s">
        <v>30</v>
      </c>
      <c r="M142" s="33">
        <v>0</v>
      </c>
      <c r="N142" s="34" t="s">
        <v>30</v>
      </c>
      <c r="O142" s="33">
        <v>0</v>
      </c>
      <c r="P142" s="34" t="s">
        <v>30</v>
      </c>
      <c r="Q142" s="33">
        <v>0</v>
      </c>
      <c r="R142" s="34" t="s">
        <v>30</v>
      </c>
      <c r="S142" s="35">
        <v>0</v>
      </c>
      <c r="T142" s="47" t="s">
        <v>30</v>
      </c>
      <c r="U142" s="21"/>
      <c r="V142" s="22"/>
      <c r="W142" s="22"/>
    </row>
    <row r="143" spans="1:26" s="23" customFormat="1" x14ac:dyDescent="0.25">
      <c r="A143" s="30" t="s">
        <v>296</v>
      </c>
      <c r="B143" s="36" t="s">
        <v>297</v>
      </c>
      <c r="C143" s="32" t="s">
        <v>29</v>
      </c>
      <c r="D143" s="33" t="s">
        <v>30</v>
      </c>
      <c r="E143" s="33">
        <f t="shared" ref="E143" si="42">SUM(E144)</f>
        <v>499.99999999999994</v>
      </c>
      <c r="F143" s="34" t="s">
        <v>30</v>
      </c>
      <c r="G143" s="33">
        <f t="shared" ref="G143" si="43">SUM(G144)</f>
        <v>27.245466579999995</v>
      </c>
      <c r="H143" s="34" t="s">
        <v>30</v>
      </c>
      <c r="I143" s="33">
        <f t="shared" ref="I143" si="44">SUM(I144)</f>
        <v>472.75453341999997</v>
      </c>
      <c r="J143" s="34" t="s">
        <v>30</v>
      </c>
      <c r="K143" s="33">
        <f t="shared" ref="K143" si="45">SUM(K144)</f>
        <v>472.75453341999992</v>
      </c>
      <c r="L143" s="34" t="s">
        <v>30</v>
      </c>
      <c r="M143" s="33">
        <f t="shared" ref="M143" si="46">SUM(M144)</f>
        <v>19.542447809999999</v>
      </c>
      <c r="N143" s="34" t="s">
        <v>30</v>
      </c>
      <c r="O143" s="33">
        <f t="shared" ref="O143" si="47">SUM(O144)</f>
        <v>453.21208560999997</v>
      </c>
      <c r="P143" s="34" t="s">
        <v>30</v>
      </c>
      <c r="Q143" s="33">
        <f t="shared" ref="Q143" si="48">SUM(Q144)</f>
        <v>-453.21208560999992</v>
      </c>
      <c r="R143" s="34" t="s">
        <v>30</v>
      </c>
      <c r="S143" s="35">
        <f t="shared" si="27"/>
        <v>-0.95866259035397072</v>
      </c>
      <c r="T143" s="37" t="s">
        <v>30</v>
      </c>
      <c r="U143" s="21"/>
      <c r="V143" s="22"/>
      <c r="W143" s="22"/>
    </row>
    <row r="144" spans="1:26" ht="31.5" x14ac:dyDescent="0.25">
      <c r="A144" s="38" t="s">
        <v>296</v>
      </c>
      <c r="B144" s="60" t="s">
        <v>298</v>
      </c>
      <c r="C144" s="57" t="s">
        <v>299</v>
      </c>
      <c r="D144" s="49" t="s">
        <v>30</v>
      </c>
      <c r="E144" s="49">
        <v>499.99999999999994</v>
      </c>
      <c r="F144" s="42" t="s">
        <v>30</v>
      </c>
      <c r="G144" s="40">
        <v>27.245466579999995</v>
      </c>
      <c r="H144" s="42" t="s">
        <v>30</v>
      </c>
      <c r="I144" s="40">
        <v>472.75453341999997</v>
      </c>
      <c r="J144" s="42" t="s">
        <v>30</v>
      </c>
      <c r="K144" s="49">
        <v>472.75453341999992</v>
      </c>
      <c r="L144" s="42" t="s">
        <v>30</v>
      </c>
      <c r="M144" s="49">
        <v>19.542447809999999</v>
      </c>
      <c r="N144" s="42" t="s">
        <v>30</v>
      </c>
      <c r="O144" s="41">
        <f>I144-M144</f>
        <v>453.21208560999997</v>
      </c>
      <c r="P144" s="42" t="s">
        <v>30</v>
      </c>
      <c r="Q144" s="41">
        <f>M144-K144</f>
        <v>-453.21208560999992</v>
      </c>
      <c r="R144" s="42" t="s">
        <v>30</v>
      </c>
      <c r="S144" s="88">
        <f t="shared" si="27"/>
        <v>-0.95866259035397072</v>
      </c>
      <c r="T144" s="51" t="s">
        <v>300</v>
      </c>
      <c r="U144" s="21"/>
      <c r="V144" s="13"/>
      <c r="W144" s="13"/>
      <c r="X144" s="23"/>
      <c r="Y144" s="23"/>
      <c r="Z144" s="23"/>
    </row>
    <row r="145" spans="1:26" s="23" customFormat="1" x14ac:dyDescent="0.25">
      <c r="A145" s="30" t="s">
        <v>301</v>
      </c>
      <c r="B145" s="36" t="s">
        <v>302</v>
      </c>
      <c r="C145" s="32" t="s">
        <v>29</v>
      </c>
      <c r="D145" s="52" t="s">
        <v>30</v>
      </c>
      <c r="E145" s="52">
        <f t="shared" ref="E145" si="49">SUM(E146:E147)</f>
        <v>853.46494011999994</v>
      </c>
      <c r="F145" s="34" t="s">
        <v>30</v>
      </c>
      <c r="G145" s="52">
        <f t="shared" ref="G145" si="50">SUM(G146:G147)</f>
        <v>617.06329457000004</v>
      </c>
      <c r="H145" s="34" t="s">
        <v>30</v>
      </c>
      <c r="I145" s="52">
        <f t="shared" ref="I145" si="51">SUM(I146:I147)</f>
        <v>236.40164554999996</v>
      </c>
      <c r="J145" s="34" t="s">
        <v>30</v>
      </c>
      <c r="K145" s="52">
        <f t="shared" ref="K145" si="52">SUM(K146:K147)</f>
        <v>236.40164555000001</v>
      </c>
      <c r="L145" s="34" t="s">
        <v>30</v>
      </c>
      <c r="M145" s="52">
        <f t="shared" ref="M145" si="53">SUM(M146:M147)</f>
        <v>89.158902920000003</v>
      </c>
      <c r="N145" s="34" t="s">
        <v>30</v>
      </c>
      <c r="O145" s="52">
        <f t="shared" ref="O145" si="54">SUM(O146:O147)</f>
        <v>147.24274262999998</v>
      </c>
      <c r="P145" s="34" t="s">
        <v>30</v>
      </c>
      <c r="Q145" s="52">
        <f t="shared" ref="Q145" si="55">SUM(Q146:Q147)</f>
        <v>-147.24274263000001</v>
      </c>
      <c r="R145" s="34" t="s">
        <v>30</v>
      </c>
      <c r="S145" s="35">
        <f t="shared" si="27"/>
        <v>-0.6228499056655572</v>
      </c>
      <c r="T145" s="47" t="s">
        <v>30</v>
      </c>
      <c r="U145" s="21"/>
      <c r="V145" s="22"/>
      <c r="W145" s="22"/>
    </row>
    <row r="146" spans="1:26" ht="63" x14ac:dyDescent="0.25">
      <c r="A146" s="38" t="s">
        <v>301</v>
      </c>
      <c r="B146" s="60" t="s">
        <v>303</v>
      </c>
      <c r="C146" s="57" t="s">
        <v>304</v>
      </c>
      <c r="D146" s="49" t="s">
        <v>30</v>
      </c>
      <c r="E146" s="49">
        <v>704.99198097999999</v>
      </c>
      <c r="F146" s="42" t="s">
        <v>30</v>
      </c>
      <c r="G146" s="40">
        <v>588.25584242000002</v>
      </c>
      <c r="H146" s="42" t="s">
        <v>30</v>
      </c>
      <c r="I146" s="40">
        <v>116.73613855999997</v>
      </c>
      <c r="J146" s="42" t="s">
        <v>30</v>
      </c>
      <c r="K146" s="49">
        <v>116.73613855999997</v>
      </c>
      <c r="L146" s="42" t="s">
        <v>30</v>
      </c>
      <c r="M146" s="49">
        <v>50.977240499999994</v>
      </c>
      <c r="N146" s="42" t="s">
        <v>30</v>
      </c>
      <c r="O146" s="41">
        <f t="shared" ref="O146:O147" si="56">I146-M146</f>
        <v>65.758898059999979</v>
      </c>
      <c r="P146" s="42" t="s">
        <v>30</v>
      </c>
      <c r="Q146" s="41">
        <f t="shared" ref="Q146:Q147" si="57">M146-K146</f>
        <v>-65.758898059999979</v>
      </c>
      <c r="R146" s="42" t="s">
        <v>30</v>
      </c>
      <c r="S146" s="88">
        <f t="shared" si="27"/>
        <v>-0.56331226020639069</v>
      </c>
      <c r="T146" s="51" t="s">
        <v>305</v>
      </c>
      <c r="U146" s="21"/>
      <c r="V146" s="13"/>
      <c r="W146" s="13"/>
      <c r="X146" s="23"/>
      <c r="Y146" s="23"/>
      <c r="Z146" s="23"/>
    </row>
    <row r="147" spans="1:26" ht="47.25" x14ac:dyDescent="0.25">
      <c r="A147" s="38" t="s">
        <v>301</v>
      </c>
      <c r="B147" s="48" t="s">
        <v>306</v>
      </c>
      <c r="C147" s="41" t="s">
        <v>307</v>
      </c>
      <c r="D147" s="42" t="s">
        <v>30</v>
      </c>
      <c r="E147" s="42">
        <v>148.47295914</v>
      </c>
      <c r="F147" s="42" t="s">
        <v>30</v>
      </c>
      <c r="G147" s="40">
        <v>28.80745215</v>
      </c>
      <c r="H147" s="42" t="s">
        <v>30</v>
      </c>
      <c r="I147" s="40">
        <v>119.66550699</v>
      </c>
      <c r="J147" s="42" t="s">
        <v>30</v>
      </c>
      <c r="K147" s="49">
        <v>119.66550699000003</v>
      </c>
      <c r="L147" s="42" t="s">
        <v>30</v>
      </c>
      <c r="M147" s="49">
        <v>38.181662420000002</v>
      </c>
      <c r="N147" s="42" t="s">
        <v>30</v>
      </c>
      <c r="O147" s="41">
        <f t="shared" si="56"/>
        <v>81.483844570000002</v>
      </c>
      <c r="P147" s="42" t="s">
        <v>30</v>
      </c>
      <c r="Q147" s="41">
        <f t="shared" si="57"/>
        <v>-81.483844570000031</v>
      </c>
      <c r="R147" s="42" t="s">
        <v>30</v>
      </c>
      <c r="S147" s="88">
        <f t="shared" si="27"/>
        <v>-0.68093009104795177</v>
      </c>
      <c r="T147" s="51" t="s">
        <v>112</v>
      </c>
      <c r="U147" s="21"/>
      <c r="V147" s="13"/>
      <c r="W147" s="13"/>
      <c r="X147" s="23"/>
      <c r="Y147" s="23"/>
      <c r="Z147" s="23"/>
    </row>
    <row r="148" spans="1:26" s="23" customFormat="1" x14ac:dyDescent="0.25">
      <c r="A148" s="30" t="s">
        <v>308</v>
      </c>
      <c r="B148" s="36" t="s">
        <v>309</v>
      </c>
      <c r="C148" s="32" t="s">
        <v>29</v>
      </c>
      <c r="D148" s="52" t="s">
        <v>30</v>
      </c>
      <c r="E148" s="52">
        <f>SUM(E149:E155)</f>
        <v>3686.7335759683051</v>
      </c>
      <c r="F148" s="34" t="s">
        <v>30</v>
      </c>
      <c r="G148" s="52">
        <f>SUM(G149:G155)</f>
        <v>1112.65384561</v>
      </c>
      <c r="H148" s="34" t="s">
        <v>30</v>
      </c>
      <c r="I148" s="52">
        <f>SUM(I149:I155)</f>
        <v>2574.0797303583049</v>
      </c>
      <c r="J148" s="34" t="s">
        <v>30</v>
      </c>
      <c r="K148" s="52">
        <f>SUM(K149:K155)</f>
        <v>79.713973870000004</v>
      </c>
      <c r="L148" s="34" t="s">
        <v>30</v>
      </c>
      <c r="M148" s="52">
        <f>SUM(M149:M155)</f>
        <v>323.86640926000001</v>
      </c>
      <c r="N148" s="34" t="s">
        <v>30</v>
      </c>
      <c r="O148" s="52">
        <f>SUM(O149:O155)</f>
        <v>2250.2133210983047</v>
      </c>
      <c r="P148" s="34" t="s">
        <v>30</v>
      </c>
      <c r="Q148" s="52">
        <f>SUM(Q149:Q155)</f>
        <v>244.15243538999999</v>
      </c>
      <c r="R148" s="34" t="s">
        <v>30</v>
      </c>
      <c r="S148" s="35">
        <f t="shared" si="27"/>
        <v>3.0628561535292582</v>
      </c>
      <c r="T148" s="47" t="s">
        <v>30</v>
      </c>
      <c r="U148" s="21"/>
      <c r="V148" s="22"/>
      <c r="W148" s="22"/>
    </row>
    <row r="149" spans="1:26" ht="110.25" x14ac:dyDescent="0.25">
      <c r="A149" s="38" t="s">
        <v>308</v>
      </c>
      <c r="B149" s="60" t="s">
        <v>310</v>
      </c>
      <c r="C149" s="57" t="s">
        <v>311</v>
      </c>
      <c r="D149" s="49" t="s">
        <v>30</v>
      </c>
      <c r="E149" s="49">
        <v>1493.3980338983051</v>
      </c>
      <c r="F149" s="42" t="s">
        <v>30</v>
      </c>
      <c r="G149" s="40">
        <v>54.352641120000001</v>
      </c>
      <c r="H149" s="42" t="s">
        <v>30</v>
      </c>
      <c r="I149" s="40">
        <v>1439.0453927783051</v>
      </c>
      <c r="J149" s="42" t="s">
        <v>30</v>
      </c>
      <c r="K149" s="49">
        <v>4.8616700000000002</v>
      </c>
      <c r="L149" s="42" t="s">
        <v>30</v>
      </c>
      <c r="M149" s="49">
        <v>4.1437539999999995E-2</v>
      </c>
      <c r="N149" s="42" t="s">
        <v>30</v>
      </c>
      <c r="O149" s="41">
        <f t="shared" ref="O149:O155" si="58">I149-M149</f>
        <v>1439.003955238305</v>
      </c>
      <c r="P149" s="42" t="s">
        <v>30</v>
      </c>
      <c r="Q149" s="41">
        <f t="shared" ref="Q149:Q155" si="59">M149-K149</f>
        <v>-4.8202324599999997</v>
      </c>
      <c r="R149" s="42" t="s">
        <v>30</v>
      </c>
      <c r="S149" s="88">
        <f t="shared" ref="S149:S212" si="60">Q149/K149</f>
        <v>-0.99147668599473016</v>
      </c>
      <c r="T149" s="51" t="s">
        <v>312</v>
      </c>
      <c r="U149" s="21"/>
      <c r="V149" s="13"/>
      <c r="W149" s="13"/>
      <c r="X149" s="23"/>
      <c r="Y149" s="23"/>
      <c r="Z149" s="23"/>
    </row>
    <row r="150" spans="1:26" ht="78.75" x14ac:dyDescent="0.25">
      <c r="A150" s="38" t="s">
        <v>308</v>
      </c>
      <c r="B150" s="58" t="s">
        <v>313</v>
      </c>
      <c r="C150" s="57" t="s">
        <v>314</v>
      </c>
      <c r="D150" s="49" t="s">
        <v>30</v>
      </c>
      <c r="E150" s="49">
        <v>402.78684809000003</v>
      </c>
      <c r="F150" s="42" t="s">
        <v>30</v>
      </c>
      <c r="G150" s="40">
        <v>311.57723679000003</v>
      </c>
      <c r="H150" s="42" t="s">
        <v>30</v>
      </c>
      <c r="I150" s="40">
        <v>91.209611300000006</v>
      </c>
      <c r="J150" s="42" t="s">
        <v>30</v>
      </c>
      <c r="K150" s="49">
        <v>35.703664119999999</v>
      </c>
      <c r="L150" s="42" t="s">
        <v>30</v>
      </c>
      <c r="M150" s="49">
        <v>28.859129279999998</v>
      </c>
      <c r="N150" s="42" t="s">
        <v>30</v>
      </c>
      <c r="O150" s="41">
        <f t="shared" si="58"/>
        <v>62.350482020000008</v>
      </c>
      <c r="P150" s="42" t="s">
        <v>30</v>
      </c>
      <c r="Q150" s="41">
        <f t="shared" si="59"/>
        <v>-6.8445348400000015</v>
      </c>
      <c r="R150" s="42" t="s">
        <v>30</v>
      </c>
      <c r="S150" s="88">
        <f t="shared" si="60"/>
        <v>-0.19170398917588746</v>
      </c>
      <c r="T150" s="51" t="s">
        <v>315</v>
      </c>
      <c r="U150" s="21"/>
      <c r="V150" s="13"/>
      <c r="W150" s="13"/>
      <c r="X150" s="23"/>
      <c r="Y150" s="23"/>
      <c r="Z150" s="23"/>
    </row>
    <row r="151" spans="1:26" ht="47.25" x14ac:dyDescent="0.25">
      <c r="A151" s="38" t="s">
        <v>308</v>
      </c>
      <c r="B151" s="58" t="s">
        <v>316</v>
      </c>
      <c r="C151" s="57" t="s">
        <v>317</v>
      </c>
      <c r="D151" s="49" t="s">
        <v>30</v>
      </c>
      <c r="E151" s="49">
        <v>231</v>
      </c>
      <c r="F151" s="42" t="s">
        <v>30</v>
      </c>
      <c r="G151" s="40">
        <v>50.587119180000002</v>
      </c>
      <c r="H151" s="42" t="s">
        <v>30</v>
      </c>
      <c r="I151" s="40">
        <v>180.41288082</v>
      </c>
      <c r="J151" s="42" t="s">
        <v>30</v>
      </c>
      <c r="K151" s="49">
        <v>0.33777994</v>
      </c>
      <c r="L151" s="42" t="s">
        <v>30</v>
      </c>
      <c r="M151" s="49">
        <v>9.0247800000000003E-2</v>
      </c>
      <c r="N151" s="42" t="s">
        <v>30</v>
      </c>
      <c r="O151" s="41">
        <f t="shared" si="58"/>
        <v>180.32263302000001</v>
      </c>
      <c r="P151" s="42" t="s">
        <v>30</v>
      </c>
      <c r="Q151" s="41">
        <f t="shared" si="59"/>
        <v>-0.24753214000000001</v>
      </c>
      <c r="R151" s="42" t="s">
        <v>30</v>
      </c>
      <c r="S151" s="88">
        <f t="shared" si="60"/>
        <v>-0.73282072345681637</v>
      </c>
      <c r="T151" s="43" t="s">
        <v>195</v>
      </c>
      <c r="U151" s="21"/>
      <c r="V151" s="13"/>
      <c r="W151" s="13"/>
      <c r="X151" s="23"/>
      <c r="Y151" s="23"/>
      <c r="Z151" s="23"/>
    </row>
    <row r="152" spans="1:26" ht="63" x14ac:dyDescent="0.25">
      <c r="A152" s="38" t="s">
        <v>308</v>
      </c>
      <c r="B152" s="58" t="s">
        <v>318</v>
      </c>
      <c r="C152" s="42" t="s">
        <v>319</v>
      </c>
      <c r="D152" s="49" t="s">
        <v>30</v>
      </c>
      <c r="E152" s="49">
        <v>337.0858523</v>
      </c>
      <c r="F152" s="42" t="s">
        <v>30</v>
      </c>
      <c r="G152" s="40">
        <v>129.88862638999998</v>
      </c>
      <c r="H152" s="42" t="s">
        <v>30</v>
      </c>
      <c r="I152" s="40">
        <v>207.19722591000001</v>
      </c>
      <c r="J152" s="42" t="s">
        <v>30</v>
      </c>
      <c r="K152" s="49">
        <v>2.6429999999999993</v>
      </c>
      <c r="L152" s="42" t="s">
        <v>30</v>
      </c>
      <c r="M152" s="49">
        <v>0.10303408</v>
      </c>
      <c r="N152" s="42" t="s">
        <v>30</v>
      </c>
      <c r="O152" s="41">
        <f t="shared" si="58"/>
        <v>207.09419183000003</v>
      </c>
      <c r="P152" s="42" t="s">
        <v>30</v>
      </c>
      <c r="Q152" s="41">
        <f t="shared" si="59"/>
        <v>-2.5399659199999993</v>
      </c>
      <c r="R152" s="42" t="s">
        <v>30</v>
      </c>
      <c r="S152" s="88">
        <f t="shared" si="60"/>
        <v>-0.96101623912220957</v>
      </c>
      <c r="T152" s="51" t="s">
        <v>320</v>
      </c>
      <c r="U152" s="21"/>
      <c r="V152" s="13"/>
      <c r="W152" s="13"/>
      <c r="X152" s="23"/>
      <c r="Y152" s="23"/>
      <c r="Z152" s="23"/>
    </row>
    <row r="153" spans="1:26" ht="94.5" x14ac:dyDescent="0.25">
      <c r="A153" s="38" t="s">
        <v>308</v>
      </c>
      <c r="B153" s="58" t="s">
        <v>321</v>
      </c>
      <c r="C153" s="42" t="s">
        <v>322</v>
      </c>
      <c r="D153" s="49" t="s">
        <v>30</v>
      </c>
      <c r="E153" s="49">
        <v>509.89617709000004</v>
      </c>
      <c r="F153" s="42" t="s">
        <v>30</v>
      </c>
      <c r="G153" s="40">
        <v>473.72831728000006</v>
      </c>
      <c r="H153" s="42" t="s">
        <v>30</v>
      </c>
      <c r="I153" s="40">
        <v>36.167859809999982</v>
      </c>
      <c r="J153" s="42" t="s">
        <v>30</v>
      </c>
      <c r="K153" s="49">
        <v>36.167859810000003</v>
      </c>
      <c r="L153" s="42" t="s">
        <v>30</v>
      </c>
      <c r="M153" s="49">
        <v>294.77256055999999</v>
      </c>
      <c r="N153" s="42" t="s">
        <v>30</v>
      </c>
      <c r="O153" s="41">
        <f t="shared" si="58"/>
        <v>-258.60470075000001</v>
      </c>
      <c r="P153" s="42" t="s">
        <v>30</v>
      </c>
      <c r="Q153" s="41">
        <f t="shared" si="59"/>
        <v>258.60470075000001</v>
      </c>
      <c r="R153" s="42" t="s">
        <v>30</v>
      </c>
      <c r="S153" s="88">
        <f t="shared" si="60"/>
        <v>7.1501245058049783</v>
      </c>
      <c r="T153" s="51" t="s">
        <v>323</v>
      </c>
      <c r="U153" s="21"/>
      <c r="V153" s="13"/>
      <c r="W153" s="13"/>
      <c r="X153" s="23"/>
      <c r="Y153" s="23"/>
      <c r="Z153" s="23"/>
    </row>
    <row r="154" spans="1:26" ht="31.5" x14ac:dyDescent="0.25">
      <c r="A154" s="38" t="s">
        <v>308</v>
      </c>
      <c r="B154" s="58" t="s">
        <v>324</v>
      </c>
      <c r="C154" s="57" t="s">
        <v>325</v>
      </c>
      <c r="D154" s="49" t="s">
        <v>30</v>
      </c>
      <c r="E154" s="49">
        <v>621.76199999999994</v>
      </c>
      <c r="F154" s="42" t="s">
        <v>30</v>
      </c>
      <c r="G154" s="50">
        <v>1.7152402599999999</v>
      </c>
      <c r="H154" s="42" t="s">
        <v>30</v>
      </c>
      <c r="I154" s="40">
        <v>620.04675973999997</v>
      </c>
      <c r="J154" s="42" t="s">
        <v>30</v>
      </c>
      <c r="K154" s="49">
        <v>0</v>
      </c>
      <c r="L154" s="42" t="s">
        <v>30</v>
      </c>
      <c r="M154" s="49">
        <v>0</v>
      </c>
      <c r="N154" s="42" t="s">
        <v>30</v>
      </c>
      <c r="O154" s="41">
        <f t="shared" si="58"/>
        <v>620.04675973999997</v>
      </c>
      <c r="P154" s="42" t="s">
        <v>30</v>
      </c>
      <c r="Q154" s="41">
        <f t="shared" si="59"/>
        <v>0</v>
      </c>
      <c r="R154" s="42" t="s">
        <v>30</v>
      </c>
      <c r="S154" s="88">
        <v>0</v>
      </c>
      <c r="T154" s="51" t="s">
        <v>30</v>
      </c>
      <c r="U154" s="21"/>
      <c r="V154" s="13"/>
      <c r="W154" s="13"/>
      <c r="X154" s="23"/>
      <c r="Y154" s="23"/>
      <c r="Z154" s="23"/>
    </row>
    <row r="155" spans="1:26" ht="63" x14ac:dyDescent="0.25">
      <c r="A155" s="38" t="s">
        <v>308</v>
      </c>
      <c r="B155" s="58" t="s">
        <v>326</v>
      </c>
      <c r="C155" s="57" t="s">
        <v>327</v>
      </c>
      <c r="D155" s="49" t="s">
        <v>30</v>
      </c>
      <c r="E155" s="49">
        <v>90.804664590000002</v>
      </c>
      <c r="F155" s="42" t="s">
        <v>30</v>
      </c>
      <c r="G155" s="49">
        <v>90.804664590000002</v>
      </c>
      <c r="H155" s="42" t="s">
        <v>30</v>
      </c>
      <c r="I155" s="40">
        <v>0</v>
      </c>
      <c r="J155" s="42" t="s">
        <v>30</v>
      </c>
      <c r="K155" s="49">
        <v>0</v>
      </c>
      <c r="L155" s="42" t="s">
        <v>30</v>
      </c>
      <c r="M155" s="49">
        <v>0</v>
      </c>
      <c r="N155" s="42" t="s">
        <v>30</v>
      </c>
      <c r="O155" s="41">
        <f t="shared" si="58"/>
        <v>0</v>
      </c>
      <c r="P155" s="42" t="s">
        <v>30</v>
      </c>
      <c r="Q155" s="41">
        <f t="shared" si="59"/>
        <v>0</v>
      </c>
      <c r="R155" s="42" t="s">
        <v>30</v>
      </c>
      <c r="S155" s="88">
        <v>0</v>
      </c>
      <c r="T155" s="51" t="s">
        <v>30</v>
      </c>
      <c r="U155" s="21"/>
      <c r="V155" s="13"/>
      <c r="W155" s="13"/>
      <c r="X155" s="23"/>
      <c r="Y155" s="23"/>
      <c r="Z155" s="23"/>
    </row>
    <row r="156" spans="1:26" s="23" customFormat="1" ht="31.5" x14ac:dyDescent="0.25">
      <c r="A156" s="30" t="s">
        <v>328</v>
      </c>
      <c r="B156" s="31" t="s">
        <v>329</v>
      </c>
      <c r="C156" s="32" t="s">
        <v>29</v>
      </c>
      <c r="D156" s="33" t="s">
        <v>30</v>
      </c>
      <c r="E156" s="33">
        <v>0</v>
      </c>
      <c r="F156" s="34" t="s">
        <v>30</v>
      </c>
      <c r="G156" s="33">
        <v>0</v>
      </c>
      <c r="H156" s="34" t="s">
        <v>30</v>
      </c>
      <c r="I156" s="33">
        <v>0</v>
      </c>
      <c r="J156" s="34" t="s">
        <v>30</v>
      </c>
      <c r="K156" s="33">
        <v>0</v>
      </c>
      <c r="L156" s="34" t="s">
        <v>30</v>
      </c>
      <c r="M156" s="33">
        <v>0</v>
      </c>
      <c r="N156" s="34" t="s">
        <v>30</v>
      </c>
      <c r="O156" s="33">
        <v>0</v>
      </c>
      <c r="P156" s="34" t="s">
        <v>30</v>
      </c>
      <c r="Q156" s="33">
        <v>0</v>
      </c>
      <c r="R156" s="34" t="s">
        <v>30</v>
      </c>
      <c r="S156" s="35">
        <v>0</v>
      </c>
      <c r="T156" s="47" t="s">
        <v>30</v>
      </c>
      <c r="U156" s="21"/>
      <c r="V156" s="22"/>
      <c r="W156" s="22"/>
    </row>
    <row r="157" spans="1:26" s="23" customFormat="1" x14ac:dyDescent="0.25">
      <c r="A157" s="30" t="s">
        <v>330</v>
      </c>
      <c r="B157" s="31" t="s">
        <v>331</v>
      </c>
      <c r="C157" s="32" t="s">
        <v>29</v>
      </c>
      <c r="D157" s="33" t="s">
        <v>30</v>
      </c>
      <c r="E157" s="33">
        <f>SUM(E158:E238)</f>
        <v>811.76616136400014</v>
      </c>
      <c r="F157" s="34" t="s">
        <v>30</v>
      </c>
      <c r="G157" s="33">
        <f>SUM(G158:G238)</f>
        <v>333.16642063</v>
      </c>
      <c r="H157" s="34" t="s">
        <v>30</v>
      </c>
      <c r="I157" s="33">
        <f>SUM(I158:I238)</f>
        <v>478.59974073399985</v>
      </c>
      <c r="J157" s="34" t="s">
        <v>30</v>
      </c>
      <c r="K157" s="33">
        <f>SUM(K158:K238)</f>
        <v>249.48469443400003</v>
      </c>
      <c r="L157" s="34" t="s">
        <v>30</v>
      </c>
      <c r="M157" s="33">
        <f>SUM(M158:M238)</f>
        <v>170.67477043000002</v>
      </c>
      <c r="N157" s="34" t="s">
        <v>30</v>
      </c>
      <c r="O157" s="33">
        <f>SUM(O158:O238)</f>
        <v>308.07839029399997</v>
      </c>
      <c r="P157" s="34" t="s">
        <v>30</v>
      </c>
      <c r="Q157" s="33">
        <f>SUM(Q158:Q238)</f>
        <v>-78.963343994000013</v>
      </c>
      <c r="R157" s="34" t="s">
        <v>30</v>
      </c>
      <c r="S157" s="35">
        <f t="shared" si="60"/>
        <v>-0.31650576470489411</v>
      </c>
      <c r="T157" s="47" t="s">
        <v>30</v>
      </c>
      <c r="U157" s="21"/>
      <c r="V157" s="22"/>
      <c r="W157" s="22"/>
    </row>
    <row r="158" spans="1:26" ht="31.5" x14ac:dyDescent="0.25">
      <c r="A158" s="54" t="s">
        <v>330</v>
      </c>
      <c r="B158" s="68" t="s">
        <v>332</v>
      </c>
      <c r="C158" s="63" t="s">
        <v>333</v>
      </c>
      <c r="D158" s="49" t="s">
        <v>30</v>
      </c>
      <c r="E158" s="49">
        <v>255.37312563</v>
      </c>
      <c r="F158" s="42" t="s">
        <v>30</v>
      </c>
      <c r="G158" s="40">
        <v>244.29962625000002</v>
      </c>
      <c r="H158" s="42" t="s">
        <v>30</v>
      </c>
      <c r="I158" s="40">
        <v>11.073499379999987</v>
      </c>
      <c r="J158" s="42" t="s">
        <v>30</v>
      </c>
      <c r="K158" s="49">
        <v>11.073499379999999</v>
      </c>
      <c r="L158" s="42" t="s">
        <v>30</v>
      </c>
      <c r="M158" s="49">
        <v>11.07349939</v>
      </c>
      <c r="N158" s="42" t="s">
        <v>30</v>
      </c>
      <c r="O158" s="41">
        <f t="shared" ref="O158:O221" si="61">I158-M158</f>
        <v>-1.0000013261901586E-8</v>
      </c>
      <c r="P158" s="42" t="s">
        <v>30</v>
      </c>
      <c r="Q158" s="41">
        <f t="shared" ref="Q158:Q221" si="62">M158-K158</f>
        <v>1.000000082740371E-8</v>
      </c>
      <c r="R158" s="42" t="s">
        <v>30</v>
      </c>
      <c r="S158" s="88">
        <f t="shared" si="60"/>
        <v>9.0305697270953476E-10</v>
      </c>
      <c r="T158" s="51" t="s">
        <v>30</v>
      </c>
      <c r="U158" s="21"/>
      <c r="V158" s="13"/>
      <c r="W158" s="13"/>
      <c r="X158" s="23"/>
      <c r="Y158" s="23"/>
      <c r="Z158" s="23"/>
    </row>
    <row r="159" spans="1:26" x14ac:dyDescent="0.25">
      <c r="A159" s="54" t="s">
        <v>330</v>
      </c>
      <c r="B159" s="68" t="s">
        <v>334</v>
      </c>
      <c r="C159" s="63" t="s">
        <v>335</v>
      </c>
      <c r="D159" s="49" t="s">
        <v>30</v>
      </c>
      <c r="E159" s="49">
        <v>1.5833169</v>
      </c>
      <c r="F159" s="42" t="s">
        <v>30</v>
      </c>
      <c r="G159" s="40">
        <v>0</v>
      </c>
      <c r="H159" s="42" t="s">
        <v>30</v>
      </c>
      <c r="I159" s="40">
        <v>1.5833169</v>
      </c>
      <c r="J159" s="42" t="s">
        <v>30</v>
      </c>
      <c r="K159" s="49">
        <v>1.5833169</v>
      </c>
      <c r="L159" s="42" t="s">
        <v>30</v>
      </c>
      <c r="M159" s="49">
        <v>1.5833169</v>
      </c>
      <c r="N159" s="42" t="s">
        <v>30</v>
      </c>
      <c r="O159" s="41">
        <f t="shared" si="61"/>
        <v>0</v>
      </c>
      <c r="P159" s="42" t="s">
        <v>30</v>
      </c>
      <c r="Q159" s="41">
        <f t="shared" si="62"/>
        <v>0</v>
      </c>
      <c r="R159" s="42" t="s">
        <v>30</v>
      </c>
      <c r="S159" s="88">
        <f t="shared" si="60"/>
        <v>0</v>
      </c>
      <c r="T159" s="51" t="s">
        <v>30</v>
      </c>
      <c r="U159" s="21"/>
      <c r="V159" s="13"/>
      <c r="W159" s="13"/>
      <c r="X159" s="23"/>
      <c r="Y159" s="23"/>
      <c r="Z159" s="23"/>
    </row>
    <row r="160" spans="1:26" x14ac:dyDescent="0.25">
      <c r="A160" s="54" t="s">
        <v>330</v>
      </c>
      <c r="B160" s="68" t="s">
        <v>336</v>
      </c>
      <c r="C160" s="63" t="s">
        <v>337</v>
      </c>
      <c r="D160" s="49" t="s">
        <v>30</v>
      </c>
      <c r="E160" s="49">
        <v>0.41955197999999999</v>
      </c>
      <c r="F160" s="42" t="s">
        <v>30</v>
      </c>
      <c r="G160" s="40">
        <v>0</v>
      </c>
      <c r="H160" s="42" t="s">
        <v>30</v>
      </c>
      <c r="I160" s="40">
        <v>0.41955197999999999</v>
      </c>
      <c r="J160" s="42" t="s">
        <v>30</v>
      </c>
      <c r="K160" s="49">
        <v>0.41955197999999999</v>
      </c>
      <c r="L160" s="42" t="s">
        <v>30</v>
      </c>
      <c r="M160" s="49">
        <v>0.43213853999999996</v>
      </c>
      <c r="N160" s="42" t="s">
        <v>30</v>
      </c>
      <c r="O160" s="41">
        <f t="shared" si="61"/>
        <v>-1.2586559999999969E-2</v>
      </c>
      <c r="P160" s="42" t="s">
        <v>30</v>
      </c>
      <c r="Q160" s="41">
        <f t="shared" si="62"/>
        <v>1.2586559999999969E-2</v>
      </c>
      <c r="R160" s="42" t="s">
        <v>30</v>
      </c>
      <c r="S160" s="88">
        <f t="shared" si="60"/>
        <v>3.0000001430096859E-2</v>
      </c>
      <c r="T160" s="51" t="s">
        <v>338</v>
      </c>
      <c r="U160" s="21"/>
      <c r="V160" s="13"/>
      <c r="W160" s="13"/>
      <c r="X160" s="23"/>
      <c r="Y160" s="23"/>
      <c r="Z160" s="23"/>
    </row>
    <row r="161" spans="1:26" ht="31.5" x14ac:dyDescent="0.25">
      <c r="A161" s="54" t="s">
        <v>330</v>
      </c>
      <c r="B161" s="68" t="s">
        <v>339</v>
      </c>
      <c r="C161" s="63" t="s">
        <v>340</v>
      </c>
      <c r="D161" s="49" t="s">
        <v>30</v>
      </c>
      <c r="E161" s="49">
        <v>0.83910397000000003</v>
      </c>
      <c r="F161" s="42" t="s">
        <v>30</v>
      </c>
      <c r="G161" s="40">
        <v>0</v>
      </c>
      <c r="H161" s="42" t="s">
        <v>30</v>
      </c>
      <c r="I161" s="40">
        <v>0.83910397000000003</v>
      </c>
      <c r="J161" s="42" t="s">
        <v>30</v>
      </c>
      <c r="K161" s="49">
        <v>0.83910397000000003</v>
      </c>
      <c r="L161" s="42" t="s">
        <v>30</v>
      </c>
      <c r="M161" s="49">
        <v>0.86427707999999992</v>
      </c>
      <c r="N161" s="42" t="s">
        <v>30</v>
      </c>
      <c r="O161" s="41">
        <f t="shared" si="61"/>
        <v>-2.5173109999999888E-2</v>
      </c>
      <c r="P161" s="42" t="s">
        <v>30</v>
      </c>
      <c r="Q161" s="41">
        <f t="shared" si="62"/>
        <v>2.5173109999999888E-2</v>
      </c>
      <c r="R161" s="42" t="s">
        <v>30</v>
      </c>
      <c r="S161" s="88">
        <f t="shared" si="60"/>
        <v>2.9999989155098248E-2</v>
      </c>
      <c r="T161" s="51" t="s">
        <v>338</v>
      </c>
      <c r="U161" s="21"/>
      <c r="V161" s="13"/>
      <c r="W161" s="13"/>
      <c r="X161" s="23"/>
      <c r="Y161" s="23"/>
      <c r="Z161" s="23"/>
    </row>
    <row r="162" spans="1:26" x14ac:dyDescent="0.25">
      <c r="A162" s="54" t="s">
        <v>330</v>
      </c>
      <c r="B162" s="68" t="s">
        <v>341</v>
      </c>
      <c r="C162" s="63" t="s">
        <v>342</v>
      </c>
      <c r="D162" s="49" t="s">
        <v>30</v>
      </c>
      <c r="E162" s="49">
        <v>0.18098220000000001</v>
      </c>
      <c r="F162" s="42" t="s">
        <v>30</v>
      </c>
      <c r="G162" s="40">
        <v>0</v>
      </c>
      <c r="H162" s="42" t="s">
        <v>30</v>
      </c>
      <c r="I162" s="40">
        <v>0.18098220000000001</v>
      </c>
      <c r="J162" s="42" t="s">
        <v>30</v>
      </c>
      <c r="K162" s="49">
        <v>0.18098220000000001</v>
      </c>
      <c r="L162" s="42" t="s">
        <v>30</v>
      </c>
      <c r="M162" s="49">
        <v>0.22308</v>
      </c>
      <c r="N162" s="42" t="s">
        <v>30</v>
      </c>
      <c r="O162" s="41">
        <f t="shared" si="61"/>
        <v>-4.2097799999999991E-2</v>
      </c>
      <c r="P162" s="42" t="s">
        <v>30</v>
      </c>
      <c r="Q162" s="41">
        <f t="shared" si="62"/>
        <v>4.2097799999999991E-2</v>
      </c>
      <c r="R162" s="42" t="s">
        <v>30</v>
      </c>
      <c r="S162" s="88">
        <f t="shared" si="60"/>
        <v>0.23260740559016294</v>
      </c>
      <c r="T162" s="51" t="s">
        <v>338</v>
      </c>
      <c r="U162" s="21"/>
      <c r="V162" s="13"/>
      <c r="W162" s="13"/>
      <c r="X162" s="23"/>
      <c r="Y162" s="23"/>
      <c r="Z162" s="23"/>
    </row>
    <row r="163" spans="1:26" ht="31.5" x14ac:dyDescent="0.25">
      <c r="A163" s="54" t="s">
        <v>330</v>
      </c>
      <c r="B163" s="68" t="s">
        <v>343</v>
      </c>
      <c r="C163" s="63" t="s">
        <v>344</v>
      </c>
      <c r="D163" s="49" t="s">
        <v>30</v>
      </c>
      <c r="E163" s="49">
        <v>9.0134179999999994E-2</v>
      </c>
      <c r="F163" s="42" t="s">
        <v>30</v>
      </c>
      <c r="G163" s="40">
        <v>0</v>
      </c>
      <c r="H163" s="42" t="s">
        <v>30</v>
      </c>
      <c r="I163" s="40">
        <v>9.0134179999999994E-2</v>
      </c>
      <c r="J163" s="42" t="s">
        <v>30</v>
      </c>
      <c r="K163" s="49">
        <v>9.0134179999999994E-2</v>
      </c>
      <c r="L163" s="42" t="s">
        <v>30</v>
      </c>
      <c r="M163" s="49">
        <v>0.06</v>
      </c>
      <c r="N163" s="42" t="s">
        <v>30</v>
      </c>
      <c r="O163" s="41">
        <f t="shared" si="61"/>
        <v>3.0134179999999997E-2</v>
      </c>
      <c r="P163" s="42" t="s">
        <v>30</v>
      </c>
      <c r="Q163" s="41">
        <f t="shared" si="62"/>
        <v>-3.0134179999999997E-2</v>
      </c>
      <c r="R163" s="42" t="s">
        <v>30</v>
      </c>
      <c r="S163" s="88">
        <f t="shared" si="60"/>
        <v>-0.33432577963209958</v>
      </c>
      <c r="T163" s="51" t="s">
        <v>345</v>
      </c>
      <c r="U163" s="21"/>
      <c r="V163" s="13"/>
      <c r="W163" s="13"/>
      <c r="X163" s="23"/>
      <c r="Y163" s="23"/>
      <c r="Z163" s="23"/>
    </row>
    <row r="164" spans="1:26" ht="31.5" x14ac:dyDescent="0.25">
      <c r="A164" s="54" t="s">
        <v>330</v>
      </c>
      <c r="B164" s="68" t="s">
        <v>346</v>
      </c>
      <c r="C164" s="63" t="s">
        <v>347</v>
      </c>
      <c r="D164" s="49" t="s">
        <v>30</v>
      </c>
      <c r="E164" s="49">
        <v>9.4204070000000001E-2</v>
      </c>
      <c r="F164" s="42" t="s">
        <v>30</v>
      </c>
      <c r="G164" s="40">
        <v>0</v>
      </c>
      <c r="H164" s="42" t="s">
        <v>30</v>
      </c>
      <c r="I164" s="40">
        <v>9.4204070000000001E-2</v>
      </c>
      <c r="J164" s="42" t="s">
        <v>30</v>
      </c>
      <c r="K164" s="49">
        <v>9.4204070000000001E-2</v>
      </c>
      <c r="L164" s="42" t="s">
        <v>30</v>
      </c>
      <c r="M164" s="49">
        <v>7.6499999999999999E-2</v>
      </c>
      <c r="N164" s="42" t="s">
        <v>30</v>
      </c>
      <c r="O164" s="41">
        <f t="shared" si="61"/>
        <v>1.7704070000000002E-2</v>
      </c>
      <c r="P164" s="42" t="s">
        <v>30</v>
      </c>
      <c r="Q164" s="41">
        <f t="shared" si="62"/>
        <v>-1.7704070000000002E-2</v>
      </c>
      <c r="R164" s="42" t="s">
        <v>30</v>
      </c>
      <c r="S164" s="88">
        <f t="shared" si="60"/>
        <v>-0.18793317528637565</v>
      </c>
      <c r="T164" s="51" t="s">
        <v>345</v>
      </c>
      <c r="U164" s="21"/>
      <c r="V164" s="13"/>
      <c r="W164" s="13"/>
      <c r="X164" s="23"/>
      <c r="Y164" s="23"/>
      <c r="Z164" s="23"/>
    </row>
    <row r="165" spans="1:26" x14ac:dyDescent="0.25">
      <c r="A165" s="54" t="s">
        <v>330</v>
      </c>
      <c r="B165" s="68" t="s">
        <v>348</v>
      </c>
      <c r="C165" s="63" t="s">
        <v>349</v>
      </c>
      <c r="D165" s="49" t="s">
        <v>30</v>
      </c>
      <c r="E165" s="49">
        <v>1.3002</v>
      </c>
      <c r="F165" s="42" t="s">
        <v>30</v>
      </c>
      <c r="G165" s="40">
        <v>0</v>
      </c>
      <c r="H165" s="42" t="s">
        <v>30</v>
      </c>
      <c r="I165" s="40">
        <v>1.3002</v>
      </c>
      <c r="J165" s="42" t="s">
        <v>30</v>
      </c>
      <c r="K165" s="49">
        <v>1.3002</v>
      </c>
      <c r="L165" s="42" t="s">
        <v>30</v>
      </c>
      <c r="M165" s="49">
        <v>1.3002</v>
      </c>
      <c r="N165" s="42" t="s">
        <v>30</v>
      </c>
      <c r="O165" s="41">
        <f t="shared" si="61"/>
        <v>0</v>
      </c>
      <c r="P165" s="42" t="s">
        <v>30</v>
      </c>
      <c r="Q165" s="41">
        <f t="shared" si="62"/>
        <v>0</v>
      </c>
      <c r="R165" s="42" t="s">
        <v>30</v>
      </c>
      <c r="S165" s="88">
        <f t="shared" si="60"/>
        <v>0</v>
      </c>
      <c r="T165" s="51" t="s">
        <v>30</v>
      </c>
      <c r="U165" s="21"/>
      <c r="V165" s="13"/>
      <c r="W165" s="13"/>
      <c r="X165" s="23"/>
      <c r="Y165" s="23"/>
      <c r="Z165" s="23"/>
    </row>
    <row r="166" spans="1:26" x14ac:dyDescent="0.25">
      <c r="A166" s="54" t="s">
        <v>330</v>
      </c>
      <c r="B166" s="68" t="s">
        <v>350</v>
      </c>
      <c r="C166" s="63" t="s">
        <v>351</v>
      </c>
      <c r="D166" s="49" t="s">
        <v>30</v>
      </c>
      <c r="E166" s="49">
        <v>2.6425630299999998</v>
      </c>
      <c r="F166" s="42" t="s">
        <v>30</v>
      </c>
      <c r="G166" s="40">
        <v>0</v>
      </c>
      <c r="H166" s="42" t="s">
        <v>30</v>
      </c>
      <c r="I166" s="40">
        <v>2.6425630299999998</v>
      </c>
      <c r="J166" s="42" t="s">
        <v>30</v>
      </c>
      <c r="K166" s="49">
        <v>2.6425630299999998</v>
      </c>
      <c r="L166" s="42" t="s">
        <v>30</v>
      </c>
      <c r="M166" s="49">
        <v>2.6425630299999998</v>
      </c>
      <c r="N166" s="42" t="s">
        <v>30</v>
      </c>
      <c r="O166" s="41">
        <f t="shared" si="61"/>
        <v>0</v>
      </c>
      <c r="P166" s="42" t="s">
        <v>30</v>
      </c>
      <c r="Q166" s="41">
        <f t="shared" si="62"/>
        <v>0</v>
      </c>
      <c r="R166" s="42" t="s">
        <v>30</v>
      </c>
      <c r="S166" s="88">
        <f t="shared" si="60"/>
        <v>0</v>
      </c>
      <c r="T166" s="51" t="s">
        <v>30</v>
      </c>
      <c r="U166" s="21"/>
      <c r="V166" s="13"/>
      <c r="W166" s="13"/>
      <c r="X166" s="23"/>
      <c r="Y166" s="23"/>
      <c r="Z166" s="23"/>
    </row>
    <row r="167" spans="1:26" ht="31.5" x14ac:dyDescent="0.25">
      <c r="A167" s="54" t="s">
        <v>330</v>
      </c>
      <c r="B167" s="68" t="s">
        <v>352</v>
      </c>
      <c r="C167" s="63" t="s">
        <v>353</v>
      </c>
      <c r="D167" s="49" t="s">
        <v>30</v>
      </c>
      <c r="E167" s="49">
        <v>64.59447437</v>
      </c>
      <c r="F167" s="42" t="s">
        <v>30</v>
      </c>
      <c r="G167" s="40">
        <v>0.32040417000000004</v>
      </c>
      <c r="H167" s="42" t="s">
        <v>30</v>
      </c>
      <c r="I167" s="40">
        <v>64.274070199999997</v>
      </c>
      <c r="J167" s="42" t="s">
        <v>30</v>
      </c>
      <c r="K167" s="49">
        <v>64.274070199999997</v>
      </c>
      <c r="L167" s="42" t="s">
        <v>30</v>
      </c>
      <c r="M167" s="49">
        <v>64.274070199999997</v>
      </c>
      <c r="N167" s="42" t="s">
        <v>30</v>
      </c>
      <c r="O167" s="41">
        <f t="shared" si="61"/>
        <v>0</v>
      </c>
      <c r="P167" s="42" t="s">
        <v>30</v>
      </c>
      <c r="Q167" s="41">
        <f t="shared" si="62"/>
        <v>0</v>
      </c>
      <c r="R167" s="42" t="s">
        <v>30</v>
      </c>
      <c r="S167" s="88">
        <f t="shared" si="60"/>
        <v>0</v>
      </c>
      <c r="T167" s="51" t="s">
        <v>30</v>
      </c>
      <c r="U167" s="21"/>
      <c r="V167" s="13"/>
      <c r="W167" s="13"/>
      <c r="X167" s="23"/>
      <c r="Y167" s="23"/>
      <c r="Z167" s="23"/>
    </row>
    <row r="168" spans="1:26" ht="31.5" x14ac:dyDescent="0.25">
      <c r="A168" s="54" t="s">
        <v>330</v>
      </c>
      <c r="B168" s="68" t="s">
        <v>354</v>
      </c>
      <c r="C168" s="63" t="s">
        <v>355</v>
      </c>
      <c r="D168" s="49" t="s">
        <v>30</v>
      </c>
      <c r="E168" s="49" t="s">
        <v>30</v>
      </c>
      <c r="F168" s="42" t="s">
        <v>30</v>
      </c>
      <c r="G168" s="40" t="s">
        <v>30</v>
      </c>
      <c r="H168" s="42" t="s">
        <v>30</v>
      </c>
      <c r="I168" s="40" t="s">
        <v>30</v>
      </c>
      <c r="J168" s="42" t="s">
        <v>30</v>
      </c>
      <c r="K168" s="49" t="s">
        <v>30</v>
      </c>
      <c r="L168" s="42" t="s">
        <v>30</v>
      </c>
      <c r="M168" s="49">
        <v>0.15341999000000001</v>
      </c>
      <c r="N168" s="42" t="s">
        <v>30</v>
      </c>
      <c r="O168" s="41" t="s">
        <v>30</v>
      </c>
      <c r="P168" s="42" t="s">
        <v>30</v>
      </c>
      <c r="Q168" s="41" t="s">
        <v>30</v>
      </c>
      <c r="R168" s="42" t="s">
        <v>30</v>
      </c>
      <c r="S168" s="88" t="s">
        <v>30</v>
      </c>
      <c r="T168" s="51" t="s">
        <v>356</v>
      </c>
      <c r="U168" s="21"/>
      <c r="V168" s="13"/>
      <c r="W168" s="13"/>
      <c r="X168" s="23"/>
      <c r="Y168" s="23"/>
      <c r="Z168" s="23"/>
    </row>
    <row r="169" spans="1:26" ht="31.5" x14ac:dyDescent="0.25">
      <c r="A169" s="54" t="s">
        <v>330</v>
      </c>
      <c r="B169" s="68" t="s">
        <v>357</v>
      </c>
      <c r="C169" s="63" t="s">
        <v>358</v>
      </c>
      <c r="D169" s="49" t="s">
        <v>30</v>
      </c>
      <c r="E169" s="49">
        <v>1.3472264500000002</v>
      </c>
      <c r="F169" s="42" t="s">
        <v>30</v>
      </c>
      <c r="G169" s="40">
        <v>0</v>
      </c>
      <c r="H169" s="42" t="s">
        <v>30</v>
      </c>
      <c r="I169" s="40">
        <v>1.3472264500000002</v>
      </c>
      <c r="J169" s="42" t="s">
        <v>30</v>
      </c>
      <c r="K169" s="49">
        <v>1.3472264500000002</v>
      </c>
      <c r="L169" s="42" t="s">
        <v>30</v>
      </c>
      <c r="M169" s="49">
        <v>0</v>
      </c>
      <c r="N169" s="42" t="s">
        <v>30</v>
      </c>
      <c r="O169" s="41">
        <f t="shared" si="61"/>
        <v>1.3472264500000002</v>
      </c>
      <c r="P169" s="42" t="s">
        <v>30</v>
      </c>
      <c r="Q169" s="41">
        <f t="shared" si="62"/>
        <v>-1.3472264500000002</v>
      </c>
      <c r="R169" s="42" t="s">
        <v>30</v>
      </c>
      <c r="S169" s="88">
        <f t="shared" si="60"/>
        <v>-1</v>
      </c>
      <c r="T169" s="51" t="s">
        <v>359</v>
      </c>
      <c r="U169" s="21"/>
      <c r="V169" s="13"/>
      <c r="W169" s="13"/>
      <c r="X169" s="23"/>
      <c r="Y169" s="23"/>
      <c r="Z169" s="23"/>
    </row>
    <row r="170" spans="1:26" ht="47.25" x14ac:dyDescent="0.25">
      <c r="A170" s="54" t="s">
        <v>330</v>
      </c>
      <c r="B170" s="68" t="s">
        <v>360</v>
      </c>
      <c r="C170" s="63" t="s">
        <v>361</v>
      </c>
      <c r="D170" s="49" t="s">
        <v>30</v>
      </c>
      <c r="E170" s="49">
        <v>0.58499836000000005</v>
      </c>
      <c r="F170" s="42" t="s">
        <v>30</v>
      </c>
      <c r="G170" s="40">
        <v>0</v>
      </c>
      <c r="H170" s="42" t="s">
        <v>30</v>
      </c>
      <c r="I170" s="40">
        <v>0.58499836000000005</v>
      </c>
      <c r="J170" s="42" t="s">
        <v>30</v>
      </c>
      <c r="K170" s="49">
        <v>0.58499836000000005</v>
      </c>
      <c r="L170" s="42" t="s">
        <v>30</v>
      </c>
      <c r="M170" s="49">
        <v>0.5844085</v>
      </c>
      <c r="N170" s="42" t="s">
        <v>30</v>
      </c>
      <c r="O170" s="41">
        <f t="shared" si="61"/>
        <v>5.8986000000005312E-4</v>
      </c>
      <c r="P170" s="42" t="s">
        <v>30</v>
      </c>
      <c r="Q170" s="41">
        <f t="shared" si="62"/>
        <v>-5.8986000000005312E-4</v>
      </c>
      <c r="R170" s="42" t="s">
        <v>30</v>
      </c>
      <c r="S170" s="88">
        <f t="shared" si="60"/>
        <v>-1.0083105190244518E-3</v>
      </c>
      <c r="T170" s="51" t="s">
        <v>30</v>
      </c>
      <c r="U170" s="21"/>
      <c r="V170" s="13"/>
      <c r="W170" s="13"/>
      <c r="X170" s="23"/>
      <c r="Y170" s="23"/>
      <c r="Z170" s="23"/>
    </row>
    <row r="171" spans="1:26" ht="31.5" x14ac:dyDescent="0.25">
      <c r="A171" s="54" t="s">
        <v>330</v>
      </c>
      <c r="B171" s="68" t="s">
        <v>362</v>
      </c>
      <c r="C171" s="63" t="s">
        <v>363</v>
      </c>
      <c r="D171" s="49" t="s">
        <v>30</v>
      </c>
      <c r="E171" s="49">
        <v>0.35358818000000003</v>
      </c>
      <c r="F171" s="42" t="s">
        <v>30</v>
      </c>
      <c r="G171" s="40">
        <v>0</v>
      </c>
      <c r="H171" s="42" t="s">
        <v>30</v>
      </c>
      <c r="I171" s="40">
        <v>0.35358818000000003</v>
      </c>
      <c r="J171" s="42" t="s">
        <v>30</v>
      </c>
      <c r="K171" s="49">
        <v>0.35358818000000003</v>
      </c>
      <c r="L171" s="42" t="s">
        <v>30</v>
      </c>
      <c r="M171" s="49">
        <v>0.35117999999999999</v>
      </c>
      <c r="N171" s="42" t="s">
        <v>30</v>
      </c>
      <c r="O171" s="41">
        <f t="shared" si="61"/>
        <v>2.4081800000000375E-3</v>
      </c>
      <c r="P171" s="42" t="s">
        <v>30</v>
      </c>
      <c r="Q171" s="41">
        <f t="shared" si="62"/>
        <v>-2.4081800000000375E-3</v>
      </c>
      <c r="R171" s="42" t="s">
        <v>30</v>
      </c>
      <c r="S171" s="88">
        <f t="shared" si="60"/>
        <v>-6.8106914659874585E-3</v>
      </c>
      <c r="T171" s="51" t="s">
        <v>30</v>
      </c>
      <c r="U171" s="21"/>
      <c r="V171" s="13"/>
      <c r="W171" s="13"/>
      <c r="X171" s="23"/>
      <c r="Y171" s="23"/>
      <c r="Z171" s="23"/>
    </row>
    <row r="172" spans="1:26" ht="31.5" x14ac:dyDescent="0.25">
      <c r="A172" s="54" t="s">
        <v>330</v>
      </c>
      <c r="B172" s="68" t="s">
        <v>364</v>
      </c>
      <c r="C172" s="63" t="s">
        <v>365</v>
      </c>
      <c r="D172" s="49" t="s">
        <v>30</v>
      </c>
      <c r="E172" s="49">
        <v>0.27483000000000002</v>
      </c>
      <c r="F172" s="42" t="s">
        <v>30</v>
      </c>
      <c r="G172" s="40">
        <v>0</v>
      </c>
      <c r="H172" s="42" t="s">
        <v>30</v>
      </c>
      <c r="I172" s="40">
        <v>0.27483000000000002</v>
      </c>
      <c r="J172" s="42" t="s">
        <v>30</v>
      </c>
      <c r="K172" s="49">
        <v>0.27482999999999996</v>
      </c>
      <c r="L172" s="42" t="s">
        <v>30</v>
      </c>
      <c r="M172" s="49">
        <v>0.27482999999999996</v>
      </c>
      <c r="N172" s="42" t="s">
        <v>30</v>
      </c>
      <c r="O172" s="41">
        <f t="shared" si="61"/>
        <v>0</v>
      </c>
      <c r="P172" s="42" t="s">
        <v>30</v>
      </c>
      <c r="Q172" s="41">
        <f t="shared" si="62"/>
        <v>0</v>
      </c>
      <c r="R172" s="42" t="s">
        <v>30</v>
      </c>
      <c r="S172" s="88">
        <f t="shared" si="60"/>
        <v>0</v>
      </c>
      <c r="T172" s="51" t="s">
        <v>30</v>
      </c>
      <c r="U172" s="21"/>
      <c r="V172" s="13"/>
      <c r="W172" s="13"/>
      <c r="X172" s="23"/>
      <c r="Y172" s="23"/>
      <c r="Z172" s="23"/>
    </row>
    <row r="173" spans="1:26" ht="31.5" x14ac:dyDescent="0.25">
      <c r="A173" s="54" t="s">
        <v>330</v>
      </c>
      <c r="B173" s="68" t="s">
        <v>366</v>
      </c>
      <c r="C173" s="63" t="s">
        <v>367</v>
      </c>
      <c r="D173" s="49" t="s">
        <v>30</v>
      </c>
      <c r="E173" s="49">
        <v>1.08820187</v>
      </c>
      <c r="F173" s="42" t="s">
        <v>30</v>
      </c>
      <c r="G173" s="40">
        <v>0</v>
      </c>
      <c r="H173" s="42" t="s">
        <v>30</v>
      </c>
      <c r="I173" s="40">
        <v>1.08820187</v>
      </c>
      <c r="J173" s="42" t="s">
        <v>30</v>
      </c>
      <c r="K173" s="49">
        <v>1.08820187</v>
      </c>
      <c r="L173" s="42" t="s">
        <v>30</v>
      </c>
      <c r="M173" s="49">
        <v>1.003493</v>
      </c>
      <c r="N173" s="42" t="s">
        <v>30</v>
      </c>
      <c r="O173" s="41">
        <f t="shared" si="61"/>
        <v>8.4708870000000047E-2</v>
      </c>
      <c r="P173" s="42" t="s">
        <v>30</v>
      </c>
      <c r="Q173" s="41">
        <f t="shared" si="62"/>
        <v>-8.4708870000000047E-2</v>
      </c>
      <c r="R173" s="42" t="s">
        <v>30</v>
      </c>
      <c r="S173" s="88">
        <f t="shared" si="60"/>
        <v>-7.7842974116558036E-2</v>
      </c>
      <c r="T173" s="51" t="s">
        <v>30</v>
      </c>
      <c r="U173" s="21"/>
      <c r="V173" s="13"/>
      <c r="W173" s="13"/>
      <c r="X173" s="23"/>
      <c r="Y173" s="23"/>
      <c r="Z173" s="23"/>
    </row>
    <row r="174" spans="1:26" ht="31.5" x14ac:dyDescent="0.25">
      <c r="A174" s="54" t="s">
        <v>330</v>
      </c>
      <c r="B174" s="68" t="s">
        <v>368</v>
      </c>
      <c r="C174" s="63" t="s">
        <v>369</v>
      </c>
      <c r="D174" s="49" t="s">
        <v>30</v>
      </c>
      <c r="E174" s="49">
        <v>0.47181000000000001</v>
      </c>
      <c r="F174" s="42" t="s">
        <v>30</v>
      </c>
      <c r="G174" s="40">
        <v>0</v>
      </c>
      <c r="H174" s="42" t="s">
        <v>30</v>
      </c>
      <c r="I174" s="40">
        <v>0.47181000000000001</v>
      </c>
      <c r="J174" s="42" t="s">
        <v>30</v>
      </c>
      <c r="K174" s="49">
        <v>0.47181000000000001</v>
      </c>
      <c r="L174" s="42" t="s">
        <v>30</v>
      </c>
      <c r="M174" s="49">
        <v>0.47181000000000001</v>
      </c>
      <c r="N174" s="42" t="s">
        <v>30</v>
      </c>
      <c r="O174" s="41">
        <f t="shared" si="61"/>
        <v>0</v>
      </c>
      <c r="P174" s="42" t="s">
        <v>30</v>
      </c>
      <c r="Q174" s="41">
        <f t="shared" si="62"/>
        <v>0</v>
      </c>
      <c r="R174" s="42" t="s">
        <v>30</v>
      </c>
      <c r="S174" s="88">
        <f t="shared" si="60"/>
        <v>0</v>
      </c>
      <c r="T174" s="51" t="s">
        <v>30</v>
      </c>
      <c r="U174" s="21"/>
      <c r="V174" s="13"/>
      <c r="W174" s="13"/>
      <c r="X174" s="23"/>
      <c r="Y174" s="23"/>
      <c r="Z174" s="23"/>
    </row>
    <row r="175" spans="1:26" ht="31.5" x14ac:dyDescent="0.25">
      <c r="A175" s="54" t="s">
        <v>330</v>
      </c>
      <c r="B175" s="68" t="s">
        <v>370</v>
      </c>
      <c r="C175" s="63" t="s">
        <v>371</v>
      </c>
      <c r="D175" s="49" t="s">
        <v>30</v>
      </c>
      <c r="E175" s="49">
        <v>1.003493</v>
      </c>
      <c r="F175" s="42" t="s">
        <v>30</v>
      </c>
      <c r="G175" s="40">
        <v>0</v>
      </c>
      <c r="H175" s="42" t="s">
        <v>30</v>
      </c>
      <c r="I175" s="40">
        <v>1.003493</v>
      </c>
      <c r="J175" s="42" t="s">
        <v>30</v>
      </c>
      <c r="K175" s="49">
        <v>1.003493</v>
      </c>
      <c r="L175" s="42" t="s">
        <v>30</v>
      </c>
      <c r="M175" s="49">
        <v>1.003493</v>
      </c>
      <c r="N175" s="42" t="s">
        <v>30</v>
      </c>
      <c r="O175" s="41">
        <f t="shared" si="61"/>
        <v>0</v>
      </c>
      <c r="P175" s="42" t="s">
        <v>30</v>
      </c>
      <c r="Q175" s="41">
        <f t="shared" si="62"/>
        <v>0</v>
      </c>
      <c r="R175" s="42" t="s">
        <v>30</v>
      </c>
      <c r="S175" s="88">
        <f t="shared" si="60"/>
        <v>0</v>
      </c>
      <c r="T175" s="51" t="s">
        <v>30</v>
      </c>
      <c r="U175" s="21"/>
      <c r="V175" s="13"/>
      <c r="W175" s="13"/>
      <c r="X175" s="23"/>
      <c r="Y175" s="23"/>
      <c r="Z175" s="23"/>
    </row>
    <row r="176" spans="1:26" ht="31.5" x14ac:dyDescent="0.25">
      <c r="A176" s="54" t="s">
        <v>330</v>
      </c>
      <c r="B176" s="68" t="s">
        <v>372</v>
      </c>
      <c r="C176" s="63" t="s">
        <v>373</v>
      </c>
      <c r="D176" s="49" t="s">
        <v>30</v>
      </c>
      <c r="E176" s="49">
        <v>2.4703275699999998</v>
      </c>
      <c r="F176" s="42" t="s">
        <v>30</v>
      </c>
      <c r="G176" s="40">
        <v>0</v>
      </c>
      <c r="H176" s="42" t="s">
        <v>30</v>
      </c>
      <c r="I176" s="40">
        <v>2.4703275699999998</v>
      </c>
      <c r="J176" s="42" t="s">
        <v>30</v>
      </c>
      <c r="K176" s="49">
        <v>2.4703275699999998</v>
      </c>
      <c r="L176" s="42" t="s">
        <v>30</v>
      </c>
      <c r="M176" s="49">
        <v>2.2855340000000002</v>
      </c>
      <c r="N176" s="42" t="s">
        <v>30</v>
      </c>
      <c r="O176" s="41">
        <f t="shared" si="61"/>
        <v>0.18479356999999963</v>
      </c>
      <c r="P176" s="42" t="s">
        <v>30</v>
      </c>
      <c r="Q176" s="41">
        <f t="shared" si="62"/>
        <v>-0.18479356999999963</v>
      </c>
      <c r="R176" s="42" t="s">
        <v>30</v>
      </c>
      <c r="S176" s="88">
        <f t="shared" si="60"/>
        <v>-7.4805289891170038E-2</v>
      </c>
      <c r="T176" s="51" t="s">
        <v>30</v>
      </c>
      <c r="U176" s="21"/>
      <c r="V176" s="13"/>
      <c r="W176" s="13"/>
      <c r="X176" s="23"/>
      <c r="Y176" s="23"/>
      <c r="Z176" s="23"/>
    </row>
    <row r="177" spans="1:26" ht="31.5" x14ac:dyDescent="0.25">
      <c r="A177" s="54" t="s">
        <v>330</v>
      </c>
      <c r="B177" s="68" t="s">
        <v>374</v>
      </c>
      <c r="C177" s="63" t="s">
        <v>375</v>
      </c>
      <c r="D177" s="49" t="s">
        <v>30</v>
      </c>
      <c r="E177" s="49">
        <v>0.27581849000000003</v>
      </c>
      <c r="F177" s="42" t="s">
        <v>30</v>
      </c>
      <c r="G177" s="40">
        <v>0</v>
      </c>
      <c r="H177" s="42" t="s">
        <v>30</v>
      </c>
      <c r="I177" s="40">
        <v>0.27581849000000003</v>
      </c>
      <c r="J177" s="42" t="s">
        <v>30</v>
      </c>
      <c r="K177" s="49">
        <v>0.27581849000000003</v>
      </c>
      <c r="L177" s="42" t="s">
        <v>30</v>
      </c>
      <c r="M177" s="49">
        <v>0.248</v>
      </c>
      <c r="N177" s="42" t="s">
        <v>30</v>
      </c>
      <c r="O177" s="41">
        <f t="shared" si="61"/>
        <v>2.7818490000000029E-2</v>
      </c>
      <c r="P177" s="42" t="s">
        <v>30</v>
      </c>
      <c r="Q177" s="41">
        <f t="shared" si="62"/>
        <v>-2.7818490000000029E-2</v>
      </c>
      <c r="R177" s="42" t="s">
        <v>30</v>
      </c>
      <c r="S177" s="88">
        <f t="shared" si="60"/>
        <v>-0.10085795916002595</v>
      </c>
      <c r="T177" s="51" t="s">
        <v>345</v>
      </c>
      <c r="U177" s="21"/>
      <c r="V177" s="13"/>
      <c r="W177" s="13"/>
      <c r="X177" s="23"/>
      <c r="Y177" s="23"/>
      <c r="Z177" s="23"/>
    </row>
    <row r="178" spans="1:26" ht="31.5" x14ac:dyDescent="0.25">
      <c r="A178" s="54" t="s">
        <v>330</v>
      </c>
      <c r="B178" s="68" t="s">
        <v>376</v>
      </c>
      <c r="C178" s="63" t="s">
        <v>377</v>
      </c>
      <c r="D178" s="49" t="s">
        <v>30</v>
      </c>
      <c r="E178" s="49">
        <v>0.27581849000000003</v>
      </c>
      <c r="F178" s="42" t="s">
        <v>30</v>
      </c>
      <c r="G178" s="40">
        <v>0</v>
      </c>
      <c r="H178" s="42" t="s">
        <v>30</v>
      </c>
      <c r="I178" s="40">
        <v>0.27581849000000003</v>
      </c>
      <c r="J178" s="42" t="s">
        <v>30</v>
      </c>
      <c r="K178" s="49">
        <v>0.27581849000000003</v>
      </c>
      <c r="L178" s="42" t="s">
        <v>30</v>
      </c>
      <c r="M178" s="49">
        <v>0.248</v>
      </c>
      <c r="N178" s="42" t="s">
        <v>30</v>
      </c>
      <c r="O178" s="41">
        <f t="shared" si="61"/>
        <v>2.7818490000000029E-2</v>
      </c>
      <c r="P178" s="42" t="s">
        <v>30</v>
      </c>
      <c r="Q178" s="41">
        <f t="shared" si="62"/>
        <v>-2.7818490000000029E-2</v>
      </c>
      <c r="R178" s="42" t="s">
        <v>30</v>
      </c>
      <c r="S178" s="88">
        <f t="shared" si="60"/>
        <v>-0.10085795916002595</v>
      </c>
      <c r="T178" s="51" t="s">
        <v>345</v>
      </c>
      <c r="U178" s="21"/>
      <c r="V178" s="13"/>
      <c r="W178" s="13"/>
      <c r="X178" s="23"/>
      <c r="Y178" s="23"/>
      <c r="Z178" s="23"/>
    </row>
    <row r="179" spans="1:26" ht="31.5" x14ac:dyDescent="0.25">
      <c r="A179" s="54" t="s">
        <v>330</v>
      </c>
      <c r="B179" s="68" t="s">
        <v>378</v>
      </c>
      <c r="C179" s="63" t="s">
        <v>379</v>
      </c>
      <c r="D179" s="49" t="s">
        <v>30</v>
      </c>
      <c r="E179" s="49">
        <v>0.25398217000000001</v>
      </c>
      <c r="F179" s="42" t="s">
        <v>30</v>
      </c>
      <c r="G179" s="40">
        <v>0</v>
      </c>
      <c r="H179" s="42" t="s">
        <v>30</v>
      </c>
      <c r="I179" s="40">
        <v>0.25398217000000001</v>
      </c>
      <c r="J179" s="42" t="s">
        <v>30</v>
      </c>
      <c r="K179" s="49">
        <v>0.25398217000000001</v>
      </c>
      <c r="L179" s="42" t="s">
        <v>30</v>
      </c>
      <c r="M179" s="49">
        <v>0.248</v>
      </c>
      <c r="N179" s="42" t="s">
        <v>30</v>
      </c>
      <c r="O179" s="41">
        <f t="shared" si="61"/>
        <v>5.9821700000000089E-3</v>
      </c>
      <c r="P179" s="42" t="s">
        <v>30</v>
      </c>
      <c r="Q179" s="41">
        <f t="shared" si="62"/>
        <v>-5.9821700000000089E-3</v>
      </c>
      <c r="R179" s="42" t="s">
        <v>30</v>
      </c>
      <c r="S179" s="88">
        <f t="shared" si="60"/>
        <v>-2.3553503775481596E-2</v>
      </c>
      <c r="T179" s="51" t="s">
        <v>30</v>
      </c>
      <c r="U179" s="21"/>
      <c r="V179" s="13"/>
      <c r="W179" s="13"/>
      <c r="X179" s="23"/>
      <c r="Y179" s="23"/>
      <c r="Z179" s="23"/>
    </row>
    <row r="180" spans="1:26" ht="31.5" x14ac:dyDescent="0.25">
      <c r="A180" s="54" t="s">
        <v>330</v>
      </c>
      <c r="B180" s="68" t="s">
        <v>380</v>
      </c>
      <c r="C180" s="63" t="s">
        <v>381</v>
      </c>
      <c r="D180" s="49" t="s">
        <v>30</v>
      </c>
      <c r="E180" s="49">
        <v>0.27581849000000003</v>
      </c>
      <c r="F180" s="42" t="s">
        <v>30</v>
      </c>
      <c r="G180" s="40">
        <v>0</v>
      </c>
      <c r="H180" s="42" t="s">
        <v>30</v>
      </c>
      <c r="I180" s="40">
        <v>0.27581849000000003</v>
      </c>
      <c r="J180" s="42" t="s">
        <v>30</v>
      </c>
      <c r="K180" s="49">
        <v>0.27581849000000003</v>
      </c>
      <c r="L180" s="42" t="s">
        <v>30</v>
      </c>
      <c r="M180" s="49">
        <v>0.248</v>
      </c>
      <c r="N180" s="42" t="s">
        <v>30</v>
      </c>
      <c r="O180" s="41">
        <f t="shared" si="61"/>
        <v>2.7818490000000029E-2</v>
      </c>
      <c r="P180" s="42" t="s">
        <v>30</v>
      </c>
      <c r="Q180" s="41">
        <f t="shared" si="62"/>
        <v>-2.7818490000000029E-2</v>
      </c>
      <c r="R180" s="42" t="s">
        <v>30</v>
      </c>
      <c r="S180" s="88">
        <f t="shared" si="60"/>
        <v>-0.10085795916002595</v>
      </c>
      <c r="T180" s="51" t="s">
        <v>345</v>
      </c>
      <c r="U180" s="21"/>
      <c r="V180" s="13"/>
      <c r="W180" s="13"/>
      <c r="X180" s="23"/>
      <c r="Y180" s="23"/>
      <c r="Z180" s="23"/>
    </row>
    <row r="181" spans="1:26" ht="31.5" x14ac:dyDescent="0.25">
      <c r="A181" s="54" t="s">
        <v>330</v>
      </c>
      <c r="B181" s="68" t="s">
        <v>382</v>
      </c>
      <c r="C181" s="63" t="s">
        <v>383</v>
      </c>
      <c r="D181" s="49" t="s">
        <v>30</v>
      </c>
      <c r="E181" s="49">
        <v>0.27581849000000003</v>
      </c>
      <c r="F181" s="42" t="s">
        <v>30</v>
      </c>
      <c r="G181" s="40">
        <v>0</v>
      </c>
      <c r="H181" s="42" t="s">
        <v>30</v>
      </c>
      <c r="I181" s="40">
        <v>0.27581849000000003</v>
      </c>
      <c r="J181" s="42" t="s">
        <v>30</v>
      </c>
      <c r="K181" s="49">
        <v>0.27581849000000003</v>
      </c>
      <c r="L181" s="42" t="s">
        <v>30</v>
      </c>
      <c r="M181" s="49">
        <v>0.248</v>
      </c>
      <c r="N181" s="42" t="s">
        <v>30</v>
      </c>
      <c r="O181" s="41">
        <f t="shared" si="61"/>
        <v>2.7818490000000029E-2</v>
      </c>
      <c r="P181" s="42" t="s">
        <v>30</v>
      </c>
      <c r="Q181" s="41">
        <f t="shared" si="62"/>
        <v>-2.7818490000000029E-2</v>
      </c>
      <c r="R181" s="42" t="s">
        <v>30</v>
      </c>
      <c r="S181" s="88">
        <f t="shared" si="60"/>
        <v>-0.10085795916002595</v>
      </c>
      <c r="T181" s="51" t="s">
        <v>345</v>
      </c>
      <c r="U181" s="21"/>
      <c r="V181" s="13"/>
      <c r="W181" s="13"/>
      <c r="X181" s="23"/>
      <c r="Y181" s="23"/>
      <c r="Z181" s="23"/>
    </row>
    <row r="182" spans="1:26" ht="31.5" x14ac:dyDescent="0.25">
      <c r="A182" s="54" t="s">
        <v>330</v>
      </c>
      <c r="B182" s="68" t="s">
        <v>384</v>
      </c>
      <c r="C182" s="63" t="s">
        <v>385</v>
      </c>
      <c r="D182" s="49" t="s">
        <v>30</v>
      </c>
      <c r="E182" s="49">
        <v>0.13227</v>
      </c>
      <c r="F182" s="42" t="s">
        <v>30</v>
      </c>
      <c r="G182" s="40">
        <v>0</v>
      </c>
      <c r="H182" s="42" t="s">
        <v>30</v>
      </c>
      <c r="I182" s="40">
        <v>0.13227</v>
      </c>
      <c r="J182" s="42" t="s">
        <v>30</v>
      </c>
      <c r="K182" s="49">
        <v>0.13227</v>
      </c>
      <c r="L182" s="42" t="s">
        <v>30</v>
      </c>
      <c r="M182" s="49">
        <v>0.13227</v>
      </c>
      <c r="N182" s="42" t="s">
        <v>30</v>
      </c>
      <c r="O182" s="41">
        <f t="shared" si="61"/>
        <v>0</v>
      </c>
      <c r="P182" s="42" t="s">
        <v>30</v>
      </c>
      <c r="Q182" s="41">
        <f t="shared" si="62"/>
        <v>0</v>
      </c>
      <c r="R182" s="42" t="s">
        <v>30</v>
      </c>
      <c r="S182" s="88">
        <f t="shared" si="60"/>
        <v>0</v>
      </c>
      <c r="T182" s="51" t="s">
        <v>30</v>
      </c>
      <c r="U182" s="21"/>
      <c r="V182" s="13"/>
      <c r="W182" s="13"/>
      <c r="X182" s="23"/>
      <c r="Y182" s="23"/>
      <c r="Z182" s="23"/>
    </row>
    <row r="183" spans="1:26" ht="31.5" x14ac:dyDescent="0.25">
      <c r="A183" s="54" t="s">
        <v>330</v>
      </c>
      <c r="B183" s="68" t="s">
        <v>386</v>
      </c>
      <c r="C183" s="63" t="s">
        <v>387</v>
      </c>
      <c r="D183" s="49" t="s">
        <v>30</v>
      </c>
      <c r="E183" s="49">
        <v>0.26454800000000001</v>
      </c>
      <c r="F183" s="42" t="s">
        <v>30</v>
      </c>
      <c r="G183" s="40">
        <v>0</v>
      </c>
      <c r="H183" s="42" t="s">
        <v>30</v>
      </c>
      <c r="I183" s="40">
        <v>0.26454800000000001</v>
      </c>
      <c r="J183" s="42" t="s">
        <v>30</v>
      </c>
      <c r="K183" s="49">
        <v>0.26454800000000001</v>
      </c>
      <c r="L183" s="42" t="s">
        <v>30</v>
      </c>
      <c r="M183" s="49">
        <v>0.26454800000000001</v>
      </c>
      <c r="N183" s="42" t="s">
        <v>30</v>
      </c>
      <c r="O183" s="41">
        <f t="shared" si="61"/>
        <v>0</v>
      </c>
      <c r="P183" s="42" t="s">
        <v>30</v>
      </c>
      <c r="Q183" s="41">
        <f t="shared" si="62"/>
        <v>0</v>
      </c>
      <c r="R183" s="42" t="s">
        <v>30</v>
      </c>
      <c r="S183" s="88">
        <f t="shared" si="60"/>
        <v>0</v>
      </c>
      <c r="T183" s="51" t="s">
        <v>30</v>
      </c>
      <c r="U183" s="21"/>
      <c r="V183" s="13"/>
      <c r="W183" s="13"/>
      <c r="X183" s="23"/>
      <c r="Y183" s="23"/>
      <c r="Z183" s="23"/>
    </row>
    <row r="184" spans="1:26" ht="31.5" x14ac:dyDescent="0.25">
      <c r="A184" s="54" t="s">
        <v>330</v>
      </c>
      <c r="B184" s="68" t="s">
        <v>388</v>
      </c>
      <c r="C184" s="63" t="s">
        <v>389</v>
      </c>
      <c r="D184" s="49" t="s">
        <v>30</v>
      </c>
      <c r="E184" s="49">
        <v>0.13227</v>
      </c>
      <c r="F184" s="42" t="s">
        <v>30</v>
      </c>
      <c r="G184" s="40">
        <v>0</v>
      </c>
      <c r="H184" s="42" t="s">
        <v>30</v>
      </c>
      <c r="I184" s="40">
        <v>0.13227</v>
      </c>
      <c r="J184" s="42" t="s">
        <v>30</v>
      </c>
      <c r="K184" s="49">
        <v>0.13227</v>
      </c>
      <c r="L184" s="42" t="s">
        <v>30</v>
      </c>
      <c r="M184" s="49">
        <v>0.13227</v>
      </c>
      <c r="N184" s="42" t="s">
        <v>30</v>
      </c>
      <c r="O184" s="41">
        <f t="shared" si="61"/>
        <v>0</v>
      </c>
      <c r="P184" s="42" t="s">
        <v>30</v>
      </c>
      <c r="Q184" s="41">
        <f t="shared" si="62"/>
        <v>0</v>
      </c>
      <c r="R184" s="42" t="s">
        <v>30</v>
      </c>
      <c r="S184" s="88">
        <f t="shared" si="60"/>
        <v>0</v>
      </c>
      <c r="T184" s="51" t="s">
        <v>30</v>
      </c>
      <c r="U184" s="21"/>
      <c r="V184" s="13"/>
      <c r="W184" s="13"/>
      <c r="X184" s="23"/>
      <c r="Y184" s="23"/>
      <c r="Z184" s="23"/>
    </row>
    <row r="185" spans="1:26" ht="31.5" x14ac:dyDescent="0.25">
      <c r="A185" s="54" t="s">
        <v>330</v>
      </c>
      <c r="B185" s="68" t="s">
        <v>390</v>
      </c>
      <c r="C185" s="63" t="s">
        <v>391</v>
      </c>
      <c r="D185" s="49" t="s">
        <v>30</v>
      </c>
      <c r="E185" s="49">
        <v>0.13227</v>
      </c>
      <c r="F185" s="42" t="s">
        <v>30</v>
      </c>
      <c r="G185" s="40">
        <v>0</v>
      </c>
      <c r="H185" s="42" t="s">
        <v>30</v>
      </c>
      <c r="I185" s="40">
        <v>0.13227</v>
      </c>
      <c r="J185" s="42" t="s">
        <v>30</v>
      </c>
      <c r="K185" s="49">
        <v>0.13227</v>
      </c>
      <c r="L185" s="42" t="s">
        <v>30</v>
      </c>
      <c r="M185" s="49">
        <v>0.13227</v>
      </c>
      <c r="N185" s="42" t="s">
        <v>30</v>
      </c>
      <c r="O185" s="41">
        <f t="shared" si="61"/>
        <v>0</v>
      </c>
      <c r="P185" s="42" t="s">
        <v>30</v>
      </c>
      <c r="Q185" s="41">
        <f t="shared" si="62"/>
        <v>0</v>
      </c>
      <c r="R185" s="42" t="s">
        <v>30</v>
      </c>
      <c r="S185" s="88">
        <f t="shared" si="60"/>
        <v>0</v>
      </c>
      <c r="T185" s="51" t="s">
        <v>30</v>
      </c>
      <c r="U185" s="21"/>
      <c r="V185" s="13"/>
      <c r="W185" s="13"/>
      <c r="X185" s="23"/>
      <c r="Y185" s="23"/>
      <c r="Z185" s="23"/>
    </row>
    <row r="186" spans="1:26" ht="47.25" x14ac:dyDescent="0.25">
      <c r="A186" s="54" t="s">
        <v>330</v>
      </c>
      <c r="B186" s="68" t="s">
        <v>392</v>
      </c>
      <c r="C186" s="63" t="s">
        <v>393</v>
      </c>
      <c r="D186" s="49" t="s">
        <v>30</v>
      </c>
      <c r="E186" s="49">
        <v>0.59603051000000007</v>
      </c>
      <c r="F186" s="42" t="s">
        <v>30</v>
      </c>
      <c r="G186" s="40">
        <v>0</v>
      </c>
      <c r="H186" s="42" t="s">
        <v>30</v>
      </c>
      <c r="I186" s="40">
        <v>0.59603051000000007</v>
      </c>
      <c r="J186" s="42" t="s">
        <v>30</v>
      </c>
      <c r="K186" s="49">
        <v>0.59603051000000007</v>
      </c>
      <c r="L186" s="42" t="s">
        <v>30</v>
      </c>
      <c r="M186" s="49">
        <v>0</v>
      </c>
      <c r="N186" s="42" t="s">
        <v>30</v>
      </c>
      <c r="O186" s="41">
        <f t="shared" si="61"/>
        <v>0.59603051000000007</v>
      </c>
      <c r="P186" s="42" t="s">
        <v>30</v>
      </c>
      <c r="Q186" s="41">
        <f t="shared" si="62"/>
        <v>-0.59603051000000007</v>
      </c>
      <c r="R186" s="42" t="s">
        <v>30</v>
      </c>
      <c r="S186" s="88">
        <f t="shared" si="60"/>
        <v>-1</v>
      </c>
      <c r="T186" s="51" t="s">
        <v>394</v>
      </c>
      <c r="U186" s="21"/>
      <c r="V186" s="13"/>
      <c r="W186" s="13"/>
      <c r="X186" s="23"/>
      <c r="Y186" s="23"/>
      <c r="Z186" s="23"/>
    </row>
    <row r="187" spans="1:26" x14ac:dyDescent="0.25">
      <c r="A187" s="54" t="s">
        <v>330</v>
      </c>
      <c r="B187" s="68" t="s">
        <v>395</v>
      </c>
      <c r="C187" s="63" t="s">
        <v>396</v>
      </c>
      <c r="D187" s="49" t="s">
        <v>30</v>
      </c>
      <c r="E187" s="49">
        <v>8.3682680000000009E-2</v>
      </c>
      <c r="F187" s="42" t="s">
        <v>30</v>
      </c>
      <c r="G187" s="40">
        <v>0</v>
      </c>
      <c r="H187" s="42" t="s">
        <v>30</v>
      </c>
      <c r="I187" s="40">
        <v>8.3682680000000009E-2</v>
      </c>
      <c r="J187" s="42" t="s">
        <v>30</v>
      </c>
      <c r="K187" s="49">
        <v>8.3682680000000009E-2</v>
      </c>
      <c r="L187" s="42" t="s">
        <v>30</v>
      </c>
      <c r="M187" s="49">
        <v>0.13300000000000001</v>
      </c>
      <c r="N187" s="42" t="s">
        <v>30</v>
      </c>
      <c r="O187" s="41">
        <f t="shared" si="61"/>
        <v>-4.9317319999999998E-2</v>
      </c>
      <c r="P187" s="42" t="s">
        <v>30</v>
      </c>
      <c r="Q187" s="41">
        <f t="shared" si="62"/>
        <v>4.9317319999999998E-2</v>
      </c>
      <c r="R187" s="42" t="s">
        <v>30</v>
      </c>
      <c r="S187" s="88">
        <f t="shared" si="60"/>
        <v>0.58933724397927978</v>
      </c>
      <c r="T187" s="51" t="s">
        <v>338</v>
      </c>
      <c r="U187" s="21"/>
      <c r="V187" s="13"/>
      <c r="W187" s="13"/>
      <c r="X187" s="23"/>
      <c r="Y187" s="23"/>
      <c r="Z187" s="23"/>
    </row>
    <row r="188" spans="1:26" x14ac:dyDescent="0.25">
      <c r="A188" s="54" t="s">
        <v>330</v>
      </c>
      <c r="B188" s="68" t="s">
        <v>397</v>
      </c>
      <c r="C188" s="63" t="s">
        <v>398</v>
      </c>
      <c r="D188" s="49" t="s">
        <v>30</v>
      </c>
      <c r="E188" s="49">
        <v>0.12478136999999999</v>
      </c>
      <c r="F188" s="42" t="s">
        <v>30</v>
      </c>
      <c r="G188" s="40">
        <v>0</v>
      </c>
      <c r="H188" s="42" t="s">
        <v>30</v>
      </c>
      <c r="I188" s="40">
        <v>0.12478136999999999</v>
      </c>
      <c r="J188" s="42" t="s">
        <v>30</v>
      </c>
      <c r="K188" s="49">
        <v>0.12478136999999999</v>
      </c>
      <c r="L188" s="42" t="s">
        <v>30</v>
      </c>
      <c r="M188" s="49">
        <v>8.5000000000000006E-2</v>
      </c>
      <c r="N188" s="42" t="s">
        <v>30</v>
      </c>
      <c r="O188" s="41">
        <f t="shared" si="61"/>
        <v>3.9781369999999983E-2</v>
      </c>
      <c r="P188" s="42" t="s">
        <v>30</v>
      </c>
      <c r="Q188" s="41">
        <f t="shared" si="62"/>
        <v>-3.9781369999999983E-2</v>
      </c>
      <c r="R188" s="42" t="s">
        <v>30</v>
      </c>
      <c r="S188" s="88">
        <f t="shared" si="60"/>
        <v>-0.31880856893941767</v>
      </c>
      <c r="T188" s="51" t="s">
        <v>345</v>
      </c>
      <c r="U188" s="21"/>
      <c r="V188" s="13"/>
      <c r="W188" s="13"/>
      <c r="X188" s="23"/>
      <c r="Y188" s="23"/>
      <c r="Z188" s="23"/>
    </row>
    <row r="189" spans="1:26" x14ac:dyDescent="0.25">
      <c r="A189" s="54" t="s">
        <v>330</v>
      </c>
      <c r="B189" s="68" t="s">
        <v>399</v>
      </c>
      <c r="C189" s="63" t="s">
        <v>400</v>
      </c>
      <c r="D189" s="49" t="s">
        <v>30</v>
      </c>
      <c r="E189" s="49">
        <v>0.12478136999999999</v>
      </c>
      <c r="F189" s="42" t="s">
        <v>30</v>
      </c>
      <c r="G189" s="40">
        <v>0</v>
      </c>
      <c r="H189" s="42" t="s">
        <v>30</v>
      </c>
      <c r="I189" s="40">
        <v>0.12478136999999999</v>
      </c>
      <c r="J189" s="42" t="s">
        <v>30</v>
      </c>
      <c r="K189" s="49">
        <v>0.12478136999999999</v>
      </c>
      <c r="L189" s="42" t="s">
        <v>30</v>
      </c>
      <c r="M189" s="49">
        <v>8.5000000000000006E-2</v>
      </c>
      <c r="N189" s="42" t="s">
        <v>30</v>
      </c>
      <c r="O189" s="41">
        <f t="shared" si="61"/>
        <v>3.9781369999999983E-2</v>
      </c>
      <c r="P189" s="42" t="s">
        <v>30</v>
      </c>
      <c r="Q189" s="41">
        <f t="shared" si="62"/>
        <v>-3.9781369999999983E-2</v>
      </c>
      <c r="R189" s="42" t="s">
        <v>30</v>
      </c>
      <c r="S189" s="88">
        <f t="shared" si="60"/>
        <v>-0.31880856893941767</v>
      </c>
      <c r="T189" s="51" t="s">
        <v>345</v>
      </c>
      <c r="U189" s="21"/>
      <c r="V189" s="13"/>
      <c r="W189" s="13"/>
      <c r="X189" s="23"/>
      <c r="Y189" s="23"/>
      <c r="Z189" s="23"/>
    </row>
    <row r="190" spans="1:26" x14ac:dyDescent="0.25">
      <c r="A190" s="54" t="s">
        <v>330</v>
      </c>
      <c r="B190" s="68" t="s">
        <v>401</v>
      </c>
      <c r="C190" s="63" t="s">
        <v>402</v>
      </c>
      <c r="D190" s="49" t="s">
        <v>30</v>
      </c>
      <c r="E190" s="49">
        <v>6.4074290000000006E-2</v>
      </c>
      <c r="F190" s="42" t="s">
        <v>30</v>
      </c>
      <c r="G190" s="40">
        <v>0</v>
      </c>
      <c r="H190" s="42" t="s">
        <v>30</v>
      </c>
      <c r="I190" s="40">
        <v>6.4074290000000006E-2</v>
      </c>
      <c r="J190" s="42" t="s">
        <v>30</v>
      </c>
      <c r="K190" s="49">
        <v>6.4074290000000006E-2</v>
      </c>
      <c r="L190" s="42" t="s">
        <v>30</v>
      </c>
      <c r="M190" s="49">
        <v>7.6499999999999999E-2</v>
      </c>
      <c r="N190" s="42" t="s">
        <v>30</v>
      </c>
      <c r="O190" s="41">
        <f t="shared" si="61"/>
        <v>-1.2425709999999993E-2</v>
      </c>
      <c r="P190" s="42" t="s">
        <v>30</v>
      </c>
      <c r="Q190" s="41">
        <f t="shared" si="62"/>
        <v>1.2425709999999993E-2</v>
      </c>
      <c r="R190" s="42" t="s">
        <v>30</v>
      </c>
      <c r="S190" s="88">
        <f t="shared" si="60"/>
        <v>0.19392661237447956</v>
      </c>
      <c r="T190" s="51" t="s">
        <v>338</v>
      </c>
      <c r="U190" s="21"/>
      <c r="V190" s="13"/>
      <c r="W190" s="13"/>
      <c r="X190" s="23"/>
      <c r="Y190" s="23"/>
      <c r="Z190" s="23"/>
    </row>
    <row r="191" spans="1:26" x14ac:dyDescent="0.25">
      <c r="A191" s="54" t="s">
        <v>330</v>
      </c>
      <c r="B191" s="68" t="s">
        <v>403</v>
      </c>
      <c r="C191" s="63" t="s">
        <v>404</v>
      </c>
      <c r="D191" s="49" t="s">
        <v>30</v>
      </c>
      <c r="E191" s="49">
        <v>6.4074290000000006E-2</v>
      </c>
      <c r="F191" s="42" t="s">
        <v>30</v>
      </c>
      <c r="G191" s="40">
        <v>0</v>
      </c>
      <c r="H191" s="42" t="s">
        <v>30</v>
      </c>
      <c r="I191" s="40">
        <v>6.4074290000000006E-2</v>
      </c>
      <c r="J191" s="42" t="s">
        <v>30</v>
      </c>
      <c r="K191" s="49">
        <v>6.4074290000000006E-2</v>
      </c>
      <c r="L191" s="42" t="s">
        <v>30</v>
      </c>
      <c r="M191" s="49">
        <v>7.6499999999999999E-2</v>
      </c>
      <c r="N191" s="42" t="s">
        <v>30</v>
      </c>
      <c r="O191" s="41">
        <f t="shared" si="61"/>
        <v>-1.2425709999999993E-2</v>
      </c>
      <c r="P191" s="42" t="s">
        <v>30</v>
      </c>
      <c r="Q191" s="41">
        <f t="shared" si="62"/>
        <v>1.2425709999999993E-2</v>
      </c>
      <c r="R191" s="42" t="s">
        <v>30</v>
      </c>
      <c r="S191" s="88">
        <f t="shared" si="60"/>
        <v>0.19392661237447956</v>
      </c>
      <c r="T191" s="51" t="s">
        <v>338</v>
      </c>
      <c r="U191" s="21"/>
      <c r="V191" s="13"/>
      <c r="W191" s="13"/>
      <c r="X191" s="23"/>
      <c r="Y191" s="23"/>
      <c r="Z191" s="23"/>
    </row>
    <row r="192" spans="1:26" ht="31.5" x14ac:dyDescent="0.25">
      <c r="A192" s="54" t="s">
        <v>330</v>
      </c>
      <c r="B192" s="68" t="s">
        <v>405</v>
      </c>
      <c r="C192" s="63" t="s">
        <v>406</v>
      </c>
      <c r="D192" s="49" t="s">
        <v>30</v>
      </c>
      <c r="E192" s="49">
        <v>0.34601021999999998</v>
      </c>
      <c r="F192" s="42" t="s">
        <v>30</v>
      </c>
      <c r="G192" s="40">
        <v>0</v>
      </c>
      <c r="H192" s="42" t="s">
        <v>30</v>
      </c>
      <c r="I192" s="40">
        <v>0.34601021999999998</v>
      </c>
      <c r="J192" s="42" t="s">
        <v>30</v>
      </c>
      <c r="K192" s="49">
        <v>0.34601021999999998</v>
      </c>
      <c r="L192" s="42" t="s">
        <v>30</v>
      </c>
      <c r="M192" s="49">
        <v>0</v>
      </c>
      <c r="N192" s="42" t="s">
        <v>30</v>
      </c>
      <c r="O192" s="41">
        <f t="shared" si="61"/>
        <v>0.34601021999999998</v>
      </c>
      <c r="P192" s="42" t="s">
        <v>30</v>
      </c>
      <c r="Q192" s="41">
        <f t="shared" si="62"/>
        <v>-0.34601021999999998</v>
      </c>
      <c r="R192" s="42" t="s">
        <v>30</v>
      </c>
      <c r="S192" s="88">
        <f t="shared" si="60"/>
        <v>-1</v>
      </c>
      <c r="T192" s="51" t="s">
        <v>407</v>
      </c>
      <c r="U192" s="21"/>
      <c r="V192" s="13"/>
      <c r="W192" s="13"/>
      <c r="X192" s="23"/>
      <c r="Y192" s="23"/>
      <c r="Z192" s="23"/>
    </row>
    <row r="193" spans="1:26" x14ac:dyDescent="0.25">
      <c r="A193" s="54" t="s">
        <v>330</v>
      </c>
      <c r="B193" s="68" t="s">
        <v>408</v>
      </c>
      <c r="C193" s="63" t="s">
        <v>409</v>
      </c>
      <c r="D193" s="49" t="s">
        <v>30</v>
      </c>
      <c r="E193" s="49">
        <v>0.23066381000000002</v>
      </c>
      <c r="F193" s="42" t="s">
        <v>30</v>
      </c>
      <c r="G193" s="40">
        <v>0</v>
      </c>
      <c r="H193" s="42" t="s">
        <v>30</v>
      </c>
      <c r="I193" s="40">
        <v>0.23066381000000002</v>
      </c>
      <c r="J193" s="42" t="s">
        <v>30</v>
      </c>
      <c r="K193" s="49">
        <v>0.23066381000000002</v>
      </c>
      <c r="L193" s="42" t="s">
        <v>30</v>
      </c>
      <c r="M193" s="49">
        <v>0.19500000000000001</v>
      </c>
      <c r="N193" s="42" t="s">
        <v>30</v>
      </c>
      <c r="O193" s="41">
        <f t="shared" si="61"/>
        <v>3.5663810000000018E-2</v>
      </c>
      <c r="P193" s="42" t="s">
        <v>30</v>
      </c>
      <c r="Q193" s="41">
        <f t="shared" si="62"/>
        <v>-3.5663810000000018E-2</v>
      </c>
      <c r="R193" s="42" t="s">
        <v>30</v>
      </c>
      <c r="S193" s="88">
        <f t="shared" si="60"/>
        <v>-0.15461380786175349</v>
      </c>
      <c r="T193" s="51" t="s">
        <v>345</v>
      </c>
      <c r="U193" s="21"/>
      <c r="V193" s="13"/>
      <c r="W193" s="13"/>
      <c r="X193" s="23"/>
      <c r="Y193" s="23"/>
      <c r="Z193" s="23"/>
    </row>
    <row r="194" spans="1:26" ht="31.5" x14ac:dyDescent="0.25">
      <c r="A194" s="54" t="s">
        <v>330</v>
      </c>
      <c r="B194" s="68" t="s">
        <v>410</v>
      </c>
      <c r="C194" s="63" t="s">
        <v>411</v>
      </c>
      <c r="D194" s="49" t="s">
        <v>30</v>
      </c>
      <c r="E194" s="49">
        <v>0.25998851000000001</v>
      </c>
      <c r="F194" s="42" t="s">
        <v>30</v>
      </c>
      <c r="G194" s="40">
        <v>0</v>
      </c>
      <c r="H194" s="42" t="s">
        <v>30</v>
      </c>
      <c r="I194" s="40">
        <v>0.25998851000000001</v>
      </c>
      <c r="J194" s="42" t="s">
        <v>30</v>
      </c>
      <c r="K194" s="49">
        <v>0.25998851000000001</v>
      </c>
      <c r="L194" s="42" t="s">
        <v>30</v>
      </c>
      <c r="M194" s="49">
        <v>7.4999999999999997E-2</v>
      </c>
      <c r="N194" s="42" t="s">
        <v>30</v>
      </c>
      <c r="O194" s="41">
        <f t="shared" si="61"/>
        <v>0.18498850999999999</v>
      </c>
      <c r="P194" s="42" t="s">
        <v>30</v>
      </c>
      <c r="Q194" s="41">
        <f t="shared" si="62"/>
        <v>-0.18498850999999999</v>
      </c>
      <c r="R194" s="42" t="s">
        <v>30</v>
      </c>
      <c r="S194" s="88">
        <f t="shared" si="60"/>
        <v>-0.71152571319401769</v>
      </c>
      <c r="T194" s="51" t="s">
        <v>345</v>
      </c>
      <c r="U194" s="21"/>
      <c r="V194" s="13"/>
      <c r="W194" s="13"/>
      <c r="X194" s="23"/>
      <c r="Y194" s="23"/>
      <c r="Z194" s="23"/>
    </row>
    <row r="195" spans="1:26" ht="31.5" x14ac:dyDescent="0.25">
      <c r="A195" s="54" t="s">
        <v>330</v>
      </c>
      <c r="B195" s="68" t="s">
        <v>412</v>
      </c>
      <c r="C195" s="63" t="s">
        <v>413</v>
      </c>
      <c r="D195" s="49" t="s">
        <v>30</v>
      </c>
      <c r="E195" s="49">
        <v>9.4125139999999996E-2</v>
      </c>
      <c r="F195" s="42" t="s">
        <v>30</v>
      </c>
      <c r="G195" s="40">
        <v>0</v>
      </c>
      <c r="H195" s="42" t="s">
        <v>30</v>
      </c>
      <c r="I195" s="40">
        <v>9.4125139999999996E-2</v>
      </c>
      <c r="J195" s="42" t="s">
        <v>30</v>
      </c>
      <c r="K195" s="49">
        <v>9.4125139999999996E-2</v>
      </c>
      <c r="L195" s="42" t="s">
        <v>30</v>
      </c>
      <c r="M195" s="49">
        <v>7.4999999999999997E-2</v>
      </c>
      <c r="N195" s="42" t="s">
        <v>30</v>
      </c>
      <c r="O195" s="41">
        <f t="shared" si="61"/>
        <v>1.9125139999999999E-2</v>
      </c>
      <c r="P195" s="42" t="s">
        <v>30</v>
      </c>
      <c r="Q195" s="41">
        <f t="shared" si="62"/>
        <v>-1.9125139999999999E-2</v>
      </c>
      <c r="R195" s="42" t="s">
        <v>30</v>
      </c>
      <c r="S195" s="88">
        <f t="shared" si="60"/>
        <v>-0.20318843616062615</v>
      </c>
      <c r="T195" s="51" t="s">
        <v>345</v>
      </c>
      <c r="U195" s="21"/>
      <c r="V195" s="13"/>
      <c r="W195" s="13"/>
      <c r="X195" s="23"/>
      <c r="Y195" s="23"/>
      <c r="Z195" s="23"/>
    </row>
    <row r="196" spans="1:26" x14ac:dyDescent="0.25">
      <c r="A196" s="54" t="s">
        <v>330</v>
      </c>
      <c r="B196" s="68" t="s">
        <v>414</v>
      </c>
      <c r="C196" s="63" t="s">
        <v>415</v>
      </c>
      <c r="D196" s="49" t="s">
        <v>30</v>
      </c>
      <c r="E196" s="49">
        <v>0.1236505</v>
      </c>
      <c r="F196" s="42" t="s">
        <v>30</v>
      </c>
      <c r="G196" s="40">
        <v>0</v>
      </c>
      <c r="H196" s="42" t="s">
        <v>30</v>
      </c>
      <c r="I196" s="40">
        <v>0.1236505</v>
      </c>
      <c r="J196" s="42" t="s">
        <v>30</v>
      </c>
      <c r="K196" s="49">
        <v>0.1236505</v>
      </c>
      <c r="L196" s="42" t="s">
        <v>30</v>
      </c>
      <c r="M196" s="49">
        <v>0.14000000000000001</v>
      </c>
      <c r="N196" s="42" t="s">
        <v>30</v>
      </c>
      <c r="O196" s="41">
        <f t="shared" si="61"/>
        <v>-1.6349500000000017E-2</v>
      </c>
      <c r="P196" s="42" t="s">
        <v>30</v>
      </c>
      <c r="Q196" s="41">
        <f t="shared" si="62"/>
        <v>1.6349500000000017E-2</v>
      </c>
      <c r="R196" s="42" t="s">
        <v>30</v>
      </c>
      <c r="S196" s="88">
        <f t="shared" si="60"/>
        <v>0.13222348474126686</v>
      </c>
      <c r="T196" s="51" t="s">
        <v>338</v>
      </c>
      <c r="U196" s="21"/>
      <c r="V196" s="13"/>
      <c r="W196" s="13"/>
      <c r="X196" s="23"/>
      <c r="Y196" s="23"/>
      <c r="Z196" s="23"/>
    </row>
    <row r="197" spans="1:26" x14ac:dyDescent="0.25">
      <c r="A197" s="54" t="s">
        <v>330</v>
      </c>
      <c r="B197" s="68" t="s">
        <v>416</v>
      </c>
      <c r="C197" s="63" t="s">
        <v>417</v>
      </c>
      <c r="D197" s="49" t="s">
        <v>30</v>
      </c>
      <c r="E197" s="49">
        <v>0.102007</v>
      </c>
      <c r="F197" s="42" t="s">
        <v>30</v>
      </c>
      <c r="G197" s="40">
        <v>0</v>
      </c>
      <c r="H197" s="42" t="s">
        <v>30</v>
      </c>
      <c r="I197" s="40">
        <v>0.102007</v>
      </c>
      <c r="J197" s="42" t="s">
        <v>30</v>
      </c>
      <c r="K197" s="49">
        <v>0.102007</v>
      </c>
      <c r="L197" s="42" t="s">
        <v>30</v>
      </c>
      <c r="M197" s="49">
        <v>8.4000000000000005E-2</v>
      </c>
      <c r="N197" s="42" t="s">
        <v>30</v>
      </c>
      <c r="O197" s="41">
        <f t="shared" si="61"/>
        <v>1.8006999999999995E-2</v>
      </c>
      <c r="P197" s="42" t="s">
        <v>30</v>
      </c>
      <c r="Q197" s="41">
        <f t="shared" si="62"/>
        <v>-1.8006999999999995E-2</v>
      </c>
      <c r="R197" s="42" t="s">
        <v>30</v>
      </c>
      <c r="S197" s="88">
        <f t="shared" si="60"/>
        <v>-0.17652710108129829</v>
      </c>
      <c r="T197" s="51" t="s">
        <v>345</v>
      </c>
      <c r="U197" s="21"/>
      <c r="V197" s="13"/>
      <c r="W197" s="13"/>
      <c r="X197" s="23"/>
      <c r="Y197" s="23"/>
      <c r="Z197" s="23"/>
    </row>
    <row r="198" spans="1:26" x14ac:dyDescent="0.25">
      <c r="A198" s="54" t="s">
        <v>330</v>
      </c>
      <c r="B198" s="68" t="s">
        <v>418</v>
      </c>
      <c r="C198" s="63" t="s">
        <v>419</v>
      </c>
      <c r="D198" s="49" t="s">
        <v>30</v>
      </c>
      <c r="E198" s="49">
        <v>0.102007</v>
      </c>
      <c r="F198" s="42" t="s">
        <v>30</v>
      </c>
      <c r="G198" s="40">
        <v>0</v>
      </c>
      <c r="H198" s="42" t="s">
        <v>30</v>
      </c>
      <c r="I198" s="40">
        <v>0.102007</v>
      </c>
      <c r="J198" s="42" t="s">
        <v>30</v>
      </c>
      <c r="K198" s="49">
        <v>0.102007</v>
      </c>
      <c r="L198" s="42" t="s">
        <v>30</v>
      </c>
      <c r="M198" s="49">
        <v>0.06</v>
      </c>
      <c r="N198" s="42" t="s">
        <v>30</v>
      </c>
      <c r="O198" s="41">
        <f t="shared" si="61"/>
        <v>4.2007000000000003E-2</v>
      </c>
      <c r="P198" s="42" t="s">
        <v>30</v>
      </c>
      <c r="Q198" s="41">
        <f t="shared" si="62"/>
        <v>-4.2007000000000003E-2</v>
      </c>
      <c r="R198" s="42" t="s">
        <v>30</v>
      </c>
      <c r="S198" s="88">
        <f t="shared" si="60"/>
        <v>-0.41180507220092744</v>
      </c>
      <c r="T198" s="51" t="s">
        <v>345</v>
      </c>
      <c r="U198" s="21"/>
      <c r="V198" s="13"/>
      <c r="W198" s="13"/>
      <c r="X198" s="23"/>
      <c r="Y198" s="23"/>
      <c r="Z198" s="23"/>
    </row>
    <row r="199" spans="1:26" x14ac:dyDescent="0.25">
      <c r="A199" s="54" t="s">
        <v>330</v>
      </c>
      <c r="B199" s="68" t="s">
        <v>420</v>
      </c>
      <c r="C199" s="63" t="s">
        <v>421</v>
      </c>
      <c r="D199" s="49" t="s">
        <v>30</v>
      </c>
      <c r="E199" s="49">
        <v>0.102007</v>
      </c>
      <c r="F199" s="42" t="s">
        <v>30</v>
      </c>
      <c r="G199" s="40">
        <v>0</v>
      </c>
      <c r="H199" s="42" t="s">
        <v>30</v>
      </c>
      <c r="I199" s="40">
        <v>0.102007</v>
      </c>
      <c r="J199" s="42" t="s">
        <v>30</v>
      </c>
      <c r="K199" s="49">
        <v>0.102007</v>
      </c>
      <c r="L199" s="42" t="s">
        <v>30</v>
      </c>
      <c r="M199" s="49">
        <v>8.4000000000000005E-2</v>
      </c>
      <c r="N199" s="42" t="s">
        <v>30</v>
      </c>
      <c r="O199" s="41">
        <f t="shared" si="61"/>
        <v>1.8006999999999995E-2</v>
      </c>
      <c r="P199" s="42" t="s">
        <v>30</v>
      </c>
      <c r="Q199" s="41">
        <f t="shared" si="62"/>
        <v>-1.8006999999999995E-2</v>
      </c>
      <c r="R199" s="42" t="s">
        <v>30</v>
      </c>
      <c r="S199" s="88">
        <f t="shared" si="60"/>
        <v>-0.17652710108129829</v>
      </c>
      <c r="T199" s="51" t="s">
        <v>345</v>
      </c>
      <c r="U199" s="21"/>
      <c r="V199" s="13"/>
      <c r="W199" s="13"/>
      <c r="X199" s="23"/>
      <c r="Y199" s="23"/>
      <c r="Z199" s="23"/>
    </row>
    <row r="200" spans="1:26" ht="31.5" x14ac:dyDescent="0.25">
      <c r="A200" s="54" t="s">
        <v>330</v>
      </c>
      <c r="B200" s="68" t="s">
        <v>422</v>
      </c>
      <c r="C200" s="63" t="s">
        <v>423</v>
      </c>
      <c r="D200" s="49" t="s">
        <v>30</v>
      </c>
      <c r="E200" s="49">
        <v>0.44153940000000003</v>
      </c>
      <c r="F200" s="42" t="s">
        <v>30</v>
      </c>
      <c r="G200" s="40">
        <v>0</v>
      </c>
      <c r="H200" s="42" t="s">
        <v>30</v>
      </c>
      <c r="I200" s="40">
        <v>0.44153940000000003</v>
      </c>
      <c r="J200" s="42" t="s">
        <v>30</v>
      </c>
      <c r="K200" s="49">
        <v>0.44153940000000003</v>
      </c>
      <c r="L200" s="42" t="s">
        <v>30</v>
      </c>
      <c r="M200" s="49">
        <v>0.45833499999999999</v>
      </c>
      <c r="N200" s="42" t="s">
        <v>30</v>
      </c>
      <c r="O200" s="41">
        <f t="shared" si="61"/>
        <v>-1.6795599999999966E-2</v>
      </c>
      <c r="P200" s="42" t="s">
        <v>30</v>
      </c>
      <c r="Q200" s="41">
        <f t="shared" si="62"/>
        <v>1.6795599999999966E-2</v>
      </c>
      <c r="R200" s="42" t="s">
        <v>30</v>
      </c>
      <c r="S200" s="88">
        <f t="shared" si="60"/>
        <v>3.8038734482132207E-2</v>
      </c>
      <c r="T200" s="51" t="s">
        <v>338</v>
      </c>
      <c r="U200" s="21"/>
      <c r="V200" s="13"/>
      <c r="W200" s="13"/>
      <c r="X200" s="23"/>
      <c r="Y200" s="23"/>
      <c r="Z200" s="23"/>
    </row>
    <row r="201" spans="1:26" ht="31.5" x14ac:dyDescent="0.25">
      <c r="A201" s="54" t="s">
        <v>330</v>
      </c>
      <c r="B201" s="68" t="s">
        <v>424</v>
      </c>
      <c r="C201" s="63" t="s">
        <v>425</v>
      </c>
      <c r="D201" s="49" t="s">
        <v>30</v>
      </c>
      <c r="E201" s="49">
        <v>0.78812000000000004</v>
      </c>
      <c r="F201" s="42" t="s">
        <v>30</v>
      </c>
      <c r="G201" s="40">
        <v>0</v>
      </c>
      <c r="H201" s="42" t="s">
        <v>30</v>
      </c>
      <c r="I201" s="40">
        <v>0.78812000000000004</v>
      </c>
      <c r="J201" s="42" t="s">
        <v>30</v>
      </c>
      <c r="K201" s="49">
        <v>0.78812000000000004</v>
      </c>
      <c r="L201" s="42" t="s">
        <v>30</v>
      </c>
      <c r="M201" s="49">
        <v>0.78579499999999991</v>
      </c>
      <c r="N201" s="42" t="s">
        <v>30</v>
      </c>
      <c r="O201" s="41">
        <f t="shared" si="61"/>
        <v>2.3250000000001325E-3</v>
      </c>
      <c r="P201" s="42" t="s">
        <v>30</v>
      </c>
      <c r="Q201" s="41">
        <f t="shared" si="62"/>
        <v>-2.3250000000001325E-3</v>
      </c>
      <c r="R201" s="42" t="s">
        <v>30</v>
      </c>
      <c r="S201" s="88">
        <f t="shared" si="60"/>
        <v>-2.9500583667463488E-3</v>
      </c>
      <c r="T201" s="51" t="s">
        <v>30</v>
      </c>
      <c r="U201" s="21"/>
      <c r="V201" s="13"/>
      <c r="W201" s="13"/>
      <c r="X201" s="23"/>
      <c r="Y201" s="23"/>
      <c r="Z201" s="23"/>
    </row>
    <row r="202" spans="1:26" ht="31.5" x14ac:dyDescent="0.25">
      <c r="A202" s="54" t="s">
        <v>330</v>
      </c>
      <c r="B202" s="68" t="s">
        <v>426</v>
      </c>
      <c r="C202" s="63" t="s">
        <v>427</v>
      </c>
      <c r="D202" s="49" t="s">
        <v>30</v>
      </c>
      <c r="E202" s="49">
        <v>0.704847738</v>
      </c>
      <c r="F202" s="42" t="s">
        <v>30</v>
      </c>
      <c r="G202" s="40">
        <v>0</v>
      </c>
      <c r="H202" s="42" t="s">
        <v>30</v>
      </c>
      <c r="I202" s="40">
        <v>0.704847738</v>
      </c>
      <c r="J202" s="42" t="s">
        <v>30</v>
      </c>
      <c r="K202" s="49">
        <v>0.704847738</v>
      </c>
      <c r="L202" s="42" t="s">
        <v>30</v>
      </c>
      <c r="M202" s="49">
        <v>0.72599310000000006</v>
      </c>
      <c r="N202" s="42" t="s">
        <v>30</v>
      </c>
      <c r="O202" s="41">
        <f t="shared" si="61"/>
        <v>-2.1145362000000056E-2</v>
      </c>
      <c r="P202" s="42" t="s">
        <v>30</v>
      </c>
      <c r="Q202" s="41">
        <f t="shared" si="62"/>
        <v>2.1145362000000056E-2</v>
      </c>
      <c r="R202" s="42" t="s">
        <v>30</v>
      </c>
      <c r="S202" s="88">
        <f t="shared" si="60"/>
        <v>2.9999900489146573E-2</v>
      </c>
      <c r="T202" s="51" t="s">
        <v>338</v>
      </c>
      <c r="U202" s="21"/>
      <c r="V202" s="13"/>
      <c r="W202" s="13"/>
      <c r="X202" s="23"/>
      <c r="Y202" s="23"/>
      <c r="Z202" s="23"/>
    </row>
    <row r="203" spans="1:26" ht="31.5" x14ac:dyDescent="0.25">
      <c r="A203" s="54" t="s">
        <v>330</v>
      </c>
      <c r="B203" s="68" t="s">
        <v>428</v>
      </c>
      <c r="C203" s="63" t="s">
        <v>429</v>
      </c>
      <c r="D203" s="49" t="s">
        <v>30</v>
      </c>
      <c r="E203" s="49">
        <v>0.704847738</v>
      </c>
      <c r="F203" s="42" t="s">
        <v>30</v>
      </c>
      <c r="G203" s="40">
        <v>0</v>
      </c>
      <c r="H203" s="42" t="s">
        <v>30</v>
      </c>
      <c r="I203" s="40">
        <v>0.704847738</v>
      </c>
      <c r="J203" s="42" t="s">
        <v>30</v>
      </c>
      <c r="K203" s="49">
        <v>0.704847738</v>
      </c>
      <c r="L203" s="42" t="s">
        <v>30</v>
      </c>
      <c r="M203" s="49">
        <v>0.72599310000000006</v>
      </c>
      <c r="N203" s="42" t="s">
        <v>30</v>
      </c>
      <c r="O203" s="41">
        <f t="shared" si="61"/>
        <v>-2.1145362000000056E-2</v>
      </c>
      <c r="P203" s="42" t="s">
        <v>30</v>
      </c>
      <c r="Q203" s="41">
        <f t="shared" si="62"/>
        <v>2.1145362000000056E-2</v>
      </c>
      <c r="R203" s="42" t="s">
        <v>30</v>
      </c>
      <c r="S203" s="88">
        <f t="shared" si="60"/>
        <v>2.9999900489146573E-2</v>
      </c>
      <c r="T203" s="51" t="s">
        <v>338</v>
      </c>
      <c r="U203" s="21"/>
      <c r="V203" s="13"/>
      <c r="W203" s="13"/>
      <c r="X203" s="23"/>
      <c r="Y203" s="23"/>
      <c r="Z203" s="23"/>
    </row>
    <row r="204" spans="1:26" ht="31.5" x14ac:dyDescent="0.25">
      <c r="A204" s="54" t="s">
        <v>330</v>
      </c>
      <c r="B204" s="68" t="s">
        <v>430</v>
      </c>
      <c r="C204" s="63" t="s">
        <v>431</v>
      </c>
      <c r="D204" s="49" t="s">
        <v>30</v>
      </c>
      <c r="E204" s="49">
        <v>0.26597103</v>
      </c>
      <c r="F204" s="42" t="s">
        <v>30</v>
      </c>
      <c r="G204" s="40">
        <v>0</v>
      </c>
      <c r="H204" s="42" t="s">
        <v>30</v>
      </c>
      <c r="I204" s="40">
        <v>0.26597103</v>
      </c>
      <c r="J204" s="42" t="s">
        <v>30</v>
      </c>
      <c r="K204" s="49">
        <v>0.26597103</v>
      </c>
      <c r="L204" s="42" t="s">
        <v>30</v>
      </c>
      <c r="M204" s="49">
        <v>0.273789</v>
      </c>
      <c r="N204" s="42" t="s">
        <v>30</v>
      </c>
      <c r="O204" s="41">
        <f t="shared" si="61"/>
        <v>-7.8179700000000074E-3</v>
      </c>
      <c r="P204" s="42" t="s">
        <v>30</v>
      </c>
      <c r="Q204" s="41">
        <f t="shared" si="62"/>
        <v>7.8179700000000074E-3</v>
      </c>
      <c r="R204" s="42" t="s">
        <v>30</v>
      </c>
      <c r="S204" s="88">
        <f t="shared" si="60"/>
        <v>2.9394065962747927E-2</v>
      </c>
      <c r="T204" s="51" t="s">
        <v>338</v>
      </c>
      <c r="U204" s="21"/>
      <c r="V204" s="13"/>
      <c r="W204" s="13"/>
      <c r="X204" s="23"/>
      <c r="Y204" s="23"/>
      <c r="Z204" s="23"/>
    </row>
    <row r="205" spans="1:26" ht="31.5" x14ac:dyDescent="0.25">
      <c r="A205" s="54" t="s">
        <v>330</v>
      </c>
      <c r="B205" s="55" t="s">
        <v>432</v>
      </c>
      <c r="C205" s="63" t="s">
        <v>433</v>
      </c>
      <c r="D205" s="49" t="s">
        <v>30</v>
      </c>
      <c r="E205" s="49">
        <v>0.704847738</v>
      </c>
      <c r="F205" s="42" t="s">
        <v>30</v>
      </c>
      <c r="G205" s="40">
        <v>0</v>
      </c>
      <c r="H205" s="42" t="s">
        <v>30</v>
      </c>
      <c r="I205" s="40">
        <v>0.704847738</v>
      </c>
      <c r="J205" s="42" t="s">
        <v>30</v>
      </c>
      <c r="K205" s="49">
        <v>0.704847738</v>
      </c>
      <c r="L205" s="42" t="s">
        <v>30</v>
      </c>
      <c r="M205" s="49">
        <v>0.72599310000000006</v>
      </c>
      <c r="N205" s="42" t="s">
        <v>30</v>
      </c>
      <c r="O205" s="41">
        <f t="shared" si="61"/>
        <v>-2.1145362000000056E-2</v>
      </c>
      <c r="P205" s="42" t="s">
        <v>30</v>
      </c>
      <c r="Q205" s="41">
        <f t="shared" si="62"/>
        <v>2.1145362000000056E-2</v>
      </c>
      <c r="R205" s="42" t="s">
        <v>30</v>
      </c>
      <c r="S205" s="88">
        <f t="shared" si="60"/>
        <v>2.9999900489146573E-2</v>
      </c>
      <c r="T205" s="51" t="s">
        <v>338</v>
      </c>
      <c r="U205" s="21"/>
      <c r="V205" s="13"/>
      <c r="W205" s="13"/>
      <c r="X205" s="23"/>
      <c r="Y205" s="23"/>
      <c r="Z205" s="23"/>
    </row>
    <row r="206" spans="1:26" ht="31.5" x14ac:dyDescent="0.25">
      <c r="A206" s="38" t="s">
        <v>330</v>
      </c>
      <c r="B206" s="58" t="s">
        <v>434</v>
      </c>
      <c r="C206" s="40" t="s">
        <v>435</v>
      </c>
      <c r="D206" s="49" t="s">
        <v>30</v>
      </c>
      <c r="E206" s="49">
        <v>0.23333332999999998</v>
      </c>
      <c r="F206" s="42" t="s">
        <v>30</v>
      </c>
      <c r="G206" s="40">
        <v>0</v>
      </c>
      <c r="H206" s="42" t="s">
        <v>30</v>
      </c>
      <c r="I206" s="40">
        <v>0.23333332999999998</v>
      </c>
      <c r="J206" s="42" t="s">
        <v>30</v>
      </c>
      <c r="K206" s="49">
        <v>0.23333332999999998</v>
      </c>
      <c r="L206" s="42" t="s">
        <v>30</v>
      </c>
      <c r="M206" s="49">
        <v>0.23333332999999998</v>
      </c>
      <c r="N206" s="42" t="s">
        <v>30</v>
      </c>
      <c r="O206" s="41">
        <f t="shared" si="61"/>
        <v>0</v>
      </c>
      <c r="P206" s="42" t="s">
        <v>30</v>
      </c>
      <c r="Q206" s="41">
        <f t="shared" si="62"/>
        <v>0</v>
      </c>
      <c r="R206" s="42" t="s">
        <v>30</v>
      </c>
      <c r="S206" s="88">
        <f t="shared" si="60"/>
        <v>0</v>
      </c>
      <c r="T206" s="51" t="s">
        <v>30</v>
      </c>
      <c r="U206" s="21"/>
      <c r="V206" s="13"/>
      <c r="W206" s="13"/>
      <c r="X206" s="23"/>
      <c r="Y206" s="23"/>
      <c r="Z206" s="23"/>
    </row>
    <row r="207" spans="1:26" ht="31.5" x14ac:dyDescent="0.25">
      <c r="A207" s="38" t="s">
        <v>330</v>
      </c>
      <c r="B207" s="58" t="s">
        <v>436</v>
      </c>
      <c r="C207" s="40" t="s">
        <v>437</v>
      </c>
      <c r="D207" s="49" t="s">
        <v>30</v>
      </c>
      <c r="E207" s="49">
        <v>3.1991450000000001</v>
      </c>
      <c r="F207" s="42" t="s">
        <v>30</v>
      </c>
      <c r="G207" s="40">
        <v>0</v>
      </c>
      <c r="H207" s="42" t="s">
        <v>30</v>
      </c>
      <c r="I207" s="40">
        <v>3.1991450000000001</v>
      </c>
      <c r="J207" s="42" t="s">
        <v>30</v>
      </c>
      <c r="K207" s="49">
        <v>3.1991450000000001</v>
      </c>
      <c r="L207" s="42" t="s">
        <v>30</v>
      </c>
      <c r="M207" s="49">
        <v>3.0888374999999999</v>
      </c>
      <c r="N207" s="42" t="s">
        <v>30</v>
      </c>
      <c r="O207" s="41">
        <f t="shared" si="61"/>
        <v>0.11030750000000022</v>
      </c>
      <c r="P207" s="42" t="s">
        <v>30</v>
      </c>
      <c r="Q207" s="41">
        <f t="shared" si="62"/>
        <v>-0.11030750000000022</v>
      </c>
      <c r="R207" s="42" t="s">
        <v>30</v>
      </c>
      <c r="S207" s="88">
        <f t="shared" si="60"/>
        <v>-3.4480306456881514E-2</v>
      </c>
      <c r="T207" s="51" t="s">
        <v>30</v>
      </c>
      <c r="U207" s="21"/>
      <c r="V207" s="13"/>
      <c r="W207" s="13"/>
      <c r="X207" s="23"/>
      <c r="Y207" s="23"/>
      <c r="Z207" s="23"/>
    </row>
    <row r="208" spans="1:26" ht="31.5" x14ac:dyDescent="0.25">
      <c r="A208" s="38" t="s">
        <v>330</v>
      </c>
      <c r="B208" s="53" t="s">
        <v>438</v>
      </c>
      <c r="C208" s="40" t="s">
        <v>439</v>
      </c>
      <c r="D208" s="49" t="s">
        <v>30</v>
      </c>
      <c r="E208" s="49">
        <v>0.27904050000000002</v>
      </c>
      <c r="F208" s="42" t="s">
        <v>30</v>
      </c>
      <c r="G208" s="40">
        <v>0</v>
      </c>
      <c r="H208" s="42" t="s">
        <v>30</v>
      </c>
      <c r="I208" s="40">
        <v>0.27904050000000002</v>
      </c>
      <c r="J208" s="42" t="s">
        <v>30</v>
      </c>
      <c r="K208" s="49">
        <v>0.27904050000000002</v>
      </c>
      <c r="L208" s="42" t="s">
        <v>30</v>
      </c>
      <c r="M208" s="49">
        <v>0.26600000000000001</v>
      </c>
      <c r="N208" s="42" t="s">
        <v>30</v>
      </c>
      <c r="O208" s="41">
        <f t="shared" si="61"/>
        <v>1.304050000000001E-2</v>
      </c>
      <c r="P208" s="42" t="s">
        <v>30</v>
      </c>
      <c r="Q208" s="41">
        <f t="shared" si="62"/>
        <v>-1.304050000000001E-2</v>
      </c>
      <c r="R208" s="42" t="s">
        <v>30</v>
      </c>
      <c r="S208" s="88">
        <f t="shared" si="60"/>
        <v>-4.6733359494410341E-2</v>
      </c>
      <c r="T208" s="51" t="s">
        <v>30</v>
      </c>
      <c r="U208" s="21"/>
      <c r="V208" s="13"/>
      <c r="W208" s="13"/>
      <c r="X208" s="23"/>
      <c r="Y208" s="23"/>
      <c r="Z208" s="23"/>
    </row>
    <row r="209" spans="1:26" ht="47.25" x14ac:dyDescent="0.25">
      <c r="A209" s="38" t="s">
        <v>330</v>
      </c>
      <c r="B209" s="53" t="s">
        <v>440</v>
      </c>
      <c r="C209" s="40" t="s">
        <v>441</v>
      </c>
      <c r="D209" s="49" t="s">
        <v>30</v>
      </c>
      <c r="E209" s="49">
        <v>0.40487992</v>
      </c>
      <c r="F209" s="42" t="s">
        <v>30</v>
      </c>
      <c r="G209" s="40">
        <v>0</v>
      </c>
      <c r="H209" s="42" t="s">
        <v>30</v>
      </c>
      <c r="I209" s="40">
        <v>0.40487992</v>
      </c>
      <c r="J209" s="42" t="s">
        <v>30</v>
      </c>
      <c r="K209" s="49">
        <v>0.40487992</v>
      </c>
      <c r="L209" s="42" t="s">
        <v>30</v>
      </c>
      <c r="M209" s="49">
        <v>0.32100000000000001</v>
      </c>
      <c r="N209" s="42" t="s">
        <v>30</v>
      </c>
      <c r="O209" s="41">
        <f t="shared" si="61"/>
        <v>8.3879919999999997E-2</v>
      </c>
      <c r="P209" s="42" t="s">
        <v>30</v>
      </c>
      <c r="Q209" s="41">
        <f t="shared" si="62"/>
        <v>-8.3879919999999997E-2</v>
      </c>
      <c r="R209" s="42" t="s">
        <v>30</v>
      </c>
      <c r="S209" s="88">
        <f t="shared" si="60"/>
        <v>-0.20717233889988912</v>
      </c>
      <c r="T209" s="51" t="s">
        <v>345</v>
      </c>
      <c r="U209" s="21"/>
      <c r="V209" s="13"/>
      <c r="W209" s="13"/>
      <c r="X209" s="23"/>
      <c r="Y209" s="23"/>
      <c r="Z209" s="23"/>
    </row>
    <row r="210" spans="1:26" ht="31.5" x14ac:dyDescent="0.25">
      <c r="A210" s="38" t="s">
        <v>330</v>
      </c>
      <c r="B210" s="53" t="s">
        <v>442</v>
      </c>
      <c r="C210" s="42" t="s">
        <v>443</v>
      </c>
      <c r="D210" s="49" t="s">
        <v>30</v>
      </c>
      <c r="E210" s="49">
        <v>8.566667E-2</v>
      </c>
      <c r="F210" s="42" t="s">
        <v>30</v>
      </c>
      <c r="G210" s="40">
        <v>0</v>
      </c>
      <c r="H210" s="42" t="s">
        <v>30</v>
      </c>
      <c r="I210" s="40">
        <v>8.566667E-2</v>
      </c>
      <c r="J210" s="42" t="s">
        <v>30</v>
      </c>
      <c r="K210" s="49">
        <v>8.566667E-2</v>
      </c>
      <c r="L210" s="42" t="s">
        <v>30</v>
      </c>
      <c r="M210" s="49">
        <v>8.566667E-2</v>
      </c>
      <c r="N210" s="42" t="s">
        <v>30</v>
      </c>
      <c r="O210" s="41">
        <f t="shared" si="61"/>
        <v>0</v>
      </c>
      <c r="P210" s="42" t="s">
        <v>30</v>
      </c>
      <c r="Q210" s="41">
        <f t="shared" si="62"/>
        <v>0</v>
      </c>
      <c r="R210" s="42" t="s">
        <v>30</v>
      </c>
      <c r="S210" s="88">
        <f t="shared" si="60"/>
        <v>0</v>
      </c>
      <c r="T210" s="51" t="s">
        <v>30</v>
      </c>
      <c r="U210" s="21"/>
      <c r="V210" s="13"/>
      <c r="W210" s="13"/>
      <c r="X210" s="23"/>
      <c r="Y210" s="23"/>
      <c r="Z210" s="23"/>
    </row>
    <row r="211" spans="1:26" ht="31.5" x14ac:dyDescent="0.25">
      <c r="A211" s="38" t="s">
        <v>330</v>
      </c>
      <c r="B211" s="53" t="s">
        <v>444</v>
      </c>
      <c r="C211" s="42" t="s">
        <v>445</v>
      </c>
      <c r="D211" s="49" t="s">
        <v>30</v>
      </c>
      <c r="E211" s="49">
        <v>1.1534908000000001</v>
      </c>
      <c r="F211" s="42" t="s">
        <v>30</v>
      </c>
      <c r="G211" s="40">
        <v>0</v>
      </c>
      <c r="H211" s="42" t="s">
        <v>30</v>
      </c>
      <c r="I211" s="40">
        <v>1.1534908000000001</v>
      </c>
      <c r="J211" s="42" t="s">
        <v>30</v>
      </c>
      <c r="K211" s="49">
        <v>0.56711300000000009</v>
      </c>
      <c r="L211" s="42" t="s">
        <v>30</v>
      </c>
      <c r="M211" s="49">
        <v>0.55000000000000004</v>
      </c>
      <c r="N211" s="42" t="s">
        <v>30</v>
      </c>
      <c r="O211" s="41">
        <f t="shared" si="61"/>
        <v>0.6034908000000001</v>
      </c>
      <c r="P211" s="42" t="s">
        <v>30</v>
      </c>
      <c r="Q211" s="41">
        <f t="shared" si="62"/>
        <v>-1.7113000000000045E-2</v>
      </c>
      <c r="R211" s="42" t="s">
        <v>30</v>
      </c>
      <c r="S211" s="88">
        <f t="shared" si="60"/>
        <v>-3.0175644007455378E-2</v>
      </c>
      <c r="T211" s="51" t="s">
        <v>30</v>
      </c>
      <c r="U211" s="21"/>
      <c r="V211" s="13"/>
      <c r="W211" s="13"/>
      <c r="X211" s="23"/>
      <c r="Y211" s="23"/>
      <c r="Z211" s="23"/>
    </row>
    <row r="212" spans="1:26" ht="31.5" x14ac:dyDescent="0.25">
      <c r="A212" s="38" t="s">
        <v>330</v>
      </c>
      <c r="B212" s="53" t="s">
        <v>446</v>
      </c>
      <c r="C212" s="42" t="s">
        <v>447</v>
      </c>
      <c r="D212" s="49" t="s">
        <v>30</v>
      </c>
      <c r="E212" s="49">
        <v>0.54551945000000002</v>
      </c>
      <c r="F212" s="42" t="s">
        <v>30</v>
      </c>
      <c r="G212" s="40">
        <v>0</v>
      </c>
      <c r="H212" s="42" t="s">
        <v>30</v>
      </c>
      <c r="I212" s="40">
        <v>0.54551945000000002</v>
      </c>
      <c r="J212" s="42" t="s">
        <v>30</v>
      </c>
      <c r="K212" s="49">
        <v>0.54551945000000002</v>
      </c>
      <c r="L212" s="42" t="s">
        <v>30</v>
      </c>
      <c r="M212" s="49">
        <v>0.56289999999999996</v>
      </c>
      <c r="N212" s="42" t="s">
        <v>30</v>
      </c>
      <c r="O212" s="41">
        <f t="shared" si="61"/>
        <v>-1.7380549999999939E-2</v>
      </c>
      <c r="P212" s="42" t="s">
        <v>30</v>
      </c>
      <c r="Q212" s="41">
        <f t="shared" si="62"/>
        <v>1.7380549999999939E-2</v>
      </c>
      <c r="R212" s="42" t="s">
        <v>30</v>
      </c>
      <c r="S212" s="88">
        <f t="shared" si="60"/>
        <v>3.1860550526658468E-2</v>
      </c>
      <c r="T212" s="51" t="s">
        <v>338</v>
      </c>
      <c r="U212" s="21"/>
      <c r="V212" s="13"/>
      <c r="W212" s="13"/>
      <c r="X212" s="23"/>
      <c r="Y212" s="23"/>
      <c r="Z212" s="23"/>
    </row>
    <row r="213" spans="1:26" ht="31.5" x14ac:dyDescent="0.25">
      <c r="A213" s="38" t="s">
        <v>330</v>
      </c>
      <c r="B213" s="53" t="s">
        <v>448</v>
      </c>
      <c r="C213" s="57" t="s">
        <v>449</v>
      </c>
      <c r="D213" s="49" t="s">
        <v>30</v>
      </c>
      <c r="E213" s="49">
        <v>6.1867970000000001E-2</v>
      </c>
      <c r="F213" s="42" t="s">
        <v>30</v>
      </c>
      <c r="G213" s="40">
        <v>0</v>
      </c>
      <c r="H213" s="42" t="s">
        <v>30</v>
      </c>
      <c r="I213" s="40">
        <v>6.1867970000000001E-2</v>
      </c>
      <c r="J213" s="42" t="s">
        <v>30</v>
      </c>
      <c r="K213" s="49">
        <v>6.1867970000000001E-2</v>
      </c>
      <c r="L213" s="42" t="s">
        <v>30</v>
      </c>
      <c r="M213" s="49">
        <v>6.7000000000000004E-2</v>
      </c>
      <c r="N213" s="42" t="s">
        <v>30</v>
      </c>
      <c r="O213" s="41">
        <f t="shared" si="61"/>
        <v>-5.1320300000000027E-3</v>
      </c>
      <c r="P213" s="42" t="s">
        <v>30</v>
      </c>
      <c r="Q213" s="41">
        <f t="shared" si="62"/>
        <v>5.1320300000000027E-3</v>
      </c>
      <c r="R213" s="42" t="s">
        <v>30</v>
      </c>
      <c r="S213" s="88">
        <f t="shared" ref="S213:S276" si="63">Q213/K213</f>
        <v>8.2951323600887542E-2</v>
      </c>
      <c r="T213" s="51" t="s">
        <v>338</v>
      </c>
      <c r="U213" s="21"/>
      <c r="V213" s="13"/>
      <c r="W213" s="13"/>
      <c r="X213" s="23"/>
      <c r="Y213" s="23"/>
      <c r="Z213" s="23"/>
    </row>
    <row r="214" spans="1:26" ht="31.5" x14ac:dyDescent="0.25">
      <c r="A214" s="38" t="s">
        <v>330</v>
      </c>
      <c r="B214" s="53" t="s">
        <v>450</v>
      </c>
      <c r="C214" s="42" t="s">
        <v>451</v>
      </c>
      <c r="D214" s="49" t="s">
        <v>30</v>
      </c>
      <c r="E214" s="49">
        <v>9.019017E-2</v>
      </c>
      <c r="F214" s="42" t="s">
        <v>30</v>
      </c>
      <c r="G214" s="40">
        <v>0</v>
      </c>
      <c r="H214" s="42" t="s">
        <v>30</v>
      </c>
      <c r="I214" s="40">
        <v>9.019017E-2</v>
      </c>
      <c r="J214" s="42" t="s">
        <v>30</v>
      </c>
      <c r="K214" s="49">
        <v>9.019017E-2</v>
      </c>
      <c r="L214" s="42" t="s">
        <v>30</v>
      </c>
      <c r="M214" s="49">
        <v>0.10507</v>
      </c>
      <c r="N214" s="42" t="s">
        <v>30</v>
      </c>
      <c r="O214" s="41">
        <f t="shared" si="61"/>
        <v>-1.4879829999999997E-2</v>
      </c>
      <c r="P214" s="42" t="s">
        <v>30</v>
      </c>
      <c r="Q214" s="41">
        <f t="shared" si="62"/>
        <v>1.4879829999999997E-2</v>
      </c>
      <c r="R214" s="42" t="s">
        <v>30</v>
      </c>
      <c r="S214" s="88">
        <f t="shared" si="63"/>
        <v>0.16498283571258371</v>
      </c>
      <c r="T214" s="51" t="s">
        <v>338</v>
      </c>
      <c r="U214" s="21"/>
      <c r="V214" s="13"/>
      <c r="W214" s="13"/>
      <c r="X214" s="23"/>
      <c r="Y214" s="23"/>
      <c r="Z214" s="23"/>
    </row>
    <row r="215" spans="1:26" ht="31.5" x14ac:dyDescent="0.25">
      <c r="A215" s="38" t="s">
        <v>330</v>
      </c>
      <c r="B215" s="53" t="s">
        <v>452</v>
      </c>
      <c r="C215" s="42" t="s">
        <v>453</v>
      </c>
      <c r="D215" s="49" t="s">
        <v>30</v>
      </c>
      <c r="E215" s="49">
        <v>0.13456009999999999</v>
      </c>
      <c r="F215" s="42" t="s">
        <v>30</v>
      </c>
      <c r="G215" s="40">
        <v>0</v>
      </c>
      <c r="H215" s="42" t="s">
        <v>30</v>
      </c>
      <c r="I215" s="40">
        <v>0.13456009999999999</v>
      </c>
      <c r="J215" s="42" t="s">
        <v>30</v>
      </c>
      <c r="K215" s="49">
        <v>0.13456009999999999</v>
      </c>
      <c r="L215" s="42" t="s">
        <v>30</v>
      </c>
      <c r="M215" s="49">
        <v>0.13300000000000001</v>
      </c>
      <c r="N215" s="42" t="s">
        <v>30</v>
      </c>
      <c r="O215" s="41">
        <f t="shared" si="61"/>
        <v>1.5600999999999809E-3</v>
      </c>
      <c r="P215" s="42" t="s">
        <v>30</v>
      </c>
      <c r="Q215" s="41">
        <f t="shared" si="62"/>
        <v>-1.5600999999999809E-3</v>
      </c>
      <c r="R215" s="42" t="s">
        <v>30</v>
      </c>
      <c r="S215" s="88">
        <f t="shared" si="63"/>
        <v>-1.1594075807018434E-2</v>
      </c>
      <c r="T215" s="51" t="s">
        <v>30</v>
      </c>
      <c r="U215" s="21"/>
      <c r="V215" s="13"/>
      <c r="W215" s="13"/>
      <c r="X215" s="23"/>
      <c r="Y215" s="23"/>
      <c r="Z215" s="23"/>
    </row>
    <row r="216" spans="1:26" ht="31.5" x14ac:dyDescent="0.25">
      <c r="A216" s="38" t="s">
        <v>330</v>
      </c>
      <c r="B216" s="53" t="s">
        <v>454</v>
      </c>
      <c r="C216" s="42" t="s">
        <v>455</v>
      </c>
      <c r="D216" s="49" t="s">
        <v>30</v>
      </c>
      <c r="E216" s="49">
        <v>0.17925562</v>
      </c>
      <c r="F216" s="42" t="s">
        <v>30</v>
      </c>
      <c r="G216" s="40">
        <v>0</v>
      </c>
      <c r="H216" s="42" t="s">
        <v>30</v>
      </c>
      <c r="I216" s="40">
        <v>0.17925562</v>
      </c>
      <c r="J216" s="42" t="s">
        <v>30</v>
      </c>
      <c r="K216" s="49">
        <v>0.17925562</v>
      </c>
      <c r="L216" s="42" t="s">
        <v>30</v>
      </c>
      <c r="M216" s="49">
        <v>0.22</v>
      </c>
      <c r="N216" s="42" t="s">
        <v>30</v>
      </c>
      <c r="O216" s="41">
        <f t="shared" si="61"/>
        <v>-4.0744379999999997E-2</v>
      </c>
      <c r="P216" s="42" t="s">
        <v>30</v>
      </c>
      <c r="Q216" s="41">
        <f t="shared" si="62"/>
        <v>4.0744379999999997E-2</v>
      </c>
      <c r="R216" s="42" t="s">
        <v>30</v>
      </c>
      <c r="S216" s="88">
        <f t="shared" si="63"/>
        <v>0.2272976434434803</v>
      </c>
      <c r="T216" s="51" t="s">
        <v>338</v>
      </c>
      <c r="U216" s="21"/>
      <c r="V216" s="13"/>
      <c r="W216" s="13"/>
      <c r="X216" s="23"/>
      <c r="Y216" s="23"/>
      <c r="Z216" s="23"/>
    </row>
    <row r="217" spans="1:26" x14ac:dyDescent="0.25">
      <c r="A217" s="38" t="s">
        <v>330</v>
      </c>
      <c r="B217" s="53" t="s">
        <v>456</v>
      </c>
      <c r="C217" s="57" t="s">
        <v>457</v>
      </c>
      <c r="D217" s="49" t="s">
        <v>30</v>
      </c>
      <c r="E217" s="49">
        <v>9.2693999999999999E-2</v>
      </c>
      <c r="F217" s="42" t="s">
        <v>30</v>
      </c>
      <c r="G217" s="40">
        <v>0</v>
      </c>
      <c r="H217" s="42" t="s">
        <v>30</v>
      </c>
      <c r="I217" s="40">
        <v>9.2693999999999999E-2</v>
      </c>
      <c r="J217" s="42" t="s">
        <v>30</v>
      </c>
      <c r="K217" s="49">
        <v>9.2693999999999999E-2</v>
      </c>
      <c r="L217" s="42" t="s">
        <v>30</v>
      </c>
      <c r="M217" s="49">
        <v>9.529E-2</v>
      </c>
      <c r="N217" s="42" t="s">
        <v>30</v>
      </c>
      <c r="O217" s="41">
        <f t="shared" si="61"/>
        <v>-2.5960000000000011E-3</v>
      </c>
      <c r="P217" s="42" t="s">
        <v>30</v>
      </c>
      <c r="Q217" s="41">
        <f t="shared" si="62"/>
        <v>2.5960000000000011E-3</v>
      </c>
      <c r="R217" s="42" t="s">
        <v>30</v>
      </c>
      <c r="S217" s="88">
        <f t="shared" si="63"/>
        <v>2.8006127688955069E-2</v>
      </c>
      <c r="T217" s="51" t="s">
        <v>30</v>
      </c>
      <c r="U217" s="21"/>
      <c r="V217" s="13"/>
      <c r="W217" s="13"/>
      <c r="X217" s="23"/>
      <c r="Y217" s="23"/>
      <c r="Z217" s="23"/>
    </row>
    <row r="218" spans="1:26" x14ac:dyDescent="0.25">
      <c r="A218" s="38" t="s">
        <v>330</v>
      </c>
      <c r="B218" s="53" t="s">
        <v>458</v>
      </c>
      <c r="C218" s="57" t="s">
        <v>459</v>
      </c>
      <c r="D218" s="49" t="s">
        <v>30</v>
      </c>
      <c r="E218" s="49">
        <v>0.40467239999999999</v>
      </c>
      <c r="F218" s="42" t="s">
        <v>30</v>
      </c>
      <c r="G218" s="40">
        <v>0</v>
      </c>
      <c r="H218" s="42" t="s">
        <v>30</v>
      </c>
      <c r="I218" s="40">
        <v>0.40467239999999999</v>
      </c>
      <c r="J218" s="42" t="s">
        <v>30</v>
      </c>
      <c r="K218" s="49">
        <v>0.40467239999999999</v>
      </c>
      <c r="L218" s="42" t="s">
        <v>30</v>
      </c>
      <c r="M218" s="49">
        <v>0.40467239999999999</v>
      </c>
      <c r="N218" s="42" t="s">
        <v>30</v>
      </c>
      <c r="O218" s="41">
        <f t="shared" si="61"/>
        <v>0</v>
      </c>
      <c r="P218" s="42" t="s">
        <v>30</v>
      </c>
      <c r="Q218" s="41">
        <f t="shared" si="62"/>
        <v>0</v>
      </c>
      <c r="R218" s="42" t="s">
        <v>30</v>
      </c>
      <c r="S218" s="88">
        <f t="shared" si="63"/>
        <v>0</v>
      </c>
      <c r="T218" s="51" t="s">
        <v>30</v>
      </c>
      <c r="U218" s="21"/>
      <c r="V218" s="13"/>
      <c r="W218" s="13"/>
      <c r="X218" s="23"/>
      <c r="Y218" s="23"/>
      <c r="Z218" s="23"/>
    </row>
    <row r="219" spans="1:26" x14ac:dyDescent="0.25">
      <c r="A219" s="38" t="s">
        <v>330</v>
      </c>
      <c r="B219" s="53" t="s">
        <v>460</v>
      </c>
      <c r="C219" s="57" t="s">
        <v>461</v>
      </c>
      <c r="D219" s="49" t="s">
        <v>30</v>
      </c>
      <c r="E219" s="49">
        <v>1.3506061</v>
      </c>
      <c r="F219" s="42" t="s">
        <v>30</v>
      </c>
      <c r="G219" s="40">
        <v>0</v>
      </c>
      <c r="H219" s="42" t="s">
        <v>30</v>
      </c>
      <c r="I219" s="40">
        <v>1.3506061</v>
      </c>
      <c r="J219" s="42" t="s">
        <v>30</v>
      </c>
      <c r="K219" s="49">
        <v>1.3506061</v>
      </c>
      <c r="L219" s="42" t="s">
        <v>30</v>
      </c>
      <c r="M219" s="49">
        <v>1.2910599999999999</v>
      </c>
      <c r="N219" s="42" t="s">
        <v>30</v>
      </c>
      <c r="O219" s="41">
        <f t="shared" si="61"/>
        <v>5.9546100000000157E-2</v>
      </c>
      <c r="P219" s="42" t="s">
        <v>30</v>
      </c>
      <c r="Q219" s="41">
        <f t="shared" si="62"/>
        <v>-5.9546100000000157E-2</v>
      </c>
      <c r="R219" s="42" t="s">
        <v>30</v>
      </c>
      <c r="S219" s="88">
        <f t="shared" si="63"/>
        <v>-4.4088428150887336E-2</v>
      </c>
      <c r="T219" s="51" t="s">
        <v>30</v>
      </c>
      <c r="U219" s="21"/>
      <c r="V219" s="13"/>
      <c r="W219" s="13"/>
      <c r="X219" s="23"/>
      <c r="Y219" s="23"/>
      <c r="Z219" s="23"/>
    </row>
    <row r="220" spans="1:26" x14ac:dyDescent="0.25">
      <c r="A220" s="38" t="s">
        <v>330</v>
      </c>
      <c r="B220" s="53" t="s">
        <v>462</v>
      </c>
      <c r="C220" s="57" t="s">
        <v>463</v>
      </c>
      <c r="D220" s="49" t="s">
        <v>30</v>
      </c>
      <c r="E220" s="49">
        <v>2.2464423199999999</v>
      </c>
      <c r="F220" s="42" t="s">
        <v>30</v>
      </c>
      <c r="G220" s="40">
        <v>0</v>
      </c>
      <c r="H220" s="42" t="s">
        <v>30</v>
      </c>
      <c r="I220" s="40">
        <v>2.2464423199999999</v>
      </c>
      <c r="J220" s="42" t="s">
        <v>30</v>
      </c>
      <c r="K220" s="49">
        <v>0.7260641000000001</v>
      </c>
      <c r="L220" s="42" t="s">
        <v>30</v>
      </c>
      <c r="M220" s="49">
        <v>0.82173000000000007</v>
      </c>
      <c r="N220" s="42" t="s">
        <v>30</v>
      </c>
      <c r="O220" s="41">
        <f t="shared" si="61"/>
        <v>1.4247123199999998</v>
      </c>
      <c r="P220" s="42" t="s">
        <v>30</v>
      </c>
      <c r="Q220" s="41">
        <f t="shared" si="62"/>
        <v>9.566589999999997E-2</v>
      </c>
      <c r="R220" s="42" t="s">
        <v>30</v>
      </c>
      <c r="S220" s="88">
        <f t="shared" si="63"/>
        <v>0.13175957880302849</v>
      </c>
      <c r="T220" s="51" t="s">
        <v>338</v>
      </c>
      <c r="U220" s="21"/>
      <c r="V220" s="13"/>
      <c r="W220" s="13"/>
      <c r="X220" s="23"/>
      <c r="Y220" s="23"/>
      <c r="Z220" s="23"/>
    </row>
    <row r="221" spans="1:26" x14ac:dyDescent="0.25">
      <c r="A221" s="38" t="s">
        <v>330</v>
      </c>
      <c r="B221" s="53" t="s">
        <v>464</v>
      </c>
      <c r="C221" s="57" t="s">
        <v>465</v>
      </c>
      <c r="D221" s="49" t="s">
        <v>30</v>
      </c>
      <c r="E221" s="49">
        <v>0.74593200000000004</v>
      </c>
      <c r="F221" s="42" t="s">
        <v>30</v>
      </c>
      <c r="G221" s="40">
        <v>0</v>
      </c>
      <c r="H221" s="42" t="s">
        <v>30</v>
      </c>
      <c r="I221" s="40">
        <v>0.74593200000000004</v>
      </c>
      <c r="J221" s="42" t="s">
        <v>30</v>
      </c>
      <c r="K221" s="49">
        <v>0.74593200000000004</v>
      </c>
      <c r="L221" s="42" t="s">
        <v>30</v>
      </c>
      <c r="M221" s="49">
        <v>0.82173000000000007</v>
      </c>
      <c r="N221" s="42" t="s">
        <v>30</v>
      </c>
      <c r="O221" s="41">
        <f t="shared" si="61"/>
        <v>-7.5798000000000032E-2</v>
      </c>
      <c r="P221" s="42" t="s">
        <v>30</v>
      </c>
      <c r="Q221" s="41">
        <f t="shared" si="62"/>
        <v>7.5798000000000032E-2</v>
      </c>
      <c r="R221" s="42" t="s">
        <v>30</v>
      </c>
      <c r="S221" s="88">
        <f t="shared" si="63"/>
        <v>0.10161516063126401</v>
      </c>
      <c r="T221" s="51" t="s">
        <v>338</v>
      </c>
      <c r="U221" s="21"/>
      <c r="V221" s="13"/>
      <c r="W221" s="13"/>
      <c r="X221" s="23"/>
      <c r="Y221" s="23"/>
      <c r="Z221" s="23"/>
    </row>
    <row r="222" spans="1:26" ht="31.5" x14ac:dyDescent="0.25">
      <c r="A222" s="38" t="s">
        <v>330</v>
      </c>
      <c r="B222" s="53" t="s">
        <v>466</v>
      </c>
      <c r="C222" s="57" t="s">
        <v>467</v>
      </c>
      <c r="D222" s="49" t="s">
        <v>30</v>
      </c>
      <c r="E222" s="49">
        <v>16.522996769999999</v>
      </c>
      <c r="F222" s="42" t="s">
        <v>30</v>
      </c>
      <c r="G222" s="40">
        <v>16.522996769999999</v>
      </c>
      <c r="H222" s="42" t="s">
        <v>30</v>
      </c>
      <c r="I222" s="40">
        <v>0</v>
      </c>
      <c r="J222" s="42" t="s">
        <v>30</v>
      </c>
      <c r="K222" s="49">
        <v>0</v>
      </c>
      <c r="L222" s="42" t="s">
        <v>30</v>
      </c>
      <c r="M222" s="49">
        <v>0</v>
      </c>
      <c r="N222" s="42" t="s">
        <v>30</v>
      </c>
      <c r="O222" s="41">
        <f t="shared" ref="O222:O238" si="64">I222-M222</f>
        <v>0</v>
      </c>
      <c r="P222" s="42" t="s">
        <v>30</v>
      </c>
      <c r="Q222" s="41">
        <f t="shared" ref="Q222:Q238" si="65">M222-K222</f>
        <v>0</v>
      </c>
      <c r="R222" s="42" t="s">
        <v>30</v>
      </c>
      <c r="S222" s="88">
        <v>0</v>
      </c>
      <c r="T222" s="51" t="s">
        <v>30</v>
      </c>
      <c r="U222" s="21"/>
      <c r="V222" s="13"/>
      <c r="W222" s="13"/>
      <c r="X222" s="23"/>
      <c r="Y222" s="23"/>
      <c r="Z222" s="23"/>
    </row>
    <row r="223" spans="1:26" x14ac:dyDescent="0.25">
      <c r="A223" s="38" t="s">
        <v>330</v>
      </c>
      <c r="B223" s="53" t="s">
        <v>468</v>
      </c>
      <c r="C223" s="42" t="s">
        <v>469</v>
      </c>
      <c r="D223" s="49" t="s">
        <v>30</v>
      </c>
      <c r="E223" s="49">
        <v>4.7844199999999999</v>
      </c>
      <c r="F223" s="42" t="s">
        <v>30</v>
      </c>
      <c r="G223" s="40">
        <v>0</v>
      </c>
      <c r="H223" s="42" t="s">
        <v>30</v>
      </c>
      <c r="I223" s="40">
        <v>4.7844199999999999</v>
      </c>
      <c r="J223" s="42" t="s">
        <v>30</v>
      </c>
      <c r="K223" s="49">
        <v>4.7844199999999999</v>
      </c>
      <c r="L223" s="42" t="s">
        <v>30</v>
      </c>
      <c r="M223" s="49">
        <v>0</v>
      </c>
      <c r="N223" s="42" t="s">
        <v>30</v>
      </c>
      <c r="O223" s="41">
        <f t="shared" si="64"/>
        <v>4.7844199999999999</v>
      </c>
      <c r="P223" s="42" t="s">
        <v>30</v>
      </c>
      <c r="Q223" s="41">
        <f t="shared" si="65"/>
        <v>-4.7844199999999999</v>
      </c>
      <c r="R223" s="42" t="s">
        <v>30</v>
      </c>
      <c r="S223" s="88">
        <f t="shared" si="63"/>
        <v>-1</v>
      </c>
      <c r="T223" s="51" t="s">
        <v>470</v>
      </c>
      <c r="U223" s="21"/>
      <c r="V223" s="13"/>
      <c r="W223" s="13"/>
      <c r="X223" s="23"/>
      <c r="Y223" s="23"/>
      <c r="Z223" s="23"/>
    </row>
    <row r="224" spans="1:26" x14ac:dyDescent="0.25">
      <c r="A224" s="38" t="s">
        <v>330</v>
      </c>
      <c r="B224" s="53" t="s">
        <v>471</v>
      </c>
      <c r="C224" s="57" t="s">
        <v>472</v>
      </c>
      <c r="D224" s="49" t="s">
        <v>30</v>
      </c>
      <c r="E224" s="49">
        <v>7.0420942000000002</v>
      </c>
      <c r="F224" s="42" t="s">
        <v>30</v>
      </c>
      <c r="G224" s="40">
        <v>0</v>
      </c>
      <c r="H224" s="42" t="s">
        <v>30</v>
      </c>
      <c r="I224" s="40">
        <v>7.0420942000000002</v>
      </c>
      <c r="J224" s="42" t="s">
        <v>30</v>
      </c>
      <c r="K224" s="49">
        <v>7.0420942000000002</v>
      </c>
      <c r="L224" s="42" t="s">
        <v>30</v>
      </c>
      <c r="M224" s="49">
        <v>7.2533599999999998</v>
      </c>
      <c r="N224" s="42" t="s">
        <v>30</v>
      </c>
      <c r="O224" s="41">
        <f t="shared" si="64"/>
        <v>-0.21126579999999962</v>
      </c>
      <c r="P224" s="42" t="s">
        <v>30</v>
      </c>
      <c r="Q224" s="41">
        <f t="shared" si="65"/>
        <v>0.21126579999999962</v>
      </c>
      <c r="R224" s="42" t="s">
        <v>30</v>
      </c>
      <c r="S224" s="88">
        <f t="shared" si="63"/>
        <v>3.0000422317554287E-2</v>
      </c>
      <c r="T224" s="51" t="s">
        <v>30</v>
      </c>
      <c r="U224" s="21"/>
      <c r="V224" s="13"/>
      <c r="W224" s="13"/>
      <c r="X224" s="23"/>
      <c r="Y224" s="23"/>
      <c r="Z224" s="23"/>
    </row>
    <row r="225" spans="1:26" ht="31.5" x14ac:dyDescent="0.25">
      <c r="A225" s="38" t="s">
        <v>330</v>
      </c>
      <c r="B225" s="53" t="s">
        <v>473</v>
      </c>
      <c r="C225" s="57" t="s">
        <v>474</v>
      </c>
      <c r="D225" s="49" t="s">
        <v>30</v>
      </c>
      <c r="E225" s="49">
        <v>1.716</v>
      </c>
      <c r="F225" s="42" t="s">
        <v>30</v>
      </c>
      <c r="G225" s="40">
        <v>0.76</v>
      </c>
      <c r="H225" s="42" t="s">
        <v>30</v>
      </c>
      <c r="I225" s="40">
        <v>0.95599999999999996</v>
      </c>
      <c r="J225" s="42" t="s">
        <v>30</v>
      </c>
      <c r="K225" s="49">
        <v>0.95599999999999996</v>
      </c>
      <c r="L225" s="42" t="s">
        <v>30</v>
      </c>
      <c r="M225" s="49">
        <v>0.95599999999999996</v>
      </c>
      <c r="N225" s="42" t="s">
        <v>30</v>
      </c>
      <c r="O225" s="41">
        <f t="shared" si="64"/>
        <v>0</v>
      </c>
      <c r="P225" s="42" t="s">
        <v>30</v>
      </c>
      <c r="Q225" s="41">
        <f t="shared" si="65"/>
        <v>0</v>
      </c>
      <c r="R225" s="42" t="s">
        <v>30</v>
      </c>
      <c r="S225" s="88">
        <f t="shared" si="63"/>
        <v>0</v>
      </c>
      <c r="T225" s="51" t="s">
        <v>30</v>
      </c>
      <c r="U225" s="21"/>
      <c r="V225" s="13"/>
      <c r="W225" s="13"/>
      <c r="X225" s="23"/>
      <c r="Y225" s="23"/>
      <c r="Z225" s="23"/>
    </row>
    <row r="226" spans="1:26" x14ac:dyDescent="0.25">
      <c r="A226" s="38" t="s">
        <v>330</v>
      </c>
      <c r="B226" s="53" t="s">
        <v>475</v>
      </c>
      <c r="C226" s="57" t="s">
        <v>476</v>
      </c>
      <c r="D226" s="49" t="s">
        <v>30</v>
      </c>
      <c r="E226" s="49">
        <v>0.14326749999999999</v>
      </c>
      <c r="F226" s="42" t="s">
        <v>30</v>
      </c>
      <c r="G226" s="40">
        <v>0</v>
      </c>
      <c r="H226" s="42" t="s">
        <v>30</v>
      </c>
      <c r="I226" s="40">
        <v>0.14326749999999999</v>
      </c>
      <c r="J226" s="42" t="s">
        <v>30</v>
      </c>
      <c r="K226" s="49">
        <v>0.14326749999999999</v>
      </c>
      <c r="L226" s="42" t="s">
        <v>30</v>
      </c>
      <c r="M226" s="49">
        <v>0.16500000000000001</v>
      </c>
      <c r="N226" s="42" t="s">
        <v>30</v>
      </c>
      <c r="O226" s="41">
        <f t="shared" si="64"/>
        <v>-2.1732500000000016E-2</v>
      </c>
      <c r="P226" s="42" t="s">
        <v>30</v>
      </c>
      <c r="Q226" s="41">
        <f t="shared" si="65"/>
        <v>2.1732500000000016E-2</v>
      </c>
      <c r="R226" s="42" t="s">
        <v>30</v>
      </c>
      <c r="S226" s="88">
        <f t="shared" si="63"/>
        <v>0.15169176540387749</v>
      </c>
      <c r="T226" s="51" t="s">
        <v>338</v>
      </c>
      <c r="U226" s="21"/>
      <c r="V226" s="13"/>
      <c r="W226" s="13"/>
      <c r="X226" s="23"/>
      <c r="Y226" s="23"/>
      <c r="Z226" s="23"/>
    </row>
    <row r="227" spans="1:26" x14ac:dyDescent="0.25">
      <c r="A227" s="38" t="s">
        <v>330</v>
      </c>
      <c r="B227" s="53" t="s">
        <v>477</v>
      </c>
      <c r="C227" s="57" t="s">
        <v>478</v>
      </c>
      <c r="D227" s="49" t="s">
        <v>30</v>
      </c>
      <c r="E227" s="49">
        <v>7.9854999999999995E-2</v>
      </c>
      <c r="F227" s="42" t="s">
        <v>30</v>
      </c>
      <c r="G227" s="40">
        <v>0</v>
      </c>
      <c r="H227" s="42" t="s">
        <v>30</v>
      </c>
      <c r="I227" s="40">
        <v>7.9854999999999995E-2</v>
      </c>
      <c r="J227" s="42" t="s">
        <v>30</v>
      </c>
      <c r="K227" s="49">
        <v>7.9854999999999995E-2</v>
      </c>
      <c r="L227" s="42" t="s">
        <v>30</v>
      </c>
      <c r="M227" s="49">
        <v>8.5000000000000006E-2</v>
      </c>
      <c r="N227" s="42" t="s">
        <v>30</v>
      </c>
      <c r="O227" s="41">
        <f t="shared" si="64"/>
        <v>-5.1450000000000107E-3</v>
      </c>
      <c r="P227" s="42" t="s">
        <v>30</v>
      </c>
      <c r="Q227" s="41">
        <f t="shared" si="65"/>
        <v>5.1450000000000107E-3</v>
      </c>
      <c r="R227" s="42" t="s">
        <v>30</v>
      </c>
      <c r="S227" s="88">
        <f t="shared" si="63"/>
        <v>6.4429278066495663E-2</v>
      </c>
      <c r="T227" s="51" t="s">
        <v>338</v>
      </c>
      <c r="U227" s="21"/>
      <c r="V227" s="13"/>
      <c r="W227" s="13"/>
      <c r="X227" s="23"/>
      <c r="Y227" s="23"/>
      <c r="Z227" s="23"/>
    </row>
    <row r="228" spans="1:26" x14ac:dyDescent="0.25">
      <c r="A228" s="38" t="s">
        <v>330</v>
      </c>
      <c r="B228" s="53" t="s">
        <v>479</v>
      </c>
      <c r="C228" s="57" t="s">
        <v>480</v>
      </c>
      <c r="D228" s="49" t="s">
        <v>30</v>
      </c>
      <c r="E228" s="49">
        <v>1.6309917</v>
      </c>
      <c r="F228" s="42" t="s">
        <v>30</v>
      </c>
      <c r="G228" s="40">
        <v>0.67499170000000008</v>
      </c>
      <c r="H228" s="42" t="s">
        <v>30</v>
      </c>
      <c r="I228" s="40">
        <v>0.95599999999999996</v>
      </c>
      <c r="J228" s="42" t="s">
        <v>30</v>
      </c>
      <c r="K228" s="49">
        <v>0.95599999999999996</v>
      </c>
      <c r="L228" s="42" t="s">
        <v>30</v>
      </c>
      <c r="M228" s="49">
        <v>0.95599999999999996</v>
      </c>
      <c r="N228" s="42" t="s">
        <v>30</v>
      </c>
      <c r="O228" s="41">
        <f t="shared" si="64"/>
        <v>0</v>
      </c>
      <c r="P228" s="42" t="s">
        <v>30</v>
      </c>
      <c r="Q228" s="41">
        <f t="shared" si="65"/>
        <v>0</v>
      </c>
      <c r="R228" s="42" t="s">
        <v>30</v>
      </c>
      <c r="S228" s="88">
        <f t="shared" si="63"/>
        <v>0</v>
      </c>
      <c r="T228" s="51" t="s">
        <v>30</v>
      </c>
      <c r="U228" s="21"/>
      <c r="V228" s="13"/>
      <c r="W228" s="13"/>
      <c r="X228" s="23"/>
      <c r="Y228" s="23"/>
      <c r="Z228" s="23"/>
    </row>
    <row r="229" spans="1:26" ht="31.5" x14ac:dyDescent="0.25">
      <c r="A229" s="38" t="s">
        <v>330</v>
      </c>
      <c r="B229" s="53" t="s">
        <v>481</v>
      </c>
      <c r="C229" s="57" t="s">
        <v>482</v>
      </c>
      <c r="D229" s="49" t="s">
        <v>30</v>
      </c>
      <c r="E229" s="49">
        <v>10.313336</v>
      </c>
      <c r="F229" s="42" t="s">
        <v>30</v>
      </c>
      <c r="G229" s="40">
        <v>5.3804799999999995</v>
      </c>
      <c r="H229" s="42" t="s">
        <v>30</v>
      </c>
      <c r="I229" s="40">
        <v>4.9328560000000001</v>
      </c>
      <c r="J229" s="42" t="s">
        <v>30</v>
      </c>
      <c r="K229" s="49">
        <v>4.9328560000000001</v>
      </c>
      <c r="L229" s="42" t="s">
        <v>30</v>
      </c>
      <c r="M229" s="49">
        <v>4.9525800000000002</v>
      </c>
      <c r="N229" s="42" t="s">
        <v>30</v>
      </c>
      <c r="O229" s="41">
        <f t="shared" si="64"/>
        <v>-1.9724000000000075E-2</v>
      </c>
      <c r="P229" s="42" t="s">
        <v>30</v>
      </c>
      <c r="Q229" s="41">
        <f t="shared" si="65"/>
        <v>1.9724000000000075E-2</v>
      </c>
      <c r="R229" s="42" t="s">
        <v>30</v>
      </c>
      <c r="S229" s="88">
        <f t="shared" si="63"/>
        <v>3.9984949895152172E-3</v>
      </c>
      <c r="T229" s="51" t="s">
        <v>338</v>
      </c>
      <c r="U229" s="21"/>
      <c r="V229" s="13"/>
      <c r="W229" s="13"/>
      <c r="X229" s="23"/>
      <c r="Y229" s="23"/>
      <c r="Z229" s="23"/>
    </row>
    <row r="230" spans="1:26" ht="47.25" x14ac:dyDescent="0.25">
      <c r="A230" s="38" t="s">
        <v>330</v>
      </c>
      <c r="B230" s="53" t="s">
        <v>483</v>
      </c>
      <c r="C230" s="57" t="s">
        <v>484</v>
      </c>
      <c r="D230" s="49" t="s">
        <v>30</v>
      </c>
      <c r="E230" s="49">
        <v>5.2555410000000009</v>
      </c>
      <c r="F230" s="42" t="s">
        <v>30</v>
      </c>
      <c r="G230" s="40">
        <v>2.6240000000000001</v>
      </c>
      <c r="H230" s="42" t="s">
        <v>30</v>
      </c>
      <c r="I230" s="40">
        <v>2.6315410000000008</v>
      </c>
      <c r="J230" s="42" t="s">
        <v>30</v>
      </c>
      <c r="K230" s="49">
        <v>2.6315410000000004</v>
      </c>
      <c r="L230" s="42" t="s">
        <v>30</v>
      </c>
      <c r="M230" s="49">
        <v>2.7256229999999997</v>
      </c>
      <c r="N230" s="42" t="s">
        <v>30</v>
      </c>
      <c r="O230" s="41">
        <f t="shared" si="64"/>
        <v>-9.4081999999998889E-2</v>
      </c>
      <c r="P230" s="42" t="s">
        <v>30</v>
      </c>
      <c r="Q230" s="41">
        <f t="shared" si="65"/>
        <v>9.4081999999999333E-2</v>
      </c>
      <c r="R230" s="42" t="s">
        <v>30</v>
      </c>
      <c r="S230" s="88">
        <f t="shared" si="63"/>
        <v>3.5751675539161018E-2</v>
      </c>
      <c r="T230" s="51" t="s">
        <v>338</v>
      </c>
      <c r="U230" s="21"/>
      <c r="V230" s="13"/>
      <c r="W230" s="13"/>
      <c r="X230" s="23"/>
      <c r="Y230" s="23"/>
      <c r="Z230" s="23"/>
    </row>
    <row r="231" spans="1:26" ht="31.5" x14ac:dyDescent="0.25">
      <c r="A231" s="38" t="s">
        <v>330</v>
      </c>
      <c r="B231" s="53" t="s">
        <v>485</v>
      </c>
      <c r="C231" s="57" t="s">
        <v>486</v>
      </c>
      <c r="D231" s="49" t="s">
        <v>30</v>
      </c>
      <c r="E231" s="49">
        <v>21.057074</v>
      </c>
      <c r="F231" s="42" t="s">
        <v>30</v>
      </c>
      <c r="G231" s="40">
        <v>0</v>
      </c>
      <c r="H231" s="42" t="s">
        <v>30</v>
      </c>
      <c r="I231" s="40">
        <v>21.057074</v>
      </c>
      <c r="J231" s="42" t="s">
        <v>30</v>
      </c>
      <c r="K231" s="49">
        <v>10.147864</v>
      </c>
      <c r="L231" s="42" t="s">
        <v>30</v>
      </c>
      <c r="M231" s="49">
        <v>10.147864</v>
      </c>
      <c r="N231" s="42" t="s">
        <v>30</v>
      </c>
      <c r="O231" s="41">
        <f t="shared" si="64"/>
        <v>10.90921</v>
      </c>
      <c r="P231" s="42" t="s">
        <v>30</v>
      </c>
      <c r="Q231" s="41">
        <f t="shared" si="65"/>
        <v>0</v>
      </c>
      <c r="R231" s="42" t="s">
        <v>30</v>
      </c>
      <c r="S231" s="88">
        <f t="shared" si="63"/>
        <v>0</v>
      </c>
      <c r="T231" s="51" t="s">
        <v>30</v>
      </c>
      <c r="U231" s="21"/>
      <c r="V231" s="13"/>
      <c r="W231" s="13"/>
      <c r="X231" s="23"/>
      <c r="Y231" s="23"/>
      <c r="Z231" s="23"/>
    </row>
    <row r="232" spans="1:26" ht="47.25" x14ac:dyDescent="0.25">
      <c r="A232" s="38" t="s">
        <v>330</v>
      </c>
      <c r="B232" s="53" t="s">
        <v>487</v>
      </c>
      <c r="C232" s="57" t="s">
        <v>488</v>
      </c>
      <c r="D232" s="49" t="s">
        <v>30</v>
      </c>
      <c r="E232" s="49">
        <v>2.48764319</v>
      </c>
      <c r="F232" s="42" t="s">
        <v>30</v>
      </c>
      <c r="G232" s="40">
        <v>0.74364473999999992</v>
      </c>
      <c r="H232" s="42" t="s">
        <v>30</v>
      </c>
      <c r="I232" s="40">
        <v>1.7439984500000001</v>
      </c>
      <c r="J232" s="42" t="s">
        <v>30</v>
      </c>
      <c r="K232" s="49">
        <v>0.84233162000000006</v>
      </c>
      <c r="L232" s="42" t="s">
        <v>30</v>
      </c>
      <c r="M232" s="49">
        <v>0.84233162000000006</v>
      </c>
      <c r="N232" s="42" t="s">
        <v>30</v>
      </c>
      <c r="O232" s="41">
        <f t="shared" si="64"/>
        <v>0.90166683000000003</v>
      </c>
      <c r="P232" s="42" t="s">
        <v>30</v>
      </c>
      <c r="Q232" s="41">
        <f t="shared" si="65"/>
        <v>0</v>
      </c>
      <c r="R232" s="42" t="s">
        <v>30</v>
      </c>
      <c r="S232" s="88">
        <f t="shared" si="63"/>
        <v>0</v>
      </c>
      <c r="T232" s="51" t="s">
        <v>30</v>
      </c>
      <c r="U232" s="21"/>
      <c r="V232" s="13"/>
      <c r="W232" s="13"/>
      <c r="X232" s="23"/>
      <c r="Y232" s="23"/>
      <c r="Z232" s="23"/>
    </row>
    <row r="233" spans="1:26" ht="47.25" x14ac:dyDescent="0.25">
      <c r="A233" s="38" t="s">
        <v>330</v>
      </c>
      <c r="B233" s="53" t="s">
        <v>489</v>
      </c>
      <c r="C233" s="57" t="s">
        <v>490</v>
      </c>
      <c r="D233" s="49" t="s">
        <v>30</v>
      </c>
      <c r="E233" s="49">
        <v>1.0325926299999999</v>
      </c>
      <c r="F233" s="42" t="s">
        <v>30</v>
      </c>
      <c r="G233" s="40">
        <v>0.31885199999999991</v>
      </c>
      <c r="H233" s="42" t="s">
        <v>30</v>
      </c>
      <c r="I233" s="40">
        <v>0.71374062999999999</v>
      </c>
      <c r="J233" s="42" t="s">
        <v>30</v>
      </c>
      <c r="K233" s="49">
        <v>0.31632717999999999</v>
      </c>
      <c r="L233" s="42" t="s">
        <v>30</v>
      </c>
      <c r="M233" s="49">
        <v>0.31632717999999999</v>
      </c>
      <c r="N233" s="42" t="s">
        <v>30</v>
      </c>
      <c r="O233" s="41">
        <f t="shared" si="64"/>
        <v>0.39741345</v>
      </c>
      <c r="P233" s="42" t="s">
        <v>30</v>
      </c>
      <c r="Q233" s="41">
        <f t="shared" si="65"/>
        <v>0</v>
      </c>
      <c r="R233" s="42" t="s">
        <v>30</v>
      </c>
      <c r="S233" s="88">
        <f t="shared" si="63"/>
        <v>0</v>
      </c>
      <c r="T233" s="51" t="s">
        <v>30</v>
      </c>
      <c r="U233" s="21"/>
      <c r="V233" s="13"/>
      <c r="W233" s="13"/>
      <c r="X233" s="23"/>
      <c r="Y233" s="23"/>
      <c r="Z233" s="23"/>
    </row>
    <row r="234" spans="1:26" ht="31.5" x14ac:dyDescent="0.25">
      <c r="A234" s="38" t="s">
        <v>330</v>
      </c>
      <c r="B234" s="53" t="s">
        <v>491</v>
      </c>
      <c r="C234" s="57" t="s">
        <v>492</v>
      </c>
      <c r="D234" s="49" t="s">
        <v>30</v>
      </c>
      <c r="E234" s="49">
        <v>14.7083248</v>
      </c>
      <c r="F234" s="42" t="s">
        <v>30</v>
      </c>
      <c r="G234" s="40">
        <v>0</v>
      </c>
      <c r="H234" s="42" t="s">
        <v>30</v>
      </c>
      <c r="I234" s="40">
        <v>14.7083248</v>
      </c>
      <c r="J234" s="42" t="s">
        <v>30</v>
      </c>
      <c r="K234" s="49">
        <v>14.7083248</v>
      </c>
      <c r="L234" s="42" t="s">
        <v>30</v>
      </c>
      <c r="M234" s="49">
        <v>14.7083248</v>
      </c>
      <c r="N234" s="42" t="s">
        <v>30</v>
      </c>
      <c r="O234" s="41">
        <f t="shared" si="64"/>
        <v>0</v>
      </c>
      <c r="P234" s="42" t="s">
        <v>30</v>
      </c>
      <c r="Q234" s="41">
        <f t="shared" si="65"/>
        <v>0</v>
      </c>
      <c r="R234" s="42" t="s">
        <v>30</v>
      </c>
      <c r="S234" s="88">
        <f t="shared" si="63"/>
        <v>0</v>
      </c>
      <c r="T234" s="51" t="s">
        <v>30</v>
      </c>
      <c r="U234" s="21"/>
      <c r="V234" s="13"/>
      <c r="W234" s="13"/>
      <c r="X234" s="23"/>
      <c r="Y234" s="23"/>
      <c r="Z234" s="23"/>
    </row>
    <row r="235" spans="1:26" ht="63" x14ac:dyDescent="0.25">
      <c r="A235" s="38" t="s">
        <v>330</v>
      </c>
      <c r="B235" s="53" t="s">
        <v>493</v>
      </c>
      <c r="C235" s="57" t="s">
        <v>494</v>
      </c>
      <c r="D235" s="49" t="s">
        <v>30</v>
      </c>
      <c r="E235" s="49">
        <v>208</v>
      </c>
      <c r="F235" s="42" t="s">
        <v>30</v>
      </c>
      <c r="G235" s="40">
        <v>0</v>
      </c>
      <c r="H235" s="42" t="s">
        <v>30</v>
      </c>
      <c r="I235" s="40">
        <v>208</v>
      </c>
      <c r="J235" s="42" t="s">
        <v>30</v>
      </c>
      <c r="K235" s="49">
        <v>16.5</v>
      </c>
      <c r="L235" s="42" t="s">
        <v>30</v>
      </c>
      <c r="M235" s="49">
        <v>16.875</v>
      </c>
      <c r="N235" s="42" t="s">
        <v>30</v>
      </c>
      <c r="O235" s="41">
        <f t="shared" si="64"/>
        <v>191.125</v>
      </c>
      <c r="P235" s="42" t="s">
        <v>30</v>
      </c>
      <c r="Q235" s="41">
        <f t="shared" si="65"/>
        <v>0.375</v>
      </c>
      <c r="R235" s="42" t="s">
        <v>30</v>
      </c>
      <c r="S235" s="88">
        <f t="shared" si="63"/>
        <v>2.2727272727272728E-2</v>
      </c>
      <c r="T235" s="51" t="s">
        <v>30</v>
      </c>
      <c r="U235" s="21"/>
      <c r="V235" s="13"/>
      <c r="W235" s="13"/>
      <c r="X235" s="23"/>
      <c r="Y235" s="23"/>
      <c r="Z235" s="23"/>
    </row>
    <row r="236" spans="1:26" ht="63" x14ac:dyDescent="0.25">
      <c r="A236" s="38" t="s">
        <v>330</v>
      </c>
      <c r="B236" s="53" t="s">
        <v>495</v>
      </c>
      <c r="C236" s="57" t="s">
        <v>496</v>
      </c>
      <c r="D236" s="49" t="s">
        <v>30</v>
      </c>
      <c r="E236" s="49">
        <v>61.525925000000001</v>
      </c>
      <c r="F236" s="42" t="s">
        <v>30</v>
      </c>
      <c r="G236" s="40">
        <v>61.521425000000001</v>
      </c>
      <c r="H236" s="42" t="s">
        <v>30</v>
      </c>
      <c r="I236" s="40">
        <v>4.5000000000001705E-3</v>
      </c>
      <c r="J236" s="42" t="s">
        <v>30</v>
      </c>
      <c r="K236" s="49">
        <v>4.4999999999999997E-3</v>
      </c>
      <c r="L236" s="42" t="s">
        <v>30</v>
      </c>
      <c r="M236" s="49">
        <v>0</v>
      </c>
      <c r="N236" s="42" t="s">
        <v>30</v>
      </c>
      <c r="O236" s="41">
        <f t="shared" si="64"/>
        <v>4.5000000000001705E-3</v>
      </c>
      <c r="P236" s="42" t="s">
        <v>30</v>
      </c>
      <c r="Q236" s="41">
        <f t="shared" si="65"/>
        <v>-4.4999999999999997E-3</v>
      </c>
      <c r="R236" s="42" t="s">
        <v>30</v>
      </c>
      <c r="S236" s="88">
        <f>Q236/K236</f>
        <v>-1</v>
      </c>
      <c r="T236" s="51" t="s">
        <v>497</v>
      </c>
      <c r="U236" s="21"/>
      <c r="V236" s="13"/>
      <c r="W236" s="13"/>
      <c r="X236" s="23"/>
      <c r="Y236" s="23"/>
      <c r="Z236" s="23"/>
    </row>
    <row r="237" spans="1:26" ht="63" x14ac:dyDescent="0.25">
      <c r="A237" s="38" t="s">
        <v>330</v>
      </c>
      <c r="B237" s="53" t="s">
        <v>498</v>
      </c>
      <c r="C237" s="57" t="s">
        <v>499</v>
      </c>
      <c r="D237" s="49" t="s">
        <v>30</v>
      </c>
      <c r="E237" s="49">
        <v>75.099999999999994</v>
      </c>
      <c r="F237" s="42" t="s">
        <v>30</v>
      </c>
      <c r="G237" s="49">
        <v>0</v>
      </c>
      <c r="H237" s="42" t="s">
        <v>30</v>
      </c>
      <c r="I237" s="40">
        <v>75.099999999999994</v>
      </c>
      <c r="J237" s="42" t="s">
        <v>30</v>
      </c>
      <c r="K237" s="49">
        <v>63.24</v>
      </c>
      <c r="L237" s="42" t="s">
        <v>30</v>
      </c>
      <c r="M237" s="49">
        <v>0</v>
      </c>
      <c r="N237" s="42" t="s">
        <v>30</v>
      </c>
      <c r="O237" s="41">
        <f t="shared" si="64"/>
        <v>75.099999999999994</v>
      </c>
      <c r="P237" s="42" t="s">
        <v>30</v>
      </c>
      <c r="Q237" s="41">
        <f t="shared" si="65"/>
        <v>-63.24</v>
      </c>
      <c r="R237" s="42" t="s">
        <v>30</v>
      </c>
      <c r="S237" s="88">
        <f t="shared" si="63"/>
        <v>-1</v>
      </c>
      <c r="T237" s="51" t="s">
        <v>500</v>
      </c>
      <c r="U237" s="21"/>
      <c r="V237" s="13"/>
      <c r="W237" s="13"/>
      <c r="X237" s="23"/>
      <c r="Y237" s="23"/>
      <c r="Z237" s="23"/>
    </row>
    <row r="238" spans="1:26" ht="63" x14ac:dyDescent="0.25">
      <c r="A238" s="38" t="s">
        <v>330</v>
      </c>
      <c r="B238" s="53" t="s">
        <v>501</v>
      </c>
      <c r="C238" s="57" t="s">
        <v>502</v>
      </c>
      <c r="D238" s="49" t="s">
        <v>30</v>
      </c>
      <c r="E238" s="49">
        <v>26.4</v>
      </c>
      <c r="F238" s="42" t="s">
        <v>30</v>
      </c>
      <c r="G238" s="49">
        <v>0</v>
      </c>
      <c r="H238" s="42" t="s">
        <v>30</v>
      </c>
      <c r="I238" s="40">
        <v>26.4</v>
      </c>
      <c r="J238" s="42" t="s">
        <v>30</v>
      </c>
      <c r="K238" s="49">
        <v>14.96</v>
      </c>
      <c r="L238" s="42" t="s">
        <v>30</v>
      </c>
      <c r="M238" s="49">
        <v>6.2</v>
      </c>
      <c r="N238" s="42" t="s">
        <v>30</v>
      </c>
      <c r="O238" s="41">
        <f t="shared" si="64"/>
        <v>20.2</v>
      </c>
      <c r="P238" s="42" t="s">
        <v>30</v>
      </c>
      <c r="Q238" s="41">
        <f t="shared" si="65"/>
        <v>-8.7600000000000016</v>
      </c>
      <c r="R238" s="42" t="s">
        <v>30</v>
      </c>
      <c r="S238" s="88">
        <f t="shared" si="63"/>
        <v>-0.58556149732620333</v>
      </c>
      <c r="T238" s="51" t="s">
        <v>500</v>
      </c>
      <c r="U238" s="21"/>
      <c r="V238" s="13"/>
      <c r="W238" s="13"/>
      <c r="X238" s="23"/>
      <c r="Y238" s="23"/>
      <c r="Z238" s="23"/>
    </row>
    <row r="239" spans="1:26" s="23" customFormat="1" x14ac:dyDescent="0.25">
      <c r="A239" s="30" t="s">
        <v>503</v>
      </c>
      <c r="B239" s="36" t="s">
        <v>504</v>
      </c>
      <c r="C239" s="32" t="s">
        <v>29</v>
      </c>
      <c r="D239" s="52" t="s">
        <v>30</v>
      </c>
      <c r="E239" s="52">
        <f>SUM(E240,E258,E275,E298,E305,E311,E312)</f>
        <v>7008.2730495349988</v>
      </c>
      <c r="F239" s="34" t="s">
        <v>30</v>
      </c>
      <c r="G239" s="52">
        <f>SUM(G240,G258,G275,G298,G305,G311,G312)</f>
        <v>482.02906379999996</v>
      </c>
      <c r="H239" s="34" t="s">
        <v>30</v>
      </c>
      <c r="I239" s="52">
        <f>SUM(I240,I258,I275,I298,I305,I311,I312)</f>
        <v>6526.243985735</v>
      </c>
      <c r="J239" s="34" t="s">
        <v>30</v>
      </c>
      <c r="K239" s="52">
        <f>SUM(K240,K258,K275,K298,K305,K311,K312)</f>
        <v>366.68311664999993</v>
      </c>
      <c r="L239" s="34" t="s">
        <v>30</v>
      </c>
      <c r="M239" s="52">
        <f>SUM(M240,M258,M275,M298,M305,M311,M312)</f>
        <v>300.93368523999999</v>
      </c>
      <c r="N239" s="34" t="s">
        <v>30</v>
      </c>
      <c r="O239" s="52">
        <f>SUM(O240,O258,O275,O298,O305,O311,O312)</f>
        <v>6226.0108787549998</v>
      </c>
      <c r="P239" s="34" t="s">
        <v>30</v>
      </c>
      <c r="Q239" s="52">
        <f>SUM(Q240,Q258,Q275,Q298,Q305,Q311,Q312)</f>
        <v>-66.450009669999986</v>
      </c>
      <c r="R239" s="34" t="s">
        <v>30</v>
      </c>
      <c r="S239" s="35">
        <f t="shared" si="63"/>
        <v>-0.181219168957339</v>
      </c>
      <c r="T239" s="47" t="s">
        <v>30</v>
      </c>
      <c r="U239" s="21"/>
      <c r="V239" s="22"/>
      <c r="W239" s="22"/>
    </row>
    <row r="240" spans="1:26" s="23" customFormat="1" ht="31.5" x14ac:dyDescent="0.25">
      <c r="A240" s="30" t="s">
        <v>505</v>
      </c>
      <c r="B240" s="36" t="s">
        <v>48</v>
      </c>
      <c r="C240" s="32" t="s">
        <v>29</v>
      </c>
      <c r="D240" s="52" t="s">
        <v>30</v>
      </c>
      <c r="E240" s="52">
        <f>E241+E244+E247+E257</f>
        <v>294.14170129000001</v>
      </c>
      <c r="F240" s="34" t="s">
        <v>30</v>
      </c>
      <c r="G240" s="52">
        <f>G241+G244+G247+G257</f>
        <v>204.28170129</v>
      </c>
      <c r="H240" s="34" t="s">
        <v>30</v>
      </c>
      <c r="I240" s="52">
        <f>I241+I244+I247+I257</f>
        <v>89.86</v>
      </c>
      <c r="J240" s="34" t="s">
        <v>30</v>
      </c>
      <c r="K240" s="52">
        <f>K241+K244+K247+K257</f>
        <v>29.86</v>
      </c>
      <c r="L240" s="34" t="s">
        <v>30</v>
      </c>
      <c r="M240" s="52">
        <f>M241+M244+M247+M257</f>
        <v>25.989949530000001</v>
      </c>
      <c r="N240" s="34" t="s">
        <v>30</v>
      </c>
      <c r="O240" s="52">
        <f>O241+O244+O247+O257</f>
        <v>63.870050469999995</v>
      </c>
      <c r="P240" s="34" t="s">
        <v>30</v>
      </c>
      <c r="Q240" s="52">
        <f>Q241+Q244+Q247+Q257</f>
        <v>-3.870050469999998</v>
      </c>
      <c r="R240" s="34" t="s">
        <v>30</v>
      </c>
      <c r="S240" s="35">
        <f t="shared" si="63"/>
        <v>-0.12960651272605486</v>
      </c>
      <c r="T240" s="47" t="s">
        <v>30</v>
      </c>
      <c r="U240" s="21"/>
      <c r="V240" s="22"/>
      <c r="W240" s="22"/>
    </row>
    <row r="241" spans="1:26" s="23" customFormat="1" ht="63" x14ac:dyDescent="0.25">
      <c r="A241" s="30" t="s">
        <v>506</v>
      </c>
      <c r="B241" s="36" t="s">
        <v>50</v>
      </c>
      <c r="C241" s="32" t="s">
        <v>29</v>
      </c>
      <c r="D241" s="52" t="s">
        <v>30</v>
      </c>
      <c r="E241" s="52">
        <f>SUM(E242:E243)</f>
        <v>0</v>
      </c>
      <c r="F241" s="34" t="s">
        <v>30</v>
      </c>
      <c r="G241" s="52">
        <f>SUM(G242:G243)</f>
        <v>0</v>
      </c>
      <c r="H241" s="34" t="s">
        <v>30</v>
      </c>
      <c r="I241" s="52">
        <f>SUM(I242:I243)</f>
        <v>0</v>
      </c>
      <c r="J241" s="34" t="s">
        <v>30</v>
      </c>
      <c r="K241" s="52">
        <f>SUM(K242:K243)</f>
        <v>0</v>
      </c>
      <c r="L241" s="34" t="s">
        <v>30</v>
      </c>
      <c r="M241" s="52">
        <f>SUM(M242:M243)</f>
        <v>0</v>
      </c>
      <c r="N241" s="34" t="s">
        <v>30</v>
      </c>
      <c r="O241" s="52">
        <f>SUM(O242:O243)</f>
        <v>0</v>
      </c>
      <c r="P241" s="34" t="s">
        <v>30</v>
      </c>
      <c r="Q241" s="52">
        <f>SUM(Q242:Q243)</f>
        <v>0</v>
      </c>
      <c r="R241" s="34" t="s">
        <v>30</v>
      </c>
      <c r="S241" s="35">
        <v>0</v>
      </c>
      <c r="T241" s="47" t="s">
        <v>30</v>
      </c>
      <c r="U241" s="21"/>
      <c r="V241" s="22"/>
      <c r="W241" s="22"/>
    </row>
    <row r="242" spans="1:26" s="23" customFormat="1" ht="31.5" x14ac:dyDescent="0.25">
      <c r="A242" s="30" t="s">
        <v>507</v>
      </c>
      <c r="B242" s="36" t="s">
        <v>57</v>
      </c>
      <c r="C242" s="32" t="s">
        <v>29</v>
      </c>
      <c r="D242" s="52" t="s">
        <v>30</v>
      </c>
      <c r="E242" s="52">
        <v>0</v>
      </c>
      <c r="F242" s="34" t="s">
        <v>30</v>
      </c>
      <c r="G242" s="52">
        <v>0</v>
      </c>
      <c r="H242" s="34" t="s">
        <v>30</v>
      </c>
      <c r="I242" s="52">
        <v>0</v>
      </c>
      <c r="J242" s="34" t="s">
        <v>30</v>
      </c>
      <c r="K242" s="52">
        <v>0</v>
      </c>
      <c r="L242" s="34" t="s">
        <v>30</v>
      </c>
      <c r="M242" s="52">
        <v>0</v>
      </c>
      <c r="N242" s="34" t="s">
        <v>30</v>
      </c>
      <c r="O242" s="52">
        <v>0</v>
      </c>
      <c r="P242" s="34" t="s">
        <v>30</v>
      </c>
      <c r="Q242" s="52">
        <v>0</v>
      </c>
      <c r="R242" s="34" t="s">
        <v>30</v>
      </c>
      <c r="S242" s="35">
        <v>0</v>
      </c>
      <c r="T242" s="33" t="s">
        <v>30</v>
      </c>
      <c r="U242" s="21"/>
      <c r="V242" s="22"/>
      <c r="W242" s="22"/>
    </row>
    <row r="243" spans="1:26" s="23" customFormat="1" ht="31.5" x14ac:dyDescent="0.25">
      <c r="A243" s="30" t="s">
        <v>508</v>
      </c>
      <c r="B243" s="36" t="s">
        <v>57</v>
      </c>
      <c r="C243" s="32" t="s">
        <v>29</v>
      </c>
      <c r="D243" s="52" t="s">
        <v>30</v>
      </c>
      <c r="E243" s="52">
        <v>0</v>
      </c>
      <c r="F243" s="34" t="s">
        <v>30</v>
      </c>
      <c r="G243" s="52">
        <v>0</v>
      </c>
      <c r="H243" s="34" t="s">
        <v>30</v>
      </c>
      <c r="I243" s="52">
        <v>0</v>
      </c>
      <c r="J243" s="34" t="s">
        <v>30</v>
      </c>
      <c r="K243" s="52">
        <v>0</v>
      </c>
      <c r="L243" s="34" t="s">
        <v>30</v>
      </c>
      <c r="M243" s="52">
        <v>0</v>
      </c>
      <c r="N243" s="34" t="s">
        <v>30</v>
      </c>
      <c r="O243" s="52">
        <v>0</v>
      </c>
      <c r="P243" s="34" t="s">
        <v>30</v>
      </c>
      <c r="Q243" s="52">
        <v>0</v>
      </c>
      <c r="R243" s="34" t="s">
        <v>30</v>
      </c>
      <c r="S243" s="35">
        <v>0</v>
      </c>
      <c r="T243" s="37" t="s">
        <v>30</v>
      </c>
      <c r="U243" s="21"/>
      <c r="V243" s="22"/>
      <c r="W243" s="22"/>
    </row>
    <row r="244" spans="1:26" s="23" customFormat="1" ht="47.25" x14ac:dyDescent="0.25">
      <c r="A244" s="30" t="s">
        <v>509</v>
      </c>
      <c r="B244" s="36" t="s">
        <v>59</v>
      </c>
      <c r="C244" s="32" t="s">
        <v>29</v>
      </c>
      <c r="D244" s="52" t="s">
        <v>30</v>
      </c>
      <c r="E244" s="52">
        <f t="shared" ref="E244" si="66">SUM(E245)</f>
        <v>0</v>
      </c>
      <c r="F244" s="34" t="s">
        <v>30</v>
      </c>
      <c r="G244" s="52">
        <f t="shared" ref="G244" si="67">SUM(G245)</f>
        <v>0</v>
      </c>
      <c r="H244" s="34" t="s">
        <v>30</v>
      </c>
      <c r="I244" s="52">
        <f t="shared" ref="I244" si="68">SUM(I245)</f>
        <v>0</v>
      </c>
      <c r="J244" s="34" t="s">
        <v>30</v>
      </c>
      <c r="K244" s="52">
        <f t="shared" ref="K244" si="69">SUM(K245)</f>
        <v>0</v>
      </c>
      <c r="L244" s="34" t="s">
        <v>30</v>
      </c>
      <c r="M244" s="52">
        <f t="shared" ref="M244" si="70">SUM(M245)</f>
        <v>0</v>
      </c>
      <c r="N244" s="34" t="s">
        <v>30</v>
      </c>
      <c r="O244" s="52">
        <f t="shared" ref="O244" si="71">SUM(O245)</f>
        <v>0</v>
      </c>
      <c r="P244" s="34" t="s">
        <v>30</v>
      </c>
      <c r="Q244" s="52">
        <f t="shared" ref="Q244" si="72">SUM(Q245)</f>
        <v>0</v>
      </c>
      <c r="R244" s="34" t="s">
        <v>30</v>
      </c>
      <c r="S244" s="35">
        <v>0</v>
      </c>
      <c r="T244" s="37" t="s">
        <v>30</v>
      </c>
      <c r="U244" s="21"/>
      <c r="V244" s="22"/>
      <c r="W244" s="22"/>
    </row>
    <row r="245" spans="1:26" s="23" customFormat="1" ht="31.5" x14ac:dyDescent="0.25">
      <c r="A245" s="30" t="s">
        <v>510</v>
      </c>
      <c r="B245" s="36" t="s">
        <v>57</v>
      </c>
      <c r="C245" s="32" t="s">
        <v>29</v>
      </c>
      <c r="D245" s="52" t="s">
        <v>30</v>
      </c>
      <c r="E245" s="52">
        <v>0</v>
      </c>
      <c r="F245" s="34" t="s">
        <v>30</v>
      </c>
      <c r="G245" s="52">
        <v>0</v>
      </c>
      <c r="H245" s="34" t="s">
        <v>30</v>
      </c>
      <c r="I245" s="52">
        <v>0</v>
      </c>
      <c r="J245" s="34" t="s">
        <v>30</v>
      </c>
      <c r="K245" s="52">
        <v>0</v>
      </c>
      <c r="L245" s="34" t="s">
        <v>30</v>
      </c>
      <c r="M245" s="52">
        <v>0</v>
      </c>
      <c r="N245" s="34" t="s">
        <v>30</v>
      </c>
      <c r="O245" s="52">
        <v>0</v>
      </c>
      <c r="P245" s="34" t="s">
        <v>30</v>
      </c>
      <c r="Q245" s="52">
        <v>0</v>
      </c>
      <c r="R245" s="34" t="s">
        <v>30</v>
      </c>
      <c r="S245" s="35">
        <v>0</v>
      </c>
      <c r="T245" s="47" t="s">
        <v>30</v>
      </c>
      <c r="U245" s="21"/>
      <c r="V245" s="22"/>
      <c r="W245" s="22"/>
    </row>
    <row r="246" spans="1:26" s="23" customFormat="1" ht="31.5" x14ac:dyDescent="0.25">
      <c r="A246" s="30" t="s">
        <v>511</v>
      </c>
      <c r="B246" s="36" t="s">
        <v>57</v>
      </c>
      <c r="C246" s="32" t="s">
        <v>29</v>
      </c>
      <c r="D246" s="52" t="s">
        <v>30</v>
      </c>
      <c r="E246" s="52">
        <v>0</v>
      </c>
      <c r="F246" s="34" t="s">
        <v>30</v>
      </c>
      <c r="G246" s="52">
        <v>0</v>
      </c>
      <c r="H246" s="34" t="s">
        <v>30</v>
      </c>
      <c r="I246" s="52">
        <v>0</v>
      </c>
      <c r="J246" s="34" t="s">
        <v>30</v>
      </c>
      <c r="K246" s="52">
        <v>0</v>
      </c>
      <c r="L246" s="34" t="s">
        <v>30</v>
      </c>
      <c r="M246" s="52">
        <v>0</v>
      </c>
      <c r="N246" s="34" t="s">
        <v>30</v>
      </c>
      <c r="O246" s="52">
        <v>0</v>
      </c>
      <c r="P246" s="34" t="s">
        <v>30</v>
      </c>
      <c r="Q246" s="52">
        <v>0</v>
      </c>
      <c r="R246" s="34" t="s">
        <v>30</v>
      </c>
      <c r="S246" s="35">
        <v>0</v>
      </c>
      <c r="T246" s="47" t="s">
        <v>30</v>
      </c>
      <c r="U246" s="21"/>
      <c r="V246" s="22"/>
      <c r="W246" s="22"/>
    </row>
    <row r="247" spans="1:26" s="23" customFormat="1" ht="47.25" x14ac:dyDescent="0.25">
      <c r="A247" s="30" t="s">
        <v>512</v>
      </c>
      <c r="B247" s="36" t="s">
        <v>63</v>
      </c>
      <c r="C247" s="32" t="s">
        <v>29</v>
      </c>
      <c r="D247" s="52" t="s">
        <v>30</v>
      </c>
      <c r="E247" s="52">
        <f>SUM(E248:E252)</f>
        <v>294.14170129000001</v>
      </c>
      <c r="F247" s="34" t="s">
        <v>30</v>
      </c>
      <c r="G247" s="52">
        <f>SUM(G248:G252)</f>
        <v>204.28170129</v>
      </c>
      <c r="H247" s="34" t="s">
        <v>30</v>
      </c>
      <c r="I247" s="52">
        <f>SUM(I248:I252)</f>
        <v>89.86</v>
      </c>
      <c r="J247" s="34" t="s">
        <v>30</v>
      </c>
      <c r="K247" s="52">
        <f>SUM(K248:K252)</f>
        <v>29.86</v>
      </c>
      <c r="L247" s="34" t="s">
        <v>30</v>
      </c>
      <c r="M247" s="52">
        <f>SUM(M248:M252)</f>
        <v>25.989949530000001</v>
      </c>
      <c r="N247" s="34" t="s">
        <v>30</v>
      </c>
      <c r="O247" s="52">
        <f>SUM(O248:O252)</f>
        <v>63.870050469999995</v>
      </c>
      <c r="P247" s="34" t="s">
        <v>30</v>
      </c>
      <c r="Q247" s="52">
        <f>SUM(Q248:Q252)</f>
        <v>-3.870050469999998</v>
      </c>
      <c r="R247" s="34" t="s">
        <v>30</v>
      </c>
      <c r="S247" s="35">
        <f t="shared" si="63"/>
        <v>-0.12960651272605486</v>
      </c>
      <c r="T247" s="47" t="s">
        <v>30</v>
      </c>
      <c r="U247" s="21"/>
      <c r="V247" s="22"/>
      <c r="W247" s="22"/>
    </row>
    <row r="248" spans="1:26" s="23" customFormat="1" ht="63" x14ac:dyDescent="0.25">
      <c r="A248" s="30" t="s">
        <v>513</v>
      </c>
      <c r="B248" s="36" t="s">
        <v>65</v>
      </c>
      <c r="C248" s="32" t="s">
        <v>29</v>
      </c>
      <c r="D248" s="52" t="s">
        <v>30</v>
      </c>
      <c r="E248" s="52">
        <v>0</v>
      </c>
      <c r="F248" s="34" t="s">
        <v>30</v>
      </c>
      <c r="G248" s="52">
        <v>0</v>
      </c>
      <c r="H248" s="34" t="s">
        <v>30</v>
      </c>
      <c r="I248" s="52">
        <v>0</v>
      </c>
      <c r="J248" s="34" t="s">
        <v>30</v>
      </c>
      <c r="K248" s="52">
        <v>0</v>
      </c>
      <c r="L248" s="34" t="s">
        <v>30</v>
      </c>
      <c r="M248" s="52">
        <v>0</v>
      </c>
      <c r="N248" s="34" t="s">
        <v>30</v>
      </c>
      <c r="O248" s="52">
        <v>0</v>
      </c>
      <c r="P248" s="34" t="s">
        <v>30</v>
      </c>
      <c r="Q248" s="52">
        <v>0</v>
      </c>
      <c r="R248" s="34" t="s">
        <v>30</v>
      </c>
      <c r="S248" s="35">
        <v>0</v>
      </c>
      <c r="T248" s="47" t="s">
        <v>30</v>
      </c>
      <c r="U248" s="21"/>
      <c r="V248" s="22"/>
      <c r="W248" s="22"/>
    </row>
    <row r="249" spans="1:26" s="23" customFormat="1" ht="63" x14ac:dyDescent="0.25">
      <c r="A249" s="30" t="s">
        <v>514</v>
      </c>
      <c r="B249" s="36" t="s">
        <v>67</v>
      </c>
      <c r="C249" s="32" t="s">
        <v>29</v>
      </c>
      <c r="D249" s="52" t="s">
        <v>30</v>
      </c>
      <c r="E249" s="52">
        <v>0</v>
      </c>
      <c r="F249" s="34" t="s">
        <v>30</v>
      </c>
      <c r="G249" s="52">
        <v>0</v>
      </c>
      <c r="H249" s="34" t="s">
        <v>30</v>
      </c>
      <c r="I249" s="52">
        <v>0</v>
      </c>
      <c r="J249" s="34" t="s">
        <v>30</v>
      </c>
      <c r="K249" s="52">
        <v>0</v>
      </c>
      <c r="L249" s="34" t="s">
        <v>30</v>
      </c>
      <c r="M249" s="52">
        <v>0</v>
      </c>
      <c r="N249" s="34" t="s">
        <v>30</v>
      </c>
      <c r="O249" s="52">
        <v>0</v>
      </c>
      <c r="P249" s="34" t="s">
        <v>30</v>
      </c>
      <c r="Q249" s="52">
        <v>0</v>
      </c>
      <c r="R249" s="34" t="s">
        <v>30</v>
      </c>
      <c r="S249" s="35">
        <v>0</v>
      </c>
      <c r="T249" s="47" t="s">
        <v>30</v>
      </c>
      <c r="U249" s="21"/>
      <c r="V249" s="22"/>
      <c r="W249" s="22"/>
    </row>
    <row r="250" spans="1:26" s="23" customFormat="1" ht="63" x14ac:dyDescent="0.25">
      <c r="A250" s="30" t="s">
        <v>515</v>
      </c>
      <c r="B250" s="36" t="s">
        <v>69</v>
      </c>
      <c r="C250" s="32" t="s">
        <v>29</v>
      </c>
      <c r="D250" s="52" t="s">
        <v>30</v>
      </c>
      <c r="E250" s="52">
        <v>0</v>
      </c>
      <c r="F250" s="34" t="s">
        <v>30</v>
      </c>
      <c r="G250" s="52">
        <v>0</v>
      </c>
      <c r="H250" s="34" t="s">
        <v>30</v>
      </c>
      <c r="I250" s="52">
        <v>0</v>
      </c>
      <c r="J250" s="34" t="s">
        <v>30</v>
      </c>
      <c r="K250" s="52">
        <v>0</v>
      </c>
      <c r="L250" s="34" t="s">
        <v>30</v>
      </c>
      <c r="M250" s="52">
        <v>0</v>
      </c>
      <c r="N250" s="34" t="s">
        <v>30</v>
      </c>
      <c r="O250" s="52">
        <v>0</v>
      </c>
      <c r="P250" s="34" t="s">
        <v>30</v>
      </c>
      <c r="Q250" s="52">
        <v>0</v>
      </c>
      <c r="R250" s="34" t="s">
        <v>30</v>
      </c>
      <c r="S250" s="35">
        <v>0</v>
      </c>
      <c r="T250" s="47" t="s">
        <v>30</v>
      </c>
      <c r="U250" s="21"/>
      <c r="V250" s="22"/>
      <c r="W250" s="22"/>
    </row>
    <row r="251" spans="1:26" s="23" customFormat="1" ht="78.75" x14ac:dyDescent="0.25">
      <c r="A251" s="30" t="s">
        <v>516</v>
      </c>
      <c r="B251" s="36" t="s">
        <v>73</v>
      </c>
      <c r="C251" s="32" t="s">
        <v>29</v>
      </c>
      <c r="D251" s="52" t="s">
        <v>30</v>
      </c>
      <c r="E251" s="52">
        <v>0</v>
      </c>
      <c r="F251" s="34" t="s">
        <v>30</v>
      </c>
      <c r="G251" s="52">
        <v>0</v>
      </c>
      <c r="H251" s="34" t="s">
        <v>30</v>
      </c>
      <c r="I251" s="52">
        <v>0</v>
      </c>
      <c r="J251" s="34" t="s">
        <v>30</v>
      </c>
      <c r="K251" s="52">
        <v>0</v>
      </c>
      <c r="L251" s="34" t="s">
        <v>30</v>
      </c>
      <c r="M251" s="52">
        <v>0</v>
      </c>
      <c r="N251" s="34" t="s">
        <v>30</v>
      </c>
      <c r="O251" s="52">
        <v>0</v>
      </c>
      <c r="P251" s="34" t="s">
        <v>30</v>
      </c>
      <c r="Q251" s="52">
        <v>0</v>
      </c>
      <c r="R251" s="34" t="s">
        <v>30</v>
      </c>
      <c r="S251" s="35">
        <v>0</v>
      </c>
      <c r="T251" s="47" t="s">
        <v>30</v>
      </c>
      <c r="U251" s="21"/>
      <c r="V251" s="22"/>
      <c r="W251" s="22"/>
    </row>
    <row r="252" spans="1:26" s="23" customFormat="1" ht="78.75" x14ac:dyDescent="0.25">
      <c r="A252" s="30" t="s">
        <v>517</v>
      </c>
      <c r="B252" s="36" t="s">
        <v>75</v>
      </c>
      <c r="C252" s="32" t="s">
        <v>29</v>
      </c>
      <c r="D252" s="52" t="s">
        <v>30</v>
      </c>
      <c r="E252" s="52">
        <f>SUM(E253:E256)</f>
        <v>294.14170129000001</v>
      </c>
      <c r="F252" s="34" t="s">
        <v>30</v>
      </c>
      <c r="G252" s="52">
        <f>SUM(G253:G256)</f>
        <v>204.28170129</v>
      </c>
      <c r="H252" s="34" t="s">
        <v>30</v>
      </c>
      <c r="I252" s="52">
        <f>SUM(I253:I256)</f>
        <v>89.86</v>
      </c>
      <c r="J252" s="34" t="s">
        <v>30</v>
      </c>
      <c r="K252" s="52">
        <f>SUM(K253:K256)</f>
        <v>29.86</v>
      </c>
      <c r="L252" s="34" t="s">
        <v>30</v>
      </c>
      <c r="M252" s="52">
        <f>SUM(M253:M256)</f>
        <v>25.989949530000001</v>
      </c>
      <c r="N252" s="34" t="s">
        <v>30</v>
      </c>
      <c r="O252" s="52">
        <f>SUM(O253:O256)</f>
        <v>63.870050469999995</v>
      </c>
      <c r="P252" s="34" t="s">
        <v>30</v>
      </c>
      <c r="Q252" s="52">
        <f>SUM(Q253:Q256)</f>
        <v>-3.870050469999998</v>
      </c>
      <c r="R252" s="34" t="s">
        <v>30</v>
      </c>
      <c r="S252" s="35">
        <f t="shared" si="63"/>
        <v>-0.12960651272605486</v>
      </c>
      <c r="T252" s="47" t="s">
        <v>30</v>
      </c>
      <c r="U252" s="21"/>
      <c r="V252" s="22"/>
      <c r="W252" s="22"/>
    </row>
    <row r="253" spans="1:26" ht="63" x14ac:dyDescent="0.25">
      <c r="A253" s="38" t="s">
        <v>517</v>
      </c>
      <c r="B253" s="39" t="s">
        <v>518</v>
      </c>
      <c r="C253" s="40" t="s">
        <v>519</v>
      </c>
      <c r="D253" s="49" t="s">
        <v>30</v>
      </c>
      <c r="E253" s="49">
        <v>10.323918920000001</v>
      </c>
      <c r="F253" s="42" t="s">
        <v>30</v>
      </c>
      <c r="G253" s="49">
        <v>10.323918920000001</v>
      </c>
      <c r="H253" s="42" t="s">
        <v>30</v>
      </c>
      <c r="I253" s="49">
        <v>0</v>
      </c>
      <c r="J253" s="42" t="s">
        <v>30</v>
      </c>
      <c r="K253" s="49">
        <v>0</v>
      </c>
      <c r="L253" s="42" t="s">
        <v>30</v>
      </c>
      <c r="M253" s="49">
        <v>0</v>
      </c>
      <c r="N253" s="42" t="s">
        <v>30</v>
      </c>
      <c r="O253" s="41">
        <f t="shared" ref="O253:O256" si="73">I253-M253</f>
        <v>0</v>
      </c>
      <c r="P253" s="42" t="s">
        <v>30</v>
      </c>
      <c r="Q253" s="41">
        <f t="shared" ref="Q253:Q256" si="74">M253-K253</f>
        <v>0</v>
      </c>
      <c r="R253" s="42" t="s">
        <v>30</v>
      </c>
      <c r="S253" s="88">
        <v>0</v>
      </c>
      <c r="T253" s="51" t="s">
        <v>30</v>
      </c>
      <c r="U253" s="44"/>
      <c r="V253" s="13"/>
      <c r="W253" s="13"/>
      <c r="X253" s="23"/>
      <c r="Y253" s="23"/>
      <c r="Z253" s="23"/>
    </row>
    <row r="254" spans="1:26" ht="31.5" x14ac:dyDescent="0.25">
      <c r="A254" s="38" t="s">
        <v>517</v>
      </c>
      <c r="B254" s="39" t="s">
        <v>520</v>
      </c>
      <c r="C254" s="40" t="s">
        <v>521</v>
      </c>
      <c r="D254" s="49" t="s">
        <v>30</v>
      </c>
      <c r="E254" s="49">
        <v>63.8</v>
      </c>
      <c r="F254" s="42" t="s">
        <v>30</v>
      </c>
      <c r="G254" s="49">
        <v>0</v>
      </c>
      <c r="H254" s="42" t="s">
        <v>30</v>
      </c>
      <c r="I254" s="49">
        <v>63.8</v>
      </c>
      <c r="J254" s="42" t="s">
        <v>30</v>
      </c>
      <c r="K254" s="49">
        <v>3.8</v>
      </c>
      <c r="L254" s="42" t="s">
        <v>30</v>
      </c>
      <c r="M254" s="49">
        <v>0</v>
      </c>
      <c r="N254" s="42" t="s">
        <v>30</v>
      </c>
      <c r="O254" s="41">
        <f t="shared" si="73"/>
        <v>63.8</v>
      </c>
      <c r="P254" s="42" t="s">
        <v>30</v>
      </c>
      <c r="Q254" s="41">
        <f t="shared" si="74"/>
        <v>-3.8</v>
      </c>
      <c r="R254" s="42" t="s">
        <v>30</v>
      </c>
      <c r="S254" s="88">
        <f t="shared" si="63"/>
        <v>-1</v>
      </c>
      <c r="T254" s="51" t="s">
        <v>522</v>
      </c>
      <c r="U254" s="44"/>
      <c r="V254" s="13"/>
      <c r="W254" s="13"/>
      <c r="X254" s="23"/>
      <c r="Y254" s="23"/>
      <c r="Z254" s="23"/>
    </row>
    <row r="255" spans="1:26" ht="63" x14ac:dyDescent="0.25">
      <c r="A255" s="38" t="s">
        <v>517</v>
      </c>
      <c r="B255" s="39" t="s">
        <v>523</v>
      </c>
      <c r="C255" s="40" t="s">
        <v>524</v>
      </c>
      <c r="D255" s="49" t="s">
        <v>30</v>
      </c>
      <c r="E255" s="49">
        <v>29.081999999999997</v>
      </c>
      <c r="F255" s="42" t="s">
        <v>30</v>
      </c>
      <c r="G255" s="49">
        <v>3.0219999999999998</v>
      </c>
      <c r="H255" s="42" t="s">
        <v>30</v>
      </c>
      <c r="I255" s="49">
        <v>26.06</v>
      </c>
      <c r="J255" s="42" t="s">
        <v>30</v>
      </c>
      <c r="K255" s="49">
        <v>26.06</v>
      </c>
      <c r="L255" s="42" t="s">
        <v>30</v>
      </c>
      <c r="M255" s="49">
        <v>25.973666160000001</v>
      </c>
      <c r="N255" s="42" t="s">
        <v>30</v>
      </c>
      <c r="O255" s="41">
        <f t="shared" si="73"/>
        <v>8.6333839999998219E-2</v>
      </c>
      <c r="P255" s="42" t="s">
        <v>30</v>
      </c>
      <c r="Q255" s="41">
        <f t="shared" si="74"/>
        <v>-8.6333839999998219E-2</v>
      </c>
      <c r="R255" s="42" t="s">
        <v>30</v>
      </c>
      <c r="S255" s="88">
        <f t="shared" si="63"/>
        <v>-3.3128871834228022E-3</v>
      </c>
      <c r="T255" s="51" t="s">
        <v>30</v>
      </c>
      <c r="U255" s="44"/>
      <c r="V255" s="13"/>
      <c r="W255" s="13"/>
      <c r="X255" s="23"/>
      <c r="Y255" s="23"/>
      <c r="Z255" s="23"/>
    </row>
    <row r="256" spans="1:26" ht="78.75" x14ac:dyDescent="0.25">
      <c r="A256" s="54" t="s">
        <v>517</v>
      </c>
      <c r="B256" s="68" t="s">
        <v>525</v>
      </c>
      <c r="C256" s="42" t="s">
        <v>526</v>
      </c>
      <c r="D256" s="49" t="s">
        <v>30</v>
      </c>
      <c r="E256" s="49">
        <v>190.93578237000003</v>
      </c>
      <c r="F256" s="42" t="s">
        <v>30</v>
      </c>
      <c r="G256" s="40">
        <v>190.93578237</v>
      </c>
      <c r="H256" s="42" t="s">
        <v>30</v>
      </c>
      <c r="I256" s="40">
        <v>0</v>
      </c>
      <c r="J256" s="42" t="s">
        <v>30</v>
      </c>
      <c r="K256" s="49">
        <v>0</v>
      </c>
      <c r="L256" s="42" t="s">
        <v>30</v>
      </c>
      <c r="M256" s="49">
        <v>1.6283369999999998E-2</v>
      </c>
      <c r="N256" s="42" t="s">
        <v>30</v>
      </c>
      <c r="O256" s="41">
        <f t="shared" si="73"/>
        <v>-1.6283369999999998E-2</v>
      </c>
      <c r="P256" s="42" t="s">
        <v>30</v>
      </c>
      <c r="Q256" s="41">
        <f t="shared" si="74"/>
        <v>1.6283369999999998E-2</v>
      </c>
      <c r="R256" s="42" t="s">
        <v>30</v>
      </c>
      <c r="S256" s="88">
        <v>1</v>
      </c>
      <c r="T256" s="51" t="s">
        <v>527</v>
      </c>
      <c r="U256" s="44"/>
      <c r="V256" s="13"/>
      <c r="W256" s="13"/>
      <c r="X256" s="23"/>
      <c r="Y256" s="23"/>
      <c r="Z256" s="23"/>
    </row>
    <row r="257" spans="1:26" s="23" customFormat="1" ht="31.5" x14ac:dyDescent="0.25">
      <c r="A257" s="30" t="s">
        <v>528</v>
      </c>
      <c r="B257" s="36" t="s">
        <v>86</v>
      </c>
      <c r="C257" s="32" t="s">
        <v>29</v>
      </c>
      <c r="D257" s="33" t="s">
        <v>30</v>
      </c>
      <c r="E257" s="33">
        <v>0</v>
      </c>
      <c r="F257" s="34" t="s">
        <v>30</v>
      </c>
      <c r="G257" s="33">
        <v>0</v>
      </c>
      <c r="H257" s="34" t="s">
        <v>30</v>
      </c>
      <c r="I257" s="33">
        <v>0</v>
      </c>
      <c r="J257" s="34" t="s">
        <v>30</v>
      </c>
      <c r="K257" s="33">
        <v>0</v>
      </c>
      <c r="L257" s="34" t="s">
        <v>30</v>
      </c>
      <c r="M257" s="33">
        <v>0</v>
      </c>
      <c r="N257" s="34" t="s">
        <v>30</v>
      </c>
      <c r="O257" s="33">
        <v>0</v>
      </c>
      <c r="P257" s="34" t="s">
        <v>30</v>
      </c>
      <c r="Q257" s="33">
        <v>0</v>
      </c>
      <c r="R257" s="34" t="s">
        <v>30</v>
      </c>
      <c r="S257" s="35">
        <v>0</v>
      </c>
      <c r="T257" s="47" t="s">
        <v>30</v>
      </c>
      <c r="U257" s="21"/>
      <c r="V257" s="22"/>
      <c r="W257" s="22"/>
    </row>
    <row r="258" spans="1:26" s="23" customFormat="1" ht="47.25" x14ac:dyDescent="0.25">
      <c r="A258" s="30" t="s">
        <v>529</v>
      </c>
      <c r="B258" s="36" t="s">
        <v>88</v>
      </c>
      <c r="C258" s="32" t="s">
        <v>29</v>
      </c>
      <c r="D258" s="33" t="s">
        <v>30</v>
      </c>
      <c r="E258" s="33">
        <f>E259+E263+E264+E266</f>
        <v>312.50519873999997</v>
      </c>
      <c r="F258" s="34" t="s">
        <v>30</v>
      </c>
      <c r="G258" s="33">
        <f>G259+G263+G264+G266</f>
        <v>63.879659790000005</v>
      </c>
      <c r="H258" s="34" t="s">
        <v>30</v>
      </c>
      <c r="I258" s="33">
        <f>I259+I263+I264+I266</f>
        <v>248.62553894999999</v>
      </c>
      <c r="J258" s="34" t="s">
        <v>30</v>
      </c>
      <c r="K258" s="33">
        <f>K259+K263+K264+K266</f>
        <v>51.309179700000001</v>
      </c>
      <c r="L258" s="34" t="s">
        <v>30</v>
      </c>
      <c r="M258" s="33">
        <f>M259+M263+M264+M266</f>
        <v>46.199927610000003</v>
      </c>
      <c r="N258" s="34" t="s">
        <v>30</v>
      </c>
      <c r="O258" s="33">
        <f>O259+O263+O264+O266</f>
        <v>202.42561133999999</v>
      </c>
      <c r="P258" s="34" t="s">
        <v>30</v>
      </c>
      <c r="Q258" s="33">
        <f>Q259+Q263+Q264+Q266</f>
        <v>-5.1092520900000018</v>
      </c>
      <c r="R258" s="34" t="s">
        <v>30</v>
      </c>
      <c r="S258" s="35">
        <f t="shared" si="63"/>
        <v>-9.9577738717970612E-2</v>
      </c>
      <c r="T258" s="47" t="s">
        <v>30</v>
      </c>
      <c r="U258" s="21"/>
      <c r="V258" s="22"/>
      <c r="W258" s="22"/>
    </row>
    <row r="259" spans="1:26" s="23" customFormat="1" ht="31.5" x14ac:dyDescent="0.25">
      <c r="A259" s="30" t="s">
        <v>530</v>
      </c>
      <c r="B259" s="36" t="s">
        <v>90</v>
      </c>
      <c r="C259" s="32" t="s">
        <v>29</v>
      </c>
      <c r="D259" s="33" t="s">
        <v>30</v>
      </c>
      <c r="E259" s="33">
        <f>SUM(E260:E262)</f>
        <v>39.47</v>
      </c>
      <c r="F259" s="34" t="s">
        <v>30</v>
      </c>
      <c r="G259" s="33">
        <f>SUM(G260:G262)</f>
        <v>1.1499999999999999</v>
      </c>
      <c r="H259" s="34" t="s">
        <v>30</v>
      </c>
      <c r="I259" s="33">
        <f>SUM(I260:I262)</f>
        <v>38.32</v>
      </c>
      <c r="J259" s="34" t="s">
        <v>30</v>
      </c>
      <c r="K259" s="33">
        <f>SUM(K260:K262)</f>
        <v>10.45</v>
      </c>
      <c r="L259" s="34" t="s">
        <v>30</v>
      </c>
      <c r="M259" s="33">
        <f>SUM(M260:M262)</f>
        <v>8.6596299999999999</v>
      </c>
      <c r="N259" s="34" t="s">
        <v>30</v>
      </c>
      <c r="O259" s="33">
        <f>SUM(O260:O262)</f>
        <v>29.66037</v>
      </c>
      <c r="P259" s="34" t="s">
        <v>30</v>
      </c>
      <c r="Q259" s="33">
        <f>SUM(Q260:Q262)</f>
        <v>-1.7903699999999998</v>
      </c>
      <c r="R259" s="34" t="s">
        <v>30</v>
      </c>
      <c r="S259" s="35">
        <f t="shared" si="63"/>
        <v>-0.17132727272727272</v>
      </c>
      <c r="T259" s="47" t="s">
        <v>30</v>
      </c>
      <c r="U259" s="21"/>
      <c r="V259" s="22"/>
      <c r="W259" s="22"/>
    </row>
    <row r="260" spans="1:26" ht="31.5" x14ac:dyDescent="0.25">
      <c r="A260" s="38" t="s">
        <v>530</v>
      </c>
      <c r="B260" s="39" t="s">
        <v>531</v>
      </c>
      <c r="C260" s="40" t="s">
        <v>532</v>
      </c>
      <c r="D260" s="41" t="s">
        <v>30</v>
      </c>
      <c r="E260" s="41">
        <v>9.9</v>
      </c>
      <c r="F260" s="42" t="s">
        <v>30</v>
      </c>
      <c r="G260" s="41">
        <v>0</v>
      </c>
      <c r="H260" s="42" t="s">
        <v>30</v>
      </c>
      <c r="I260" s="41">
        <v>9.9</v>
      </c>
      <c r="J260" s="42" t="s">
        <v>30</v>
      </c>
      <c r="K260" s="41">
        <v>2</v>
      </c>
      <c r="L260" s="42" t="s">
        <v>30</v>
      </c>
      <c r="M260" s="41">
        <v>1.1399999999999999</v>
      </c>
      <c r="N260" s="42" t="s">
        <v>30</v>
      </c>
      <c r="O260" s="41">
        <f t="shared" ref="O260:O262" si="75">I260-M260</f>
        <v>8.76</v>
      </c>
      <c r="P260" s="42" t="s">
        <v>30</v>
      </c>
      <c r="Q260" s="41">
        <f t="shared" ref="Q260:Q262" si="76">M260-K260</f>
        <v>-0.8600000000000001</v>
      </c>
      <c r="R260" s="42" t="s">
        <v>30</v>
      </c>
      <c r="S260" s="88">
        <f t="shared" si="63"/>
        <v>-0.43000000000000005</v>
      </c>
      <c r="T260" s="51" t="s">
        <v>533</v>
      </c>
      <c r="U260" s="44"/>
      <c r="V260" s="13"/>
      <c r="W260" s="13"/>
      <c r="X260" s="23"/>
      <c r="Y260" s="23"/>
      <c r="Z260" s="23"/>
    </row>
    <row r="261" spans="1:26" ht="31.5" x14ac:dyDescent="0.25">
      <c r="A261" s="38" t="s">
        <v>530</v>
      </c>
      <c r="B261" s="39" t="s">
        <v>534</v>
      </c>
      <c r="C261" s="40" t="s">
        <v>535</v>
      </c>
      <c r="D261" s="41" t="s">
        <v>30</v>
      </c>
      <c r="E261" s="41">
        <v>14.785</v>
      </c>
      <c r="F261" s="42" t="s">
        <v>30</v>
      </c>
      <c r="G261" s="41">
        <v>0</v>
      </c>
      <c r="H261" s="42" t="s">
        <v>30</v>
      </c>
      <c r="I261" s="41">
        <v>14.785</v>
      </c>
      <c r="J261" s="42" t="s">
        <v>30</v>
      </c>
      <c r="K261" s="41">
        <v>1.45</v>
      </c>
      <c r="L261" s="42" t="s">
        <v>30</v>
      </c>
      <c r="M261" s="41">
        <v>0.75</v>
      </c>
      <c r="N261" s="42" t="s">
        <v>30</v>
      </c>
      <c r="O261" s="41">
        <f t="shared" si="75"/>
        <v>14.035</v>
      </c>
      <c r="P261" s="42" t="s">
        <v>30</v>
      </c>
      <c r="Q261" s="41">
        <f t="shared" si="76"/>
        <v>-0.7</v>
      </c>
      <c r="R261" s="42" t="s">
        <v>30</v>
      </c>
      <c r="S261" s="88">
        <f t="shared" si="63"/>
        <v>-0.48275862068965514</v>
      </c>
      <c r="T261" s="51" t="s">
        <v>533</v>
      </c>
      <c r="U261" s="44"/>
      <c r="V261" s="13"/>
      <c r="W261" s="13"/>
      <c r="X261" s="23"/>
      <c r="Y261" s="23"/>
      <c r="Z261" s="23"/>
    </row>
    <row r="262" spans="1:26" ht="31.5" x14ac:dyDescent="0.25">
      <c r="A262" s="38" t="s">
        <v>530</v>
      </c>
      <c r="B262" s="39" t="s">
        <v>536</v>
      </c>
      <c r="C262" s="40" t="s">
        <v>537</v>
      </c>
      <c r="D262" s="41" t="s">
        <v>30</v>
      </c>
      <c r="E262" s="41">
        <v>14.785</v>
      </c>
      <c r="F262" s="42" t="s">
        <v>30</v>
      </c>
      <c r="G262" s="41">
        <v>1.1499999999999999</v>
      </c>
      <c r="H262" s="42" t="s">
        <v>30</v>
      </c>
      <c r="I262" s="41">
        <v>13.635</v>
      </c>
      <c r="J262" s="42" t="s">
        <v>30</v>
      </c>
      <c r="K262" s="41">
        <v>7</v>
      </c>
      <c r="L262" s="42" t="s">
        <v>30</v>
      </c>
      <c r="M262" s="41">
        <v>6.7696300000000003</v>
      </c>
      <c r="N262" s="42" t="s">
        <v>30</v>
      </c>
      <c r="O262" s="41">
        <f t="shared" si="75"/>
        <v>6.8653699999999995</v>
      </c>
      <c r="P262" s="42" t="s">
        <v>30</v>
      </c>
      <c r="Q262" s="41">
        <f t="shared" si="76"/>
        <v>-0.23036999999999974</v>
      </c>
      <c r="R262" s="42" t="s">
        <v>30</v>
      </c>
      <c r="S262" s="88">
        <f t="shared" si="63"/>
        <v>-3.290999999999996E-2</v>
      </c>
      <c r="T262" s="51" t="s">
        <v>30</v>
      </c>
      <c r="U262" s="44"/>
      <c r="V262" s="13"/>
      <c r="W262" s="13"/>
      <c r="X262" s="23"/>
      <c r="Y262" s="23"/>
      <c r="Z262" s="23"/>
    </row>
    <row r="263" spans="1:26" s="23" customFormat="1" x14ac:dyDescent="0.25">
      <c r="A263" s="30" t="s">
        <v>538</v>
      </c>
      <c r="B263" s="36" t="s">
        <v>97</v>
      </c>
      <c r="C263" s="32" t="s">
        <v>29</v>
      </c>
      <c r="D263" s="33" t="s">
        <v>30</v>
      </c>
      <c r="E263" s="33">
        <v>0</v>
      </c>
      <c r="F263" s="34" t="s">
        <v>30</v>
      </c>
      <c r="G263" s="33">
        <v>0</v>
      </c>
      <c r="H263" s="34" t="s">
        <v>30</v>
      </c>
      <c r="I263" s="33">
        <v>0</v>
      </c>
      <c r="J263" s="34" t="s">
        <v>30</v>
      </c>
      <c r="K263" s="33">
        <v>0</v>
      </c>
      <c r="L263" s="34" t="s">
        <v>30</v>
      </c>
      <c r="M263" s="33">
        <v>0</v>
      </c>
      <c r="N263" s="34" t="s">
        <v>30</v>
      </c>
      <c r="O263" s="33">
        <v>0</v>
      </c>
      <c r="P263" s="34" t="s">
        <v>30</v>
      </c>
      <c r="Q263" s="33">
        <v>0</v>
      </c>
      <c r="R263" s="34" t="s">
        <v>30</v>
      </c>
      <c r="S263" s="35">
        <v>0</v>
      </c>
      <c r="T263" s="33" t="s">
        <v>30</v>
      </c>
      <c r="U263" s="21"/>
      <c r="V263" s="22"/>
      <c r="W263" s="22"/>
    </row>
    <row r="264" spans="1:26" s="23" customFormat="1" x14ac:dyDescent="0.25">
      <c r="A264" s="30" t="s">
        <v>539</v>
      </c>
      <c r="B264" s="36" t="s">
        <v>109</v>
      </c>
      <c r="C264" s="32" t="s">
        <v>29</v>
      </c>
      <c r="D264" s="33" t="s">
        <v>30</v>
      </c>
      <c r="E264" s="33">
        <f>SUM(E265)</f>
        <v>13.464</v>
      </c>
      <c r="F264" s="34" t="s">
        <v>30</v>
      </c>
      <c r="G264" s="33">
        <f>SUM(G265)</f>
        <v>1.403</v>
      </c>
      <c r="H264" s="34" t="s">
        <v>30</v>
      </c>
      <c r="I264" s="33">
        <f>SUM(I265)</f>
        <v>12.061</v>
      </c>
      <c r="J264" s="34" t="s">
        <v>30</v>
      </c>
      <c r="K264" s="33">
        <f>SUM(K265)</f>
        <v>12.061</v>
      </c>
      <c r="L264" s="34" t="s">
        <v>30</v>
      </c>
      <c r="M264" s="33">
        <f>SUM(M265)</f>
        <v>11.76048582</v>
      </c>
      <c r="N264" s="34" t="s">
        <v>30</v>
      </c>
      <c r="O264" s="33">
        <f>SUM(O265)</f>
        <v>0.30051418000000041</v>
      </c>
      <c r="P264" s="34" t="s">
        <v>30</v>
      </c>
      <c r="Q264" s="33">
        <f>SUM(Q265)</f>
        <v>-0.30051418000000041</v>
      </c>
      <c r="R264" s="34" t="s">
        <v>30</v>
      </c>
      <c r="S264" s="35">
        <f t="shared" si="63"/>
        <v>-2.4916191028936274E-2</v>
      </c>
      <c r="T264" s="47" t="s">
        <v>30</v>
      </c>
      <c r="U264" s="21"/>
      <c r="V264" s="22"/>
      <c r="W264" s="22"/>
    </row>
    <row r="265" spans="1:26" ht="31.5" x14ac:dyDescent="0.25">
      <c r="A265" s="38" t="s">
        <v>539</v>
      </c>
      <c r="B265" s="39" t="s">
        <v>540</v>
      </c>
      <c r="C265" s="40" t="s">
        <v>541</v>
      </c>
      <c r="D265" s="41" t="s">
        <v>30</v>
      </c>
      <c r="E265" s="41">
        <v>13.464</v>
      </c>
      <c r="F265" s="42" t="s">
        <v>30</v>
      </c>
      <c r="G265" s="41">
        <v>1.403</v>
      </c>
      <c r="H265" s="42" t="s">
        <v>30</v>
      </c>
      <c r="I265" s="41">
        <v>12.061</v>
      </c>
      <c r="J265" s="42" t="s">
        <v>30</v>
      </c>
      <c r="K265" s="41">
        <v>12.061</v>
      </c>
      <c r="L265" s="42" t="s">
        <v>30</v>
      </c>
      <c r="M265" s="41">
        <v>11.76048582</v>
      </c>
      <c r="N265" s="42" t="s">
        <v>30</v>
      </c>
      <c r="O265" s="41">
        <f>I265-M265</f>
        <v>0.30051418000000041</v>
      </c>
      <c r="P265" s="42" t="s">
        <v>30</v>
      </c>
      <c r="Q265" s="41">
        <f>M265-K265</f>
        <v>-0.30051418000000041</v>
      </c>
      <c r="R265" s="42" t="s">
        <v>30</v>
      </c>
      <c r="S265" s="88">
        <f t="shared" si="63"/>
        <v>-2.4916191028936274E-2</v>
      </c>
      <c r="T265" s="51" t="s">
        <v>30</v>
      </c>
      <c r="U265" s="44"/>
      <c r="V265" s="13"/>
      <c r="W265" s="13"/>
      <c r="X265" s="23"/>
      <c r="Y265" s="23"/>
      <c r="Z265" s="23"/>
    </row>
    <row r="266" spans="1:26" s="23" customFormat="1" ht="31.5" x14ac:dyDescent="0.25">
      <c r="A266" s="30" t="s">
        <v>542</v>
      </c>
      <c r="B266" s="36" t="s">
        <v>114</v>
      </c>
      <c r="C266" s="32" t="s">
        <v>29</v>
      </c>
      <c r="D266" s="33" t="s">
        <v>30</v>
      </c>
      <c r="E266" s="33">
        <f>SUM(E267:E274)</f>
        <v>259.57119874</v>
      </c>
      <c r="F266" s="34" t="s">
        <v>30</v>
      </c>
      <c r="G266" s="33">
        <f t="shared" ref="G266" si="77">SUM(G267:G274)</f>
        <v>61.326659790000008</v>
      </c>
      <c r="H266" s="34" t="s">
        <v>30</v>
      </c>
      <c r="I266" s="33">
        <f t="shared" ref="I266" si="78">SUM(I267:I274)</f>
        <v>198.24453894999999</v>
      </c>
      <c r="J266" s="34" t="s">
        <v>30</v>
      </c>
      <c r="K266" s="33">
        <f t="shared" ref="K266" si="79">SUM(K267:K274)</f>
        <v>28.798179700000002</v>
      </c>
      <c r="L266" s="34" t="s">
        <v>30</v>
      </c>
      <c r="M266" s="33">
        <f t="shared" ref="M266" si="80">SUM(M267:M274)</f>
        <v>25.77981179</v>
      </c>
      <c r="N266" s="34" t="s">
        <v>30</v>
      </c>
      <c r="O266" s="33">
        <f t="shared" ref="O266" si="81">SUM(O267:O274)</f>
        <v>172.46472716</v>
      </c>
      <c r="P266" s="34" t="s">
        <v>30</v>
      </c>
      <c r="Q266" s="33">
        <f t="shared" ref="Q266" si="82">SUM(Q267:Q274)</f>
        <v>-3.0183679100000012</v>
      </c>
      <c r="R266" s="34" t="s">
        <v>30</v>
      </c>
      <c r="S266" s="35">
        <f t="shared" si="63"/>
        <v>-0.10481106588830685</v>
      </c>
      <c r="T266" s="47" t="s">
        <v>30</v>
      </c>
      <c r="U266" s="21"/>
      <c r="V266" s="22"/>
      <c r="W266" s="22"/>
    </row>
    <row r="267" spans="1:26" ht="31.5" x14ac:dyDescent="0.25">
      <c r="A267" s="38" t="s">
        <v>542</v>
      </c>
      <c r="B267" s="69" t="s">
        <v>543</v>
      </c>
      <c r="C267" s="42" t="s">
        <v>544</v>
      </c>
      <c r="D267" s="49" t="s">
        <v>30</v>
      </c>
      <c r="E267" s="49">
        <v>4.2287651899999998</v>
      </c>
      <c r="F267" s="42" t="s">
        <v>30</v>
      </c>
      <c r="G267" s="40">
        <v>4.2287651899999998</v>
      </c>
      <c r="H267" s="42" t="s">
        <v>30</v>
      </c>
      <c r="I267" s="40">
        <v>0</v>
      </c>
      <c r="J267" s="42" t="s">
        <v>30</v>
      </c>
      <c r="K267" s="49">
        <v>0</v>
      </c>
      <c r="L267" s="42" t="s">
        <v>30</v>
      </c>
      <c r="M267" s="49">
        <v>0</v>
      </c>
      <c r="N267" s="42" t="s">
        <v>30</v>
      </c>
      <c r="O267" s="41">
        <f t="shared" ref="O267:O274" si="83">I267-M267</f>
        <v>0</v>
      </c>
      <c r="P267" s="42" t="s">
        <v>30</v>
      </c>
      <c r="Q267" s="41">
        <f t="shared" ref="Q267:Q274" si="84">M267-K267</f>
        <v>0</v>
      </c>
      <c r="R267" s="42" t="s">
        <v>30</v>
      </c>
      <c r="S267" s="88">
        <v>0</v>
      </c>
      <c r="T267" s="51" t="s">
        <v>30</v>
      </c>
      <c r="U267" s="21"/>
      <c r="V267" s="13"/>
      <c r="W267" s="13"/>
      <c r="X267" s="23"/>
      <c r="Y267" s="23"/>
      <c r="Z267" s="23"/>
    </row>
    <row r="268" spans="1:26" ht="31.5" x14ac:dyDescent="0.25">
      <c r="A268" s="38" t="s">
        <v>542</v>
      </c>
      <c r="B268" s="69" t="s">
        <v>545</v>
      </c>
      <c r="C268" s="42" t="s">
        <v>546</v>
      </c>
      <c r="D268" s="49" t="s">
        <v>30</v>
      </c>
      <c r="E268" s="49">
        <v>0.88</v>
      </c>
      <c r="F268" s="42" t="s">
        <v>30</v>
      </c>
      <c r="G268" s="40">
        <v>0</v>
      </c>
      <c r="H268" s="42" t="s">
        <v>30</v>
      </c>
      <c r="I268" s="40">
        <v>0.88</v>
      </c>
      <c r="J268" s="42" t="s">
        <v>30</v>
      </c>
      <c r="K268" s="49">
        <v>0.88</v>
      </c>
      <c r="L268" s="42" t="s">
        <v>30</v>
      </c>
      <c r="M268" s="49">
        <v>0.97896779999999994</v>
      </c>
      <c r="N268" s="42" t="s">
        <v>30</v>
      </c>
      <c r="O268" s="41">
        <f t="shared" si="83"/>
        <v>-9.8967799999999939E-2</v>
      </c>
      <c r="P268" s="42" t="s">
        <v>30</v>
      </c>
      <c r="Q268" s="41">
        <f t="shared" si="84"/>
        <v>9.8967799999999939E-2</v>
      </c>
      <c r="R268" s="42" t="s">
        <v>30</v>
      </c>
      <c r="S268" s="88">
        <f t="shared" si="63"/>
        <v>0.11246340909090902</v>
      </c>
      <c r="T268" s="51" t="s">
        <v>547</v>
      </c>
      <c r="U268" s="21"/>
      <c r="V268" s="13"/>
      <c r="W268" s="13"/>
      <c r="X268" s="23"/>
      <c r="Y268" s="23"/>
      <c r="Z268" s="23"/>
    </row>
    <row r="269" spans="1:26" ht="31.5" x14ac:dyDescent="0.25">
      <c r="A269" s="38" t="s">
        <v>542</v>
      </c>
      <c r="B269" s="69" t="s">
        <v>548</v>
      </c>
      <c r="C269" s="42" t="s">
        <v>549</v>
      </c>
      <c r="D269" s="49" t="s">
        <v>30</v>
      </c>
      <c r="E269" s="49">
        <v>72.3</v>
      </c>
      <c r="F269" s="42" t="s">
        <v>30</v>
      </c>
      <c r="G269" s="40">
        <v>9.4852951200000017</v>
      </c>
      <c r="H269" s="42" t="s">
        <v>30</v>
      </c>
      <c r="I269" s="40">
        <v>62.814704879999994</v>
      </c>
      <c r="J269" s="42" t="s">
        <v>30</v>
      </c>
      <c r="K269" s="49">
        <v>0</v>
      </c>
      <c r="L269" s="42" t="s">
        <v>30</v>
      </c>
      <c r="M269" s="49">
        <v>0</v>
      </c>
      <c r="N269" s="42" t="s">
        <v>30</v>
      </c>
      <c r="O269" s="41">
        <f t="shared" si="83"/>
        <v>62.814704879999994</v>
      </c>
      <c r="P269" s="42" t="s">
        <v>30</v>
      </c>
      <c r="Q269" s="41">
        <f t="shared" si="84"/>
        <v>0</v>
      </c>
      <c r="R269" s="42" t="s">
        <v>30</v>
      </c>
      <c r="S269" s="88">
        <v>0</v>
      </c>
      <c r="T269" s="51" t="s">
        <v>30</v>
      </c>
      <c r="U269" s="21"/>
      <c r="V269" s="13"/>
      <c r="W269" s="13"/>
      <c r="X269" s="23"/>
      <c r="Y269" s="23"/>
      <c r="Z269" s="23"/>
    </row>
    <row r="270" spans="1:26" ht="31.5" x14ac:dyDescent="0.25">
      <c r="A270" s="38" t="s">
        <v>542</v>
      </c>
      <c r="B270" s="69" t="s">
        <v>550</v>
      </c>
      <c r="C270" s="42" t="s">
        <v>551</v>
      </c>
      <c r="D270" s="49" t="s">
        <v>30</v>
      </c>
      <c r="E270" s="49">
        <v>28.429824410000002</v>
      </c>
      <c r="F270" s="42" t="s">
        <v>30</v>
      </c>
      <c r="G270" s="40">
        <v>28.429824410000002</v>
      </c>
      <c r="H270" s="42" t="s">
        <v>30</v>
      </c>
      <c r="I270" s="40">
        <v>0</v>
      </c>
      <c r="J270" s="42" t="s">
        <v>30</v>
      </c>
      <c r="K270" s="49">
        <v>0</v>
      </c>
      <c r="L270" s="42" t="s">
        <v>30</v>
      </c>
      <c r="M270" s="49">
        <v>0</v>
      </c>
      <c r="N270" s="42" t="s">
        <v>30</v>
      </c>
      <c r="O270" s="41">
        <f t="shared" si="83"/>
        <v>0</v>
      </c>
      <c r="P270" s="42" t="s">
        <v>30</v>
      </c>
      <c r="Q270" s="41">
        <f t="shared" si="84"/>
        <v>0</v>
      </c>
      <c r="R270" s="42" t="s">
        <v>30</v>
      </c>
      <c r="S270" s="88">
        <v>0</v>
      </c>
      <c r="T270" s="51" t="s">
        <v>30</v>
      </c>
      <c r="U270" s="21"/>
      <c r="V270" s="13"/>
      <c r="W270" s="13"/>
      <c r="X270" s="23"/>
      <c r="Y270" s="23"/>
      <c r="Z270" s="23"/>
    </row>
    <row r="271" spans="1:26" ht="47.25" x14ac:dyDescent="0.25">
      <c r="A271" s="38" t="s">
        <v>542</v>
      </c>
      <c r="B271" s="69" t="s">
        <v>552</v>
      </c>
      <c r="C271" s="42" t="s">
        <v>553</v>
      </c>
      <c r="D271" s="49" t="s">
        <v>30</v>
      </c>
      <c r="E271" s="49">
        <v>18.705642320000003</v>
      </c>
      <c r="F271" s="42" t="s">
        <v>30</v>
      </c>
      <c r="G271" s="40">
        <v>9.7387523199999997</v>
      </c>
      <c r="H271" s="42" t="s">
        <v>30</v>
      </c>
      <c r="I271" s="40">
        <v>8.9668900000000029</v>
      </c>
      <c r="J271" s="42" t="s">
        <v>30</v>
      </c>
      <c r="K271" s="49">
        <v>8.9668900000000011</v>
      </c>
      <c r="L271" s="42" t="s">
        <v>30</v>
      </c>
      <c r="M271" s="49">
        <v>8.8572258399999999</v>
      </c>
      <c r="N271" s="42" t="s">
        <v>30</v>
      </c>
      <c r="O271" s="41">
        <f t="shared" si="83"/>
        <v>0.10966416000000301</v>
      </c>
      <c r="P271" s="42" t="s">
        <v>30</v>
      </c>
      <c r="Q271" s="41">
        <f t="shared" si="84"/>
        <v>-0.10966416000000123</v>
      </c>
      <c r="R271" s="42" t="s">
        <v>30</v>
      </c>
      <c r="S271" s="88">
        <f t="shared" si="63"/>
        <v>-1.2229899106602313E-2</v>
      </c>
      <c r="T271" s="51" t="s">
        <v>30</v>
      </c>
      <c r="U271" s="21"/>
      <c r="V271" s="13"/>
      <c r="W271" s="13"/>
      <c r="X271" s="23"/>
      <c r="Y271" s="23"/>
      <c r="Z271" s="23"/>
    </row>
    <row r="272" spans="1:26" ht="31.5" x14ac:dyDescent="0.25">
      <c r="A272" s="38" t="s">
        <v>542</v>
      </c>
      <c r="B272" s="69" t="s">
        <v>554</v>
      </c>
      <c r="C272" s="42" t="s">
        <v>555</v>
      </c>
      <c r="D272" s="49" t="s">
        <v>30</v>
      </c>
      <c r="E272" s="49">
        <v>98.734999999999999</v>
      </c>
      <c r="F272" s="42" t="s">
        <v>30</v>
      </c>
      <c r="G272" s="40">
        <v>9.4440227500000002</v>
      </c>
      <c r="H272" s="42" t="s">
        <v>30</v>
      </c>
      <c r="I272" s="40">
        <v>89.290977249999997</v>
      </c>
      <c r="J272" s="42" t="s">
        <v>30</v>
      </c>
      <c r="K272" s="49">
        <v>2.266</v>
      </c>
      <c r="L272" s="42" t="s">
        <v>30</v>
      </c>
      <c r="M272" s="49">
        <v>2.08147335</v>
      </c>
      <c r="N272" s="42" t="s">
        <v>30</v>
      </c>
      <c r="O272" s="41">
        <f t="shared" si="83"/>
        <v>87.209503900000001</v>
      </c>
      <c r="P272" s="42" t="s">
        <v>30</v>
      </c>
      <c r="Q272" s="41">
        <f t="shared" si="84"/>
        <v>-0.18452665000000001</v>
      </c>
      <c r="R272" s="42" t="s">
        <v>30</v>
      </c>
      <c r="S272" s="88">
        <f t="shared" si="63"/>
        <v>-8.1432766990291269E-2</v>
      </c>
      <c r="T272" s="51" t="s">
        <v>30</v>
      </c>
      <c r="U272" s="21"/>
      <c r="V272" s="13"/>
      <c r="W272" s="13"/>
      <c r="X272" s="23"/>
      <c r="Y272" s="23"/>
      <c r="Z272" s="23"/>
    </row>
    <row r="273" spans="1:26" x14ac:dyDescent="0.25">
      <c r="A273" s="38" t="s">
        <v>542</v>
      </c>
      <c r="B273" s="69" t="s">
        <v>556</v>
      </c>
      <c r="C273" s="42" t="s">
        <v>557</v>
      </c>
      <c r="D273" s="49" t="s">
        <v>30</v>
      </c>
      <c r="E273" s="49">
        <v>12.29696682</v>
      </c>
      <c r="F273" s="42" t="s">
        <v>30</v>
      </c>
      <c r="G273" s="40">
        <v>0</v>
      </c>
      <c r="H273" s="42" t="s">
        <v>30</v>
      </c>
      <c r="I273" s="40">
        <v>12.29696682</v>
      </c>
      <c r="J273" s="42" t="s">
        <v>30</v>
      </c>
      <c r="K273" s="49">
        <v>5.0452896999999997</v>
      </c>
      <c r="L273" s="42" t="s">
        <v>30</v>
      </c>
      <c r="M273" s="49">
        <v>4.9409094500000004</v>
      </c>
      <c r="N273" s="42" t="s">
        <v>30</v>
      </c>
      <c r="O273" s="41">
        <f t="shared" si="83"/>
        <v>7.3560573699999994</v>
      </c>
      <c r="P273" s="42" t="s">
        <v>30</v>
      </c>
      <c r="Q273" s="41">
        <f t="shared" si="84"/>
        <v>-0.10438024999999929</v>
      </c>
      <c r="R273" s="42" t="s">
        <v>30</v>
      </c>
      <c r="S273" s="88">
        <f t="shared" si="63"/>
        <v>-2.0688653418652905E-2</v>
      </c>
      <c r="T273" s="41" t="s">
        <v>30</v>
      </c>
      <c r="U273" s="21"/>
      <c r="V273" s="13"/>
      <c r="W273" s="13"/>
      <c r="X273" s="23"/>
      <c r="Y273" s="23"/>
      <c r="Z273" s="23"/>
    </row>
    <row r="274" spans="1:26" x14ac:dyDescent="0.25">
      <c r="A274" s="38" t="s">
        <v>542</v>
      </c>
      <c r="B274" s="69" t="s">
        <v>558</v>
      </c>
      <c r="C274" s="42" t="s">
        <v>559</v>
      </c>
      <c r="D274" s="49" t="s">
        <v>30</v>
      </c>
      <c r="E274" s="49">
        <v>23.995000000000001</v>
      </c>
      <c r="F274" s="42" t="s">
        <v>30</v>
      </c>
      <c r="G274" s="40">
        <v>0</v>
      </c>
      <c r="H274" s="42" t="s">
        <v>30</v>
      </c>
      <c r="I274" s="40">
        <v>23.995000000000001</v>
      </c>
      <c r="J274" s="42" t="s">
        <v>30</v>
      </c>
      <c r="K274" s="49">
        <v>11.64</v>
      </c>
      <c r="L274" s="42" t="s">
        <v>30</v>
      </c>
      <c r="M274" s="49">
        <v>8.9212353499999999</v>
      </c>
      <c r="N274" s="42" t="s">
        <v>30</v>
      </c>
      <c r="O274" s="41">
        <f t="shared" si="83"/>
        <v>15.073764650000001</v>
      </c>
      <c r="P274" s="42" t="s">
        <v>30</v>
      </c>
      <c r="Q274" s="41">
        <f t="shared" si="84"/>
        <v>-2.7187646500000007</v>
      </c>
      <c r="R274" s="42" t="s">
        <v>30</v>
      </c>
      <c r="S274" s="88">
        <f t="shared" si="63"/>
        <v>-0.23357084621993132</v>
      </c>
      <c r="T274" s="51" t="s">
        <v>533</v>
      </c>
      <c r="U274" s="21"/>
      <c r="V274" s="13"/>
      <c r="W274" s="13"/>
      <c r="X274" s="23"/>
      <c r="Y274" s="23"/>
      <c r="Z274" s="23"/>
    </row>
    <row r="275" spans="1:26" s="23" customFormat="1" ht="31.5" x14ac:dyDescent="0.25">
      <c r="A275" s="30" t="s">
        <v>560</v>
      </c>
      <c r="B275" s="36" t="s">
        <v>126</v>
      </c>
      <c r="C275" s="32" t="s">
        <v>29</v>
      </c>
      <c r="D275" s="33" t="s">
        <v>30</v>
      </c>
      <c r="E275" s="33">
        <f>E276+E280+E281+E282</f>
        <v>600.22797983499993</v>
      </c>
      <c r="F275" s="34" t="s">
        <v>30</v>
      </c>
      <c r="G275" s="33">
        <f>G276+G280+G281+G282</f>
        <v>56.215467720000007</v>
      </c>
      <c r="H275" s="34" t="s">
        <v>30</v>
      </c>
      <c r="I275" s="33">
        <f>I276+I280+I281+I282</f>
        <v>544.01251211499994</v>
      </c>
      <c r="J275" s="34" t="s">
        <v>30</v>
      </c>
      <c r="K275" s="33">
        <f>K276+K280+K281+K282</f>
        <v>234.64551291999996</v>
      </c>
      <c r="L275" s="34" t="s">
        <v>30</v>
      </c>
      <c r="M275" s="33">
        <f>M276+M280+M281+M282</f>
        <v>197.51591381999998</v>
      </c>
      <c r="N275" s="34" t="s">
        <v>30</v>
      </c>
      <c r="O275" s="33">
        <f>O276+O280+O281+O282</f>
        <v>347.197176555</v>
      </c>
      <c r="P275" s="34" t="s">
        <v>30</v>
      </c>
      <c r="Q275" s="33">
        <f>Q276+Q280+Q281+Q282</f>
        <v>-37.830177359999986</v>
      </c>
      <c r="R275" s="34" t="s">
        <v>30</v>
      </c>
      <c r="S275" s="35">
        <f t="shared" si="63"/>
        <v>-0.16122267538479548</v>
      </c>
      <c r="T275" s="47" t="s">
        <v>30</v>
      </c>
      <c r="U275" s="21"/>
      <c r="V275" s="22"/>
      <c r="W275" s="22"/>
    </row>
    <row r="276" spans="1:26" s="23" customFormat="1" ht="31.5" x14ac:dyDescent="0.25">
      <c r="A276" s="30" t="s">
        <v>561</v>
      </c>
      <c r="B276" s="36" t="s">
        <v>128</v>
      </c>
      <c r="C276" s="32" t="s">
        <v>29</v>
      </c>
      <c r="D276" s="33" t="s">
        <v>30</v>
      </c>
      <c r="E276" s="33">
        <f>SUM(E277:E279)</f>
        <v>104.60441682</v>
      </c>
      <c r="F276" s="34" t="s">
        <v>30</v>
      </c>
      <c r="G276" s="33">
        <f>SUM(G277:G279)</f>
        <v>12.263039420000004</v>
      </c>
      <c r="H276" s="34" t="s">
        <v>30</v>
      </c>
      <c r="I276" s="33">
        <f>SUM(I277:I279)</f>
        <v>92.341377399999999</v>
      </c>
      <c r="J276" s="34" t="s">
        <v>30</v>
      </c>
      <c r="K276" s="33">
        <f>SUM(K277:K279)</f>
        <v>2.9653772699999994</v>
      </c>
      <c r="L276" s="34" t="s">
        <v>30</v>
      </c>
      <c r="M276" s="33">
        <f>SUM(M277:M279)</f>
        <v>2.75744312</v>
      </c>
      <c r="N276" s="34" t="s">
        <v>30</v>
      </c>
      <c r="O276" s="33">
        <f>SUM(O277:O279)</f>
        <v>89.583934279999994</v>
      </c>
      <c r="P276" s="34" t="s">
        <v>30</v>
      </c>
      <c r="Q276" s="33">
        <f>SUM(Q277:Q279)</f>
        <v>-0.2079341499999996</v>
      </c>
      <c r="R276" s="34" t="s">
        <v>30</v>
      </c>
      <c r="S276" s="35">
        <f t="shared" si="63"/>
        <v>-7.012063932087792E-2</v>
      </c>
      <c r="T276" s="47" t="s">
        <v>30</v>
      </c>
      <c r="U276" s="21"/>
      <c r="V276" s="22"/>
      <c r="W276" s="22"/>
    </row>
    <row r="277" spans="1:26" ht="31.5" x14ac:dyDescent="0.25">
      <c r="A277" s="38" t="s">
        <v>561</v>
      </c>
      <c r="B277" s="69" t="s">
        <v>562</v>
      </c>
      <c r="C277" s="42" t="s">
        <v>563</v>
      </c>
      <c r="D277" s="49" t="s">
        <v>30</v>
      </c>
      <c r="E277" s="49">
        <v>3.4044168199999998</v>
      </c>
      <c r="F277" s="42" t="s">
        <v>30</v>
      </c>
      <c r="G277" s="40">
        <v>3.4044168199999998</v>
      </c>
      <c r="H277" s="42" t="s">
        <v>30</v>
      </c>
      <c r="I277" s="40">
        <v>0</v>
      </c>
      <c r="J277" s="42" t="s">
        <v>30</v>
      </c>
      <c r="K277" s="49">
        <v>0</v>
      </c>
      <c r="L277" s="42" t="s">
        <v>30</v>
      </c>
      <c r="M277" s="49">
        <v>0</v>
      </c>
      <c r="N277" s="42" t="s">
        <v>30</v>
      </c>
      <c r="O277" s="41">
        <f t="shared" ref="O277:O279" si="85">I277-M277</f>
        <v>0</v>
      </c>
      <c r="P277" s="42" t="s">
        <v>30</v>
      </c>
      <c r="Q277" s="41">
        <f t="shared" ref="Q277:Q279" si="86">M277-K277</f>
        <v>0</v>
      </c>
      <c r="R277" s="42" t="s">
        <v>30</v>
      </c>
      <c r="S277" s="88">
        <v>0</v>
      </c>
      <c r="T277" s="41" t="s">
        <v>30</v>
      </c>
      <c r="U277" s="21"/>
      <c r="V277" s="13"/>
      <c r="W277" s="13"/>
      <c r="X277" s="23"/>
      <c r="Y277" s="23"/>
      <c r="Z277" s="23"/>
    </row>
    <row r="278" spans="1:26" ht="31.5" x14ac:dyDescent="0.25">
      <c r="A278" s="38" t="s">
        <v>561</v>
      </c>
      <c r="B278" s="69" t="s">
        <v>564</v>
      </c>
      <c r="C278" s="42" t="s">
        <v>565</v>
      </c>
      <c r="D278" s="49" t="s">
        <v>30</v>
      </c>
      <c r="E278" s="49">
        <v>1.2</v>
      </c>
      <c r="F278" s="42" t="s">
        <v>30</v>
      </c>
      <c r="G278" s="40">
        <v>0</v>
      </c>
      <c r="H278" s="42" t="s">
        <v>30</v>
      </c>
      <c r="I278" s="40">
        <v>1.2</v>
      </c>
      <c r="J278" s="42" t="s">
        <v>30</v>
      </c>
      <c r="K278" s="49">
        <v>1.2</v>
      </c>
      <c r="L278" s="42" t="s">
        <v>30</v>
      </c>
      <c r="M278" s="49">
        <v>1.15689109</v>
      </c>
      <c r="N278" s="42" t="s">
        <v>30</v>
      </c>
      <c r="O278" s="41">
        <f t="shared" si="85"/>
        <v>4.3108909999999945E-2</v>
      </c>
      <c r="P278" s="42" t="s">
        <v>30</v>
      </c>
      <c r="Q278" s="41">
        <f t="shared" si="86"/>
        <v>-4.3108909999999945E-2</v>
      </c>
      <c r="R278" s="42" t="s">
        <v>30</v>
      </c>
      <c r="S278" s="88">
        <f t="shared" ref="S278:S336" si="87">Q278/K278</f>
        <v>-3.5924091666666623E-2</v>
      </c>
      <c r="T278" s="51" t="s">
        <v>30</v>
      </c>
      <c r="U278" s="21"/>
      <c r="V278" s="13"/>
      <c r="W278" s="13"/>
      <c r="X278" s="23"/>
      <c r="Y278" s="23"/>
      <c r="Z278" s="23"/>
    </row>
    <row r="279" spans="1:26" x14ac:dyDescent="0.25">
      <c r="A279" s="38" t="s">
        <v>561</v>
      </c>
      <c r="B279" s="69" t="s">
        <v>566</v>
      </c>
      <c r="C279" s="42" t="s">
        <v>567</v>
      </c>
      <c r="D279" s="49" t="s">
        <v>30</v>
      </c>
      <c r="E279" s="49">
        <v>100</v>
      </c>
      <c r="F279" s="42" t="s">
        <v>30</v>
      </c>
      <c r="G279" s="40">
        <v>8.8586226000000039</v>
      </c>
      <c r="H279" s="42" t="s">
        <v>30</v>
      </c>
      <c r="I279" s="40">
        <v>91.141377399999996</v>
      </c>
      <c r="J279" s="42" t="s">
        <v>30</v>
      </c>
      <c r="K279" s="49">
        <v>1.7653772699999997</v>
      </c>
      <c r="L279" s="42" t="s">
        <v>30</v>
      </c>
      <c r="M279" s="49">
        <v>1.60055203</v>
      </c>
      <c r="N279" s="42" t="s">
        <v>30</v>
      </c>
      <c r="O279" s="41">
        <f t="shared" si="85"/>
        <v>89.540825369999993</v>
      </c>
      <c r="P279" s="42" t="s">
        <v>30</v>
      </c>
      <c r="Q279" s="41">
        <f t="shared" si="86"/>
        <v>-0.16482523999999965</v>
      </c>
      <c r="R279" s="42" t="s">
        <v>30</v>
      </c>
      <c r="S279" s="88">
        <f t="shared" si="87"/>
        <v>-9.3365448168481108E-2</v>
      </c>
      <c r="T279" s="51" t="s">
        <v>30</v>
      </c>
      <c r="U279" s="21"/>
      <c r="V279" s="13"/>
      <c r="W279" s="13"/>
      <c r="X279" s="23"/>
      <c r="Y279" s="23"/>
      <c r="Z279" s="23"/>
    </row>
    <row r="280" spans="1:26" s="23" customFormat="1" ht="31.5" x14ac:dyDescent="0.25">
      <c r="A280" s="30" t="s">
        <v>568</v>
      </c>
      <c r="B280" s="36" t="s">
        <v>158</v>
      </c>
      <c r="C280" s="32" t="s">
        <v>29</v>
      </c>
      <c r="D280" s="33" t="s">
        <v>30</v>
      </c>
      <c r="E280" s="33">
        <v>0</v>
      </c>
      <c r="F280" s="34" t="s">
        <v>30</v>
      </c>
      <c r="G280" s="33">
        <v>0</v>
      </c>
      <c r="H280" s="34" t="s">
        <v>30</v>
      </c>
      <c r="I280" s="33">
        <v>0</v>
      </c>
      <c r="J280" s="34" t="s">
        <v>30</v>
      </c>
      <c r="K280" s="33">
        <v>0</v>
      </c>
      <c r="L280" s="34" t="s">
        <v>30</v>
      </c>
      <c r="M280" s="33">
        <v>0</v>
      </c>
      <c r="N280" s="34" t="s">
        <v>30</v>
      </c>
      <c r="O280" s="33">
        <v>0</v>
      </c>
      <c r="P280" s="34" t="s">
        <v>30</v>
      </c>
      <c r="Q280" s="33">
        <v>0</v>
      </c>
      <c r="R280" s="34" t="s">
        <v>30</v>
      </c>
      <c r="S280" s="35">
        <v>0</v>
      </c>
      <c r="T280" s="47" t="s">
        <v>30</v>
      </c>
      <c r="U280" s="21"/>
      <c r="V280" s="22"/>
      <c r="W280" s="22"/>
    </row>
    <row r="281" spans="1:26" s="23" customFormat="1" ht="31.5" x14ac:dyDescent="0.25">
      <c r="A281" s="30" t="s">
        <v>569</v>
      </c>
      <c r="B281" s="36" t="s">
        <v>160</v>
      </c>
      <c r="C281" s="32" t="s">
        <v>29</v>
      </c>
      <c r="D281" s="33" t="s">
        <v>30</v>
      </c>
      <c r="E281" s="33">
        <v>0</v>
      </c>
      <c r="F281" s="34" t="s">
        <v>30</v>
      </c>
      <c r="G281" s="33">
        <v>0</v>
      </c>
      <c r="H281" s="34" t="s">
        <v>30</v>
      </c>
      <c r="I281" s="33">
        <v>0</v>
      </c>
      <c r="J281" s="34" t="s">
        <v>30</v>
      </c>
      <c r="K281" s="33">
        <v>0</v>
      </c>
      <c r="L281" s="34" t="s">
        <v>30</v>
      </c>
      <c r="M281" s="33">
        <v>0</v>
      </c>
      <c r="N281" s="34" t="s">
        <v>30</v>
      </c>
      <c r="O281" s="33">
        <v>0</v>
      </c>
      <c r="P281" s="34" t="s">
        <v>30</v>
      </c>
      <c r="Q281" s="33">
        <v>0</v>
      </c>
      <c r="R281" s="34" t="s">
        <v>30</v>
      </c>
      <c r="S281" s="35">
        <v>0</v>
      </c>
      <c r="T281" s="47" t="s">
        <v>30</v>
      </c>
      <c r="U281" s="21"/>
      <c r="V281" s="22"/>
      <c r="W281" s="22"/>
    </row>
    <row r="282" spans="1:26" s="23" customFormat="1" ht="31.5" x14ac:dyDescent="0.25">
      <c r="A282" s="30" t="s">
        <v>570</v>
      </c>
      <c r="B282" s="36" t="s">
        <v>192</v>
      </c>
      <c r="C282" s="32" t="s">
        <v>29</v>
      </c>
      <c r="D282" s="33" t="s">
        <v>30</v>
      </c>
      <c r="E282" s="33">
        <f>SUM(E283:E297)</f>
        <v>495.62356301499995</v>
      </c>
      <c r="F282" s="34" t="s">
        <v>30</v>
      </c>
      <c r="G282" s="33">
        <f>SUM(G283:G297)</f>
        <v>43.952428300000001</v>
      </c>
      <c r="H282" s="34" t="s">
        <v>30</v>
      </c>
      <c r="I282" s="33">
        <f>SUM(I283:I297)</f>
        <v>451.67113471499994</v>
      </c>
      <c r="J282" s="34" t="s">
        <v>30</v>
      </c>
      <c r="K282" s="33">
        <f>SUM(K283:K297)</f>
        <v>231.68013564999995</v>
      </c>
      <c r="L282" s="34" t="s">
        <v>30</v>
      </c>
      <c r="M282" s="33">
        <f>SUM(M283:M297)</f>
        <v>194.75847069999998</v>
      </c>
      <c r="N282" s="34" t="s">
        <v>30</v>
      </c>
      <c r="O282" s="33">
        <f>SUM(O283:O297)</f>
        <v>257.613242275</v>
      </c>
      <c r="P282" s="34" t="s">
        <v>30</v>
      </c>
      <c r="Q282" s="33">
        <f>SUM(Q283:Q297)</f>
        <v>-37.622243209999986</v>
      </c>
      <c r="R282" s="34" t="s">
        <v>30</v>
      </c>
      <c r="S282" s="35">
        <f t="shared" si="87"/>
        <v>-0.16238873093045858</v>
      </c>
      <c r="T282" s="47" t="s">
        <v>30</v>
      </c>
      <c r="U282" s="21"/>
      <c r="V282" s="22"/>
      <c r="W282" s="22"/>
    </row>
    <row r="283" spans="1:26" ht="31.5" x14ac:dyDescent="0.25">
      <c r="A283" s="38" t="s">
        <v>570</v>
      </c>
      <c r="B283" s="69" t="s">
        <v>571</v>
      </c>
      <c r="C283" s="42" t="s">
        <v>572</v>
      </c>
      <c r="D283" s="49" t="s">
        <v>30</v>
      </c>
      <c r="E283" s="49">
        <v>170.09186041999999</v>
      </c>
      <c r="F283" s="42" t="s">
        <v>30</v>
      </c>
      <c r="G283" s="40">
        <v>15.910034689999998</v>
      </c>
      <c r="H283" s="42" t="s">
        <v>30</v>
      </c>
      <c r="I283" s="40">
        <v>154.18182572999999</v>
      </c>
      <c r="J283" s="42" t="s">
        <v>30</v>
      </c>
      <c r="K283" s="49">
        <v>17.653123009999998</v>
      </c>
      <c r="L283" s="42" t="s">
        <v>30</v>
      </c>
      <c r="M283" s="49">
        <v>17.23472993</v>
      </c>
      <c r="N283" s="42" t="s">
        <v>30</v>
      </c>
      <c r="O283" s="41">
        <f t="shared" ref="O283:O297" si="88">I283-M283</f>
        <v>136.9470958</v>
      </c>
      <c r="P283" s="42" t="s">
        <v>30</v>
      </c>
      <c r="Q283" s="41">
        <f t="shared" ref="Q283:Q297" si="89">M283-K283</f>
        <v>-0.41839307999999775</v>
      </c>
      <c r="R283" s="42" t="s">
        <v>30</v>
      </c>
      <c r="S283" s="88">
        <f t="shared" si="87"/>
        <v>-2.3700796723785916E-2</v>
      </c>
      <c r="T283" s="51" t="s">
        <v>30</v>
      </c>
      <c r="U283" s="21"/>
      <c r="V283" s="13"/>
      <c r="W283" s="13"/>
      <c r="X283" s="23"/>
      <c r="Y283" s="23"/>
      <c r="Z283" s="23"/>
    </row>
    <row r="284" spans="1:26" ht="31.5" x14ac:dyDescent="0.25">
      <c r="A284" s="38" t="s">
        <v>570</v>
      </c>
      <c r="B284" s="69" t="s">
        <v>573</v>
      </c>
      <c r="C284" s="42" t="s">
        <v>574</v>
      </c>
      <c r="D284" s="49" t="s">
        <v>30</v>
      </c>
      <c r="E284" s="49">
        <v>27</v>
      </c>
      <c r="F284" s="42" t="s">
        <v>30</v>
      </c>
      <c r="G284" s="40">
        <v>0</v>
      </c>
      <c r="H284" s="42" t="s">
        <v>30</v>
      </c>
      <c r="I284" s="40">
        <v>27</v>
      </c>
      <c r="J284" s="42" t="s">
        <v>30</v>
      </c>
      <c r="K284" s="49">
        <v>3</v>
      </c>
      <c r="L284" s="42" t="s">
        <v>30</v>
      </c>
      <c r="M284" s="49">
        <v>2.3333333299999999</v>
      </c>
      <c r="N284" s="42" t="s">
        <v>30</v>
      </c>
      <c r="O284" s="41">
        <f t="shared" si="88"/>
        <v>24.666666670000001</v>
      </c>
      <c r="P284" s="42" t="s">
        <v>30</v>
      </c>
      <c r="Q284" s="41">
        <f t="shared" si="89"/>
        <v>-0.66666667000000013</v>
      </c>
      <c r="R284" s="42" t="s">
        <v>30</v>
      </c>
      <c r="S284" s="88">
        <f t="shared" si="87"/>
        <v>-0.22222222333333339</v>
      </c>
      <c r="T284" s="51" t="s">
        <v>533</v>
      </c>
      <c r="U284" s="21"/>
      <c r="V284" s="13"/>
      <c r="W284" s="13"/>
      <c r="X284" s="23"/>
      <c r="Y284" s="23"/>
      <c r="Z284" s="23"/>
    </row>
    <row r="285" spans="1:26" ht="47.25" x14ac:dyDescent="0.25">
      <c r="A285" s="38" t="s">
        <v>570</v>
      </c>
      <c r="B285" s="69" t="s">
        <v>575</v>
      </c>
      <c r="C285" s="42" t="s">
        <v>576</v>
      </c>
      <c r="D285" s="49" t="s">
        <v>30</v>
      </c>
      <c r="E285" s="49">
        <v>9</v>
      </c>
      <c r="F285" s="42" t="s">
        <v>30</v>
      </c>
      <c r="G285" s="40">
        <v>0</v>
      </c>
      <c r="H285" s="42" t="s">
        <v>30</v>
      </c>
      <c r="I285" s="40">
        <v>9</v>
      </c>
      <c r="J285" s="42" t="s">
        <v>30</v>
      </c>
      <c r="K285" s="49">
        <v>1</v>
      </c>
      <c r="L285" s="42" t="s">
        <v>30</v>
      </c>
      <c r="M285" s="49">
        <v>1</v>
      </c>
      <c r="N285" s="42" t="s">
        <v>30</v>
      </c>
      <c r="O285" s="41">
        <f t="shared" si="88"/>
        <v>8</v>
      </c>
      <c r="P285" s="42" t="s">
        <v>30</v>
      </c>
      <c r="Q285" s="41">
        <f t="shared" si="89"/>
        <v>0</v>
      </c>
      <c r="R285" s="42" t="s">
        <v>30</v>
      </c>
      <c r="S285" s="88">
        <f t="shared" si="87"/>
        <v>0</v>
      </c>
      <c r="T285" s="51" t="s">
        <v>30</v>
      </c>
      <c r="U285" s="21"/>
      <c r="V285" s="13"/>
      <c r="W285" s="13"/>
      <c r="X285" s="23"/>
      <c r="Y285" s="23"/>
      <c r="Z285" s="23"/>
    </row>
    <row r="286" spans="1:26" ht="31.5" x14ac:dyDescent="0.25">
      <c r="A286" s="38" t="s">
        <v>570</v>
      </c>
      <c r="B286" s="69" t="s">
        <v>577</v>
      </c>
      <c r="C286" s="42" t="s">
        <v>578</v>
      </c>
      <c r="D286" s="49" t="s">
        <v>30</v>
      </c>
      <c r="E286" s="49">
        <v>22.916442604999997</v>
      </c>
      <c r="F286" s="42" t="s">
        <v>30</v>
      </c>
      <c r="G286" s="40">
        <v>0</v>
      </c>
      <c r="H286" s="42" t="s">
        <v>30</v>
      </c>
      <c r="I286" s="40">
        <v>22.916442604999997</v>
      </c>
      <c r="J286" s="42" t="s">
        <v>30</v>
      </c>
      <c r="K286" s="49">
        <v>0.46450151000000001</v>
      </c>
      <c r="L286" s="42" t="s">
        <v>30</v>
      </c>
      <c r="M286" s="49">
        <v>0.44878878999999999</v>
      </c>
      <c r="N286" s="42" t="s">
        <v>30</v>
      </c>
      <c r="O286" s="41">
        <f t="shared" si="88"/>
        <v>22.467653814999998</v>
      </c>
      <c r="P286" s="42" t="s">
        <v>30</v>
      </c>
      <c r="Q286" s="41">
        <f t="shared" si="89"/>
        <v>-1.5712720000000013E-2</v>
      </c>
      <c r="R286" s="42" t="s">
        <v>30</v>
      </c>
      <c r="S286" s="88">
        <f t="shared" si="87"/>
        <v>-3.3827059033672488E-2</v>
      </c>
      <c r="T286" s="51" t="s">
        <v>30</v>
      </c>
      <c r="U286" s="21"/>
      <c r="V286" s="13"/>
      <c r="W286" s="13"/>
      <c r="X286" s="23"/>
      <c r="Y286" s="23"/>
      <c r="Z286" s="23"/>
    </row>
    <row r="287" spans="1:26" ht="31.5" x14ac:dyDescent="0.25">
      <c r="A287" s="38" t="s">
        <v>570</v>
      </c>
      <c r="B287" s="69" t="s">
        <v>579</v>
      </c>
      <c r="C287" s="42" t="s">
        <v>580</v>
      </c>
      <c r="D287" s="49" t="s">
        <v>30</v>
      </c>
      <c r="E287" s="49" t="s">
        <v>30</v>
      </c>
      <c r="F287" s="42" t="s">
        <v>30</v>
      </c>
      <c r="G287" s="40" t="s">
        <v>30</v>
      </c>
      <c r="H287" s="42" t="s">
        <v>30</v>
      </c>
      <c r="I287" s="40" t="s">
        <v>30</v>
      </c>
      <c r="J287" s="42" t="s">
        <v>30</v>
      </c>
      <c r="K287" s="49" t="s">
        <v>30</v>
      </c>
      <c r="L287" s="42" t="s">
        <v>30</v>
      </c>
      <c r="M287" s="49">
        <v>0.70057826000000001</v>
      </c>
      <c r="N287" s="42" t="s">
        <v>30</v>
      </c>
      <c r="O287" s="41" t="s">
        <v>30</v>
      </c>
      <c r="P287" s="42" t="s">
        <v>30</v>
      </c>
      <c r="Q287" s="41" t="s">
        <v>30</v>
      </c>
      <c r="R287" s="42" t="s">
        <v>30</v>
      </c>
      <c r="S287" s="88" t="s">
        <v>30</v>
      </c>
      <c r="T287" s="51" t="s">
        <v>581</v>
      </c>
      <c r="U287" s="21"/>
      <c r="V287" s="13"/>
      <c r="W287" s="13"/>
      <c r="X287" s="23"/>
      <c r="Y287" s="23"/>
      <c r="Z287" s="23"/>
    </row>
    <row r="288" spans="1:26" x14ac:dyDescent="0.25">
      <c r="A288" s="38" t="s">
        <v>570</v>
      </c>
      <c r="B288" s="69" t="s">
        <v>582</v>
      </c>
      <c r="C288" s="42" t="s">
        <v>583</v>
      </c>
      <c r="D288" s="49" t="s">
        <v>30</v>
      </c>
      <c r="E288" s="49">
        <v>2.4993776099999998</v>
      </c>
      <c r="F288" s="42" t="s">
        <v>30</v>
      </c>
      <c r="G288" s="40">
        <v>2.4993776099999998</v>
      </c>
      <c r="H288" s="42" t="s">
        <v>30</v>
      </c>
      <c r="I288" s="40">
        <v>0</v>
      </c>
      <c r="J288" s="42" t="s">
        <v>30</v>
      </c>
      <c r="K288" s="49">
        <v>0</v>
      </c>
      <c r="L288" s="42" t="s">
        <v>30</v>
      </c>
      <c r="M288" s="49">
        <v>0</v>
      </c>
      <c r="N288" s="42" t="s">
        <v>30</v>
      </c>
      <c r="O288" s="41">
        <f t="shared" si="88"/>
        <v>0</v>
      </c>
      <c r="P288" s="42" t="s">
        <v>30</v>
      </c>
      <c r="Q288" s="41">
        <f t="shared" si="89"/>
        <v>0</v>
      </c>
      <c r="R288" s="42" t="s">
        <v>30</v>
      </c>
      <c r="S288" s="88">
        <v>0</v>
      </c>
      <c r="T288" s="51" t="s">
        <v>30</v>
      </c>
      <c r="U288" s="21"/>
      <c r="V288" s="13"/>
      <c r="W288" s="13"/>
      <c r="X288" s="23"/>
      <c r="Y288" s="23"/>
      <c r="Z288" s="23"/>
    </row>
    <row r="289" spans="1:26" ht="31.5" x14ac:dyDescent="0.25">
      <c r="A289" s="54" t="s">
        <v>570</v>
      </c>
      <c r="B289" s="55" t="s">
        <v>584</v>
      </c>
      <c r="C289" s="57" t="s">
        <v>585</v>
      </c>
      <c r="D289" s="49" t="s">
        <v>30</v>
      </c>
      <c r="E289" s="49">
        <v>9.5209939900000009</v>
      </c>
      <c r="F289" s="42" t="s">
        <v>30</v>
      </c>
      <c r="G289" s="40">
        <v>9.5209939900000009</v>
      </c>
      <c r="H289" s="42" t="s">
        <v>30</v>
      </c>
      <c r="I289" s="40">
        <v>0</v>
      </c>
      <c r="J289" s="42" t="s">
        <v>30</v>
      </c>
      <c r="K289" s="49">
        <v>0</v>
      </c>
      <c r="L289" s="42" t="s">
        <v>30</v>
      </c>
      <c r="M289" s="49">
        <v>0</v>
      </c>
      <c r="N289" s="42" t="s">
        <v>30</v>
      </c>
      <c r="O289" s="41">
        <f t="shared" si="88"/>
        <v>0</v>
      </c>
      <c r="P289" s="42" t="s">
        <v>30</v>
      </c>
      <c r="Q289" s="41">
        <f t="shared" si="89"/>
        <v>0</v>
      </c>
      <c r="R289" s="42" t="s">
        <v>30</v>
      </c>
      <c r="S289" s="88">
        <v>0</v>
      </c>
      <c r="T289" s="51" t="s">
        <v>30</v>
      </c>
      <c r="U289" s="21"/>
      <c r="V289" s="13"/>
      <c r="W289" s="13"/>
      <c r="X289" s="23"/>
      <c r="Y289" s="23"/>
      <c r="Z289" s="23"/>
    </row>
    <row r="290" spans="1:26" x14ac:dyDescent="0.25">
      <c r="A290" s="54" t="s">
        <v>570</v>
      </c>
      <c r="B290" s="55" t="s">
        <v>586</v>
      </c>
      <c r="C290" s="57" t="s">
        <v>587</v>
      </c>
      <c r="D290" s="49" t="s">
        <v>30</v>
      </c>
      <c r="E290" s="49">
        <v>6.5</v>
      </c>
      <c r="F290" s="42" t="s">
        <v>30</v>
      </c>
      <c r="G290" s="40">
        <v>0</v>
      </c>
      <c r="H290" s="42" t="s">
        <v>30</v>
      </c>
      <c r="I290" s="40">
        <v>6.5</v>
      </c>
      <c r="J290" s="42" t="s">
        <v>30</v>
      </c>
      <c r="K290" s="49">
        <v>6.5</v>
      </c>
      <c r="L290" s="42" t="s">
        <v>30</v>
      </c>
      <c r="M290" s="49">
        <v>6.5563313800000005</v>
      </c>
      <c r="N290" s="42" t="s">
        <v>30</v>
      </c>
      <c r="O290" s="41">
        <f t="shared" si="88"/>
        <v>-5.6331380000000486E-2</v>
      </c>
      <c r="P290" s="42" t="s">
        <v>30</v>
      </c>
      <c r="Q290" s="41">
        <f t="shared" si="89"/>
        <v>5.6331380000000486E-2</v>
      </c>
      <c r="R290" s="42" t="s">
        <v>30</v>
      </c>
      <c r="S290" s="88">
        <f t="shared" si="87"/>
        <v>8.6663661538462292E-3</v>
      </c>
      <c r="T290" s="51" t="s">
        <v>93</v>
      </c>
      <c r="U290" s="21"/>
      <c r="V290" s="13"/>
      <c r="W290" s="13"/>
      <c r="X290" s="23"/>
      <c r="Y290" s="23"/>
      <c r="Z290" s="23"/>
    </row>
    <row r="291" spans="1:26" ht="47.25" x14ac:dyDescent="0.25">
      <c r="A291" s="54" t="s">
        <v>570</v>
      </c>
      <c r="B291" s="55" t="s">
        <v>588</v>
      </c>
      <c r="C291" s="57" t="s">
        <v>589</v>
      </c>
      <c r="D291" s="49" t="s">
        <v>30</v>
      </c>
      <c r="E291" s="49">
        <v>6</v>
      </c>
      <c r="F291" s="42" t="s">
        <v>30</v>
      </c>
      <c r="G291" s="40">
        <v>0</v>
      </c>
      <c r="H291" s="42" t="s">
        <v>30</v>
      </c>
      <c r="I291" s="40">
        <v>6</v>
      </c>
      <c r="J291" s="42" t="s">
        <v>30</v>
      </c>
      <c r="K291" s="49">
        <v>1</v>
      </c>
      <c r="L291" s="42" t="s">
        <v>30</v>
      </c>
      <c r="M291" s="49">
        <v>1</v>
      </c>
      <c r="N291" s="42" t="s">
        <v>30</v>
      </c>
      <c r="O291" s="41">
        <f t="shared" si="88"/>
        <v>5</v>
      </c>
      <c r="P291" s="42" t="s">
        <v>30</v>
      </c>
      <c r="Q291" s="41">
        <f t="shared" si="89"/>
        <v>0</v>
      </c>
      <c r="R291" s="42" t="s">
        <v>30</v>
      </c>
      <c r="S291" s="88">
        <f t="shared" si="87"/>
        <v>0</v>
      </c>
      <c r="T291" s="51" t="s">
        <v>30</v>
      </c>
      <c r="U291" s="21"/>
      <c r="V291" s="13"/>
      <c r="W291" s="13"/>
      <c r="X291" s="23"/>
      <c r="Y291" s="23"/>
      <c r="Z291" s="23"/>
    </row>
    <row r="292" spans="1:26" ht="31.5" x14ac:dyDescent="0.25">
      <c r="A292" s="54" t="s">
        <v>570</v>
      </c>
      <c r="B292" s="55" t="s">
        <v>590</v>
      </c>
      <c r="C292" s="57" t="s">
        <v>591</v>
      </c>
      <c r="D292" s="49" t="s">
        <v>30</v>
      </c>
      <c r="E292" s="49">
        <v>9.8930580799999994</v>
      </c>
      <c r="F292" s="42" t="s">
        <v>30</v>
      </c>
      <c r="G292" s="40">
        <v>0</v>
      </c>
      <c r="H292" s="42" t="s">
        <v>30</v>
      </c>
      <c r="I292" s="40">
        <v>9.8930580799999994</v>
      </c>
      <c r="J292" s="42" t="s">
        <v>30</v>
      </c>
      <c r="K292" s="49">
        <v>0.42796283000000002</v>
      </c>
      <c r="L292" s="42" t="s">
        <v>30</v>
      </c>
      <c r="M292" s="49">
        <v>0.41425392999999999</v>
      </c>
      <c r="N292" s="42" t="s">
        <v>30</v>
      </c>
      <c r="O292" s="41">
        <f t="shared" si="88"/>
        <v>9.4788041500000002</v>
      </c>
      <c r="P292" s="42" t="s">
        <v>30</v>
      </c>
      <c r="Q292" s="41">
        <f t="shared" si="89"/>
        <v>-1.3708900000000024E-2</v>
      </c>
      <c r="R292" s="42" t="s">
        <v>30</v>
      </c>
      <c r="S292" s="88">
        <f t="shared" si="87"/>
        <v>-3.2032922111483425E-2</v>
      </c>
      <c r="T292" s="51" t="s">
        <v>30</v>
      </c>
      <c r="U292" s="21"/>
      <c r="V292" s="13"/>
      <c r="W292" s="13"/>
      <c r="X292" s="23"/>
      <c r="Y292" s="23"/>
      <c r="Z292" s="23"/>
    </row>
    <row r="293" spans="1:26" ht="31.5" x14ac:dyDescent="0.25">
      <c r="A293" s="54" t="s">
        <v>570</v>
      </c>
      <c r="B293" s="55" t="s">
        <v>592</v>
      </c>
      <c r="C293" s="57" t="s">
        <v>593</v>
      </c>
      <c r="D293" s="49" t="s">
        <v>30</v>
      </c>
      <c r="E293" s="49">
        <v>140.85199298999999</v>
      </c>
      <c r="F293" s="42" t="s">
        <v>30</v>
      </c>
      <c r="G293" s="40">
        <v>3.6601446900000001</v>
      </c>
      <c r="H293" s="42" t="s">
        <v>30</v>
      </c>
      <c r="I293" s="40">
        <v>137.19184829999998</v>
      </c>
      <c r="J293" s="42" t="s">
        <v>30</v>
      </c>
      <c r="K293" s="49">
        <v>137.19184829999998</v>
      </c>
      <c r="L293" s="42" t="s">
        <v>30</v>
      </c>
      <c r="M293" s="49">
        <v>129.31601659999998</v>
      </c>
      <c r="N293" s="42" t="s">
        <v>30</v>
      </c>
      <c r="O293" s="41">
        <f t="shared" si="88"/>
        <v>7.875831699999992</v>
      </c>
      <c r="P293" s="42" t="s">
        <v>30</v>
      </c>
      <c r="Q293" s="41">
        <f t="shared" si="89"/>
        <v>-7.875831699999992</v>
      </c>
      <c r="R293" s="42" t="s">
        <v>30</v>
      </c>
      <c r="S293" s="88">
        <f t="shared" si="87"/>
        <v>-5.7407431983697486E-2</v>
      </c>
      <c r="T293" s="51" t="s">
        <v>30</v>
      </c>
      <c r="U293" s="21"/>
      <c r="V293" s="13"/>
      <c r="W293" s="13"/>
      <c r="X293" s="23"/>
      <c r="Y293" s="23"/>
      <c r="Z293" s="23"/>
    </row>
    <row r="294" spans="1:26" ht="31.5" x14ac:dyDescent="0.25">
      <c r="A294" s="38" t="s">
        <v>570</v>
      </c>
      <c r="B294" s="69" t="s">
        <v>594</v>
      </c>
      <c r="C294" s="42" t="s">
        <v>595</v>
      </c>
      <c r="D294" s="49" t="s">
        <v>30</v>
      </c>
      <c r="E294" s="49">
        <v>1.331</v>
      </c>
      <c r="F294" s="42" t="s">
        <v>30</v>
      </c>
      <c r="G294" s="40">
        <v>0</v>
      </c>
      <c r="H294" s="42" t="s">
        <v>30</v>
      </c>
      <c r="I294" s="40">
        <v>1.331</v>
      </c>
      <c r="J294" s="42" t="s">
        <v>30</v>
      </c>
      <c r="K294" s="49">
        <v>1.3309999999999997</v>
      </c>
      <c r="L294" s="42" t="s">
        <v>30</v>
      </c>
      <c r="M294" s="49">
        <v>1.41223505</v>
      </c>
      <c r="N294" s="42" t="s">
        <v>30</v>
      </c>
      <c r="O294" s="41">
        <f t="shared" si="88"/>
        <v>-8.1235050000000086E-2</v>
      </c>
      <c r="P294" s="42" t="s">
        <v>30</v>
      </c>
      <c r="Q294" s="41">
        <f t="shared" si="89"/>
        <v>8.1235050000000308E-2</v>
      </c>
      <c r="R294" s="42" t="s">
        <v>30</v>
      </c>
      <c r="S294" s="88">
        <f t="shared" si="87"/>
        <v>6.103309541697996E-2</v>
      </c>
      <c r="T294" s="51" t="s">
        <v>93</v>
      </c>
      <c r="U294" s="21"/>
      <c r="V294" s="13"/>
      <c r="W294" s="13"/>
      <c r="X294" s="23"/>
      <c r="Y294" s="23"/>
      <c r="Z294" s="23"/>
    </row>
    <row r="295" spans="1:26" ht="47.25" x14ac:dyDescent="0.25">
      <c r="A295" s="38" t="s">
        <v>570</v>
      </c>
      <c r="B295" s="69" t="s">
        <v>596</v>
      </c>
      <c r="C295" s="42" t="s">
        <v>597</v>
      </c>
      <c r="D295" s="49" t="s">
        <v>30</v>
      </c>
      <c r="E295" s="49">
        <v>8.7468773199999994</v>
      </c>
      <c r="F295" s="42" t="s">
        <v>30</v>
      </c>
      <c r="G295" s="40">
        <v>8.7468773199999994</v>
      </c>
      <c r="H295" s="42" t="s">
        <v>30</v>
      </c>
      <c r="I295" s="40">
        <v>0</v>
      </c>
      <c r="J295" s="42" t="s">
        <v>30</v>
      </c>
      <c r="K295" s="49">
        <v>0</v>
      </c>
      <c r="L295" s="42" t="s">
        <v>30</v>
      </c>
      <c r="M295" s="49">
        <v>0</v>
      </c>
      <c r="N295" s="42" t="s">
        <v>30</v>
      </c>
      <c r="O295" s="41">
        <f t="shared" si="88"/>
        <v>0</v>
      </c>
      <c r="P295" s="42" t="s">
        <v>30</v>
      </c>
      <c r="Q295" s="41">
        <f t="shared" si="89"/>
        <v>0</v>
      </c>
      <c r="R295" s="42" t="s">
        <v>30</v>
      </c>
      <c r="S295" s="88">
        <v>0</v>
      </c>
      <c r="T295" s="51" t="s">
        <v>30</v>
      </c>
      <c r="U295" s="21"/>
      <c r="V295" s="13"/>
      <c r="W295" s="13"/>
      <c r="X295" s="23"/>
      <c r="Y295" s="23"/>
      <c r="Z295" s="23"/>
    </row>
    <row r="296" spans="1:26" ht="31.5" x14ac:dyDescent="0.25">
      <c r="A296" s="38" t="s">
        <v>570</v>
      </c>
      <c r="B296" s="69" t="s">
        <v>598</v>
      </c>
      <c r="C296" s="42" t="s">
        <v>599</v>
      </c>
      <c r="D296" s="49" t="s">
        <v>30</v>
      </c>
      <c r="E296" s="49">
        <v>44.274999999999999</v>
      </c>
      <c r="F296" s="42" t="s">
        <v>30</v>
      </c>
      <c r="G296" s="40">
        <v>3.6150000000000002</v>
      </c>
      <c r="H296" s="42" t="s">
        <v>30</v>
      </c>
      <c r="I296" s="40">
        <v>40.659999999999997</v>
      </c>
      <c r="J296" s="42" t="s">
        <v>30</v>
      </c>
      <c r="K296" s="49">
        <v>40.659999999999997</v>
      </c>
      <c r="L296" s="42" t="s">
        <v>30</v>
      </c>
      <c r="M296" s="49">
        <v>34.273413830000003</v>
      </c>
      <c r="N296" s="42" t="s">
        <v>30</v>
      </c>
      <c r="O296" s="41">
        <f t="shared" si="88"/>
        <v>6.386586169999994</v>
      </c>
      <c r="P296" s="42" t="s">
        <v>30</v>
      </c>
      <c r="Q296" s="41">
        <f t="shared" si="89"/>
        <v>-6.386586169999994</v>
      </c>
      <c r="R296" s="42" t="s">
        <v>30</v>
      </c>
      <c r="S296" s="88">
        <f t="shared" si="87"/>
        <v>-0.15707295056566636</v>
      </c>
      <c r="T296" s="51" t="s">
        <v>600</v>
      </c>
      <c r="U296" s="21"/>
      <c r="V296" s="13"/>
      <c r="W296" s="13"/>
      <c r="X296" s="23"/>
      <c r="Y296" s="23"/>
      <c r="Z296" s="23"/>
    </row>
    <row r="297" spans="1:26" ht="47.25" x14ac:dyDescent="0.25">
      <c r="A297" s="38" t="s">
        <v>570</v>
      </c>
      <c r="B297" s="69" t="s">
        <v>601</v>
      </c>
      <c r="C297" s="42" t="s">
        <v>602</v>
      </c>
      <c r="D297" s="49" t="s">
        <v>30</v>
      </c>
      <c r="E297" s="49">
        <v>36.996960000000001</v>
      </c>
      <c r="F297" s="42" t="s">
        <v>30</v>
      </c>
      <c r="G297" s="40">
        <v>0</v>
      </c>
      <c r="H297" s="42" t="s">
        <v>30</v>
      </c>
      <c r="I297" s="40">
        <v>36.996960000000001</v>
      </c>
      <c r="J297" s="42" t="s">
        <v>30</v>
      </c>
      <c r="K297" s="49">
        <v>22.451700000000002</v>
      </c>
      <c r="L297" s="42" t="s">
        <v>30</v>
      </c>
      <c r="M297" s="49">
        <v>6.8789600000000006E-2</v>
      </c>
      <c r="N297" s="42" t="s">
        <v>30</v>
      </c>
      <c r="O297" s="41">
        <f t="shared" si="88"/>
        <v>36.928170399999999</v>
      </c>
      <c r="P297" s="42" t="s">
        <v>30</v>
      </c>
      <c r="Q297" s="41">
        <f t="shared" si="89"/>
        <v>-22.382910400000004</v>
      </c>
      <c r="R297" s="42" t="s">
        <v>30</v>
      </c>
      <c r="S297" s="88">
        <f t="shared" si="87"/>
        <v>-0.99693610728808957</v>
      </c>
      <c r="T297" s="51" t="s">
        <v>603</v>
      </c>
      <c r="U297" s="21"/>
      <c r="V297" s="13"/>
      <c r="W297" s="13"/>
      <c r="X297" s="23"/>
      <c r="Y297" s="23"/>
      <c r="Z297" s="23"/>
    </row>
    <row r="298" spans="1:26" s="23" customFormat="1" ht="47.25" x14ac:dyDescent="0.25">
      <c r="A298" s="30" t="s">
        <v>604</v>
      </c>
      <c r="B298" s="36" t="s">
        <v>281</v>
      </c>
      <c r="C298" s="32" t="s">
        <v>29</v>
      </c>
      <c r="D298" s="33" t="s">
        <v>30</v>
      </c>
      <c r="E298" s="33">
        <f t="shared" ref="E298" si="90">E299</f>
        <v>0</v>
      </c>
      <c r="F298" s="34" t="s">
        <v>30</v>
      </c>
      <c r="G298" s="33">
        <f t="shared" ref="G298" si="91">G299</f>
        <v>0</v>
      </c>
      <c r="H298" s="34" t="s">
        <v>30</v>
      </c>
      <c r="I298" s="33">
        <f t="shared" ref="I298" si="92">I299</f>
        <v>0</v>
      </c>
      <c r="J298" s="34" t="s">
        <v>30</v>
      </c>
      <c r="K298" s="33">
        <f t="shared" ref="K298" si="93">K299</f>
        <v>0</v>
      </c>
      <c r="L298" s="34" t="s">
        <v>30</v>
      </c>
      <c r="M298" s="33">
        <f t="shared" ref="M298" si="94">M299</f>
        <v>0</v>
      </c>
      <c r="N298" s="34" t="s">
        <v>30</v>
      </c>
      <c r="O298" s="33">
        <f t="shared" ref="O298" si="95">O299</f>
        <v>0</v>
      </c>
      <c r="P298" s="34" t="s">
        <v>30</v>
      </c>
      <c r="Q298" s="33">
        <f t="shared" ref="Q298" si="96">Q299</f>
        <v>0</v>
      </c>
      <c r="R298" s="34" t="s">
        <v>30</v>
      </c>
      <c r="S298" s="35">
        <v>0</v>
      </c>
      <c r="T298" s="47" t="s">
        <v>30</v>
      </c>
      <c r="U298" s="21"/>
      <c r="V298" s="22"/>
      <c r="W298" s="22"/>
    </row>
    <row r="299" spans="1:26" s="23" customFormat="1" x14ac:dyDescent="0.25">
      <c r="A299" s="30" t="s">
        <v>605</v>
      </c>
      <c r="B299" s="36" t="s">
        <v>606</v>
      </c>
      <c r="C299" s="32" t="s">
        <v>29</v>
      </c>
      <c r="D299" s="33" t="s">
        <v>30</v>
      </c>
      <c r="E299" s="33">
        <f t="shared" ref="E299" si="97">E300+E301</f>
        <v>0</v>
      </c>
      <c r="F299" s="34" t="s">
        <v>30</v>
      </c>
      <c r="G299" s="33">
        <f t="shared" ref="G299" si="98">G300+G301</f>
        <v>0</v>
      </c>
      <c r="H299" s="34" t="s">
        <v>30</v>
      </c>
      <c r="I299" s="33">
        <f t="shared" ref="I299" si="99">I300+I301</f>
        <v>0</v>
      </c>
      <c r="J299" s="34" t="s">
        <v>30</v>
      </c>
      <c r="K299" s="33">
        <f t="shared" ref="K299" si="100">K300+K301</f>
        <v>0</v>
      </c>
      <c r="L299" s="34" t="s">
        <v>30</v>
      </c>
      <c r="M299" s="33">
        <f t="shared" ref="M299" si="101">M300+M301</f>
        <v>0</v>
      </c>
      <c r="N299" s="34" t="s">
        <v>30</v>
      </c>
      <c r="O299" s="33">
        <f t="shared" ref="O299" si="102">O300+O301</f>
        <v>0</v>
      </c>
      <c r="P299" s="34" t="s">
        <v>30</v>
      </c>
      <c r="Q299" s="33">
        <f t="shared" ref="Q299" si="103">Q300+Q301</f>
        <v>0</v>
      </c>
      <c r="R299" s="34" t="s">
        <v>30</v>
      </c>
      <c r="S299" s="35">
        <v>0</v>
      </c>
      <c r="T299" s="47" t="s">
        <v>30</v>
      </c>
      <c r="U299" s="21"/>
      <c r="V299" s="22"/>
      <c r="W299" s="22"/>
    </row>
    <row r="300" spans="1:26" s="23" customFormat="1" ht="47.25" x14ac:dyDescent="0.25">
      <c r="A300" s="30" t="s">
        <v>607</v>
      </c>
      <c r="B300" s="36" t="s">
        <v>285</v>
      </c>
      <c r="C300" s="32" t="s">
        <v>29</v>
      </c>
      <c r="D300" s="33" t="s">
        <v>30</v>
      </c>
      <c r="E300" s="33">
        <v>0</v>
      </c>
      <c r="F300" s="34" t="s">
        <v>30</v>
      </c>
      <c r="G300" s="33">
        <v>0</v>
      </c>
      <c r="H300" s="34" t="s">
        <v>30</v>
      </c>
      <c r="I300" s="33">
        <v>0</v>
      </c>
      <c r="J300" s="34" t="s">
        <v>30</v>
      </c>
      <c r="K300" s="33">
        <v>0</v>
      </c>
      <c r="L300" s="34" t="s">
        <v>30</v>
      </c>
      <c r="M300" s="33">
        <v>0</v>
      </c>
      <c r="N300" s="34" t="s">
        <v>30</v>
      </c>
      <c r="O300" s="33">
        <v>0</v>
      </c>
      <c r="P300" s="34" t="s">
        <v>30</v>
      </c>
      <c r="Q300" s="33">
        <v>0</v>
      </c>
      <c r="R300" s="34" t="s">
        <v>30</v>
      </c>
      <c r="S300" s="35">
        <v>0</v>
      </c>
      <c r="T300" s="33" t="s">
        <v>30</v>
      </c>
      <c r="U300" s="21"/>
      <c r="V300" s="22"/>
      <c r="W300" s="22"/>
    </row>
    <row r="301" spans="1:26" s="23" customFormat="1" ht="47.25" x14ac:dyDescent="0.25">
      <c r="A301" s="30" t="s">
        <v>608</v>
      </c>
      <c r="B301" s="36" t="s">
        <v>287</v>
      </c>
      <c r="C301" s="32" t="s">
        <v>29</v>
      </c>
      <c r="D301" s="33" t="s">
        <v>30</v>
      </c>
      <c r="E301" s="33">
        <v>0</v>
      </c>
      <c r="F301" s="34" t="s">
        <v>30</v>
      </c>
      <c r="G301" s="33">
        <v>0</v>
      </c>
      <c r="H301" s="34" t="s">
        <v>30</v>
      </c>
      <c r="I301" s="33">
        <v>0</v>
      </c>
      <c r="J301" s="34" t="s">
        <v>30</v>
      </c>
      <c r="K301" s="33">
        <v>0</v>
      </c>
      <c r="L301" s="34" t="s">
        <v>30</v>
      </c>
      <c r="M301" s="33">
        <v>0</v>
      </c>
      <c r="N301" s="34" t="s">
        <v>30</v>
      </c>
      <c r="O301" s="33">
        <v>0</v>
      </c>
      <c r="P301" s="34" t="s">
        <v>30</v>
      </c>
      <c r="Q301" s="33">
        <v>0</v>
      </c>
      <c r="R301" s="34" t="s">
        <v>30</v>
      </c>
      <c r="S301" s="35">
        <v>0</v>
      </c>
      <c r="T301" s="47" t="s">
        <v>30</v>
      </c>
      <c r="U301" s="21"/>
      <c r="V301" s="22"/>
      <c r="W301" s="22"/>
    </row>
    <row r="302" spans="1:26" s="23" customFormat="1" x14ac:dyDescent="0.25">
      <c r="A302" s="30" t="s">
        <v>609</v>
      </c>
      <c r="B302" s="36" t="s">
        <v>289</v>
      </c>
      <c r="C302" s="32" t="s">
        <v>29</v>
      </c>
      <c r="D302" s="33" t="s">
        <v>30</v>
      </c>
      <c r="E302" s="33">
        <v>0</v>
      </c>
      <c r="F302" s="34" t="s">
        <v>30</v>
      </c>
      <c r="G302" s="33">
        <v>0</v>
      </c>
      <c r="H302" s="34" t="s">
        <v>30</v>
      </c>
      <c r="I302" s="33">
        <v>0</v>
      </c>
      <c r="J302" s="34" t="s">
        <v>30</v>
      </c>
      <c r="K302" s="33">
        <v>0</v>
      </c>
      <c r="L302" s="34" t="s">
        <v>30</v>
      </c>
      <c r="M302" s="33">
        <v>0</v>
      </c>
      <c r="N302" s="34" t="s">
        <v>30</v>
      </c>
      <c r="O302" s="33">
        <v>0</v>
      </c>
      <c r="P302" s="34" t="s">
        <v>30</v>
      </c>
      <c r="Q302" s="33">
        <v>0</v>
      </c>
      <c r="R302" s="34" t="s">
        <v>30</v>
      </c>
      <c r="S302" s="35">
        <v>0</v>
      </c>
      <c r="T302" s="47" t="s">
        <v>30</v>
      </c>
      <c r="U302" s="21"/>
      <c r="V302" s="22"/>
      <c r="W302" s="22"/>
    </row>
    <row r="303" spans="1:26" s="23" customFormat="1" ht="47.25" x14ac:dyDescent="0.25">
      <c r="A303" s="30" t="s">
        <v>610</v>
      </c>
      <c r="B303" s="36" t="s">
        <v>285</v>
      </c>
      <c r="C303" s="32" t="s">
        <v>29</v>
      </c>
      <c r="D303" s="33" t="s">
        <v>30</v>
      </c>
      <c r="E303" s="33">
        <v>0</v>
      </c>
      <c r="F303" s="34" t="s">
        <v>30</v>
      </c>
      <c r="G303" s="33">
        <v>0</v>
      </c>
      <c r="H303" s="34" t="s">
        <v>30</v>
      </c>
      <c r="I303" s="33">
        <v>0</v>
      </c>
      <c r="J303" s="34" t="s">
        <v>30</v>
      </c>
      <c r="K303" s="33">
        <v>0</v>
      </c>
      <c r="L303" s="34" t="s">
        <v>30</v>
      </c>
      <c r="M303" s="33">
        <v>0</v>
      </c>
      <c r="N303" s="34" t="s">
        <v>30</v>
      </c>
      <c r="O303" s="33">
        <v>0</v>
      </c>
      <c r="P303" s="34" t="s">
        <v>30</v>
      </c>
      <c r="Q303" s="33">
        <v>0</v>
      </c>
      <c r="R303" s="34" t="s">
        <v>30</v>
      </c>
      <c r="S303" s="35">
        <v>0</v>
      </c>
      <c r="T303" s="47" t="s">
        <v>30</v>
      </c>
      <c r="U303" s="21"/>
      <c r="V303" s="22"/>
      <c r="W303" s="22"/>
    </row>
    <row r="304" spans="1:26" s="23" customFormat="1" ht="47.25" x14ac:dyDescent="0.25">
      <c r="A304" s="30" t="s">
        <v>611</v>
      </c>
      <c r="B304" s="36" t="s">
        <v>287</v>
      </c>
      <c r="C304" s="32" t="s">
        <v>29</v>
      </c>
      <c r="D304" s="33" t="s">
        <v>30</v>
      </c>
      <c r="E304" s="33">
        <v>0</v>
      </c>
      <c r="F304" s="34" t="s">
        <v>30</v>
      </c>
      <c r="G304" s="33">
        <v>0</v>
      </c>
      <c r="H304" s="34" t="s">
        <v>30</v>
      </c>
      <c r="I304" s="33">
        <v>0</v>
      </c>
      <c r="J304" s="34" t="s">
        <v>30</v>
      </c>
      <c r="K304" s="33">
        <v>0</v>
      </c>
      <c r="L304" s="34" t="s">
        <v>30</v>
      </c>
      <c r="M304" s="33">
        <v>0</v>
      </c>
      <c r="N304" s="34" t="s">
        <v>30</v>
      </c>
      <c r="O304" s="33">
        <v>0</v>
      </c>
      <c r="P304" s="34" t="s">
        <v>30</v>
      </c>
      <c r="Q304" s="33">
        <v>0</v>
      </c>
      <c r="R304" s="34" t="s">
        <v>30</v>
      </c>
      <c r="S304" s="35">
        <v>0</v>
      </c>
      <c r="T304" s="47" t="s">
        <v>30</v>
      </c>
      <c r="U304" s="21"/>
      <c r="V304" s="22"/>
      <c r="W304" s="22"/>
    </row>
    <row r="305" spans="1:26" s="23" customFormat="1" x14ac:dyDescent="0.25">
      <c r="A305" s="30" t="s">
        <v>612</v>
      </c>
      <c r="B305" s="36" t="s">
        <v>293</v>
      </c>
      <c r="C305" s="32" t="s">
        <v>29</v>
      </c>
      <c r="D305" s="33" t="s">
        <v>30</v>
      </c>
      <c r="E305" s="33">
        <f t="shared" ref="E305" si="104">E306+E307+E308+E309</f>
        <v>5731.5249999999996</v>
      </c>
      <c r="F305" s="34" t="s">
        <v>30</v>
      </c>
      <c r="G305" s="33">
        <f t="shared" ref="G305" si="105">G306+G307+G308+G309</f>
        <v>147.14121943000001</v>
      </c>
      <c r="H305" s="34" t="s">
        <v>30</v>
      </c>
      <c r="I305" s="33">
        <f t="shared" ref="I305" si="106">I306+I307+I308+I309</f>
        <v>5584.3837805699995</v>
      </c>
      <c r="J305" s="34" t="s">
        <v>30</v>
      </c>
      <c r="K305" s="33">
        <f t="shared" ref="K305" si="107">K306+K307+K308+K309</f>
        <v>2.3781489599999999</v>
      </c>
      <c r="L305" s="34" t="s">
        <v>30</v>
      </c>
      <c r="M305" s="33">
        <f t="shared" ref="M305" si="108">M306+M307+M308+M309</f>
        <v>2.3776615699999999</v>
      </c>
      <c r="N305" s="34" t="s">
        <v>30</v>
      </c>
      <c r="O305" s="33">
        <f t="shared" ref="O305" si="109">O306+O307+O308+O309</f>
        <v>5582.0061189999997</v>
      </c>
      <c r="P305" s="34" t="s">
        <v>30</v>
      </c>
      <c r="Q305" s="33">
        <f t="shared" ref="Q305" si="110">Q306+Q307+Q308+Q309</f>
        <v>-4.8738999999997645E-4</v>
      </c>
      <c r="R305" s="34" t="s">
        <v>30</v>
      </c>
      <c r="S305" s="35">
        <f t="shared" si="87"/>
        <v>-2.0494510991438336E-4</v>
      </c>
      <c r="T305" s="37" t="s">
        <v>30</v>
      </c>
      <c r="U305" s="21"/>
      <c r="V305" s="22"/>
      <c r="W305" s="22"/>
    </row>
    <row r="306" spans="1:26" s="23" customFormat="1" ht="31.5" x14ac:dyDescent="0.25">
      <c r="A306" s="30" t="s">
        <v>613</v>
      </c>
      <c r="B306" s="36" t="s">
        <v>295</v>
      </c>
      <c r="C306" s="32" t="s">
        <v>29</v>
      </c>
      <c r="D306" s="33" t="s">
        <v>30</v>
      </c>
      <c r="E306" s="33">
        <v>0</v>
      </c>
      <c r="F306" s="34" t="s">
        <v>30</v>
      </c>
      <c r="G306" s="33">
        <v>0</v>
      </c>
      <c r="H306" s="34" t="s">
        <v>30</v>
      </c>
      <c r="I306" s="33">
        <v>0</v>
      </c>
      <c r="J306" s="34" t="s">
        <v>30</v>
      </c>
      <c r="K306" s="33">
        <v>0</v>
      </c>
      <c r="L306" s="34" t="s">
        <v>30</v>
      </c>
      <c r="M306" s="33">
        <v>0</v>
      </c>
      <c r="N306" s="34" t="s">
        <v>30</v>
      </c>
      <c r="O306" s="33">
        <v>0</v>
      </c>
      <c r="P306" s="34" t="s">
        <v>30</v>
      </c>
      <c r="Q306" s="33">
        <v>0</v>
      </c>
      <c r="R306" s="34" t="s">
        <v>30</v>
      </c>
      <c r="S306" s="35">
        <v>0</v>
      </c>
      <c r="T306" s="47" t="s">
        <v>30</v>
      </c>
      <c r="U306" s="21"/>
      <c r="V306" s="22"/>
      <c r="W306" s="22"/>
    </row>
    <row r="307" spans="1:26" s="23" customFormat="1" x14ac:dyDescent="0.25">
      <c r="A307" s="30" t="s">
        <v>614</v>
      </c>
      <c r="B307" s="36" t="s">
        <v>297</v>
      </c>
      <c r="C307" s="32" t="s">
        <v>29</v>
      </c>
      <c r="D307" s="33" t="s">
        <v>30</v>
      </c>
      <c r="E307" s="33">
        <v>0</v>
      </c>
      <c r="F307" s="34" t="s">
        <v>30</v>
      </c>
      <c r="G307" s="33">
        <v>0</v>
      </c>
      <c r="H307" s="34" t="s">
        <v>30</v>
      </c>
      <c r="I307" s="33">
        <v>0</v>
      </c>
      <c r="J307" s="34" t="s">
        <v>30</v>
      </c>
      <c r="K307" s="33">
        <v>0</v>
      </c>
      <c r="L307" s="34" t="s">
        <v>30</v>
      </c>
      <c r="M307" s="33">
        <v>0</v>
      </c>
      <c r="N307" s="34" t="s">
        <v>30</v>
      </c>
      <c r="O307" s="33">
        <v>0</v>
      </c>
      <c r="P307" s="34" t="s">
        <v>30</v>
      </c>
      <c r="Q307" s="33">
        <v>0</v>
      </c>
      <c r="R307" s="34" t="s">
        <v>30</v>
      </c>
      <c r="S307" s="35">
        <v>0</v>
      </c>
      <c r="T307" s="33" t="s">
        <v>30</v>
      </c>
      <c r="U307" s="21"/>
      <c r="V307" s="22"/>
      <c r="W307" s="22"/>
    </row>
    <row r="308" spans="1:26" s="23" customFormat="1" x14ac:dyDescent="0.25">
      <c r="A308" s="30" t="s">
        <v>615</v>
      </c>
      <c r="B308" s="36" t="s">
        <v>302</v>
      </c>
      <c r="C308" s="32" t="s">
        <v>29</v>
      </c>
      <c r="D308" s="33" t="s">
        <v>30</v>
      </c>
      <c r="E308" s="33">
        <v>0</v>
      </c>
      <c r="F308" s="34" t="s">
        <v>30</v>
      </c>
      <c r="G308" s="33">
        <v>0</v>
      </c>
      <c r="H308" s="34" t="s">
        <v>30</v>
      </c>
      <c r="I308" s="33">
        <v>0</v>
      </c>
      <c r="J308" s="34" t="s">
        <v>30</v>
      </c>
      <c r="K308" s="33">
        <v>0</v>
      </c>
      <c r="L308" s="34" t="s">
        <v>30</v>
      </c>
      <c r="M308" s="33">
        <v>0</v>
      </c>
      <c r="N308" s="34" t="s">
        <v>30</v>
      </c>
      <c r="O308" s="33">
        <v>0</v>
      </c>
      <c r="P308" s="34" t="s">
        <v>30</v>
      </c>
      <c r="Q308" s="33">
        <v>0</v>
      </c>
      <c r="R308" s="34" t="s">
        <v>30</v>
      </c>
      <c r="S308" s="35">
        <v>0</v>
      </c>
      <c r="T308" s="47" t="s">
        <v>30</v>
      </c>
      <c r="U308" s="21"/>
      <c r="V308" s="22"/>
      <c r="W308" s="22"/>
    </row>
    <row r="309" spans="1:26" s="23" customFormat="1" x14ac:dyDescent="0.25">
      <c r="A309" s="30" t="s">
        <v>616</v>
      </c>
      <c r="B309" s="36" t="s">
        <v>309</v>
      </c>
      <c r="C309" s="32" t="s">
        <v>29</v>
      </c>
      <c r="D309" s="33" t="s">
        <v>30</v>
      </c>
      <c r="E309" s="33">
        <f t="shared" ref="E309" si="111">SUM(E310)</f>
        <v>5731.5249999999996</v>
      </c>
      <c r="F309" s="34" t="s">
        <v>30</v>
      </c>
      <c r="G309" s="33">
        <f t="shared" ref="G309" si="112">SUM(G310)</f>
        <v>147.14121943000001</v>
      </c>
      <c r="H309" s="34" t="s">
        <v>30</v>
      </c>
      <c r="I309" s="33">
        <f t="shared" ref="I309" si="113">SUM(I310)</f>
        <v>5584.3837805699995</v>
      </c>
      <c r="J309" s="34" t="s">
        <v>30</v>
      </c>
      <c r="K309" s="33">
        <f t="shared" ref="K309" si="114">SUM(K310)</f>
        <v>2.3781489599999999</v>
      </c>
      <c r="L309" s="34" t="s">
        <v>30</v>
      </c>
      <c r="M309" s="33">
        <f t="shared" ref="M309" si="115">SUM(M310)</f>
        <v>2.3776615699999999</v>
      </c>
      <c r="N309" s="34" t="s">
        <v>30</v>
      </c>
      <c r="O309" s="33">
        <f t="shared" ref="O309" si="116">SUM(O310)</f>
        <v>5582.0061189999997</v>
      </c>
      <c r="P309" s="34" t="s">
        <v>30</v>
      </c>
      <c r="Q309" s="33">
        <f>SUM(Q310)</f>
        <v>-4.8738999999997645E-4</v>
      </c>
      <c r="R309" s="34" t="s">
        <v>30</v>
      </c>
      <c r="S309" s="35">
        <f t="shared" si="87"/>
        <v>-2.0494510991438336E-4</v>
      </c>
      <c r="T309" s="47" t="s">
        <v>30</v>
      </c>
      <c r="U309" s="21"/>
      <c r="V309" s="22"/>
      <c r="W309" s="22"/>
    </row>
    <row r="310" spans="1:26" ht="31.5" x14ac:dyDescent="0.25">
      <c r="A310" s="38" t="s">
        <v>616</v>
      </c>
      <c r="B310" s="53" t="s">
        <v>617</v>
      </c>
      <c r="C310" s="57" t="s">
        <v>618</v>
      </c>
      <c r="D310" s="49" t="s">
        <v>30</v>
      </c>
      <c r="E310" s="49">
        <v>5731.5249999999996</v>
      </c>
      <c r="F310" s="42" t="s">
        <v>30</v>
      </c>
      <c r="G310" s="40">
        <v>147.14121943000001</v>
      </c>
      <c r="H310" s="42" t="s">
        <v>30</v>
      </c>
      <c r="I310" s="40">
        <v>5584.3837805699995</v>
      </c>
      <c r="J310" s="42" t="s">
        <v>30</v>
      </c>
      <c r="K310" s="49">
        <v>2.3781489599999999</v>
      </c>
      <c r="L310" s="42" t="s">
        <v>30</v>
      </c>
      <c r="M310" s="49">
        <v>2.3776615699999999</v>
      </c>
      <c r="N310" s="42" t="s">
        <v>30</v>
      </c>
      <c r="O310" s="41">
        <f>I310-M310</f>
        <v>5582.0061189999997</v>
      </c>
      <c r="P310" s="42" t="s">
        <v>30</v>
      </c>
      <c r="Q310" s="41">
        <f>M310-K310</f>
        <v>-4.8738999999997645E-4</v>
      </c>
      <c r="R310" s="42" t="s">
        <v>30</v>
      </c>
      <c r="S310" s="88">
        <f t="shared" si="87"/>
        <v>-2.0494510991438336E-4</v>
      </c>
      <c r="T310" s="51" t="s">
        <v>30</v>
      </c>
      <c r="U310" s="21"/>
      <c r="V310" s="13"/>
      <c r="W310" s="13"/>
      <c r="X310" s="23"/>
      <c r="Y310" s="23"/>
      <c r="Z310" s="23"/>
    </row>
    <row r="311" spans="1:26" s="23" customFormat="1" ht="31.5" x14ac:dyDescent="0.25">
      <c r="A311" s="30" t="s">
        <v>619</v>
      </c>
      <c r="B311" s="36" t="s">
        <v>329</v>
      </c>
      <c r="C311" s="32" t="s">
        <v>29</v>
      </c>
      <c r="D311" s="33" t="s">
        <v>30</v>
      </c>
      <c r="E311" s="33">
        <v>0</v>
      </c>
      <c r="F311" s="34" t="s">
        <v>30</v>
      </c>
      <c r="G311" s="33">
        <v>0</v>
      </c>
      <c r="H311" s="34" t="s">
        <v>30</v>
      </c>
      <c r="I311" s="33">
        <v>0</v>
      </c>
      <c r="J311" s="34" t="s">
        <v>30</v>
      </c>
      <c r="K311" s="33">
        <v>0</v>
      </c>
      <c r="L311" s="34" t="s">
        <v>30</v>
      </c>
      <c r="M311" s="33">
        <v>0</v>
      </c>
      <c r="N311" s="34" t="s">
        <v>30</v>
      </c>
      <c r="O311" s="33">
        <v>0</v>
      </c>
      <c r="P311" s="34" t="s">
        <v>30</v>
      </c>
      <c r="Q311" s="33">
        <v>0</v>
      </c>
      <c r="R311" s="34" t="s">
        <v>30</v>
      </c>
      <c r="S311" s="35">
        <v>0</v>
      </c>
      <c r="T311" s="47" t="s">
        <v>30</v>
      </c>
      <c r="U311" s="21"/>
      <c r="V311" s="22"/>
      <c r="W311" s="22"/>
    </row>
    <row r="312" spans="1:26" s="23" customFormat="1" x14ac:dyDescent="0.25">
      <c r="A312" s="30" t="s">
        <v>620</v>
      </c>
      <c r="B312" s="36" t="s">
        <v>331</v>
      </c>
      <c r="C312" s="32" t="s">
        <v>29</v>
      </c>
      <c r="D312" s="33" t="s">
        <v>30</v>
      </c>
      <c r="E312" s="33">
        <f>SUM(E313:E334)</f>
        <v>69.873169670000024</v>
      </c>
      <c r="F312" s="34" t="s">
        <v>30</v>
      </c>
      <c r="G312" s="33">
        <f>SUM(G313:G334)</f>
        <v>10.51101557</v>
      </c>
      <c r="H312" s="34" t="s">
        <v>30</v>
      </c>
      <c r="I312" s="33">
        <f>SUM(I313:I334)</f>
        <v>59.362154099999998</v>
      </c>
      <c r="J312" s="34" t="s">
        <v>30</v>
      </c>
      <c r="K312" s="33">
        <f>SUM(K313:K334)</f>
        <v>48.490275069999988</v>
      </c>
      <c r="L312" s="34" t="s">
        <v>30</v>
      </c>
      <c r="M312" s="33">
        <f>SUM(M313:M334)</f>
        <v>28.850232710000004</v>
      </c>
      <c r="N312" s="34" t="s">
        <v>30</v>
      </c>
      <c r="O312" s="33">
        <f>SUM(O313:O334)</f>
        <v>30.511921390000005</v>
      </c>
      <c r="P312" s="34" t="s">
        <v>30</v>
      </c>
      <c r="Q312" s="33">
        <f>SUM(Q313:Q334)</f>
        <v>-19.640042360000002</v>
      </c>
      <c r="R312" s="34" t="s">
        <v>30</v>
      </c>
      <c r="S312" s="35">
        <f t="shared" si="87"/>
        <v>-0.40503054131262134</v>
      </c>
      <c r="T312" s="47" t="s">
        <v>30</v>
      </c>
      <c r="U312" s="21"/>
      <c r="V312" s="22"/>
      <c r="W312" s="22"/>
    </row>
    <row r="313" spans="1:26" x14ac:dyDescent="0.25">
      <c r="A313" s="38" t="s">
        <v>620</v>
      </c>
      <c r="B313" s="53" t="s">
        <v>621</v>
      </c>
      <c r="C313" s="57" t="s">
        <v>622</v>
      </c>
      <c r="D313" s="49" t="s">
        <v>30</v>
      </c>
      <c r="E313" s="49">
        <v>0.74933870000000002</v>
      </c>
      <c r="F313" s="42" t="s">
        <v>30</v>
      </c>
      <c r="G313" s="40">
        <v>0</v>
      </c>
      <c r="H313" s="42" t="s">
        <v>30</v>
      </c>
      <c r="I313" s="40">
        <v>0.74933870000000002</v>
      </c>
      <c r="J313" s="42" t="s">
        <v>30</v>
      </c>
      <c r="K313" s="49">
        <v>0.74933870000000002</v>
      </c>
      <c r="L313" s="42" t="s">
        <v>30</v>
      </c>
      <c r="M313" s="49">
        <v>0.77183000000000002</v>
      </c>
      <c r="N313" s="42" t="s">
        <v>30</v>
      </c>
      <c r="O313" s="41">
        <f t="shared" ref="O313:O334" si="117">I313-M313</f>
        <v>-2.2491299999999992E-2</v>
      </c>
      <c r="P313" s="42" t="s">
        <v>30</v>
      </c>
      <c r="Q313" s="41">
        <f t="shared" ref="Q313:Q334" si="118">M313-K313</f>
        <v>2.2491299999999992E-2</v>
      </c>
      <c r="R313" s="42" t="s">
        <v>30</v>
      </c>
      <c r="S313" s="88">
        <f t="shared" si="87"/>
        <v>3.0014865107060387E-2</v>
      </c>
      <c r="T313" s="51" t="s">
        <v>338</v>
      </c>
      <c r="U313" s="21"/>
      <c r="V313" s="13"/>
      <c r="W313" s="13"/>
      <c r="X313" s="23"/>
      <c r="Y313" s="23"/>
      <c r="Z313" s="23"/>
    </row>
    <row r="314" spans="1:26" ht="31.5" x14ac:dyDescent="0.25">
      <c r="A314" s="38" t="s">
        <v>620</v>
      </c>
      <c r="B314" s="53" t="s">
        <v>623</v>
      </c>
      <c r="C314" s="57" t="s">
        <v>624</v>
      </c>
      <c r="D314" s="49" t="s">
        <v>30</v>
      </c>
      <c r="E314" s="49">
        <v>2.9151379999999998</v>
      </c>
      <c r="F314" s="42" t="s">
        <v>30</v>
      </c>
      <c r="G314" s="40">
        <v>0</v>
      </c>
      <c r="H314" s="42" t="s">
        <v>30</v>
      </c>
      <c r="I314" s="40">
        <v>2.9151379999999998</v>
      </c>
      <c r="J314" s="42" t="s">
        <v>30</v>
      </c>
      <c r="K314" s="49">
        <v>2.9151379999999998</v>
      </c>
      <c r="L314" s="42" t="s">
        <v>30</v>
      </c>
      <c r="M314" s="49">
        <v>3.1557243800000001</v>
      </c>
      <c r="N314" s="42" t="s">
        <v>30</v>
      </c>
      <c r="O314" s="41">
        <f t="shared" si="117"/>
        <v>-0.24058638000000032</v>
      </c>
      <c r="P314" s="42" t="s">
        <v>30</v>
      </c>
      <c r="Q314" s="41">
        <f t="shared" si="118"/>
        <v>0.24058638000000032</v>
      </c>
      <c r="R314" s="42" t="s">
        <v>30</v>
      </c>
      <c r="S314" s="88">
        <f t="shared" si="87"/>
        <v>8.2530014016489212E-2</v>
      </c>
      <c r="T314" s="51" t="s">
        <v>338</v>
      </c>
      <c r="U314" s="21"/>
      <c r="V314" s="13"/>
      <c r="W314" s="13"/>
      <c r="X314" s="23"/>
      <c r="Y314" s="23"/>
      <c r="Z314" s="23"/>
    </row>
    <row r="315" spans="1:26" x14ac:dyDescent="0.25">
      <c r="A315" s="38" t="s">
        <v>620</v>
      </c>
      <c r="B315" s="53" t="s">
        <v>625</v>
      </c>
      <c r="C315" s="57" t="s">
        <v>626</v>
      </c>
      <c r="D315" s="49" t="s">
        <v>30</v>
      </c>
      <c r="E315" s="49">
        <v>31.710023190000001</v>
      </c>
      <c r="F315" s="42" t="s">
        <v>30</v>
      </c>
      <c r="G315" s="40">
        <v>10.51101557</v>
      </c>
      <c r="H315" s="42" t="s">
        <v>30</v>
      </c>
      <c r="I315" s="40">
        <v>21.199007620000003</v>
      </c>
      <c r="J315" s="42" t="s">
        <v>30</v>
      </c>
      <c r="K315" s="49">
        <v>10.95205</v>
      </c>
      <c r="L315" s="42" t="s">
        <v>30</v>
      </c>
      <c r="M315" s="49">
        <v>10.95205</v>
      </c>
      <c r="N315" s="42" t="s">
        <v>30</v>
      </c>
      <c r="O315" s="41">
        <f t="shared" si="117"/>
        <v>10.246957620000003</v>
      </c>
      <c r="P315" s="42" t="s">
        <v>30</v>
      </c>
      <c r="Q315" s="41">
        <f t="shared" si="118"/>
        <v>0</v>
      </c>
      <c r="R315" s="42" t="s">
        <v>30</v>
      </c>
      <c r="S315" s="88">
        <f t="shared" si="87"/>
        <v>0</v>
      </c>
      <c r="T315" s="51" t="s">
        <v>30</v>
      </c>
      <c r="U315" s="21"/>
      <c r="V315" s="13"/>
      <c r="W315" s="13"/>
      <c r="X315" s="23"/>
      <c r="Y315" s="23"/>
      <c r="Z315" s="23"/>
    </row>
    <row r="316" spans="1:26" ht="47.25" x14ac:dyDescent="0.25">
      <c r="A316" s="38" t="s">
        <v>620</v>
      </c>
      <c r="B316" s="53" t="s">
        <v>627</v>
      </c>
      <c r="C316" s="57" t="s">
        <v>628</v>
      </c>
      <c r="D316" s="49" t="s">
        <v>30</v>
      </c>
      <c r="E316" s="49">
        <v>2.1433671099999998</v>
      </c>
      <c r="F316" s="42" t="s">
        <v>30</v>
      </c>
      <c r="G316" s="40">
        <v>0</v>
      </c>
      <c r="H316" s="42" t="s">
        <v>30</v>
      </c>
      <c r="I316" s="40">
        <v>2.1433671099999998</v>
      </c>
      <c r="J316" s="42" t="s">
        <v>30</v>
      </c>
      <c r="K316" s="49">
        <v>2.1433671099999998</v>
      </c>
      <c r="L316" s="42" t="s">
        <v>30</v>
      </c>
      <c r="M316" s="49">
        <v>0</v>
      </c>
      <c r="N316" s="42" t="s">
        <v>30</v>
      </c>
      <c r="O316" s="41">
        <f t="shared" si="117"/>
        <v>2.1433671099999998</v>
      </c>
      <c r="P316" s="42" t="s">
        <v>30</v>
      </c>
      <c r="Q316" s="41">
        <f t="shared" si="118"/>
        <v>-2.1433671099999998</v>
      </c>
      <c r="R316" s="42" t="s">
        <v>30</v>
      </c>
      <c r="S316" s="88">
        <f t="shared" si="87"/>
        <v>-1</v>
      </c>
      <c r="T316" s="51" t="s">
        <v>629</v>
      </c>
      <c r="U316" s="21"/>
      <c r="V316" s="13"/>
      <c r="W316" s="13"/>
      <c r="X316" s="23"/>
      <c r="Y316" s="23"/>
      <c r="Z316" s="23"/>
    </row>
    <row r="317" spans="1:26" x14ac:dyDescent="0.25">
      <c r="A317" s="38" t="s">
        <v>620</v>
      </c>
      <c r="B317" s="53" t="s">
        <v>630</v>
      </c>
      <c r="C317" s="57" t="s">
        <v>631</v>
      </c>
      <c r="D317" s="49" t="s">
        <v>30</v>
      </c>
      <c r="E317" s="49">
        <v>1.8710937000000001</v>
      </c>
      <c r="F317" s="42" t="s">
        <v>30</v>
      </c>
      <c r="G317" s="40">
        <v>0</v>
      </c>
      <c r="H317" s="42" t="s">
        <v>30</v>
      </c>
      <c r="I317" s="40">
        <v>1.8710937000000001</v>
      </c>
      <c r="J317" s="42" t="s">
        <v>30</v>
      </c>
      <c r="K317" s="49">
        <v>1.8710937000000001</v>
      </c>
      <c r="L317" s="42" t="s">
        <v>30</v>
      </c>
      <c r="M317" s="49">
        <v>1.8182416700000001</v>
      </c>
      <c r="N317" s="42" t="s">
        <v>30</v>
      </c>
      <c r="O317" s="41">
        <f t="shared" si="117"/>
        <v>5.2852029999999939E-2</v>
      </c>
      <c r="P317" s="42" t="s">
        <v>30</v>
      </c>
      <c r="Q317" s="41">
        <f t="shared" si="118"/>
        <v>-5.2852029999999939E-2</v>
      </c>
      <c r="R317" s="42" t="s">
        <v>30</v>
      </c>
      <c r="S317" s="88">
        <f t="shared" si="87"/>
        <v>-2.8246597164000891E-2</v>
      </c>
      <c r="T317" s="51" t="s">
        <v>30</v>
      </c>
      <c r="U317" s="21"/>
      <c r="V317" s="13"/>
      <c r="W317" s="13"/>
      <c r="X317" s="23"/>
      <c r="Y317" s="23"/>
      <c r="Z317" s="23"/>
    </row>
    <row r="318" spans="1:26" ht="47.25" x14ac:dyDescent="0.25">
      <c r="A318" s="38" t="s">
        <v>620</v>
      </c>
      <c r="B318" s="53" t="s">
        <v>632</v>
      </c>
      <c r="C318" s="57" t="s">
        <v>633</v>
      </c>
      <c r="D318" s="49" t="s">
        <v>30</v>
      </c>
      <c r="E318" s="49">
        <v>3.39070194</v>
      </c>
      <c r="F318" s="42" t="s">
        <v>30</v>
      </c>
      <c r="G318" s="40">
        <v>0</v>
      </c>
      <c r="H318" s="42" t="s">
        <v>30</v>
      </c>
      <c r="I318" s="40">
        <v>3.39070194</v>
      </c>
      <c r="J318" s="42" t="s">
        <v>30</v>
      </c>
      <c r="K318" s="49">
        <v>3.39070194</v>
      </c>
      <c r="L318" s="42" t="s">
        <v>30</v>
      </c>
      <c r="M318" s="49">
        <v>0</v>
      </c>
      <c r="N318" s="42" t="s">
        <v>30</v>
      </c>
      <c r="O318" s="41">
        <f t="shared" si="117"/>
        <v>3.39070194</v>
      </c>
      <c r="P318" s="42" t="s">
        <v>30</v>
      </c>
      <c r="Q318" s="41">
        <f t="shared" si="118"/>
        <v>-3.39070194</v>
      </c>
      <c r="R318" s="42" t="s">
        <v>30</v>
      </c>
      <c r="S318" s="88">
        <f t="shared" si="87"/>
        <v>-1</v>
      </c>
      <c r="T318" s="41" t="s">
        <v>629</v>
      </c>
      <c r="U318" s="21"/>
      <c r="V318" s="13"/>
      <c r="W318" s="13"/>
      <c r="X318" s="23"/>
      <c r="Y318" s="23"/>
      <c r="Z318" s="23"/>
    </row>
    <row r="319" spans="1:26" ht="47.25" x14ac:dyDescent="0.25">
      <c r="A319" s="38" t="s">
        <v>620</v>
      </c>
      <c r="B319" s="53" t="s">
        <v>634</v>
      </c>
      <c r="C319" s="57" t="s">
        <v>635</v>
      </c>
      <c r="D319" s="49" t="s">
        <v>30</v>
      </c>
      <c r="E319" s="49">
        <v>7.1460822200000003</v>
      </c>
      <c r="F319" s="42" t="s">
        <v>30</v>
      </c>
      <c r="G319" s="40">
        <v>0</v>
      </c>
      <c r="H319" s="42" t="s">
        <v>30</v>
      </c>
      <c r="I319" s="40">
        <v>7.1460822200000003</v>
      </c>
      <c r="J319" s="42" t="s">
        <v>30</v>
      </c>
      <c r="K319" s="49">
        <v>7.1460822200000003</v>
      </c>
      <c r="L319" s="42" t="s">
        <v>30</v>
      </c>
      <c r="M319" s="49">
        <v>0</v>
      </c>
      <c r="N319" s="42" t="s">
        <v>30</v>
      </c>
      <c r="O319" s="41">
        <f t="shared" si="117"/>
        <v>7.1460822200000003</v>
      </c>
      <c r="P319" s="42" t="s">
        <v>30</v>
      </c>
      <c r="Q319" s="41">
        <f t="shared" si="118"/>
        <v>-7.1460822200000003</v>
      </c>
      <c r="R319" s="42" t="s">
        <v>30</v>
      </c>
      <c r="S319" s="88">
        <f t="shared" si="87"/>
        <v>-1</v>
      </c>
      <c r="T319" s="41" t="s">
        <v>629</v>
      </c>
      <c r="U319" s="21"/>
      <c r="V319" s="13"/>
      <c r="W319" s="13"/>
      <c r="X319" s="23"/>
      <c r="Y319" s="23"/>
      <c r="Z319" s="23"/>
    </row>
    <row r="320" spans="1:26" ht="47.25" x14ac:dyDescent="0.25">
      <c r="A320" s="38" t="s">
        <v>620</v>
      </c>
      <c r="B320" s="53" t="s">
        <v>636</v>
      </c>
      <c r="C320" s="57" t="s">
        <v>637</v>
      </c>
      <c r="D320" s="49" t="s">
        <v>30</v>
      </c>
      <c r="E320" s="49">
        <v>2.0876826400000001</v>
      </c>
      <c r="F320" s="42" t="s">
        <v>30</v>
      </c>
      <c r="G320" s="40">
        <v>0</v>
      </c>
      <c r="H320" s="42" t="s">
        <v>30</v>
      </c>
      <c r="I320" s="40">
        <v>2.0876826400000001</v>
      </c>
      <c r="J320" s="42" t="s">
        <v>30</v>
      </c>
      <c r="K320" s="49">
        <v>2.0876826400000001</v>
      </c>
      <c r="L320" s="42" t="s">
        <v>30</v>
      </c>
      <c r="M320" s="49">
        <v>0</v>
      </c>
      <c r="N320" s="42" t="s">
        <v>30</v>
      </c>
      <c r="O320" s="41">
        <f t="shared" si="117"/>
        <v>2.0876826400000001</v>
      </c>
      <c r="P320" s="42" t="s">
        <v>30</v>
      </c>
      <c r="Q320" s="41">
        <f t="shared" si="118"/>
        <v>-2.0876826400000001</v>
      </c>
      <c r="R320" s="42" t="s">
        <v>30</v>
      </c>
      <c r="S320" s="88">
        <f t="shared" si="87"/>
        <v>-1</v>
      </c>
      <c r="T320" s="41" t="s">
        <v>629</v>
      </c>
      <c r="U320" s="21"/>
      <c r="V320" s="13"/>
      <c r="W320" s="13"/>
      <c r="X320" s="23"/>
      <c r="Y320" s="23"/>
      <c r="Z320" s="23"/>
    </row>
    <row r="321" spans="1:26" ht="31.5" x14ac:dyDescent="0.25">
      <c r="A321" s="38" t="s">
        <v>620</v>
      </c>
      <c r="B321" s="53" t="s">
        <v>638</v>
      </c>
      <c r="C321" s="57" t="s">
        <v>639</v>
      </c>
      <c r="D321" s="49" t="s">
        <v>30</v>
      </c>
      <c r="E321" s="49">
        <v>3.2406250000000001</v>
      </c>
      <c r="F321" s="42" t="s">
        <v>30</v>
      </c>
      <c r="G321" s="40">
        <v>0</v>
      </c>
      <c r="H321" s="42" t="s">
        <v>30</v>
      </c>
      <c r="I321" s="40">
        <v>3.2406250000000001</v>
      </c>
      <c r="J321" s="42" t="s">
        <v>30</v>
      </c>
      <c r="K321" s="49">
        <v>3.2406250000000001</v>
      </c>
      <c r="L321" s="42" t="s">
        <v>30</v>
      </c>
      <c r="M321" s="49">
        <v>0</v>
      </c>
      <c r="N321" s="42" t="s">
        <v>30</v>
      </c>
      <c r="O321" s="41">
        <f t="shared" si="117"/>
        <v>3.2406250000000001</v>
      </c>
      <c r="P321" s="42" t="s">
        <v>30</v>
      </c>
      <c r="Q321" s="41">
        <f t="shared" si="118"/>
        <v>-3.2406250000000001</v>
      </c>
      <c r="R321" s="42" t="s">
        <v>30</v>
      </c>
      <c r="S321" s="88">
        <f t="shared" si="87"/>
        <v>-1</v>
      </c>
      <c r="T321" s="41" t="s">
        <v>470</v>
      </c>
      <c r="U321" s="21"/>
      <c r="V321" s="13"/>
      <c r="W321" s="13"/>
      <c r="X321" s="23"/>
      <c r="Y321" s="23"/>
      <c r="Z321" s="23"/>
    </row>
    <row r="322" spans="1:26" x14ac:dyDescent="0.25">
      <c r="A322" s="38" t="s">
        <v>620</v>
      </c>
      <c r="B322" s="53" t="s">
        <v>640</v>
      </c>
      <c r="C322" s="57" t="s">
        <v>641</v>
      </c>
      <c r="D322" s="49" t="s">
        <v>30</v>
      </c>
      <c r="E322" s="49">
        <v>2.3359865000000002</v>
      </c>
      <c r="F322" s="42" t="s">
        <v>30</v>
      </c>
      <c r="G322" s="40">
        <v>0</v>
      </c>
      <c r="H322" s="42" t="s">
        <v>30</v>
      </c>
      <c r="I322" s="40">
        <v>2.3359865000000002</v>
      </c>
      <c r="J322" s="42" t="s">
        <v>30</v>
      </c>
      <c r="K322" s="49">
        <v>2.3359865000000002</v>
      </c>
      <c r="L322" s="42" t="s">
        <v>30</v>
      </c>
      <c r="M322" s="49">
        <v>0</v>
      </c>
      <c r="N322" s="42" t="s">
        <v>30</v>
      </c>
      <c r="O322" s="41">
        <f t="shared" si="117"/>
        <v>2.3359865000000002</v>
      </c>
      <c r="P322" s="42" t="s">
        <v>30</v>
      </c>
      <c r="Q322" s="41">
        <f t="shared" si="118"/>
        <v>-2.3359865000000002</v>
      </c>
      <c r="R322" s="42" t="s">
        <v>30</v>
      </c>
      <c r="S322" s="88">
        <f t="shared" si="87"/>
        <v>-1</v>
      </c>
      <c r="T322" s="41" t="s">
        <v>470</v>
      </c>
      <c r="U322" s="21"/>
      <c r="V322" s="13"/>
      <c r="W322" s="13"/>
      <c r="X322" s="23"/>
      <c r="Y322" s="23"/>
      <c r="Z322" s="23"/>
    </row>
    <row r="323" spans="1:26" x14ac:dyDescent="0.25">
      <c r="A323" s="38" t="s">
        <v>620</v>
      </c>
      <c r="B323" s="53" t="s">
        <v>642</v>
      </c>
      <c r="C323" s="57" t="s">
        <v>643</v>
      </c>
      <c r="D323" s="49" t="s">
        <v>30</v>
      </c>
      <c r="E323" s="49">
        <v>0.74641466000000001</v>
      </c>
      <c r="F323" s="42" t="s">
        <v>30</v>
      </c>
      <c r="G323" s="40">
        <v>0</v>
      </c>
      <c r="H323" s="42" t="s">
        <v>30</v>
      </c>
      <c r="I323" s="40">
        <v>0.74641466000000001</v>
      </c>
      <c r="J323" s="42" t="s">
        <v>30</v>
      </c>
      <c r="K323" s="49">
        <v>0.74641466000000001</v>
      </c>
      <c r="L323" s="42" t="s">
        <v>30</v>
      </c>
      <c r="M323" s="49">
        <v>0.56999999999999995</v>
      </c>
      <c r="N323" s="42" t="s">
        <v>30</v>
      </c>
      <c r="O323" s="41">
        <f t="shared" si="117"/>
        <v>0.17641466000000006</v>
      </c>
      <c r="P323" s="42" t="s">
        <v>30</v>
      </c>
      <c r="Q323" s="41">
        <f t="shared" si="118"/>
        <v>-0.17641466000000006</v>
      </c>
      <c r="R323" s="42" t="s">
        <v>30</v>
      </c>
      <c r="S323" s="88">
        <f t="shared" si="87"/>
        <v>-0.23634940396267143</v>
      </c>
      <c r="T323" s="41" t="s">
        <v>644</v>
      </c>
      <c r="U323" s="21"/>
      <c r="V323" s="13"/>
      <c r="W323" s="13"/>
      <c r="X323" s="23"/>
      <c r="Y323" s="23"/>
      <c r="Z323" s="23"/>
    </row>
    <row r="324" spans="1:26" ht="31.5" x14ac:dyDescent="0.25">
      <c r="A324" s="38" t="s">
        <v>620</v>
      </c>
      <c r="B324" s="53" t="s">
        <v>645</v>
      </c>
      <c r="C324" s="57" t="s">
        <v>646</v>
      </c>
      <c r="D324" s="49" t="s">
        <v>30</v>
      </c>
      <c r="E324" s="49">
        <v>1.24004504</v>
      </c>
      <c r="F324" s="42" t="s">
        <v>30</v>
      </c>
      <c r="G324" s="40">
        <v>0</v>
      </c>
      <c r="H324" s="42" t="s">
        <v>30</v>
      </c>
      <c r="I324" s="40">
        <v>1.24004504</v>
      </c>
      <c r="J324" s="42" t="s">
        <v>30</v>
      </c>
      <c r="K324" s="49">
        <v>0.61512363000000003</v>
      </c>
      <c r="L324" s="42" t="s">
        <v>30</v>
      </c>
      <c r="M324" s="49">
        <v>0.61512</v>
      </c>
      <c r="N324" s="42" t="s">
        <v>30</v>
      </c>
      <c r="O324" s="41">
        <f t="shared" si="117"/>
        <v>0.62492504000000004</v>
      </c>
      <c r="P324" s="42" t="s">
        <v>30</v>
      </c>
      <c r="Q324" s="41">
        <f t="shared" si="118"/>
        <v>-3.6300000000322186E-6</v>
      </c>
      <c r="R324" s="42" t="s">
        <v>30</v>
      </c>
      <c r="S324" s="88">
        <f t="shared" si="87"/>
        <v>-5.9012527287111674E-6</v>
      </c>
      <c r="T324" s="41" t="s">
        <v>30</v>
      </c>
      <c r="U324" s="21"/>
      <c r="V324" s="13"/>
      <c r="W324" s="13"/>
      <c r="X324" s="23"/>
      <c r="Y324" s="23"/>
      <c r="Z324" s="23"/>
    </row>
    <row r="325" spans="1:26" ht="47.25" x14ac:dyDescent="0.25">
      <c r="A325" s="38" t="s">
        <v>620</v>
      </c>
      <c r="B325" s="53" t="s">
        <v>647</v>
      </c>
      <c r="C325" s="57" t="s">
        <v>648</v>
      </c>
      <c r="D325" s="49" t="s">
        <v>30</v>
      </c>
      <c r="E325" s="49">
        <v>1.2714593999999999</v>
      </c>
      <c r="F325" s="42" t="s">
        <v>30</v>
      </c>
      <c r="G325" s="40">
        <v>0</v>
      </c>
      <c r="H325" s="42" t="s">
        <v>30</v>
      </c>
      <c r="I325" s="40">
        <v>1.2714593999999999</v>
      </c>
      <c r="J325" s="42" t="s">
        <v>30</v>
      </c>
      <c r="K325" s="49">
        <v>1.2714593999999999</v>
      </c>
      <c r="L325" s="42" t="s">
        <v>30</v>
      </c>
      <c r="M325" s="49">
        <v>1.1815499999999999</v>
      </c>
      <c r="N325" s="42" t="s">
        <v>30</v>
      </c>
      <c r="O325" s="41">
        <f t="shared" si="117"/>
        <v>8.9909400000000028E-2</v>
      </c>
      <c r="P325" s="42" t="s">
        <v>30</v>
      </c>
      <c r="Q325" s="41">
        <f t="shared" si="118"/>
        <v>-8.9909400000000028E-2</v>
      </c>
      <c r="R325" s="42" t="s">
        <v>30</v>
      </c>
      <c r="S325" s="88">
        <f t="shared" si="87"/>
        <v>-7.0713543822162175E-2</v>
      </c>
      <c r="T325" s="41" t="s">
        <v>30</v>
      </c>
      <c r="U325" s="21"/>
      <c r="V325" s="13"/>
      <c r="W325" s="13"/>
      <c r="X325" s="23"/>
      <c r="Y325" s="23"/>
      <c r="Z325" s="23"/>
    </row>
    <row r="326" spans="1:26" ht="31.5" x14ac:dyDescent="0.25">
      <c r="A326" s="38" t="s">
        <v>620</v>
      </c>
      <c r="B326" s="53" t="s">
        <v>649</v>
      </c>
      <c r="C326" s="57" t="s">
        <v>650</v>
      </c>
      <c r="D326" s="49" t="s">
        <v>30</v>
      </c>
      <c r="E326" s="49">
        <v>0.41834913000000001</v>
      </c>
      <c r="F326" s="42" t="s">
        <v>30</v>
      </c>
      <c r="G326" s="40">
        <v>0</v>
      </c>
      <c r="H326" s="42" t="s">
        <v>30</v>
      </c>
      <c r="I326" s="40">
        <v>0.41834913000000001</v>
      </c>
      <c r="J326" s="42" t="s">
        <v>30</v>
      </c>
      <c r="K326" s="49">
        <v>0.41834913000000001</v>
      </c>
      <c r="L326" s="42" t="s">
        <v>30</v>
      </c>
      <c r="M326" s="49">
        <v>0.53567999999999993</v>
      </c>
      <c r="N326" s="42" t="s">
        <v>30</v>
      </c>
      <c r="O326" s="41">
        <f t="shared" si="117"/>
        <v>-0.11733086999999992</v>
      </c>
      <c r="P326" s="42" t="s">
        <v>30</v>
      </c>
      <c r="Q326" s="41">
        <f t="shared" si="118"/>
        <v>0.11733086999999992</v>
      </c>
      <c r="R326" s="42" t="s">
        <v>30</v>
      </c>
      <c r="S326" s="88">
        <f t="shared" si="87"/>
        <v>0.28046160870467191</v>
      </c>
      <c r="T326" s="41" t="s">
        <v>651</v>
      </c>
      <c r="U326" s="21"/>
      <c r="V326" s="13"/>
      <c r="W326" s="13"/>
      <c r="X326" s="23"/>
      <c r="Y326" s="23"/>
      <c r="Z326" s="23"/>
    </row>
    <row r="327" spans="1:26" ht="31.5" x14ac:dyDescent="0.25">
      <c r="A327" s="38" t="s">
        <v>620</v>
      </c>
      <c r="B327" s="53" t="s">
        <v>652</v>
      </c>
      <c r="C327" s="57" t="s">
        <v>653</v>
      </c>
      <c r="D327" s="49" t="s">
        <v>30</v>
      </c>
      <c r="E327" s="49">
        <v>1.0528453600000001</v>
      </c>
      <c r="F327" s="42" t="s">
        <v>30</v>
      </c>
      <c r="G327" s="40">
        <v>0</v>
      </c>
      <c r="H327" s="42" t="s">
        <v>30</v>
      </c>
      <c r="I327" s="40">
        <v>1.0528453600000001</v>
      </c>
      <c r="J327" s="42" t="s">
        <v>30</v>
      </c>
      <c r="K327" s="49">
        <v>1.0528453600000001</v>
      </c>
      <c r="L327" s="42" t="s">
        <v>30</v>
      </c>
      <c r="M327" s="49">
        <v>1.08443</v>
      </c>
      <c r="N327" s="42" t="s">
        <v>30</v>
      </c>
      <c r="O327" s="41">
        <f t="shared" si="117"/>
        <v>-3.1584639999999942E-2</v>
      </c>
      <c r="P327" s="42" t="s">
        <v>30</v>
      </c>
      <c r="Q327" s="41">
        <f t="shared" si="118"/>
        <v>3.1584639999999942E-2</v>
      </c>
      <c r="R327" s="42" t="s">
        <v>30</v>
      </c>
      <c r="S327" s="88">
        <f t="shared" si="87"/>
        <v>2.9999315379040981E-2</v>
      </c>
      <c r="T327" s="41" t="s">
        <v>338</v>
      </c>
      <c r="U327" s="21"/>
      <c r="V327" s="13"/>
      <c r="W327" s="13"/>
      <c r="X327" s="23"/>
      <c r="Y327" s="23"/>
      <c r="Z327" s="23"/>
    </row>
    <row r="328" spans="1:26" x14ac:dyDescent="0.25">
      <c r="A328" s="38" t="s">
        <v>620</v>
      </c>
      <c r="B328" s="53" t="s">
        <v>654</v>
      </c>
      <c r="C328" s="57" t="s">
        <v>655</v>
      </c>
      <c r="D328" s="49" t="s">
        <v>30</v>
      </c>
      <c r="E328" s="49">
        <v>1.21773964</v>
      </c>
      <c r="F328" s="42" t="s">
        <v>30</v>
      </c>
      <c r="G328" s="40">
        <v>0</v>
      </c>
      <c r="H328" s="42" t="s">
        <v>30</v>
      </c>
      <c r="I328" s="40">
        <v>1.21773964</v>
      </c>
      <c r="J328" s="42" t="s">
        <v>30</v>
      </c>
      <c r="K328" s="49">
        <v>1.21773964</v>
      </c>
      <c r="L328" s="42" t="s">
        <v>30</v>
      </c>
      <c r="M328" s="49">
        <v>1.1789700000000001</v>
      </c>
      <c r="N328" s="42" t="s">
        <v>30</v>
      </c>
      <c r="O328" s="41">
        <f t="shared" si="117"/>
        <v>3.8769639999999939E-2</v>
      </c>
      <c r="P328" s="42" t="s">
        <v>30</v>
      </c>
      <c r="Q328" s="41">
        <f t="shared" si="118"/>
        <v>-3.8769639999999939E-2</v>
      </c>
      <c r="R328" s="42" t="s">
        <v>30</v>
      </c>
      <c r="S328" s="88">
        <f t="shared" si="87"/>
        <v>-3.1837380279416655E-2</v>
      </c>
      <c r="T328" s="51" t="s">
        <v>30</v>
      </c>
      <c r="U328" s="21"/>
      <c r="V328" s="13"/>
      <c r="W328" s="13"/>
      <c r="X328" s="23"/>
      <c r="Y328" s="23"/>
      <c r="Z328" s="23"/>
    </row>
    <row r="329" spans="1:26" x14ac:dyDescent="0.25">
      <c r="A329" s="38" t="s">
        <v>620</v>
      </c>
      <c r="B329" s="53" t="s">
        <v>656</v>
      </c>
      <c r="C329" s="57" t="s">
        <v>657</v>
      </c>
      <c r="D329" s="49" t="s">
        <v>30</v>
      </c>
      <c r="E329" s="49">
        <v>2.5113645</v>
      </c>
      <c r="F329" s="42" t="s">
        <v>30</v>
      </c>
      <c r="G329" s="40">
        <v>0</v>
      </c>
      <c r="H329" s="42" t="s">
        <v>30</v>
      </c>
      <c r="I329" s="40">
        <v>2.5113645</v>
      </c>
      <c r="J329" s="42" t="s">
        <v>30</v>
      </c>
      <c r="K329" s="49">
        <v>2.5113645</v>
      </c>
      <c r="L329" s="42" t="s">
        <v>30</v>
      </c>
      <c r="M329" s="49">
        <v>2.6</v>
      </c>
      <c r="N329" s="42" t="s">
        <v>30</v>
      </c>
      <c r="O329" s="41">
        <f t="shared" si="117"/>
        <v>-8.8635500000000089E-2</v>
      </c>
      <c r="P329" s="42" t="s">
        <v>30</v>
      </c>
      <c r="Q329" s="41">
        <f t="shared" si="118"/>
        <v>8.8635500000000089E-2</v>
      </c>
      <c r="R329" s="42" t="s">
        <v>30</v>
      </c>
      <c r="S329" s="88">
        <f t="shared" si="87"/>
        <v>3.5293761618434956E-2</v>
      </c>
      <c r="T329" s="51" t="s">
        <v>338</v>
      </c>
      <c r="U329" s="21"/>
      <c r="V329" s="13"/>
      <c r="W329" s="13"/>
      <c r="X329" s="23"/>
      <c r="Y329" s="23"/>
      <c r="Z329" s="23"/>
    </row>
    <row r="330" spans="1:26" ht="31.5" x14ac:dyDescent="0.25">
      <c r="A330" s="38" t="s">
        <v>620</v>
      </c>
      <c r="B330" s="53" t="s">
        <v>658</v>
      </c>
      <c r="C330" s="57" t="s">
        <v>659</v>
      </c>
      <c r="D330" s="49" t="s">
        <v>30</v>
      </c>
      <c r="E330" s="49">
        <v>0.39325028000000001</v>
      </c>
      <c r="F330" s="42" t="s">
        <v>30</v>
      </c>
      <c r="G330" s="40">
        <v>0</v>
      </c>
      <c r="H330" s="42" t="s">
        <v>30</v>
      </c>
      <c r="I330" s="40">
        <v>0.39325028000000001</v>
      </c>
      <c r="J330" s="42" t="s">
        <v>30</v>
      </c>
      <c r="K330" s="49">
        <v>0.39325028000000001</v>
      </c>
      <c r="L330" s="42" t="s">
        <v>30</v>
      </c>
      <c r="M330" s="49">
        <v>0.66</v>
      </c>
      <c r="N330" s="42" t="s">
        <v>30</v>
      </c>
      <c r="O330" s="41">
        <f t="shared" si="117"/>
        <v>-0.26674972000000002</v>
      </c>
      <c r="P330" s="42" t="s">
        <v>30</v>
      </c>
      <c r="Q330" s="41">
        <f t="shared" si="118"/>
        <v>0.26674972000000002</v>
      </c>
      <c r="R330" s="42" t="s">
        <v>30</v>
      </c>
      <c r="S330" s="88">
        <f t="shared" si="87"/>
        <v>0.67832048333188733</v>
      </c>
      <c r="T330" s="51" t="s">
        <v>651</v>
      </c>
      <c r="U330" s="21"/>
      <c r="V330" s="13"/>
      <c r="W330" s="13"/>
      <c r="X330" s="23"/>
      <c r="Y330" s="23"/>
      <c r="Z330" s="23"/>
    </row>
    <row r="331" spans="1:26" ht="31.5" x14ac:dyDescent="0.25">
      <c r="A331" s="38" t="s">
        <v>620</v>
      </c>
      <c r="B331" s="53" t="s">
        <v>660</v>
      </c>
      <c r="C331" s="57" t="s">
        <v>661</v>
      </c>
      <c r="D331" s="49" t="s">
        <v>30</v>
      </c>
      <c r="E331" s="49">
        <v>0.22458333</v>
      </c>
      <c r="F331" s="42" t="s">
        <v>30</v>
      </c>
      <c r="G331" s="40">
        <v>0</v>
      </c>
      <c r="H331" s="42" t="s">
        <v>30</v>
      </c>
      <c r="I331" s="40">
        <v>0.22458333</v>
      </c>
      <c r="J331" s="42" t="s">
        <v>30</v>
      </c>
      <c r="K331" s="49">
        <v>0.22458333</v>
      </c>
      <c r="L331" s="42" t="s">
        <v>30</v>
      </c>
      <c r="M331" s="49">
        <v>0.22458333</v>
      </c>
      <c r="N331" s="42" t="s">
        <v>30</v>
      </c>
      <c r="O331" s="41">
        <f t="shared" si="117"/>
        <v>0</v>
      </c>
      <c r="P331" s="42" t="s">
        <v>30</v>
      </c>
      <c r="Q331" s="41">
        <f t="shared" si="118"/>
        <v>0</v>
      </c>
      <c r="R331" s="42" t="s">
        <v>30</v>
      </c>
      <c r="S331" s="88">
        <f t="shared" si="87"/>
        <v>0</v>
      </c>
      <c r="T331" s="51" t="s">
        <v>30</v>
      </c>
      <c r="U331" s="21"/>
      <c r="V331" s="13"/>
      <c r="W331" s="13"/>
      <c r="X331" s="23"/>
      <c r="Y331" s="23"/>
      <c r="Z331" s="23"/>
    </row>
    <row r="332" spans="1:26" ht="31.5" x14ac:dyDescent="0.25">
      <c r="A332" s="38" t="s">
        <v>620</v>
      </c>
      <c r="B332" s="53" t="s">
        <v>662</v>
      </c>
      <c r="C332" s="57" t="s">
        <v>663</v>
      </c>
      <c r="D332" s="49" t="s">
        <v>30</v>
      </c>
      <c r="E332" s="49">
        <v>0.18008332999999999</v>
      </c>
      <c r="F332" s="42" t="s">
        <v>30</v>
      </c>
      <c r="G332" s="40">
        <v>0</v>
      </c>
      <c r="H332" s="42" t="s">
        <v>30</v>
      </c>
      <c r="I332" s="40">
        <v>0.18008332999999999</v>
      </c>
      <c r="J332" s="42" t="s">
        <v>30</v>
      </c>
      <c r="K332" s="49">
        <v>0.18008332999999999</v>
      </c>
      <c r="L332" s="42" t="s">
        <v>30</v>
      </c>
      <c r="M332" s="49">
        <v>0.18008332999999999</v>
      </c>
      <c r="N332" s="42" t="s">
        <v>30</v>
      </c>
      <c r="O332" s="41">
        <f t="shared" si="117"/>
        <v>0</v>
      </c>
      <c r="P332" s="42" t="s">
        <v>30</v>
      </c>
      <c r="Q332" s="41">
        <f t="shared" si="118"/>
        <v>0</v>
      </c>
      <c r="R332" s="42" t="s">
        <v>30</v>
      </c>
      <c r="S332" s="88">
        <f t="shared" si="87"/>
        <v>0</v>
      </c>
      <c r="T332" s="41" t="s">
        <v>30</v>
      </c>
      <c r="U332" s="21"/>
      <c r="V332" s="13"/>
      <c r="W332" s="13"/>
      <c r="X332" s="23"/>
      <c r="Y332" s="23"/>
      <c r="Z332" s="23"/>
    </row>
    <row r="333" spans="1:26" ht="31.5" x14ac:dyDescent="0.25">
      <c r="A333" s="38" t="s">
        <v>620</v>
      </c>
      <c r="B333" s="53" t="s">
        <v>664</v>
      </c>
      <c r="C333" s="57" t="s">
        <v>665</v>
      </c>
      <c r="D333" s="49" t="s">
        <v>30</v>
      </c>
      <c r="E333" s="49">
        <v>2.1600860000000002</v>
      </c>
      <c r="F333" s="42" t="s">
        <v>30</v>
      </c>
      <c r="G333" s="40">
        <v>0</v>
      </c>
      <c r="H333" s="42" t="s">
        <v>30</v>
      </c>
      <c r="I333" s="40">
        <v>2.1600860000000002</v>
      </c>
      <c r="J333" s="42" t="s">
        <v>30</v>
      </c>
      <c r="K333" s="49">
        <v>2.1600860000000002</v>
      </c>
      <c r="L333" s="42" t="s">
        <v>30</v>
      </c>
      <c r="M333" s="49">
        <v>2.45506</v>
      </c>
      <c r="N333" s="42" t="s">
        <v>30</v>
      </c>
      <c r="O333" s="41">
        <f t="shared" si="117"/>
        <v>-0.29497399999999985</v>
      </c>
      <c r="P333" s="42" t="s">
        <v>30</v>
      </c>
      <c r="Q333" s="41">
        <f t="shared" si="118"/>
        <v>0.29497399999999985</v>
      </c>
      <c r="R333" s="42" t="s">
        <v>30</v>
      </c>
      <c r="S333" s="88">
        <f t="shared" si="87"/>
        <v>0.13655660006129378</v>
      </c>
      <c r="T333" s="51" t="s">
        <v>651</v>
      </c>
      <c r="U333" s="21"/>
      <c r="V333" s="13"/>
      <c r="W333" s="13"/>
      <c r="X333" s="23"/>
      <c r="Y333" s="23"/>
      <c r="Z333" s="23"/>
    </row>
    <row r="334" spans="1:26" ht="31.5" x14ac:dyDescent="0.25">
      <c r="A334" s="38" t="s">
        <v>620</v>
      </c>
      <c r="B334" s="53" t="s">
        <v>666</v>
      </c>
      <c r="C334" s="57" t="s">
        <v>667</v>
      </c>
      <c r="D334" s="49" t="s">
        <v>30</v>
      </c>
      <c r="E334" s="49">
        <v>0.86690999999999996</v>
      </c>
      <c r="F334" s="42" t="s">
        <v>30</v>
      </c>
      <c r="G334" s="40">
        <v>0</v>
      </c>
      <c r="H334" s="42" t="s">
        <v>30</v>
      </c>
      <c r="I334" s="40">
        <v>0.86690999999999996</v>
      </c>
      <c r="J334" s="42" t="s">
        <v>30</v>
      </c>
      <c r="K334" s="49">
        <v>0.86690999999999996</v>
      </c>
      <c r="L334" s="42" t="s">
        <v>30</v>
      </c>
      <c r="M334" s="49">
        <v>0.86690999999999996</v>
      </c>
      <c r="N334" s="42" t="s">
        <v>30</v>
      </c>
      <c r="O334" s="41">
        <f t="shared" si="117"/>
        <v>0</v>
      </c>
      <c r="P334" s="42" t="s">
        <v>30</v>
      </c>
      <c r="Q334" s="41">
        <f t="shared" si="118"/>
        <v>0</v>
      </c>
      <c r="R334" s="42" t="s">
        <v>30</v>
      </c>
      <c r="S334" s="88">
        <f t="shared" si="87"/>
        <v>0</v>
      </c>
      <c r="T334" s="41" t="s">
        <v>30</v>
      </c>
      <c r="U334" s="21"/>
      <c r="V334" s="13"/>
      <c r="W334" s="13"/>
      <c r="X334" s="23"/>
      <c r="Y334" s="23"/>
      <c r="Z334" s="23"/>
    </row>
    <row r="335" spans="1:26" s="23" customFormat="1" x14ac:dyDescent="0.25">
      <c r="A335" s="30" t="s">
        <v>668</v>
      </c>
      <c r="B335" s="36" t="s">
        <v>669</v>
      </c>
      <c r="C335" s="32" t="s">
        <v>29</v>
      </c>
      <c r="D335" s="33" t="s">
        <v>30</v>
      </c>
      <c r="E335" s="33">
        <f>SUM(E336,E372,E381,E445,E452,E458,E459)</f>
        <v>6061.096147679491</v>
      </c>
      <c r="F335" s="34" t="s">
        <v>30</v>
      </c>
      <c r="G335" s="33">
        <f>SUM(G336,G372,G381,G445,G452,G458,G459)</f>
        <v>2849.3800566500004</v>
      </c>
      <c r="H335" s="34" t="s">
        <v>30</v>
      </c>
      <c r="I335" s="33">
        <f>SUM(I336,I372,I381,I445,I452,I458,I459)</f>
        <v>3211.7160910294915</v>
      </c>
      <c r="J335" s="34" t="s">
        <v>30</v>
      </c>
      <c r="K335" s="33">
        <f>SUM(K336,K372,K381,K445,K452,K458,K459)</f>
        <v>1303.87383017</v>
      </c>
      <c r="L335" s="34" t="s">
        <v>30</v>
      </c>
      <c r="M335" s="33">
        <f>SUM(M336,M372,M381,M445,M452,M458,M459)</f>
        <v>776.32214982000016</v>
      </c>
      <c r="N335" s="34" t="s">
        <v>30</v>
      </c>
      <c r="O335" s="33">
        <f>SUM(O336,O372,O381,O445,O452,O458,O459)</f>
        <v>2460.4524874194913</v>
      </c>
      <c r="P335" s="34" t="s">
        <v>30</v>
      </c>
      <c r="Q335" s="33">
        <f>SUM(Q336,Q372,Q381,Q445,Q452,Q458,Q459)</f>
        <v>-552.61022655999989</v>
      </c>
      <c r="R335" s="34" t="s">
        <v>30</v>
      </c>
      <c r="S335" s="35">
        <f t="shared" si="87"/>
        <v>-0.42382185589839638</v>
      </c>
      <c r="T335" s="47" t="s">
        <v>30</v>
      </c>
      <c r="U335" s="21"/>
      <c r="V335" s="22"/>
      <c r="W335" s="22"/>
    </row>
    <row r="336" spans="1:26" s="23" customFormat="1" ht="31.5" x14ac:dyDescent="0.25">
      <c r="A336" s="30" t="s">
        <v>670</v>
      </c>
      <c r="B336" s="36" t="s">
        <v>48</v>
      </c>
      <c r="C336" s="32" t="s">
        <v>29</v>
      </c>
      <c r="D336" s="33" t="s">
        <v>30</v>
      </c>
      <c r="E336" s="33">
        <f>E337+E340+E343+E371</f>
        <v>412.35140866</v>
      </c>
      <c r="F336" s="34" t="s">
        <v>30</v>
      </c>
      <c r="G336" s="33">
        <f>G337+G340+G343+G371</f>
        <v>201.23541992999998</v>
      </c>
      <c r="H336" s="34" t="s">
        <v>30</v>
      </c>
      <c r="I336" s="33">
        <f>I337+I340+I343+I371</f>
        <v>211.11598873000003</v>
      </c>
      <c r="J336" s="34" t="s">
        <v>30</v>
      </c>
      <c r="K336" s="33">
        <f>K337+K340+K343+K371</f>
        <v>197.68721329000002</v>
      </c>
      <c r="L336" s="34" t="s">
        <v>30</v>
      </c>
      <c r="M336" s="33">
        <f>M337+M340+M343+M371</f>
        <v>94.176587699999999</v>
      </c>
      <c r="N336" s="34" t="s">
        <v>30</v>
      </c>
      <c r="O336" s="33">
        <f>O337+O340+O343+O371</f>
        <v>116.93940102999998</v>
      </c>
      <c r="P336" s="34" t="s">
        <v>30</v>
      </c>
      <c r="Q336" s="33">
        <f>Q337+Q340+Q343+Q371</f>
        <v>-103.51062558999999</v>
      </c>
      <c r="R336" s="34" t="s">
        <v>30</v>
      </c>
      <c r="S336" s="35">
        <f t="shared" si="87"/>
        <v>-0.52360809719217216</v>
      </c>
      <c r="T336" s="47" t="s">
        <v>30</v>
      </c>
      <c r="U336" s="21"/>
      <c r="V336" s="22"/>
      <c r="W336" s="22"/>
    </row>
    <row r="337" spans="1:26" s="23" customFormat="1" ht="63" x14ac:dyDescent="0.25">
      <c r="A337" s="30" t="s">
        <v>671</v>
      </c>
      <c r="B337" s="36" t="s">
        <v>50</v>
      </c>
      <c r="C337" s="32" t="s">
        <v>29</v>
      </c>
      <c r="D337" s="33" t="s">
        <v>30</v>
      </c>
      <c r="E337" s="33">
        <v>0</v>
      </c>
      <c r="F337" s="34" t="s">
        <v>30</v>
      </c>
      <c r="G337" s="33">
        <v>0</v>
      </c>
      <c r="H337" s="34" t="s">
        <v>30</v>
      </c>
      <c r="I337" s="33">
        <v>0</v>
      </c>
      <c r="J337" s="34" t="s">
        <v>30</v>
      </c>
      <c r="K337" s="33">
        <v>0</v>
      </c>
      <c r="L337" s="34" t="s">
        <v>30</v>
      </c>
      <c r="M337" s="33">
        <v>0</v>
      </c>
      <c r="N337" s="34" t="s">
        <v>30</v>
      </c>
      <c r="O337" s="33">
        <v>0</v>
      </c>
      <c r="P337" s="34" t="s">
        <v>30</v>
      </c>
      <c r="Q337" s="33">
        <v>0</v>
      </c>
      <c r="R337" s="34" t="s">
        <v>30</v>
      </c>
      <c r="S337" s="35">
        <v>0</v>
      </c>
      <c r="T337" s="47" t="s">
        <v>30</v>
      </c>
      <c r="U337" s="21"/>
      <c r="V337" s="22"/>
      <c r="W337" s="22"/>
    </row>
    <row r="338" spans="1:26" s="23" customFormat="1" ht="31.5" x14ac:dyDescent="0.25">
      <c r="A338" s="30" t="s">
        <v>672</v>
      </c>
      <c r="B338" s="36" t="s">
        <v>57</v>
      </c>
      <c r="C338" s="32" t="s">
        <v>29</v>
      </c>
      <c r="D338" s="33" t="s">
        <v>30</v>
      </c>
      <c r="E338" s="33">
        <v>0</v>
      </c>
      <c r="F338" s="34" t="s">
        <v>30</v>
      </c>
      <c r="G338" s="33">
        <v>0</v>
      </c>
      <c r="H338" s="34" t="s">
        <v>30</v>
      </c>
      <c r="I338" s="33">
        <v>0</v>
      </c>
      <c r="J338" s="34" t="s">
        <v>30</v>
      </c>
      <c r="K338" s="33">
        <v>0</v>
      </c>
      <c r="L338" s="34" t="s">
        <v>30</v>
      </c>
      <c r="M338" s="33">
        <v>0</v>
      </c>
      <c r="N338" s="34" t="s">
        <v>30</v>
      </c>
      <c r="O338" s="33">
        <v>0</v>
      </c>
      <c r="P338" s="34" t="s">
        <v>30</v>
      </c>
      <c r="Q338" s="33">
        <v>0</v>
      </c>
      <c r="R338" s="34" t="s">
        <v>30</v>
      </c>
      <c r="S338" s="35">
        <v>0</v>
      </c>
      <c r="T338" s="47" t="s">
        <v>30</v>
      </c>
      <c r="U338" s="21"/>
      <c r="V338" s="22"/>
      <c r="W338" s="22"/>
    </row>
    <row r="339" spans="1:26" s="23" customFormat="1" ht="31.5" x14ac:dyDescent="0.25">
      <c r="A339" s="30" t="s">
        <v>673</v>
      </c>
      <c r="B339" s="36" t="s">
        <v>57</v>
      </c>
      <c r="C339" s="32" t="s">
        <v>29</v>
      </c>
      <c r="D339" s="33" t="s">
        <v>30</v>
      </c>
      <c r="E339" s="33">
        <v>0</v>
      </c>
      <c r="F339" s="34" t="s">
        <v>30</v>
      </c>
      <c r="G339" s="33">
        <v>0</v>
      </c>
      <c r="H339" s="34" t="s">
        <v>30</v>
      </c>
      <c r="I339" s="33">
        <v>0</v>
      </c>
      <c r="J339" s="34" t="s">
        <v>30</v>
      </c>
      <c r="K339" s="33">
        <v>0</v>
      </c>
      <c r="L339" s="34" t="s">
        <v>30</v>
      </c>
      <c r="M339" s="33">
        <v>0</v>
      </c>
      <c r="N339" s="34" t="s">
        <v>30</v>
      </c>
      <c r="O339" s="33">
        <v>0</v>
      </c>
      <c r="P339" s="34" t="s">
        <v>30</v>
      </c>
      <c r="Q339" s="33">
        <v>0</v>
      </c>
      <c r="R339" s="34" t="s">
        <v>30</v>
      </c>
      <c r="S339" s="35">
        <v>0</v>
      </c>
      <c r="T339" s="33" t="s">
        <v>30</v>
      </c>
      <c r="U339" s="21"/>
      <c r="V339" s="22"/>
      <c r="W339" s="22"/>
    </row>
    <row r="340" spans="1:26" s="23" customFormat="1" ht="47.25" x14ac:dyDescent="0.25">
      <c r="A340" s="30" t="s">
        <v>674</v>
      </c>
      <c r="B340" s="36" t="s">
        <v>59</v>
      </c>
      <c r="C340" s="32" t="s">
        <v>29</v>
      </c>
      <c r="D340" s="33" t="s">
        <v>30</v>
      </c>
      <c r="E340" s="33">
        <v>0</v>
      </c>
      <c r="F340" s="34" t="s">
        <v>30</v>
      </c>
      <c r="G340" s="33">
        <v>0</v>
      </c>
      <c r="H340" s="34" t="s">
        <v>30</v>
      </c>
      <c r="I340" s="33">
        <v>0</v>
      </c>
      <c r="J340" s="34" t="s">
        <v>30</v>
      </c>
      <c r="K340" s="33">
        <v>0</v>
      </c>
      <c r="L340" s="34" t="s">
        <v>30</v>
      </c>
      <c r="M340" s="33">
        <v>0</v>
      </c>
      <c r="N340" s="34" t="s">
        <v>30</v>
      </c>
      <c r="O340" s="33">
        <v>0</v>
      </c>
      <c r="P340" s="34" t="s">
        <v>30</v>
      </c>
      <c r="Q340" s="33">
        <v>0</v>
      </c>
      <c r="R340" s="34" t="s">
        <v>30</v>
      </c>
      <c r="S340" s="35">
        <v>0</v>
      </c>
      <c r="T340" s="47" t="s">
        <v>30</v>
      </c>
      <c r="U340" s="21"/>
      <c r="V340" s="22"/>
      <c r="W340" s="22"/>
    </row>
    <row r="341" spans="1:26" s="23" customFormat="1" ht="31.5" x14ac:dyDescent="0.25">
      <c r="A341" s="30" t="s">
        <v>675</v>
      </c>
      <c r="B341" s="36" t="s">
        <v>57</v>
      </c>
      <c r="C341" s="32" t="s">
        <v>29</v>
      </c>
      <c r="D341" s="33" t="s">
        <v>30</v>
      </c>
      <c r="E341" s="33">
        <v>0</v>
      </c>
      <c r="F341" s="34" t="s">
        <v>30</v>
      </c>
      <c r="G341" s="33">
        <v>0</v>
      </c>
      <c r="H341" s="34" t="s">
        <v>30</v>
      </c>
      <c r="I341" s="33">
        <v>0</v>
      </c>
      <c r="J341" s="34" t="s">
        <v>30</v>
      </c>
      <c r="K341" s="33">
        <v>0</v>
      </c>
      <c r="L341" s="34" t="s">
        <v>30</v>
      </c>
      <c r="M341" s="33">
        <v>0</v>
      </c>
      <c r="N341" s="34" t="s">
        <v>30</v>
      </c>
      <c r="O341" s="33">
        <v>0</v>
      </c>
      <c r="P341" s="34" t="s">
        <v>30</v>
      </c>
      <c r="Q341" s="33">
        <v>0</v>
      </c>
      <c r="R341" s="34" t="s">
        <v>30</v>
      </c>
      <c r="S341" s="35">
        <v>0</v>
      </c>
      <c r="T341" s="47" t="s">
        <v>30</v>
      </c>
      <c r="U341" s="21"/>
      <c r="V341" s="22"/>
      <c r="W341" s="22"/>
    </row>
    <row r="342" spans="1:26" s="23" customFormat="1" ht="31.5" x14ac:dyDescent="0.25">
      <c r="A342" s="30" t="s">
        <v>676</v>
      </c>
      <c r="B342" s="36" t="s">
        <v>57</v>
      </c>
      <c r="C342" s="32" t="s">
        <v>29</v>
      </c>
      <c r="D342" s="33" t="s">
        <v>30</v>
      </c>
      <c r="E342" s="33">
        <v>0</v>
      </c>
      <c r="F342" s="34" t="s">
        <v>30</v>
      </c>
      <c r="G342" s="33">
        <v>0</v>
      </c>
      <c r="H342" s="34" t="s">
        <v>30</v>
      </c>
      <c r="I342" s="33">
        <v>0</v>
      </c>
      <c r="J342" s="34" t="s">
        <v>30</v>
      </c>
      <c r="K342" s="33">
        <v>0</v>
      </c>
      <c r="L342" s="34" t="s">
        <v>30</v>
      </c>
      <c r="M342" s="33">
        <v>0</v>
      </c>
      <c r="N342" s="34" t="s">
        <v>30</v>
      </c>
      <c r="O342" s="33">
        <v>0</v>
      </c>
      <c r="P342" s="34" t="s">
        <v>30</v>
      </c>
      <c r="Q342" s="33">
        <v>0</v>
      </c>
      <c r="R342" s="34" t="s">
        <v>30</v>
      </c>
      <c r="S342" s="35">
        <v>0</v>
      </c>
      <c r="T342" s="47" t="s">
        <v>30</v>
      </c>
      <c r="U342" s="21"/>
      <c r="V342" s="22"/>
      <c r="W342" s="22"/>
    </row>
    <row r="343" spans="1:26" s="23" customFormat="1" ht="47.25" x14ac:dyDescent="0.25">
      <c r="A343" s="30" t="s">
        <v>677</v>
      </c>
      <c r="B343" s="36" t="s">
        <v>63</v>
      </c>
      <c r="C343" s="32" t="s">
        <v>29</v>
      </c>
      <c r="D343" s="33" t="s">
        <v>30</v>
      </c>
      <c r="E343" s="33">
        <f>SUM(E344,E345,E346,E351,E352)</f>
        <v>412.35140866</v>
      </c>
      <c r="F343" s="34" t="s">
        <v>30</v>
      </c>
      <c r="G343" s="33">
        <f>SUM(G344,G345,G346,G351,G352)</f>
        <v>201.23541992999998</v>
      </c>
      <c r="H343" s="34" t="s">
        <v>30</v>
      </c>
      <c r="I343" s="33">
        <f>SUM(I344,I345,I346,I351,I352)</f>
        <v>211.11598873000003</v>
      </c>
      <c r="J343" s="34" t="s">
        <v>30</v>
      </c>
      <c r="K343" s="33">
        <f>K344+K345+K346+K351+K352</f>
        <v>197.68721329000002</v>
      </c>
      <c r="L343" s="34" t="s">
        <v>30</v>
      </c>
      <c r="M343" s="33">
        <f>M344+M345+M346+M351+M352</f>
        <v>94.176587699999999</v>
      </c>
      <c r="N343" s="34" t="s">
        <v>30</v>
      </c>
      <c r="O343" s="33">
        <f>O344+O345+O346+O351+O352</f>
        <v>116.93940102999998</v>
      </c>
      <c r="P343" s="34" t="s">
        <v>30</v>
      </c>
      <c r="Q343" s="33">
        <f>Q344+Q345+Q346+Q351+Q352</f>
        <v>-103.51062558999999</v>
      </c>
      <c r="R343" s="34" t="s">
        <v>30</v>
      </c>
      <c r="S343" s="35">
        <f t="shared" ref="S343:S406" si="119">Q343/K343</f>
        <v>-0.52360809719217216</v>
      </c>
      <c r="T343" s="47" t="s">
        <v>30</v>
      </c>
      <c r="U343" s="21"/>
      <c r="V343" s="22"/>
      <c r="W343" s="22"/>
    </row>
    <row r="344" spans="1:26" s="23" customFormat="1" ht="63" x14ac:dyDescent="0.25">
      <c r="A344" s="30" t="s">
        <v>678</v>
      </c>
      <c r="B344" s="36" t="s">
        <v>65</v>
      </c>
      <c r="C344" s="32" t="s">
        <v>29</v>
      </c>
      <c r="D344" s="33" t="s">
        <v>30</v>
      </c>
      <c r="E344" s="33">
        <v>0</v>
      </c>
      <c r="F344" s="34" t="s">
        <v>30</v>
      </c>
      <c r="G344" s="33">
        <v>0</v>
      </c>
      <c r="H344" s="34" t="s">
        <v>30</v>
      </c>
      <c r="I344" s="33">
        <v>0</v>
      </c>
      <c r="J344" s="34" t="s">
        <v>30</v>
      </c>
      <c r="K344" s="33">
        <v>0</v>
      </c>
      <c r="L344" s="34" t="s">
        <v>30</v>
      </c>
      <c r="M344" s="33">
        <v>0</v>
      </c>
      <c r="N344" s="34" t="s">
        <v>30</v>
      </c>
      <c r="O344" s="33">
        <v>0</v>
      </c>
      <c r="P344" s="34" t="s">
        <v>30</v>
      </c>
      <c r="Q344" s="33">
        <v>0</v>
      </c>
      <c r="R344" s="34" t="s">
        <v>30</v>
      </c>
      <c r="S344" s="35">
        <v>0</v>
      </c>
      <c r="T344" s="47" t="s">
        <v>30</v>
      </c>
      <c r="U344" s="21"/>
      <c r="V344" s="22"/>
      <c r="W344" s="22"/>
    </row>
    <row r="345" spans="1:26" s="23" customFormat="1" ht="63" x14ac:dyDescent="0.25">
      <c r="A345" s="30" t="s">
        <v>679</v>
      </c>
      <c r="B345" s="36" t="s">
        <v>67</v>
      </c>
      <c r="C345" s="32" t="s">
        <v>29</v>
      </c>
      <c r="D345" s="33" t="s">
        <v>30</v>
      </c>
      <c r="E345" s="33">
        <v>0</v>
      </c>
      <c r="F345" s="34" t="s">
        <v>30</v>
      </c>
      <c r="G345" s="33">
        <v>0</v>
      </c>
      <c r="H345" s="34" t="s">
        <v>30</v>
      </c>
      <c r="I345" s="33">
        <v>0</v>
      </c>
      <c r="J345" s="34" t="s">
        <v>30</v>
      </c>
      <c r="K345" s="33">
        <v>0</v>
      </c>
      <c r="L345" s="34" t="s">
        <v>30</v>
      </c>
      <c r="M345" s="33">
        <v>0</v>
      </c>
      <c r="N345" s="34" t="s">
        <v>30</v>
      </c>
      <c r="O345" s="33">
        <v>0</v>
      </c>
      <c r="P345" s="34" t="s">
        <v>30</v>
      </c>
      <c r="Q345" s="33">
        <v>0</v>
      </c>
      <c r="R345" s="34" t="s">
        <v>30</v>
      </c>
      <c r="S345" s="35">
        <v>0</v>
      </c>
      <c r="T345" s="47" t="s">
        <v>30</v>
      </c>
      <c r="U345" s="21"/>
      <c r="V345" s="22"/>
      <c r="W345" s="22"/>
    </row>
    <row r="346" spans="1:26" s="23" customFormat="1" ht="63" x14ac:dyDescent="0.25">
      <c r="A346" s="30" t="s">
        <v>680</v>
      </c>
      <c r="B346" s="36" t="s">
        <v>69</v>
      </c>
      <c r="C346" s="32" t="s">
        <v>29</v>
      </c>
      <c r="D346" s="33" t="s">
        <v>30</v>
      </c>
      <c r="E346" s="33">
        <f>SUM(E347:E350)</f>
        <v>14.920834320000001</v>
      </c>
      <c r="F346" s="34" t="s">
        <v>30</v>
      </c>
      <c r="G346" s="33">
        <f>SUM(G347:G350)</f>
        <v>0</v>
      </c>
      <c r="H346" s="34" t="s">
        <v>30</v>
      </c>
      <c r="I346" s="33">
        <f>SUM(I347:I350)</f>
        <v>14.920834320000001</v>
      </c>
      <c r="J346" s="34" t="s">
        <v>30</v>
      </c>
      <c r="K346" s="33">
        <f>SUM(K347:K350)</f>
        <v>1.4920588800000001</v>
      </c>
      <c r="L346" s="34" t="s">
        <v>30</v>
      </c>
      <c r="M346" s="33">
        <f>SUM(M347:M350)</f>
        <v>1.4920588799999999</v>
      </c>
      <c r="N346" s="34" t="s">
        <v>30</v>
      </c>
      <c r="O346" s="33">
        <f>SUM(O347:O350)</f>
        <v>13.428775440000001</v>
      </c>
      <c r="P346" s="34" t="s">
        <v>30</v>
      </c>
      <c r="Q346" s="33">
        <f>SUM(Q347:Q350)</f>
        <v>0</v>
      </c>
      <c r="R346" s="34" t="s">
        <v>30</v>
      </c>
      <c r="S346" s="35">
        <f t="shared" si="119"/>
        <v>0</v>
      </c>
      <c r="T346" s="33" t="s">
        <v>30</v>
      </c>
      <c r="U346" s="21"/>
      <c r="V346" s="22"/>
      <c r="W346" s="22"/>
    </row>
    <row r="347" spans="1:26" ht="47.25" x14ac:dyDescent="0.25">
      <c r="A347" s="38" t="s">
        <v>680</v>
      </c>
      <c r="B347" s="39" t="s">
        <v>681</v>
      </c>
      <c r="C347" s="40" t="s">
        <v>682</v>
      </c>
      <c r="D347" s="41" t="s">
        <v>30</v>
      </c>
      <c r="E347" s="41">
        <v>14.920834320000001</v>
      </c>
      <c r="F347" s="42" t="s">
        <v>30</v>
      </c>
      <c r="G347" s="41">
        <v>0</v>
      </c>
      <c r="H347" s="42" t="s">
        <v>30</v>
      </c>
      <c r="I347" s="41">
        <v>14.920834320000001</v>
      </c>
      <c r="J347" s="42" t="s">
        <v>30</v>
      </c>
      <c r="K347" s="41">
        <v>1.4920588800000001</v>
      </c>
      <c r="L347" s="42" t="s">
        <v>30</v>
      </c>
      <c r="M347" s="41">
        <v>1.4920588799999999</v>
      </c>
      <c r="N347" s="42" t="s">
        <v>30</v>
      </c>
      <c r="O347" s="41">
        <f t="shared" ref="O347" si="120">I347-M347</f>
        <v>13.428775440000001</v>
      </c>
      <c r="P347" s="42" t="s">
        <v>30</v>
      </c>
      <c r="Q347" s="41">
        <f t="shared" ref="Q347" si="121">M347-K347</f>
        <v>0</v>
      </c>
      <c r="R347" s="42" t="s">
        <v>30</v>
      </c>
      <c r="S347" s="88">
        <f t="shared" si="119"/>
        <v>0</v>
      </c>
      <c r="T347" s="41" t="s">
        <v>30</v>
      </c>
      <c r="U347" s="44"/>
      <c r="V347" s="13"/>
      <c r="W347" s="13"/>
      <c r="X347" s="23"/>
      <c r="Y347" s="23"/>
      <c r="Z347" s="23"/>
    </row>
    <row r="348" spans="1:26" ht="47.25" x14ac:dyDescent="0.25">
      <c r="A348" s="38" t="s">
        <v>680</v>
      </c>
      <c r="B348" s="39" t="s">
        <v>683</v>
      </c>
      <c r="C348" s="40" t="s">
        <v>684</v>
      </c>
      <c r="D348" s="41" t="s">
        <v>30</v>
      </c>
      <c r="E348" s="41" t="s">
        <v>30</v>
      </c>
      <c r="F348" s="42" t="s">
        <v>30</v>
      </c>
      <c r="G348" s="41" t="s">
        <v>30</v>
      </c>
      <c r="H348" s="42" t="s">
        <v>30</v>
      </c>
      <c r="I348" s="41" t="s">
        <v>30</v>
      </c>
      <c r="J348" s="42" t="s">
        <v>30</v>
      </c>
      <c r="K348" s="41" t="s">
        <v>30</v>
      </c>
      <c r="L348" s="42" t="s">
        <v>30</v>
      </c>
      <c r="M348" s="41">
        <v>0</v>
      </c>
      <c r="N348" s="42" t="s">
        <v>30</v>
      </c>
      <c r="O348" s="41" t="s">
        <v>30</v>
      </c>
      <c r="P348" s="42" t="s">
        <v>30</v>
      </c>
      <c r="Q348" s="41" t="s">
        <v>30</v>
      </c>
      <c r="R348" s="42" t="s">
        <v>30</v>
      </c>
      <c r="S348" s="88" t="s">
        <v>30</v>
      </c>
      <c r="T348" s="41" t="s">
        <v>685</v>
      </c>
      <c r="U348" s="44"/>
      <c r="V348" s="13"/>
      <c r="W348" s="13"/>
      <c r="X348" s="23"/>
      <c r="Y348" s="23"/>
      <c r="Z348" s="23"/>
    </row>
    <row r="349" spans="1:26" ht="31.5" x14ac:dyDescent="0.25">
      <c r="A349" s="38" t="s">
        <v>680</v>
      </c>
      <c r="B349" s="39" t="s">
        <v>686</v>
      </c>
      <c r="C349" s="40" t="s">
        <v>687</v>
      </c>
      <c r="D349" s="41" t="s">
        <v>30</v>
      </c>
      <c r="E349" s="41" t="s">
        <v>30</v>
      </c>
      <c r="F349" s="42" t="s">
        <v>30</v>
      </c>
      <c r="G349" s="41" t="s">
        <v>30</v>
      </c>
      <c r="H349" s="42" t="s">
        <v>30</v>
      </c>
      <c r="I349" s="41" t="s">
        <v>30</v>
      </c>
      <c r="J349" s="42" t="s">
        <v>30</v>
      </c>
      <c r="K349" s="41" t="s">
        <v>30</v>
      </c>
      <c r="L349" s="42" t="s">
        <v>30</v>
      </c>
      <c r="M349" s="41">
        <v>0</v>
      </c>
      <c r="N349" s="42" t="s">
        <v>30</v>
      </c>
      <c r="O349" s="41" t="s">
        <v>30</v>
      </c>
      <c r="P349" s="42" t="s">
        <v>30</v>
      </c>
      <c r="Q349" s="41" t="s">
        <v>30</v>
      </c>
      <c r="R349" s="42" t="s">
        <v>30</v>
      </c>
      <c r="S349" s="88" t="s">
        <v>30</v>
      </c>
      <c r="T349" s="41" t="s">
        <v>685</v>
      </c>
      <c r="U349" s="44"/>
      <c r="V349" s="13"/>
      <c r="W349" s="13"/>
      <c r="X349" s="23"/>
      <c r="Y349" s="23"/>
      <c r="Z349" s="23"/>
    </row>
    <row r="350" spans="1:26" ht="47.25" x14ac:dyDescent="0.25">
      <c r="A350" s="38" t="s">
        <v>680</v>
      </c>
      <c r="B350" s="39" t="s">
        <v>688</v>
      </c>
      <c r="C350" s="40" t="s">
        <v>689</v>
      </c>
      <c r="D350" s="41" t="s">
        <v>30</v>
      </c>
      <c r="E350" s="41" t="s">
        <v>30</v>
      </c>
      <c r="F350" s="42" t="s">
        <v>30</v>
      </c>
      <c r="G350" s="41" t="s">
        <v>30</v>
      </c>
      <c r="H350" s="42" t="s">
        <v>30</v>
      </c>
      <c r="I350" s="41" t="s">
        <v>30</v>
      </c>
      <c r="J350" s="42" t="s">
        <v>30</v>
      </c>
      <c r="K350" s="41" t="s">
        <v>30</v>
      </c>
      <c r="L350" s="42" t="s">
        <v>30</v>
      </c>
      <c r="M350" s="41">
        <v>0</v>
      </c>
      <c r="N350" s="42" t="s">
        <v>30</v>
      </c>
      <c r="O350" s="41" t="s">
        <v>30</v>
      </c>
      <c r="P350" s="42" t="s">
        <v>30</v>
      </c>
      <c r="Q350" s="41" t="s">
        <v>30</v>
      </c>
      <c r="R350" s="42" t="s">
        <v>30</v>
      </c>
      <c r="S350" s="88" t="s">
        <v>30</v>
      </c>
      <c r="T350" s="41" t="s">
        <v>685</v>
      </c>
      <c r="U350" s="44"/>
      <c r="V350" s="13"/>
      <c r="W350" s="13"/>
      <c r="X350" s="23"/>
      <c r="Y350" s="23"/>
      <c r="Z350" s="23"/>
    </row>
    <row r="351" spans="1:26" s="23" customFormat="1" ht="78.75" x14ac:dyDescent="0.25">
      <c r="A351" s="30" t="s">
        <v>690</v>
      </c>
      <c r="B351" s="36" t="s">
        <v>73</v>
      </c>
      <c r="C351" s="32" t="s">
        <v>29</v>
      </c>
      <c r="D351" s="33" t="s">
        <v>30</v>
      </c>
      <c r="E351" s="33">
        <v>0</v>
      </c>
      <c r="F351" s="34" t="s">
        <v>30</v>
      </c>
      <c r="G351" s="33">
        <v>0</v>
      </c>
      <c r="H351" s="34" t="s">
        <v>30</v>
      </c>
      <c r="I351" s="33">
        <v>0</v>
      </c>
      <c r="J351" s="34" t="s">
        <v>30</v>
      </c>
      <c r="K351" s="33">
        <v>0</v>
      </c>
      <c r="L351" s="34" t="s">
        <v>30</v>
      </c>
      <c r="M351" s="33">
        <v>0</v>
      </c>
      <c r="N351" s="34" t="s">
        <v>30</v>
      </c>
      <c r="O351" s="33">
        <v>0</v>
      </c>
      <c r="P351" s="34" t="s">
        <v>30</v>
      </c>
      <c r="Q351" s="33">
        <v>0</v>
      </c>
      <c r="R351" s="34" t="s">
        <v>30</v>
      </c>
      <c r="S351" s="35">
        <v>0</v>
      </c>
      <c r="T351" s="47" t="s">
        <v>30</v>
      </c>
      <c r="U351" s="21"/>
      <c r="V351" s="22"/>
      <c r="W351" s="22"/>
    </row>
    <row r="352" spans="1:26" s="23" customFormat="1" ht="78.75" x14ac:dyDescent="0.25">
      <c r="A352" s="30" t="s">
        <v>691</v>
      </c>
      <c r="B352" s="36" t="s">
        <v>75</v>
      </c>
      <c r="C352" s="32" t="s">
        <v>29</v>
      </c>
      <c r="D352" s="33" t="s">
        <v>30</v>
      </c>
      <c r="E352" s="33">
        <f>SUM(E353:E370)</f>
        <v>397.43057434000002</v>
      </c>
      <c r="F352" s="34" t="s">
        <v>30</v>
      </c>
      <c r="G352" s="33">
        <f>SUM(G353:G370)</f>
        <v>201.23541992999998</v>
      </c>
      <c r="H352" s="34" t="s">
        <v>30</v>
      </c>
      <c r="I352" s="33">
        <f>SUM(I353:I370)</f>
        <v>196.19515441000001</v>
      </c>
      <c r="J352" s="34" t="s">
        <v>30</v>
      </c>
      <c r="K352" s="33">
        <f>SUM(K353:K370)</f>
        <v>196.19515441000001</v>
      </c>
      <c r="L352" s="34" t="s">
        <v>30</v>
      </c>
      <c r="M352" s="33">
        <f>SUM(M353:M370)</f>
        <v>92.684528819999997</v>
      </c>
      <c r="N352" s="34" t="s">
        <v>30</v>
      </c>
      <c r="O352" s="33">
        <f>SUM(O353:O370)</f>
        <v>103.51062558999999</v>
      </c>
      <c r="P352" s="34" t="s">
        <v>30</v>
      </c>
      <c r="Q352" s="33">
        <f>SUM(Q353:Q370)</f>
        <v>-103.51062558999999</v>
      </c>
      <c r="R352" s="34" t="s">
        <v>30</v>
      </c>
      <c r="S352" s="35">
        <f t="shared" si="119"/>
        <v>-0.5275901227085763</v>
      </c>
      <c r="T352" s="47" t="s">
        <v>30</v>
      </c>
      <c r="U352" s="21"/>
      <c r="V352" s="22"/>
      <c r="W352" s="22"/>
    </row>
    <row r="353" spans="1:26" ht="47.25" x14ac:dyDescent="0.25">
      <c r="A353" s="38" t="s">
        <v>691</v>
      </c>
      <c r="B353" s="53" t="s">
        <v>692</v>
      </c>
      <c r="C353" s="57" t="s">
        <v>693</v>
      </c>
      <c r="D353" s="49" t="s">
        <v>30</v>
      </c>
      <c r="E353" s="49">
        <v>56.801072690000005</v>
      </c>
      <c r="F353" s="42" t="s">
        <v>30</v>
      </c>
      <c r="G353" s="40">
        <v>10.37480749</v>
      </c>
      <c r="H353" s="42" t="s">
        <v>30</v>
      </c>
      <c r="I353" s="40">
        <v>46.426265200000003</v>
      </c>
      <c r="J353" s="42" t="s">
        <v>30</v>
      </c>
      <c r="K353" s="49">
        <v>46.426265200000003</v>
      </c>
      <c r="L353" s="42" t="s">
        <v>30</v>
      </c>
      <c r="M353" s="49">
        <v>47.717626070000001</v>
      </c>
      <c r="N353" s="42" t="s">
        <v>30</v>
      </c>
      <c r="O353" s="41">
        <f t="shared" ref="O353:O369" si="122">I353-M353</f>
        <v>-1.2913608699999983</v>
      </c>
      <c r="P353" s="42" t="s">
        <v>30</v>
      </c>
      <c r="Q353" s="41">
        <f t="shared" ref="Q353:Q369" si="123">M353-K353</f>
        <v>1.2913608699999983</v>
      </c>
      <c r="R353" s="42" t="s">
        <v>30</v>
      </c>
      <c r="S353" s="88">
        <f t="shared" si="119"/>
        <v>2.7815308089869744E-2</v>
      </c>
      <c r="T353" s="51" t="s">
        <v>93</v>
      </c>
      <c r="U353" s="21"/>
      <c r="V353" s="13"/>
      <c r="W353" s="13"/>
      <c r="X353" s="23"/>
      <c r="Y353" s="23"/>
      <c r="Z353" s="23"/>
    </row>
    <row r="354" spans="1:26" ht="31.5" x14ac:dyDescent="0.25">
      <c r="A354" s="38" t="s">
        <v>691</v>
      </c>
      <c r="B354" s="53" t="s">
        <v>694</v>
      </c>
      <c r="C354" s="57" t="s">
        <v>695</v>
      </c>
      <c r="D354" s="40" t="s">
        <v>30</v>
      </c>
      <c r="E354" s="49">
        <v>15.861109930000001</v>
      </c>
      <c r="F354" s="42" t="s">
        <v>30</v>
      </c>
      <c r="G354" s="40">
        <v>15.861109930000001</v>
      </c>
      <c r="H354" s="42" t="s">
        <v>30</v>
      </c>
      <c r="I354" s="40">
        <v>0</v>
      </c>
      <c r="J354" s="42" t="s">
        <v>30</v>
      </c>
      <c r="K354" s="49">
        <v>0</v>
      </c>
      <c r="L354" s="42" t="s">
        <v>30</v>
      </c>
      <c r="M354" s="49">
        <v>0</v>
      </c>
      <c r="N354" s="42" t="s">
        <v>30</v>
      </c>
      <c r="O354" s="41">
        <f t="shared" si="122"/>
        <v>0</v>
      </c>
      <c r="P354" s="42" t="s">
        <v>30</v>
      </c>
      <c r="Q354" s="41">
        <f t="shared" si="123"/>
        <v>0</v>
      </c>
      <c r="R354" s="42" t="s">
        <v>30</v>
      </c>
      <c r="S354" s="88">
        <v>0</v>
      </c>
      <c r="T354" s="51" t="s">
        <v>30</v>
      </c>
      <c r="U354" s="21"/>
      <c r="V354" s="13"/>
      <c r="W354" s="13"/>
      <c r="X354" s="23"/>
      <c r="Y354" s="23"/>
      <c r="Z354" s="23"/>
    </row>
    <row r="355" spans="1:26" ht="31.5" x14ac:dyDescent="0.25">
      <c r="A355" s="38" t="s">
        <v>691</v>
      </c>
      <c r="B355" s="53" t="s">
        <v>696</v>
      </c>
      <c r="C355" s="57" t="s">
        <v>697</v>
      </c>
      <c r="D355" s="40" t="s">
        <v>30</v>
      </c>
      <c r="E355" s="49">
        <v>24.071347600000003</v>
      </c>
      <c r="F355" s="42" t="s">
        <v>30</v>
      </c>
      <c r="G355" s="40">
        <v>24.071347600000003</v>
      </c>
      <c r="H355" s="42" t="s">
        <v>30</v>
      </c>
      <c r="I355" s="40">
        <v>0</v>
      </c>
      <c r="J355" s="42" t="s">
        <v>30</v>
      </c>
      <c r="K355" s="49">
        <v>0</v>
      </c>
      <c r="L355" s="42" t="s">
        <v>30</v>
      </c>
      <c r="M355" s="49">
        <v>0</v>
      </c>
      <c r="N355" s="42" t="s">
        <v>30</v>
      </c>
      <c r="O355" s="41">
        <f t="shared" si="122"/>
        <v>0</v>
      </c>
      <c r="P355" s="42" t="s">
        <v>30</v>
      </c>
      <c r="Q355" s="41">
        <f t="shared" si="123"/>
        <v>0</v>
      </c>
      <c r="R355" s="42" t="s">
        <v>30</v>
      </c>
      <c r="S355" s="88">
        <v>0</v>
      </c>
      <c r="T355" s="41" t="s">
        <v>30</v>
      </c>
      <c r="U355" s="21"/>
      <c r="V355" s="13"/>
      <c r="W355" s="13"/>
      <c r="X355" s="23"/>
      <c r="Y355" s="23"/>
      <c r="Z355" s="23"/>
    </row>
    <row r="356" spans="1:26" ht="31.5" x14ac:dyDescent="0.25">
      <c r="A356" s="38" t="s">
        <v>691</v>
      </c>
      <c r="B356" s="53" t="s">
        <v>698</v>
      </c>
      <c r="C356" s="57" t="s">
        <v>699</v>
      </c>
      <c r="D356" s="49" t="s">
        <v>30</v>
      </c>
      <c r="E356" s="49">
        <v>10.4981784</v>
      </c>
      <c r="F356" s="42" t="s">
        <v>30</v>
      </c>
      <c r="G356" s="40">
        <v>10.4981784</v>
      </c>
      <c r="H356" s="42" t="s">
        <v>30</v>
      </c>
      <c r="I356" s="40">
        <v>0</v>
      </c>
      <c r="J356" s="42" t="s">
        <v>30</v>
      </c>
      <c r="K356" s="49">
        <v>0</v>
      </c>
      <c r="L356" s="42" t="s">
        <v>30</v>
      </c>
      <c r="M356" s="49">
        <v>0</v>
      </c>
      <c r="N356" s="42" t="s">
        <v>30</v>
      </c>
      <c r="O356" s="41">
        <f t="shared" si="122"/>
        <v>0</v>
      </c>
      <c r="P356" s="42" t="s">
        <v>30</v>
      </c>
      <c r="Q356" s="41">
        <f t="shared" si="123"/>
        <v>0</v>
      </c>
      <c r="R356" s="42" t="s">
        <v>30</v>
      </c>
      <c r="S356" s="88">
        <v>0</v>
      </c>
      <c r="T356" s="43" t="s">
        <v>30</v>
      </c>
      <c r="U356" s="21"/>
      <c r="V356" s="13"/>
      <c r="W356" s="13"/>
      <c r="X356" s="23"/>
      <c r="Y356" s="23"/>
      <c r="Z356" s="23"/>
    </row>
    <row r="357" spans="1:26" ht="47.25" x14ac:dyDescent="0.25">
      <c r="A357" s="38" t="s">
        <v>691</v>
      </c>
      <c r="B357" s="53" t="s">
        <v>700</v>
      </c>
      <c r="C357" s="57" t="s">
        <v>701</v>
      </c>
      <c r="D357" s="49" t="s">
        <v>30</v>
      </c>
      <c r="E357" s="49">
        <v>5.0802859299999996</v>
      </c>
      <c r="F357" s="42" t="s">
        <v>30</v>
      </c>
      <c r="G357" s="40">
        <v>5.0802859299999996</v>
      </c>
      <c r="H357" s="42" t="s">
        <v>30</v>
      </c>
      <c r="I357" s="40">
        <v>0</v>
      </c>
      <c r="J357" s="42" t="s">
        <v>30</v>
      </c>
      <c r="K357" s="49">
        <v>0</v>
      </c>
      <c r="L357" s="42" t="s">
        <v>30</v>
      </c>
      <c r="M357" s="49">
        <v>0</v>
      </c>
      <c r="N357" s="42" t="s">
        <v>30</v>
      </c>
      <c r="O357" s="41">
        <f t="shared" si="122"/>
        <v>0</v>
      </c>
      <c r="P357" s="42" t="s">
        <v>30</v>
      </c>
      <c r="Q357" s="41">
        <f t="shared" si="123"/>
        <v>0</v>
      </c>
      <c r="R357" s="42" t="s">
        <v>30</v>
      </c>
      <c r="S357" s="88">
        <v>0</v>
      </c>
      <c r="T357" s="41" t="s">
        <v>30</v>
      </c>
      <c r="U357" s="21"/>
      <c r="V357" s="13"/>
      <c r="W357" s="13"/>
      <c r="X357" s="23"/>
      <c r="Y357" s="23"/>
      <c r="Z357" s="23"/>
    </row>
    <row r="358" spans="1:26" ht="63" x14ac:dyDescent="0.25">
      <c r="A358" s="38" t="s">
        <v>691</v>
      </c>
      <c r="B358" s="53" t="s">
        <v>702</v>
      </c>
      <c r="C358" s="57" t="s">
        <v>703</v>
      </c>
      <c r="D358" s="49" t="s">
        <v>30</v>
      </c>
      <c r="E358" s="49">
        <v>44.809373700000002</v>
      </c>
      <c r="F358" s="42" t="s">
        <v>30</v>
      </c>
      <c r="G358" s="40">
        <v>31.703189930000001</v>
      </c>
      <c r="H358" s="42" t="s">
        <v>30</v>
      </c>
      <c r="I358" s="40">
        <v>13.106183770000001</v>
      </c>
      <c r="J358" s="42" t="s">
        <v>30</v>
      </c>
      <c r="K358" s="49">
        <v>13.106183769999999</v>
      </c>
      <c r="L358" s="42" t="s">
        <v>30</v>
      </c>
      <c r="M358" s="49">
        <v>9.4009463699999998</v>
      </c>
      <c r="N358" s="42" t="s">
        <v>30</v>
      </c>
      <c r="O358" s="41">
        <f t="shared" si="122"/>
        <v>3.7052374000000015</v>
      </c>
      <c r="P358" s="42" t="s">
        <v>30</v>
      </c>
      <c r="Q358" s="41">
        <f t="shared" si="123"/>
        <v>-3.7052373999999997</v>
      </c>
      <c r="R358" s="42" t="s">
        <v>30</v>
      </c>
      <c r="S358" s="88">
        <f t="shared" si="119"/>
        <v>-0.28270909862268778</v>
      </c>
      <c r="T358" s="41" t="s">
        <v>704</v>
      </c>
      <c r="U358" s="21"/>
      <c r="V358" s="13"/>
      <c r="W358" s="13"/>
      <c r="X358" s="23"/>
      <c r="Y358" s="23"/>
      <c r="Z358" s="23"/>
    </row>
    <row r="359" spans="1:26" ht="31.5" x14ac:dyDescent="0.25">
      <c r="A359" s="38" t="s">
        <v>691</v>
      </c>
      <c r="B359" s="53" t="s">
        <v>705</v>
      </c>
      <c r="C359" s="57" t="s">
        <v>706</v>
      </c>
      <c r="D359" s="70" t="s">
        <v>30</v>
      </c>
      <c r="E359" s="70">
        <v>6.5665799700000003</v>
      </c>
      <c r="F359" s="42" t="s">
        <v>30</v>
      </c>
      <c r="G359" s="40">
        <v>7.9424620000000001E-2</v>
      </c>
      <c r="H359" s="42" t="s">
        <v>30</v>
      </c>
      <c r="I359" s="40">
        <v>6.4871553500000001</v>
      </c>
      <c r="J359" s="42" t="s">
        <v>30</v>
      </c>
      <c r="K359" s="49">
        <v>6.4871553500000001</v>
      </c>
      <c r="L359" s="42" t="s">
        <v>30</v>
      </c>
      <c r="M359" s="49">
        <v>6.6095489500000006</v>
      </c>
      <c r="N359" s="42" t="s">
        <v>30</v>
      </c>
      <c r="O359" s="41">
        <f t="shared" si="122"/>
        <v>-0.12239360000000055</v>
      </c>
      <c r="P359" s="42" t="s">
        <v>30</v>
      </c>
      <c r="Q359" s="41">
        <f t="shared" si="123"/>
        <v>0.12239360000000055</v>
      </c>
      <c r="R359" s="42" t="s">
        <v>30</v>
      </c>
      <c r="S359" s="88">
        <f t="shared" si="119"/>
        <v>1.8867067828119848E-2</v>
      </c>
      <c r="T359" s="43" t="s">
        <v>93</v>
      </c>
      <c r="U359" s="21"/>
      <c r="V359" s="13"/>
      <c r="W359" s="13"/>
      <c r="X359" s="23"/>
      <c r="Y359" s="23"/>
      <c r="Z359" s="23"/>
    </row>
    <row r="360" spans="1:26" ht="31.5" x14ac:dyDescent="0.25">
      <c r="A360" s="38" t="s">
        <v>691</v>
      </c>
      <c r="B360" s="53" t="s">
        <v>707</v>
      </c>
      <c r="C360" s="57" t="s">
        <v>708</v>
      </c>
      <c r="D360" s="49" t="s">
        <v>30</v>
      </c>
      <c r="E360" s="49">
        <v>26.69804594</v>
      </c>
      <c r="F360" s="42" t="s">
        <v>30</v>
      </c>
      <c r="G360" s="40">
        <v>26.69804594</v>
      </c>
      <c r="H360" s="42" t="s">
        <v>30</v>
      </c>
      <c r="I360" s="40">
        <v>0</v>
      </c>
      <c r="J360" s="42" t="s">
        <v>30</v>
      </c>
      <c r="K360" s="49">
        <v>0</v>
      </c>
      <c r="L360" s="42" t="s">
        <v>30</v>
      </c>
      <c r="M360" s="49">
        <v>0</v>
      </c>
      <c r="N360" s="42" t="s">
        <v>30</v>
      </c>
      <c r="O360" s="41">
        <f t="shared" si="122"/>
        <v>0</v>
      </c>
      <c r="P360" s="42" t="s">
        <v>30</v>
      </c>
      <c r="Q360" s="41">
        <f t="shared" si="123"/>
        <v>0</v>
      </c>
      <c r="R360" s="42" t="s">
        <v>30</v>
      </c>
      <c r="S360" s="88">
        <v>0</v>
      </c>
      <c r="T360" s="43" t="s">
        <v>30</v>
      </c>
      <c r="U360" s="21"/>
      <c r="V360" s="13"/>
      <c r="W360" s="13"/>
      <c r="X360" s="23"/>
      <c r="Y360" s="23"/>
      <c r="Z360" s="23"/>
    </row>
    <row r="361" spans="1:26" ht="31.5" x14ac:dyDescent="0.25">
      <c r="A361" s="71" t="s">
        <v>691</v>
      </c>
      <c r="B361" s="58" t="s">
        <v>709</v>
      </c>
      <c r="C361" s="40" t="s">
        <v>710</v>
      </c>
      <c r="D361" s="49" t="s">
        <v>30</v>
      </c>
      <c r="E361" s="72">
        <v>20.731415139999999</v>
      </c>
      <c r="F361" s="42" t="s">
        <v>30</v>
      </c>
      <c r="G361" s="40">
        <v>20.731415139999999</v>
      </c>
      <c r="H361" s="42" t="s">
        <v>30</v>
      </c>
      <c r="I361" s="40">
        <v>0</v>
      </c>
      <c r="J361" s="42" t="s">
        <v>30</v>
      </c>
      <c r="K361" s="49">
        <v>0</v>
      </c>
      <c r="L361" s="42" t="s">
        <v>30</v>
      </c>
      <c r="M361" s="49">
        <v>0</v>
      </c>
      <c r="N361" s="42" t="s">
        <v>30</v>
      </c>
      <c r="O361" s="41">
        <f t="shared" si="122"/>
        <v>0</v>
      </c>
      <c r="P361" s="42" t="s">
        <v>30</v>
      </c>
      <c r="Q361" s="41">
        <f t="shared" si="123"/>
        <v>0</v>
      </c>
      <c r="R361" s="42" t="s">
        <v>30</v>
      </c>
      <c r="S361" s="88">
        <v>0</v>
      </c>
      <c r="T361" s="41" t="s">
        <v>30</v>
      </c>
      <c r="U361" s="21"/>
      <c r="V361" s="13"/>
      <c r="W361" s="13"/>
      <c r="X361" s="23"/>
      <c r="Y361" s="23"/>
      <c r="Z361" s="23"/>
    </row>
    <row r="362" spans="1:26" ht="63" x14ac:dyDescent="0.25">
      <c r="A362" s="71" t="s">
        <v>691</v>
      </c>
      <c r="B362" s="58" t="s">
        <v>711</v>
      </c>
      <c r="C362" s="40" t="s">
        <v>712</v>
      </c>
      <c r="D362" s="49" t="s">
        <v>30</v>
      </c>
      <c r="E362" s="72">
        <v>23.404117040000003</v>
      </c>
      <c r="F362" s="42" t="s">
        <v>30</v>
      </c>
      <c r="G362" s="40">
        <v>14.61394095</v>
      </c>
      <c r="H362" s="42" t="s">
        <v>30</v>
      </c>
      <c r="I362" s="40">
        <v>8.7901760900000028</v>
      </c>
      <c r="J362" s="42" t="s">
        <v>30</v>
      </c>
      <c r="K362" s="49">
        <v>8.790176090000001</v>
      </c>
      <c r="L362" s="42" t="s">
        <v>30</v>
      </c>
      <c r="M362" s="49">
        <v>11.079687310000001</v>
      </c>
      <c r="N362" s="42" t="s">
        <v>30</v>
      </c>
      <c r="O362" s="41">
        <f t="shared" si="122"/>
        <v>-2.2895112199999978</v>
      </c>
      <c r="P362" s="42" t="s">
        <v>30</v>
      </c>
      <c r="Q362" s="41">
        <f t="shared" si="123"/>
        <v>2.2895112199999996</v>
      </c>
      <c r="R362" s="42" t="s">
        <v>30</v>
      </c>
      <c r="S362" s="88">
        <f t="shared" si="119"/>
        <v>0.26046249774274993</v>
      </c>
      <c r="T362" s="51" t="s">
        <v>713</v>
      </c>
      <c r="U362" s="21"/>
      <c r="V362" s="13"/>
      <c r="W362" s="13"/>
      <c r="X362" s="23"/>
      <c r="Y362" s="23"/>
      <c r="Z362" s="23"/>
    </row>
    <row r="363" spans="1:26" ht="63" x14ac:dyDescent="0.25">
      <c r="A363" s="71" t="s">
        <v>691</v>
      </c>
      <c r="B363" s="58" t="s">
        <v>714</v>
      </c>
      <c r="C363" s="40" t="s">
        <v>715</v>
      </c>
      <c r="D363" s="49" t="s">
        <v>30</v>
      </c>
      <c r="E363" s="49">
        <v>6.4020799999999998</v>
      </c>
      <c r="F363" s="42" t="s">
        <v>30</v>
      </c>
      <c r="G363" s="40">
        <v>0</v>
      </c>
      <c r="H363" s="42" t="s">
        <v>30</v>
      </c>
      <c r="I363" s="40">
        <v>6.4020799999999998</v>
      </c>
      <c r="J363" s="42" t="s">
        <v>30</v>
      </c>
      <c r="K363" s="49">
        <v>6.4020799999999998</v>
      </c>
      <c r="L363" s="42" t="s">
        <v>30</v>
      </c>
      <c r="M363" s="49">
        <v>7.8804503200000005</v>
      </c>
      <c r="N363" s="42" t="s">
        <v>30</v>
      </c>
      <c r="O363" s="41">
        <f t="shared" si="122"/>
        <v>-1.4783703200000007</v>
      </c>
      <c r="P363" s="42" t="s">
        <v>30</v>
      </c>
      <c r="Q363" s="41">
        <f t="shared" si="123"/>
        <v>1.4783703200000007</v>
      </c>
      <c r="R363" s="42" t="s">
        <v>30</v>
      </c>
      <c r="S363" s="88">
        <f t="shared" si="119"/>
        <v>0.23092031339814573</v>
      </c>
      <c r="T363" s="51" t="s">
        <v>716</v>
      </c>
      <c r="U363" s="21"/>
      <c r="V363" s="13"/>
      <c r="W363" s="13"/>
      <c r="X363" s="23"/>
      <c r="Y363" s="23"/>
      <c r="Z363" s="23"/>
    </row>
    <row r="364" spans="1:26" ht="31.5" x14ac:dyDescent="0.25">
      <c r="A364" s="71" t="s">
        <v>691</v>
      </c>
      <c r="B364" s="58" t="s">
        <v>717</v>
      </c>
      <c r="C364" s="40" t="s">
        <v>718</v>
      </c>
      <c r="D364" s="49" t="s">
        <v>30</v>
      </c>
      <c r="E364" s="49">
        <v>27.77038057</v>
      </c>
      <c r="F364" s="42" t="s">
        <v>30</v>
      </c>
      <c r="G364" s="40">
        <v>27.77038057</v>
      </c>
      <c r="H364" s="42" t="s">
        <v>30</v>
      </c>
      <c r="I364" s="40">
        <v>0</v>
      </c>
      <c r="J364" s="42" t="s">
        <v>30</v>
      </c>
      <c r="K364" s="49">
        <v>0</v>
      </c>
      <c r="L364" s="42" t="s">
        <v>30</v>
      </c>
      <c r="M364" s="49">
        <v>0</v>
      </c>
      <c r="N364" s="42" t="s">
        <v>30</v>
      </c>
      <c r="O364" s="41">
        <f t="shared" si="122"/>
        <v>0</v>
      </c>
      <c r="P364" s="42" t="s">
        <v>30</v>
      </c>
      <c r="Q364" s="41">
        <f t="shared" si="123"/>
        <v>0</v>
      </c>
      <c r="R364" s="42" t="s">
        <v>30</v>
      </c>
      <c r="S364" s="88">
        <v>0</v>
      </c>
      <c r="T364" s="41" t="s">
        <v>30</v>
      </c>
      <c r="U364" s="21"/>
      <c r="V364" s="13"/>
      <c r="W364" s="13"/>
      <c r="X364" s="23"/>
      <c r="Y364" s="23"/>
      <c r="Z364" s="23"/>
    </row>
    <row r="365" spans="1:26" ht="31.5" x14ac:dyDescent="0.25">
      <c r="A365" s="71" t="s">
        <v>691</v>
      </c>
      <c r="B365" s="58" t="s">
        <v>719</v>
      </c>
      <c r="C365" s="40" t="s">
        <v>720</v>
      </c>
      <c r="D365" s="49" t="s">
        <v>30</v>
      </c>
      <c r="E365" s="49">
        <v>13.753293429999999</v>
      </c>
      <c r="F365" s="42" t="s">
        <v>30</v>
      </c>
      <c r="G365" s="40">
        <v>13.753293429999999</v>
      </c>
      <c r="H365" s="42" t="s">
        <v>30</v>
      </c>
      <c r="I365" s="40">
        <v>0</v>
      </c>
      <c r="J365" s="42" t="s">
        <v>30</v>
      </c>
      <c r="K365" s="49">
        <v>0</v>
      </c>
      <c r="L365" s="42" t="s">
        <v>30</v>
      </c>
      <c r="M365" s="49">
        <v>0</v>
      </c>
      <c r="N365" s="42" t="s">
        <v>30</v>
      </c>
      <c r="O365" s="41">
        <f t="shared" si="122"/>
        <v>0</v>
      </c>
      <c r="P365" s="42" t="s">
        <v>30</v>
      </c>
      <c r="Q365" s="41">
        <f t="shared" si="123"/>
        <v>0</v>
      </c>
      <c r="R365" s="42" t="s">
        <v>30</v>
      </c>
      <c r="S365" s="88">
        <v>0</v>
      </c>
      <c r="T365" s="41" t="s">
        <v>30</v>
      </c>
      <c r="U365" s="21"/>
      <c r="V365" s="13"/>
      <c r="W365" s="13"/>
      <c r="X365" s="23"/>
      <c r="Y365" s="23"/>
      <c r="Z365" s="23"/>
    </row>
    <row r="366" spans="1:26" ht="47.25" x14ac:dyDescent="0.25">
      <c r="A366" s="71" t="s">
        <v>691</v>
      </c>
      <c r="B366" s="58" t="s">
        <v>721</v>
      </c>
      <c r="C366" s="40" t="s">
        <v>722</v>
      </c>
      <c r="D366" s="49" t="s">
        <v>30</v>
      </c>
      <c r="E366" s="49">
        <v>21.532883000000002</v>
      </c>
      <c r="F366" s="42" t="s">
        <v>30</v>
      </c>
      <c r="G366" s="40">
        <v>0</v>
      </c>
      <c r="H366" s="42" t="s">
        <v>30</v>
      </c>
      <c r="I366" s="40">
        <v>21.532883000000002</v>
      </c>
      <c r="J366" s="42" t="s">
        <v>30</v>
      </c>
      <c r="K366" s="49">
        <v>21.532883000000002</v>
      </c>
      <c r="L366" s="42" t="s">
        <v>30</v>
      </c>
      <c r="M366" s="49">
        <v>0.09</v>
      </c>
      <c r="N366" s="42" t="s">
        <v>30</v>
      </c>
      <c r="O366" s="41">
        <f t="shared" si="122"/>
        <v>21.442883000000002</v>
      </c>
      <c r="P366" s="42" t="s">
        <v>30</v>
      </c>
      <c r="Q366" s="41">
        <f t="shared" si="123"/>
        <v>-21.442883000000002</v>
      </c>
      <c r="R366" s="42" t="s">
        <v>30</v>
      </c>
      <c r="S366" s="88">
        <f t="shared" si="119"/>
        <v>-0.99582034602612202</v>
      </c>
      <c r="T366" s="51" t="s">
        <v>723</v>
      </c>
      <c r="U366" s="21"/>
      <c r="V366" s="13"/>
      <c r="W366" s="13"/>
      <c r="X366" s="23"/>
      <c r="Y366" s="23"/>
      <c r="Z366" s="23"/>
    </row>
    <row r="367" spans="1:26" ht="47.25" x14ac:dyDescent="0.25">
      <c r="A367" s="38" t="s">
        <v>691</v>
      </c>
      <c r="B367" s="53" t="s">
        <v>724</v>
      </c>
      <c r="C367" s="57" t="s">
        <v>725</v>
      </c>
      <c r="D367" s="49" t="s">
        <v>30</v>
      </c>
      <c r="E367" s="49">
        <v>50.43506</v>
      </c>
      <c r="F367" s="42" t="s">
        <v>30</v>
      </c>
      <c r="G367" s="40">
        <v>0</v>
      </c>
      <c r="H367" s="42" t="s">
        <v>30</v>
      </c>
      <c r="I367" s="40">
        <v>50.43506</v>
      </c>
      <c r="J367" s="42" t="s">
        <v>30</v>
      </c>
      <c r="K367" s="49">
        <v>50.43506</v>
      </c>
      <c r="L367" s="42" t="s">
        <v>30</v>
      </c>
      <c r="M367" s="49">
        <v>0.09</v>
      </c>
      <c r="N367" s="42" t="s">
        <v>30</v>
      </c>
      <c r="O367" s="41">
        <f t="shared" si="122"/>
        <v>50.345059999999997</v>
      </c>
      <c r="P367" s="42" t="s">
        <v>30</v>
      </c>
      <c r="Q367" s="41">
        <f t="shared" si="123"/>
        <v>-50.345059999999997</v>
      </c>
      <c r="R367" s="42" t="s">
        <v>30</v>
      </c>
      <c r="S367" s="88">
        <f t="shared" si="119"/>
        <v>-0.99821552705598049</v>
      </c>
      <c r="T367" s="51" t="s">
        <v>723</v>
      </c>
      <c r="U367" s="21"/>
      <c r="V367" s="13"/>
      <c r="W367" s="13"/>
      <c r="X367" s="23"/>
      <c r="Y367" s="23"/>
      <c r="Z367" s="23"/>
    </row>
    <row r="368" spans="1:26" ht="47.25" x14ac:dyDescent="0.25">
      <c r="A368" s="38" t="s">
        <v>691</v>
      </c>
      <c r="B368" s="53" t="s">
        <v>726</v>
      </c>
      <c r="C368" s="57" t="s">
        <v>727</v>
      </c>
      <c r="D368" s="49" t="s">
        <v>30</v>
      </c>
      <c r="E368" s="49">
        <v>32.122641000000002</v>
      </c>
      <c r="F368" s="42" t="s">
        <v>30</v>
      </c>
      <c r="G368" s="40">
        <v>0</v>
      </c>
      <c r="H368" s="42" t="s">
        <v>30</v>
      </c>
      <c r="I368" s="40">
        <v>32.122641000000002</v>
      </c>
      <c r="J368" s="42" t="s">
        <v>30</v>
      </c>
      <c r="K368" s="49">
        <v>32.122641000000002</v>
      </c>
      <c r="L368" s="42" t="s">
        <v>30</v>
      </c>
      <c r="M368" s="49">
        <v>0.09</v>
      </c>
      <c r="N368" s="42" t="s">
        <v>30</v>
      </c>
      <c r="O368" s="41">
        <f t="shared" si="122"/>
        <v>32.032640999999998</v>
      </c>
      <c r="P368" s="42" t="s">
        <v>30</v>
      </c>
      <c r="Q368" s="41">
        <f t="shared" si="123"/>
        <v>-32.032640999999998</v>
      </c>
      <c r="R368" s="42" t="s">
        <v>30</v>
      </c>
      <c r="S368" s="88">
        <f t="shared" si="119"/>
        <v>-0.99719823784102923</v>
      </c>
      <c r="T368" s="41" t="s">
        <v>723</v>
      </c>
      <c r="U368" s="21"/>
      <c r="V368" s="13"/>
      <c r="W368" s="13"/>
      <c r="X368" s="23"/>
      <c r="Y368" s="23"/>
      <c r="Z368" s="23"/>
    </row>
    <row r="369" spans="1:26" ht="47.25" x14ac:dyDescent="0.25">
      <c r="A369" s="38" t="s">
        <v>691</v>
      </c>
      <c r="B369" s="53" t="s">
        <v>728</v>
      </c>
      <c r="C369" s="57" t="s">
        <v>729</v>
      </c>
      <c r="D369" s="49" t="s">
        <v>30</v>
      </c>
      <c r="E369" s="49">
        <v>10.892709999999999</v>
      </c>
      <c r="F369" s="42" t="s">
        <v>30</v>
      </c>
      <c r="G369" s="40">
        <v>0</v>
      </c>
      <c r="H369" s="42" t="s">
        <v>30</v>
      </c>
      <c r="I369" s="40">
        <v>10.892709999999999</v>
      </c>
      <c r="J369" s="42" t="s">
        <v>30</v>
      </c>
      <c r="K369" s="49">
        <v>10.892709999999999</v>
      </c>
      <c r="L369" s="42" t="s">
        <v>30</v>
      </c>
      <c r="M369" s="49">
        <v>9.7262698000000007</v>
      </c>
      <c r="N369" s="42" t="s">
        <v>30</v>
      </c>
      <c r="O369" s="41">
        <f t="shared" si="122"/>
        <v>1.1664401999999985</v>
      </c>
      <c r="P369" s="42" t="s">
        <v>30</v>
      </c>
      <c r="Q369" s="41">
        <f t="shared" si="123"/>
        <v>-1.1664401999999985</v>
      </c>
      <c r="R369" s="42" t="s">
        <v>30</v>
      </c>
      <c r="S369" s="88">
        <f t="shared" si="119"/>
        <v>-0.10708448127233705</v>
      </c>
      <c r="T369" s="41" t="s">
        <v>730</v>
      </c>
      <c r="U369" s="21"/>
      <c r="V369" s="13"/>
      <c r="W369" s="13"/>
      <c r="X369" s="23"/>
      <c r="Y369" s="23"/>
      <c r="Z369" s="23"/>
    </row>
    <row r="370" spans="1:26" ht="47.25" x14ac:dyDescent="0.25">
      <c r="A370" s="38" t="s">
        <v>691</v>
      </c>
      <c r="B370" s="53" t="s">
        <v>731</v>
      </c>
      <c r="C370" s="57" t="s">
        <v>732</v>
      </c>
      <c r="D370" s="49" t="s">
        <v>30</v>
      </c>
      <c r="E370" s="49" t="s">
        <v>30</v>
      </c>
      <c r="F370" s="42" t="s">
        <v>30</v>
      </c>
      <c r="G370" s="40" t="s">
        <v>30</v>
      </c>
      <c r="H370" s="42" t="s">
        <v>30</v>
      </c>
      <c r="I370" s="40" t="s">
        <v>30</v>
      </c>
      <c r="J370" s="42" t="s">
        <v>30</v>
      </c>
      <c r="K370" s="49" t="s">
        <v>30</v>
      </c>
      <c r="L370" s="42" t="s">
        <v>30</v>
      </c>
      <c r="M370" s="49">
        <v>0</v>
      </c>
      <c r="N370" s="42" t="s">
        <v>30</v>
      </c>
      <c r="O370" s="41" t="s">
        <v>30</v>
      </c>
      <c r="P370" s="42" t="s">
        <v>30</v>
      </c>
      <c r="Q370" s="41" t="s">
        <v>30</v>
      </c>
      <c r="R370" s="42" t="s">
        <v>30</v>
      </c>
      <c r="S370" s="88" t="s">
        <v>30</v>
      </c>
      <c r="T370" s="41" t="s">
        <v>685</v>
      </c>
      <c r="U370" s="21"/>
      <c r="V370" s="13"/>
      <c r="W370" s="13"/>
      <c r="X370" s="23"/>
      <c r="Y370" s="23"/>
      <c r="Z370" s="23"/>
    </row>
    <row r="371" spans="1:26" s="23" customFormat="1" ht="31.5" x14ac:dyDescent="0.25">
      <c r="A371" s="30" t="s">
        <v>733</v>
      </c>
      <c r="B371" s="36" t="s">
        <v>86</v>
      </c>
      <c r="C371" s="32" t="s">
        <v>29</v>
      </c>
      <c r="D371" s="33" t="s">
        <v>30</v>
      </c>
      <c r="E371" s="33">
        <v>0</v>
      </c>
      <c r="F371" s="34" t="s">
        <v>30</v>
      </c>
      <c r="G371" s="33">
        <v>0</v>
      </c>
      <c r="H371" s="34" t="s">
        <v>30</v>
      </c>
      <c r="I371" s="33">
        <v>0</v>
      </c>
      <c r="J371" s="34" t="s">
        <v>30</v>
      </c>
      <c r="K371" s="33">
        <v>0</v>
      </c>
      <c r="L371" s="34" t="s">
        <v>30</v>
      </c>
      <c r="M371" s="33">
        <v>0</v>
      </c>
      <c r="N371" s="34" t="s">
        <v>30</v>
      </c>
      <c r="O371" s="33">
        <v>0</v>
      </c>
      <c r="P371" s="34" t="s">
        <v>30</v>
      </c>
      <c r="Q371" s="33">
        <v>0</v>
      </c>
      <c r="R371" s="34" t="s">
        <v>30</v>
      </c>
      <c r="S371" s="35">
        <v>0</v>
      </c>
      <c r="T371" s="47" t="s">
        <v>30</v>
      </c>
      <c r="U371" s="21"/>
      <c r="V371" s="22"/>
      <c r="W371" s="22"/>
    </row>
    <row r="372" spans="1:26" s="23" customFormat="1" ht="47.25" x14ac:dyDescent="0.25">
      <c r="A372" s="30" t="s">
        <v>734</v>
      </c>
      <c r="B372" s="36" t="s">
        <v>88</v>
      </c>
      <c r="C372" s="32" t="s">
        <v>29</v>
      </c>
      <c r="D372" s="33" t="s">
        <v>30</v>
      </c>
      <c r="E372" s="33">
        <f>E373+E377+E374+E375</f>
        <v>1064.8103126200001</v>
      </c>
      <c r="F372" s="34" t="s">
        <v>30</v>
      </c>
      <c r="G372" s="33">
        <f>G373+G377+G374+G375</f>
        <v>658.34900743000003</v>
      </c>
      <c r="H372" s="34" t="s">
        <v>30</v>
      </c>
      <c r="I372" s="33">
        <f>I373+I377+I374+I375</f>
        <v>406.46130519000002</v>
      </c>
      <c r="J372" s="34" t="s">
        <v>30</v>
      </c>
      <c r="K372" s="33">
        <f>K373+K377+K374+K375</f>
        <v>132.05463781</v>
      </c>
      <c r="L372" s="34" t="s">
        <v>30</v>
      </c>
      <c r="M372" s="33">
        <f>M373+M377+M374+M375</f>
        <v>110.68307513999999</v>
      </c>
      <c r="N372" s="34" t="s">
        <v>30</v>
      </c>
      <c r="O372" s="33">
        <f>O373+O377+O374+O375</f>
        <v>295.77823005000005</v>
      </c>
      <c r="P372" s="34" t="s">
        <v>30</v>
      </c>
      <c r="Q372" s="33">
        <f>Q373+Q377+Q374+Q375</f>
        <v>-21.37156267000001</v>
      </c>
      <c r="R372" s="34" t="s">
        <v>30</v>
      </c>
      <c r="S372" s="35">
        <f t="shared" si="119"/>
        <v>-0.1618387890378328</v>
      </c>
      <c r="T372" s="47" t="s">
        <v>30</v>
      </c>
      <c r="U372" s="21"/>
      <c r="V372" s="22"/>
      <c r="W372" s="22"/>
    </row>
    <row r="373" spans="1:26" s="23" customFormat="1" ht="31.5" x14ac:dyDescent="0.25">
      <c r="A373" s="30" t="s">
        <v>735</v>
      </c>
      <c r="B373" s="36" t="s">
        <v>90</v>
      </c>
      <c r="C373" s="32" t="s">
        <v>29</v>
      </c>
      <c r="D373" s="33" t="s">
        <v>30</v>
      </c>
      <c r="E373" s="33">
        <v>0</v>
      </c>
      <c r="F373" s="34" t="s">
        <v>30</v>
      </c>
      <c r="G373" s="33">
        <v>0</v>
      </c>
      <c r="H373" s="34" t="s">
        <v>30</v>
      </c>
      <c r="I373" s="33">
        <v>0</v>
      </c>
      <c r="J373" s="34" t="s">
        <v>30</v>
      </c>
      <c r="K373" s="33">
        <v>0</v>
      </c>
      <c r="L373" s="34" t="s">
        <v>30</v>
      </c>
      <c r="M373" s="33">
        <v>0</v>
      </c>
      <c r="N373" s="34" t="s">
        <v>30</v>
      </c>
      <c r="O373" s="33">
        <v>0</v>
      </c>
      <c r="P373" s="34" t="s">
        <v>30</v>
      </c>
      <c r="Q373" s="33">
        <v>0</v>
      </c>
      <c r="R373" s="34" t="s">
        <v>30</v>
      </c>
      <c r="S373" s="35">
        <v>0</v>
      </c>
      <c r="T373" s="47" t="s">
        <v>30</v>
      </c>
      <c r="U373" s="21"/>
      <c r="V373" s="22"/>
      <c r="W373" s="22"/>
    </row>
    <row r="374" spans="1:26" s="23" customFormat="1" x14ac:dyDescent="0.25">
      <c r="A374" s="30" t="s">
        <v>736</v>
      </c>
      <c r="B374" s="36" t="s">
        <v>97</v>
      </c>
      <c r="C374" s="32" t="s">
        <v>29</v>
      </c>
      <c r="D374" s="33" t="s">
        <v>30</v>
      </c>
      <c r="E374" s="33">
        <v>0</v>
      </c>
      <c r="F374" s="34" t="s">
        <v>30</v>
      </c>
      <c r="G374" s="33">
        <v>0</v>
      </c>
      <c r="H374" s="34" t="s">
        <v>30</v>
      </c>
      <c r="I374" s="33">
        <v>0</v>
      </c>
      <c r="J374" s="34" t="s">
        <v>30</v>
      </c>
      <c r="K374" s="33">
        <v>0</v>
      </c>
      <c r="L374" s="34" t="s">
        <v>30</v>
      </c>
      <c r="M374" s="33">
        <v>0</v>
      </c>
      <c r="N374" s="34" t="s">
        <v>30</v>
      </c>
      <c r="O374" s="33">
        <v>0</v>
      </c>
      <c r="P374" s="34" t="s">
        <v>30</v>
      </c>
      <c r="Q374" s="33">
        <v>0</v>
      </c>
      <c r="R374" s="34" t="s">
        <v>30</v>
      </c>
      <c r="S374" s="35">
        <v>0</v>
      </c>
      <c r="T374" s="47" t="s">
        <v>30</v>
      </c>
      <c r="U374" s="21"/>
      <c r="V374" s="22"/>
      <c r="W374" s="22"/>
    </row>
    <row r="375" spans="1:26" s="23" customFormat="1" x14ac:dyDescent="0.25">
      <c r="A375" s="30" t="s">
        <v>737</v>
      </c>
      <c r="B375" s="36" t="s">
        <v>109</v>
      </c>
      <c r="C375" s="32" t="s">
        <v>29</v>
      </c>
      <c r="D375" s="33" t="s">
        <v>30</v>
      </c>
      <c r="E375" s="33">
        <f>SUM(E376)</f>
        <v>17.5</v>
      </c>
      <c r="F375" s="34" t="s">
        <v>30</v>
      </c>
      <c r="G375" s="33">
        <f>SUM(G376)</f>
        <v>0</v>
      </c>
      <c r="H375" s="34" t="s">
        <v>30</v>
      </c>
      <c r="I375" s="33">
        <f>SUM(I376)</f>
        <v>17.5</v>
      </c>
      <c r="J375" s="34" t="s">
        <v>30</v>
      </c>
      <c r="K375" s="33">
        <f>SUM(K376)</f>
        <v>17.499999999999996</v>
      </c>
      <c r="L375" s="34" t="s">
        <v>30</v>
      </c>
      <c r="M375" s="33">
        <f>SUM(M376)</f>
        <v>17.084190179999997</v>
      </c>
      <c r="N375" s="34" t="s">
        <v>30</v>
      </c>
      <c r="O375" s="33">
        <f>SUM(O376)</f>
        <v>0.41580982000000333</v>
      </c>
      <c r="P375" s="34" t="s">
        <v>30</v>
      </c>
      <c r="Q375" s="33">
        <f>SUM(Q376)</f>
        <v>-0.41580981999999977</v>
      </c>
      <c r="R375" s="34" t="s">
        <v>30</v>
      </c>
      <c r="S375" s="35">
        <f t="shared" si="119"/>
        <v>-2.3760561142857135E-2</v>
      </c>
      <c r="T375" s="33" t="s">
        <v>30</v>
      </c>
      <c r="U375" s="21"/>
      <c r="V375" s="22"/>
      <c r="W375" s="22"/>
    </row>
    <row r="376" spans="1:26" ht="31.5" x14ac:dyDescent="0.25">
      <c r="A376" s="38" t="s">
        <v>737</v>
      </c>
      <c r="B376" s="39" t="s">
        <v>738</v>
      </c>
      <c r="C376" s="40" t="s">
        <v>739</v>
      </c>
      <c r="D376" s="41" t="s">
        <v>30</v>
      </c>
      <c r="E376" s="41">
        <v>17.5</v>
      </c>
      <c r="F376" s="42" t="s">
        <v>30</v>
      </c>
      <c r="G376" s="41">
        <v>0</v>
      </c>
      <c r="H376" s="42" t="s">
        <v>30</v>
      </c>
      <c r="I376" s="41">
        <v>17.5</v>
      </c>
      <c r="J376" s="42" t="s">
        <v>30</v>
      </c>
      <c r="K376" s="41">
        <v>17.499999999999996</v>
      </c>
      <c r="L376" s="42" t="s">
        <v>30</v>
      </c>
      <c r="M376" s="41">
        <v>17.084190179999997</v>
      </c>
      <c r="N376" s="42" t="s">
        <v>30</v>
      </c>
      <c r="O376" s="41">
        <f>I376-M376</f>
        <v>0.41580982000000333</v>
      </c>
      <c r="P376" s="42" t="s">
        <v>30</v>
      </c>
      <c r="Q376" s="41">
        <f>M376-K376</f>
        <v>-0.41580981999999977</v>
      </c>
      <c r="R376" s="42" t="s">
        <v>30</v>
      </c>
      <c r="S376" s="88">
        <f t="shared" si="119"/>
        <v>-2.3760561142857135E-2</v>
      </c>
      <c r="T376" s="41" t="s">
        <v>30</v>
      </c>
      <c r="U376" s="44"/>
      <c r="V376" s="13"/>
      <c r="W376" s="13"/>
      <c r="X376" s="23"/>
      <c r="Y376" s="23"/>
      <c r="Z376" s="23"/>
    </row>
    <row r="377" spans="1:26" s="23" customFormat="1" ht="31.5" x14ac:dyDescent="0.25">
      <c r="A377" s="30" t="s">
        <v>740</v>
      </c>
      <c r="B377" s="36" t="s">
        <v>114</v>
      </c>
      <c r="C377" s="32" t="s">
        <v>29</v>
      </c>
      <c r="D377" s="33" t="s">
        <v>30</v>
      </c>
      <c r="E377" s="33">
        <f>SUM(E378:E380)</f>
        <v>1047.3103126200001</v>
      </c>
      <c r="F377" s="34" t="s">
        <v>30</v>
      </c>
      <c r="G377" s="33">
        <f>SUM(G378:G380)</f>
        <v>658.34900743000003</v>
      </c>
      <c r="H377" s="34" t="s">
        <v>30</v>
      </c>
      <c r="I377" s="33">
        <f>SUM(I378:I380)</f>
        <v>388.96130519000002</v>
      </c>
      <c r="J377" s="34" t="s">
        <v>30</v>
      </c>
      <c r="K377" s="33">
        <f>SUM(K378:K380)</f>
        <v>114.55463781</v>
      </c>
      <c r="L377" s="34" t="s">
        <v>30</v>
      </c>
      <c r="M377" s="33">
        <f>SUM(M378:M380)</f>
        <v>93.598884959999992</v>
      </c>
      <c r="N377" s="34" t="s">
        <v>30</v>
      </c>
      <c r="O377" s="33">
        <f>SUM(O378:O380)</f>
        <v>295.36242023000005</v>
      </c>
      <c r="P377" s="34" t="s">
        <v>30</v>
      </c>
      <c r="Q377" s="33">
        <f>SUM(Q378:Q380)</f>
        <v>-20.95575285000001</v>
      </c>
      <c r="R377" s="34" t="s">
        <v>30</v>
      </c>
      <c r="S377" s="35">
        <f t="shared" si="119"/>
        <v>-0.1829323827530856</v>
      </c>
      <c r="T377" s="47" t="s">
        <v>30</v>
      </c>
      <c r="U377" s="21"/>
      <c r="V377" s="22"/>
      <c r="W377" s="22"/>
    </row>
    <row r="378" spans="1:26" ht="31.5" x14ac:dyDescent="0.25">
      <c r="A378" s="54" t="s">
        <v>740</v>
      </c>
      <c r="B378" s="55" t="s">
        <v>741</v>
      </c>
      <c r="C378" s="73" t="s">
        <v>742</v>
      </c>
      <c r="D378" s="49" t="s">
        <v>30</v>
      </c>
      <c r="E378" s="49">
        <v>574.74881531000005</v>
      </c>
      <c r="F378" s="42" t="s">
        <v>30</v>
      </c>
      <c r="G378" s="40">
        <v>480.19417750000002</v>
      </c>
      <c r="H378" s="42" t="s">
        <v>30</v>
      </c>
      <c r="I378" s="40">
        <v>94.554637810000031</v>
      </c>
      <c r="J378" s="42" t="s">
        <v>30</v>
      </c>
      <c r="K378" s="49">
        <v>94.554637810000003</v>
      </c>
      <c r="L378" s="42" t="s">
        <v>30</v>
      </c>
      <c r="M378" s="49">
        <v>92.244637029999993</v>
      </c>
      <c r="N378" s="42" t="s">
        <v>30</v>
      </c>
      <c r="O378" s="41">
        <f t="shared" ref="O378:O380" si="124">I378-M378</f>
        <v>2.3100007800000384</v>
      </c>
      <c r="P378" s="42" t="s">
        <v>30</v>
      </c>
      <c r="Q378" s="41">
        <f t="shared" ref="Q378:Q380" si="125">M378-K378</f>
        <v>-2.31000078000001</v>
      </c>
      <c r="R378" s="42" t="s">
        <v>30</v>
      </c>
      <c r="S378" s="88">
        <f t="shared" si="119"/>
        <v>-2.4430327623291965E-2</v>
      </c>
      <c r="T378" s="51" t="s">
        <v>30</v>
      </c>
      <c r="U378" s="21"/>
      <c r="V378" s="13"/>
      <c r="W378" s="13"/>
      <c r="X378" s="23"/>
      <c r="Y378" s="23"/>
      <c r="Z378" s="23"/>
    </row>
    <row r="379" spans="1:26" ht="31.5" x14ac:dyDescent="0.25">
      <c r="A379" s="54" t="s">
        <v>740</v>
      </c>
      <c r="B379" s="55" t="s">
        <v>743</v>
      </c>
      <c r="C379" s="73" t="s">
        <v>744</v>
      </c>
      <c r="D379" s="49" t="s">
        <v>30</v>
      </c>
      <c r="E379" s="49">
        <v>452.56149730999999</v>
      </c>
      <c r="F379" s="42" t="s">
        <v>30</v>
      </c>
      <c r="G379" s="40">
        <v>178.15482993000001</v>
      </c>
      <c r="H379" s="42" t="s">
        <v>30</v>
      </c>
      <c r="I379" s="40">
        <v>274.40666737999999</v>
      </c>
      <c r="J379" s="42" t="s">
        <v>30</v>
      </c>
      <c r="K379" s="49">
        <v>0</v>
      </c>
      <c r="L379" s="42" t="s">
        <v>30</v>
      </c>
      <c r="M379" s="49">
        <v>0</v>
      </c>
      <c r="N379" s="42" t="s">
        <v>30</v>
      </c>
      <c r="O379" s="41">
        <f t="shared" si="124"/>
        <v>274.40666737999999</v>
      </c>
      <c r="P379" s="42" t="s">
        <v>30</v>
      </c>
      <c r="Q379" s="41">
        <f t="shared" si="125"/>
        <v>0</v>
      </c>
      <c r="R379" s="42" t="s">
        <v>30</v>
      </c>
      <c r="S379" s="88">
        <v>0</v>
      </c>
      <c r="T379" s="51" t="s">
        <v>30</v>
      </c>
      <c r="U379" s="21"/>
      <c r="V379" s="13"/>
      <c r="W379" s="13"/>
      <c r="X379" s="23"/>
      <c r="Y379" s="23"/>
      <c r="Z379" s="23"/>
    </row>
    <row r="380" spans="1:26" ht="78.75" x14ac:dyDescent="0.25">
      <c r="A380" s="54" t="s">
        <v>740</v>
      </c>
      <c r="B380" s="55" t="s">
        <v>745</v>
      </c>
      <c r="C380" s="73" t="s">
        <v>746</v>
      </c>
      <c r="D380" s="49" t="s">
        <v>30</v>
      </c>
      <c r="E380" s="49">
        <v>20</v>
      </c>
      <c r="F380" s="42" t="s">
        <v>30</v>
      </c>
      <c r="G380" s="40">
        <v>0</v>
      </c>
      <c r="H380" s="42" t="s">
        <v>30</v>
      </c>
      <c r="I380" s="40">
        <v>20</v>
      </c>
      <c r="J380" s="42" t="s">
        <v>30</v>
      </c>
      <c r="K380" s="49">
        <v>20</v>
      </c>
      <c r="L380" s="42" t="s">
        <v>30</v>
      </c>
      <c r="M380" s="49">
        <v>1.3542479300000001</v>
      </c>
      <c r="N380" s="42" t="s">
        <v>30</v>
      </c>
      <c r="O380" s="41">
        <f t="shared" si="124"/>
        <v>18.64575207</v>
      </c>
      <c r="P380" s="42" t="s">
        <v>30</v>
      </c>
      <c r="Q380" s="41">
        <f t="shared" si="125"/>
        <v>-18.64575207</v>
      </c>
      <c r="R380" s="42" t="s">
        <v>30</v>
      </c>
      <c r="S380" s="88">
        <f t="shared" si="119"/>
        <v>-0.93228760350000006</v>
      </c>
      <c r="T380" s="51" t="s">
        <v>747</v>
      </c>
      <c r="U380" s="21"/>
      <c r="V380" s="13"/>
      <c r="W380" s="13"/>
      <c r="X380" s="23"/>
      <c r="Y380" s="23"/>
      <c r="Z380" s="23"/>
    </row>
    <row r="381" spans="1:26" s="23" customFormat="1" ht="31.5" x14ac:dyDescent="0.25">
      <c r="A381" s="30" t="s">
        <v>748</v>
      </c>
      <c r="B381" s="36" t="s">
        <v>126</v>
      </c>
      <c r="C381" s="32" t="s">
        <v>29</v>
      </c>
      <c r="D381" s="33" t="s">
        <v>30</v>
      </c>
      <c r="E381" s="33">
        <f>E382+E388+E390+E416</f>
        <v>2140.2842316994916</v>
      </c>
      <c r="F381" s="34" t="s">
        <v>30</v>
      </c>
      <c r="G381" s="33">
        <f>G382+G388+G390+G416</f>
        <v>477.05977186000007</v>
      </c>
      <c r="H381" s="34" t="s">
        <v>30</v>
      </c>
      <c r="I381" s="33">
        <f>I382+I388+I390+I416</f>
        <v>1663.2244598394914</v>
      </c>
      <c r="J381" s="34" t="s">
        <v>30</v>
      </c>
      <c r="K381" s="33">
        <f>K382+K388+K390+K416</f>
        <v>395.89920979999999</v>
      </c>
      <c r="L381" s="34" t="s">
        <v>30</v>
      </c>
      <c r="M381" s="33">
        <f>M382+M388+M390+M416</f>
        <v>179.85857432</v>
      </c>
      <c r="N381" s="34" t="s">
        <v>30</v>
      </c>
      <c r="O381" s="33">
        <f>O382+O388+O390+O416</f>
        <v>1483.5500204694913</v>
      </c>
      <c r="P381" s="34" t="s">
        <v>30</v>
      </c>
      <c r="Q381" s="33">
        <f>Q382+Q388+Q390+Q416</f>
        <v>-216.22477042999998</v>
      </c>
      <c r="R381" s="34" t="s">
        <v>30</v>
      </c>
      <c r="S381" s="35">
        <f t="shared" si="119"/>
        <v>-0.5461611568743272</v>
      </c>
      <c r="T381" s="47" t="s">
        <v>30</v>
      </c>
      <c r="U381" s="21"/>
      <c r="V381" s="22"/>
      <c r="W381" s="22"/>
    </row>
    <row r="382" spans="1:26" s="23" customFormat="1" ht="31.5" x14ac:dyDescent="0.25">
      <c r="A382" s="30" t="s">
        <v>749</v>
      </c>
      <c r="B382" s="36" t="s">
        <v>128</v>
      </c>
      <c r="C382" s="32" t="s">
        <v>29</v>
      </c>
      <c r="D382" s="33" t="s">
        <v>30</v>
      </c>
      <c r="E382" s="33">
        <f>SUM(E383:E387)</f>
        <v>106.9</v>
      </c>
      <c r="F382" s="34" t="s">
        <v>30</v>
      </c>
      <c r="G382" s="33">
        <f>SUM(G383:G387)</f>
        <v>0</v>
      </c>
      <c r="H382" s="34" t="s">
        <v>30</v>
      </c>
      <c r="I382" s="33">
        <f>SUM(I383:I387)</f>
        <v>106.9</v>
      </c>
      <c r="J382" s="34" t="s">
        <v>30</v>
      </c>
      <c r="K382" s="33">
        <f>SUM(K383:K387)</f>
        <v>17</v>
      </c>
      <c r="L382" s="34" t="s">
        <v>30</v>
      </c>
      <c r="M382" s="33">
        <f>SUM(M383:M387)</f>
        <v>3.7202790000000001</v>
      </c>
      <c r="N382" s="34" t="s">
        <v>30</v>
      </c>
      <c r="O382" s="33">
        <f>SUM(O383:O387)</f>
        <v>103.179721</v>
      </c>
      <c r="P382" s="34" t="s">
        <v>30</v>
      </c>
      <c r="Q382" s="33">
        <f>SUM(Q383:Q387)</f>
        <v>-13.279721</v>
      </c>
      <c r="R382" s="34" t="s">
        <v>30</v>
      </c>
      <c r="S382" s="35">
        <f t="shared" si="119"/>
        <v>-0.78116005882352946</v>
      </c>
      <c r="T382" s="47" t="s">
        <v>30</v>
      </c>
      <c r="U382" s="21"/>
      <c r="V382" s="22"/>
      <c r="W382" s="22"/>
    </row>
    <row r="383" spans="1:26" ht="47.25" x14ac:dyDescent="0.25">
      <c r="A383" s="38" t="s">
        <v>749</v>
      </c>
      <c r="B383" s="74" t="s">
        <v>750</v>
      </c>
      <c r="C383" s="40" t="s">
        <v>751</v>
      </c>
      <c r="D383" s="49" t="s">
        <v>30</v>
      </c>
      <c r="E383" s="49">
        <v>5.5</v>
      </c>
      <c r="F383" s="42" t="s">
        <v>30</v>
      </c>
      <c r="G383" s="40">
        <v>0</v>
      </c>
      <c r="H383" s="42" t="s">
        <v>30</v>
      </c>
      <c r="I383" s="40">
        <v>5.5</v>
      </c>
      <c r="J383" s="42" t="s">
        <v>30</v>
      </c>
      <c r="K383" s="49">
        <v>5.5</v>
      </c>
      <c r="L383" s="42" t="s">
        <v>30</v>
      </c>
      <c r="M383" s="49">
        <v>0</v>
      </c>
      <c r="N383" s="42" t="s">
        <v>30</v>
      </c>
      <c r="O383" s="41">
        <f t="shared" ref="O383:O386" si="126">I383-M383</f>
        <v>5.5</v>
      </c>
      <c r="P383" s="42" t="s">
        <v>30</v>
      </c>
      <c r="Q383" s="41">
        <f t="shared" ref="Q383:Q386" si="127">M383-K383</f>
        <v>-5.5</v>
      </c>
      <c r="R383" s="42" t="s">
        <v>30</v>
      </c>
      <c r="S383" s="88">
        <f t="shared" si="119"/>
        <v>-1</v>
      </c>
      <c r="T383" s="51" t="s">
        <v>752</v>
      </c>
      <c r="U383" s="21"/>
      <c r="V383" s="13"/>
      <c r="W383" s="13"/>
      <c r="X383" s="23"/>
      <c r="Y383" s="23"/>
      <c r="Z383" s="23"/>
    </row>
    <row r="384" spans="1:26" ht="47.25" x14ac:dyDescent="0.25">
      <c r="A384" s="73" t="s">
        <v>749</v>
      </c>
      <c r="B384" s="73" t="s">
        <v>753</v>
      </c>
      <c r="C384" s="73" t="s">
        <v>754</v>
      </c>
      <c r="D384" s="49" t="s">
        <v>30</v>
      </c>
      <c r="E384" s="49">
        <v>1</v>
      </c>
      <c r="F384" s="42" t="s">
        <v>30</v>
      </c>
      <c r="G384" s="40">
        <v>0</v>
      </c>
      <c r="H384" s="42" t="s">
        <v>30</v>
      </c>
      <c r="I384" s="40">
        <v>1</v>
      </c>
      <c r="J384" s="42" t="s">
        <v>30</v>
      </c>
      <c r="K384" s="49">
        <v>1</v>
      </c>
      <c r="L384" s="42" t="s">
        <v>30</v>
      </c>
      <c r="M384" s="49">
        <v>0</v>
      </c>
      <c r="N384" s="42" t="s">
        <v>30</v>
      </c>
      <c r="O384" s="41">
        <f t="shared" si="126"/>
        <v>1</v>
      </c>
      <c r="P384" s="42" t="s">
        <v>30</v>
      </c>
      <c r="Q384" s="41">
        <f t="shared" si="127"/>
        <v>-1</v>
      </c>
      <c r="R384" s="42" t="s">
        <v>30</v>
      </c>
      <c r="S384" s="88">
        <f t="shared" si="119"/>
        <v>-1</v>
      </c>
      <c r="T384" s="51" t="s">
        <v>752</v>
      </c>
      <c r="U384" s="21"/>
      <c r="V384" s="13"/>
      <c r="W384" s="13"/>
      <c r="X384" s="23"/>
      <c r="Y384" s="23"/>
      <c r="Z384" s="23"/>
    </row>
    <row r="385" spans="1:26" ht="63" x14ac:dyDescent="0.25">
      <c r="A385" s="38" t="s">
        <v>749</v>
      </c>
      <c r="B385" s="74" t="s">
        <v>755</v>
      </c>
      <c r="C385" s="40" t="s">
        <v>756</v>
      </c>
      <c r="D385" s="49" t="s">
        <v>30</v>
      </c>
      <c r="E385" s="49">
        <v>69.8</v>
      </c>
      <c r="F385" s="42" t="s">
        <v>30</v>
      </c>
      <c r="G385" s="40">
        <v>0</v>
      </c>
      <c r="H385" s="42" t="s">
        <v>30</v>
      </c>
      <c r="I385" s="40">
        <v>69.8</v>
      </c>
      <c r="J385" s="42" t="s">
        <v>30</v>
      </c>
      <c r="K385" s="49">
        <v>8</v>
      </c>
      <c r="L385" s="42" t="s">
        <v>30</v>
      </c>
      <c r="M385" s="49">
        <v>1.930809</v>
      </c>
      <c r="N385" s="42" t="s">
        <v>30</v>
      </c>
      <c r="O385" s="41">
        <f t="shared" si="126"/>
        <v>67.869191000000001</v>
      </c>
      <c r="P385" s="42" t="s">
        <v>30</v>
      </c>
      <c r="Q385" s="41">
        <f t="shared" si="127"/>
        <v>-6.069191</v>
      </c>
      <c r="R385" s="42" t="s">
        <v>30</v>
      </c>
      <c r="S385" s="88">
        <f t="shared" si="119"/>
        <v>-0.758648875</v>
      </c>
      <c r="T385" s="41" t="s">
        <v>757</v>
      </c>
      <c r="U385" s="21"/>
      <c r="V385" s="13"/>
      <c r="W385" s="13"/>
      <c r="X385" s="23"/>
      <c r="Y385" s="23"/>
      <c r="Z385" s="23"/>
    </row>
    <row r="386" spans="1:26" ht="31.5" x14ac:dyDescent="0.25">
      <c r="A386" s="38" t="s">
        <v>749</v>
      </c>
      <c r="B386" s="74" t="s">
        <v>758</v>
      </c>
      <c r="C386" s="40" t="s">
        <v>759</v>
      </c>
      <c r="D386" s="49" t="s">
        <v>30</v>
      </c>
      <c r="E386" s="49">
        <v>30.6</v>
      </c>
      <c r="F386" s="42" t="s">
        <v>30</v>
      </c>
      <c r="G386" s="40">
        <v>0</v>
      </c>
      <c r="H386" s="42" t="s">
        <v>30</v>
      </c>
      <c r="I386" s="40">
        <v>30.6</v>
      </c>
      <c r="J386" s="42" t="s">
        <v>30</v>
      </c>
      <c r="K386" s="49">
        <v>2.5</v>
      </c>
      <c r="L386" s="42" t="s">
        <v>30</v>
      </c>
      <c r="M386" s="49">
        <v>1.7894700000000001</v>
      </c>
      <c r="N386" s="42" t="s">
        <v>30</v>
      </c>
      <c r="O386" s="41">
        <f t="shared" si="126"/>
        <v>28.81053</v>
      </c>
      <c r="P386" s="42" t="s">
        <v>30</v>
      </c>
      <c r="Q386" s="41">
        <f t="shared" si="127"/>
        <v>-0.71052999999999988</v>
      </c>
      <c r="R386" s="42" t="s">
        <v>30</v>
      </c>
      <c r="S386" s="88">
        <f t="shared" si="119"/>
        <v>-0.28421199999999996</v>
      </c>
      <c r="T386" s="41" t="s">
        <v>760</v>
      </c>
      <c r="U386" s="21"/>
      <c r="V386" s="13"/>
      <c r="W386" s="13"/>
      <c r="X386" s="23"/>
      <c r="Y386" s="23"/>
      <c r="Z386" s="23"/>
    </row>
    <row r="387" spans="1:26" ht="47.25" x14ac:dyDescent="0.25">
      <c r="A387" s="54" t="s">
        <v>749</v>
      </c>
      <c r="B387" s="75" t="s">
        <v>761</v>
      </c>
      <c r="C387" s="76" t="s">
        <v>762</v>
      </c>
      <c r="D387" s="49" t="s">
        <v>30</v>
      </c>
      <c r="E387" s="49" t="s">
        <v>30</v>
      </c>
      <c r="F387" s="42" t="s">
        <v>30</v>
      </c>
      <c r="G387" s="40" t="s">
        <v>30</v>
      </c>
      <c r="H387" s="42" t="s">
        <v>30</v>
      </c>
      <c r="I387" s="40" t="s">
        <v>30</v>
      </c>
      <c r="J387" s="42" t="s">
        <v>30</v>
      </c>
      <c r="K387" s="49" t="s">
        <v>30</v>
      </c>
      <c r="L387" s="42" t="s">
        <v>30</v>
      </c>
      <c r="M387" s="49">
        <v>0</v>
      </c>
      <c r="N387" s="42" t="s">
        <v>30</v>
      </c>
      <c r="O387" s="41" t="s">
        <v>30</v>
      </c>
      <c r="P387" s="42" t="s">
        <v>30</v>
      </c>
      <c r="Q387" s="41" t="s">
        <v>30</v>
      </c>
      <c r="R387" s="42" t="s">
        <v>30</v>
      </c>
      <c r="S387" s="88" t="s">
        <v>30</v>
      </c>
      <c r="T387" s="51" t="s">
        <v>763</v>
      </c>
      <c r="U387" s="21"/>
      <c r="V387" s="13"/>
      <c r="W387" s="13"/>
      <c r="X387" s="23"/>
      <c r="Y387" s="23"/>
      <c r="Z387" s="23"/>
    </row>
    <row r="388" spans="1:26" s="23" customFormat="1" ht="31.5" x14ac:dyDescent="0.25">
      <c r="A388" s="30" t="s">
        <v>764</v>
      </c>
      <c r="B388" s="36" t="s">
        <v>158</v>
      </c>
      <c r="C388" s="32" t="s">
        <v>29</v>
      </c>
      <c r="D388" s="33" t="s">
        <v>30</v>
      </c>
      <c r="E388" s="33">
        <f>SUM(E389)</f>
        <v>48</v>
      </c>
      <c r="F388" s="34" t="s">
        <v>30</v>
      </c>
      <c r="G388" s="33">
        <f>SUM(G389)</f>
        <v>0</v>
      </c>
      <c r="H388" s="34" t="s">
        <v>30</v>
      </c>
      <c r="I388" s="33">
        <f>SUM(I389)</f>
        <v>48</v>
      </c>
      <c r="J388" s="34" t="s">
        <v>30</v>
      </c>
      <c r="K388" s="33">
        <f>SUM(K389)</f>
        <v>5</v>
      </c>
      <c r="L388" s="34" t="s">
        <v>30</v>
      </c>
      <c r="M388" s="33">
        <f>SUM(M389)</f>
        <v>1.4999937000000001</v>
      </c>
      <c r="N388" s="34" t="s">
        <v>30</v>
      </c>
      <c r="O388" s="33">
        <f>SUM(O389)</f>
        <v>46.500006300000003</v>
      </c>
      <c r="P388" s="34" t="s">
        <v>30</v>
      </c>
      <c r="Q388" s="33">
        <f>SUM(Q389)</f>
        <v>-3.5000062999999999</v>
      </c>
      <c r="R388" s="34" t="s">
        <v>30</v>
      </c>
      <c r="S388" s="35">
        <f t="shared" si="119"/>
        <v>-0.70000125999999996</v>
      </c>
      <c r="T388" s="37" t="s">
        <v>30</v>
      </c>
      <c r="U388" s="21"/>
      <c r="V388" s="22"/>
      <c r="W388" s="22"/>
    </row>
    <row r="389" spans="1:26" ht="94.5" x14ac:dyDescent="0.25">
      <c r="A389" s="38" t="s">
        <v>764</v>
      </c>
      <c r="B389" s="39" t="s">
        <v>765</v>
      </c>
      <c r="C389" s="40" t="s">
        <v>766</v>
      </c>
      <c r="D389" s="41" t="s">
        <v>30</v>
      </c>
      <c r="E389" s="41">
        <v>48</v>
      </c>
      <c r="F389" s="42" t="s">
        <v>30</v>
      </c>
      <c r="G389" s="41">
        <v>0</v>
      </c>
      <c r="H389" s="42" t="s">
        <v>30</v>
      </c>
      <c r="I389" s="41">
        <v>48</v>
      </c>
      <c r="J389" s="42" t="s">
        <v>30</v>
      </c>
      <c r="K389" s="41">
        <v>5</v>
      </c>
      <c r="L389" s="42" t="s">
        <v>30</v>
      </c>
      <c r="M389" s="41">
        <v>1.4999937000000001</v>
      </c>
      <c r="N389" s="42" t="s">
        <v>30</v>
      </c>
      <c r="O389" s="41">
        <f>I389-M389</f>
        <v>46.500006300000003</v>
      </c>
      <c r="P389" s="42" t="s">
        <v>30</v>
      </c>
      <c r="Q389" s="41">
        <f>M389-K389</f>
        <v>-3.5000062999999999</v>
      </c>
      <c r="R389" s="42" t="s">
        <v>30</v>
      </c>
      <c r="S389" s="88">
        <f t="shared" si="119"/>
        <v>-0.70000125999999996</v>
      </c>
      <c r="T389" s="43" t="s">
        <v>767</v>
      </c>
      <c r="U389" s="44"/>
      <c r="V389" s="13"/>
      <c r="W389" s="13"/>
      <c r="X389" s="23"/>
      <c r="Y389" s="23"/>
      <c r="Z389" s="23"/>
    </row>
    <row r="390" spans="1:26" s="23" customFormat="1" ht="31.5" x14ac:dyDescent="0.25">
      <c r="A390" s="30" t="s">
        <v>768</v>
      </c>
      <c r="B390" s="36" t="s">
        <v>160</v>
      </c>
      <c r="C390" s="32" t="s">
        <v>29</v>
      </c>
      <c r="D390" s="33" t="s">
        <v>30</v>
      </c>
      <c r="E390" s="33">
        <f>SUM(E391:E415)</f>
        <v>477.50901436999993</v>
      </c>
      <c r="F390" s="34" t="s">
        <v>30</v>
      </c>
      <c r="G390" s="33">
        <f>SUM(G391:G415)</f>
        <v>256.66025533000004</v>
      </c>
      <c r="H390" s="34" t="s">
        <v>30</v>
      </c>
      <c r="I390" s="33">
        <f>SUM(I391:I415)</f>
        <v>220.84875903999995</v>
      </c>
      <c r="J390" s="34" t="s">
        <v>30</v>
      </c>
      <c r="K390" s="33">
        <f>SUM(K391:K415)</f>
        <v>170.71793100999997</v>
      </c>
      <c r="L390" s="34" t="s">
        <v>30</v>
      </c>
      <c r="M390" s="33">
        <f>SUM(M391:M415)</f>
        <v>100.78744984000001</v>
      </c>
      <c r="N390" s="34" t="s">
        <v>30</v>
      </c>
      <c r="O390" s="33">
        <f>SUM(O391:O415)</f>
        <v>120.06130919999997</v>
      </c>
      <c r="P390" s="34" t="s">
        <v>30</v>
      </c>
      <c r="Q390" s="33">
        <f>SUM(Q391:Q415)</f>
        <v>-69.930481169999993</v>
      </c>
      <c r="R390" s="34" t="s">
        <v>30</v>
      </c>
      <c r="S390" s="35">
        <f t="shared" si="119"/>
        <v>-0.409625870910442</v>
      </c>
      <c r="T390" s="47" t="s">
        <v>30</v>
      </c>
      <c r="U390" s="21"/>
      <c r="V390" s="22"/>
      <c r="W390" s="22"/>
    </row>
    <row r="391" spans="1:26" ht="31.5" x14ac:dyDescent="0.25">
      <c r="A391" s="38" t="s">
        <v>768</v>
      </c>
      <c r="B391" s="58" t="s">
        <v>769</v>
      </c>
      <c r="C391" s="40" t="s">
        <v>770</v>
      </c>
      <c r="D391" s="40" t="s">
        <v>30</v>
      </c>
      <c r="E391" s="49">
        <v>7.8475654299999995</v>
      </c>
      <c r="F391" s="42" t="s">
        <v>30</v>
      </c>
      <c r="G391" s="40">
        <v>7.8475654299999995</v>
      </c>
      <c r="H391" s="42" t="s">
        <v>30</v>
      </c>
      <c r="I391" s="40">
        <v>0</v>
      </c>
      <c r="J391" s="42" t="s">
        <v>30</v>
      </c>
      <c r="K391" s="49">
        <v>0</v>
      </c>
      <c r="L391" s="42" t="s">
        <v>30</v>
      </c>
      <c r="M391" s="49">
        <v>0</v>
      </c>
      <c r="N391" s="42" t="s">
        <v>30</v>
      </c>
      <c r="O391" s="41">
        <f t="shared" ref="O391:O415" si="128">I391-M391</f>
        <v>0</v>
      </c>
      <c r="P391" s="42" t="s">
        <v>30</v>
      </c>
      <c r="Q391" s="41">
        <f t="shared" ref="Q391:Q415" si="129">M391-K391</f>
        <v>0</v>
      </c>
      <c r="R391" s="42" t="s">
        <v>30</v>
      </c>
      <c r="S391" s="88">
        <v>0</v>
      </c>
      <c r="T391" s="51" t="s">
        <v>30</v>
      </c>
      <c r="U391" s="21"/>
      <c r="V391" s="13"/>
      <c r="W391" s="13"/>
      <c r="X391" s="23"/>
      <c r="Y391" s="23"/>
      <c r="Z391" s="23"/>
    </row>
    <row r="392" spans="1:26" ht="31.5" x14ac:dyDescent="0.25">
      <c r="A392" s="38" t="s">
        <v>768</v>
      </c>
      <c r="B392" s="58" t="s">
        <v>771</v>
      </c>
      <c r="C392" s="40" t="s">
        <v>772</v>
      </c>
      <c r="D392" s="40" t="s">
        <v>30</v>
      </c>
      <c r="E392" s="49">
        <v>18.854687890000001</v>
      </c>
      <c r="F392" s="42" t="s">
        <v>30</v>
      </c>
      <c r="G392" s="40">
        <v>18.854687890000001</v>
      </c>
      <c r="H392" s="42" t="s">
        <v>30</v>
      </c>
      <c r="I392" s="40">
        <v>0</v>
      </c>
      <c r="J392" s="42" t="s">
        <v>30</v>
      </c>
      <c r="K392" s="49">
        <v>0</v>
      </c>
      <c r="L392" s="42" t="s">
        <v>30</v>
      </c>
      <c r="M392" s="49">
        <v>0</v>
      </c>
      <c r="N392" s="42" t="s">
        <v>30</v>
      </c>
      <c r="O392" s="41">
        <f t="shared" si="128"/>
        <v>0</v>
      </c>
      <c r="P392" s="42" t="s">
        <v>30</v>
      </c>
      <c r="Q392" s="41">
        <f t="shared" si="129"/>
        <v>0</v>
      </c>
      <c r="R392" s="42" t="s">
        <v>30</v>
      </c>
      <c r="S392" s="88">
        <v>0</v>
      </c>
      <c r="T392" s="51" t="s">
        <v>30</v>
      </c>
      <c r="U392" s="21"/>
      <c r="V392" s="13"/>
      <c r="W392" s="13"/>
      <c r="X392" s="23"/>
      <c r="Y392" s="23"/>
      <c r="Z392" s="23"/>
    </row>
    <row r="393" spans="1:26" ht="31.5" x14ac:dyDescent="0.25">
      <c r="A393" s="38" t="s">
        <v>768</v>
      </c>
      <c r="B393" s="58" t="s">
        <v>773</v>
      </c>
      <c r="C393" s="40" t="s">
        <v>774</v>
      </c>
      <c r="D393" s="40" t="s">
        <v>30</v>
      </c>
      <c r="E393" s="49">
        <v>11.509852850000001</v>
      </c>
      <c r="F393" s="42" t="s">
        <v>30</v>
      </c>
      <c r="G393" s="40">
        <v>11.509852850000001</v>
      </c>
      <c r="H393" s="42" t="s">
        <v>30</v>
      </c>
      <c r="I393" s="40">
        <v>0</v>
      </c>
      <c r="J393" s="42" t="s">
        <v>30</v>
      </c>
      <c r="K393" s="49">
        <v>0</v>
      </c>
      <c r="L393" s="42" t="s">
        <v>30</v>
      </c>
      <c r="M393" s="49">
        <v>0</v>
      </c>
      <c r="N393" s="42" t="s">
        <v>30</v>
      </c>
      <c r="O393" s="41">
        <f t="shared" si="128"/>
        <v>0</v>
      </c>
      <c r="P393" s="42" t="s">
        <v>30</v>
      </c>
      <c r="Q393" s="41">
        <f t="shared" si="129"/>
        <v>0</v>
      </c>
      <c r="R393" s="42" t="s">
        <v>30</v>
      </c>
      <c r="S393" s="88">
        <v>0</v>
      </c>
      <c r="T393" s="51" t="s">
        <v>30</v>
      </c>
      <c r="U393" s="21"/>
      <c r="V393" s="13"/>
      <c r="W393" s="13"/>
      <c r="X393" s="23"/>
      <c r="Y393" s="23"/>
      <c r="Z393" s="23"/>
    </row>
    <row r="394" spans="1:26" ht="31.5" x14ac:dyDescent="0.25">
      <c r="A394" s="38" t="s">
        <v>768</v>
      </c>
      <c r="B394" s="58" t="s">
        <v>775</v>
      </c>
      <c r="C394" s="40" t="s">
        <v>776</v>
      </c>
      <c r="D394" s="40" t="s">
        <v>30</v>
      </c>
      <c r="E394" s="49">
        <v>26.584896290000003</v>
      </c>
      <c r="F394" s="42" t="s">
        <v>30</v>
      </c>
      <c r="G394" s="40">
        <v>26.584896290000003</v>
      </c>
      <c r="H394" s="42" t="s">
        <v>30</v>
      </c>
      <c r="I394" s="40">
        <v>0</v>
      </c>
      <c r="J394" s="42" t="s">
        <v>30</v>
      </c>
      <c r="K394" s="49">
        <v>0</v>
      </c>
      <c r="L394" s="42" t="s">
        <v>30</v>
      </c>
      <c r="M394" s="49">
        <v>0</v>
      </c>
      <c r="N394" s="42" t="s">
        <v>30</v>
      </c>
      <c r="O394" s="41">
        <f t="shared" si="128"/>
        <v>0</v>
      </c>
      <c r="P394" s="42" t="s">
        <v>30</v>
      </c>
      <c r="Q394" s="41">
        <f t="shared" si="129"/>
        <v>0</v>
      </c>
      <c r="R394" s="42" t="s">
        <v>30</v>
      </c>
      <c r="S394" s="88">
        <v>0</v>
      </c>
      <c r="T394" s="51" t="s">
        <v>30</v>
      </c>
      <c r="U394" s="21"/>
      <c r="V394" s="13"/>
      <c r="W394" s="13"/>
      <c r="X394" s="23"/>
      <c r="Y394" s="23"/>
      <c r="Z394" s="23"/>
    </row>
    <row r="395" spans="1:26" ht="31.5" x14ac:dyDescent="0.25">
      <c r="A395" s="38" t="s">
        <v>768</v>
      </c>
      <c r="B395" s="58" t="s">
        <v>777</v>
      </c>
      <c r="C395" s="40" t="s">
        <v>778</v>
      </c>
      <c r="D395" s="40" t="s">
        <v>30</v>
      </c>
      <c r="E395" s="49">
        <v>8.0404785299999997</v>
      </c>
      <c r="F395" s="42" t="s">
        <v>30</v>
      </c>
      <c r="G395" s="40">
        <v>8.0404785299999997</v>
      </c>
      <c r="H395" s="42" t="s">
        <v>30</v>
      </c>
      <c r="I395" s="40">
        <v>0</v>
      </c>
      <c r="J395" s="42" t="s">
        <v>30</v>
      </c>
      <c r="K395" s="49">
        <v>0</v>
      </c>
      <c r="L395" s="42" t="s">
        <v>30</v>
      </c>
      <c r="M395" s="49">
        <v>0</v>
      </c>
      <c r="N395" s="42" t="s">
        <v>30</v>
      </c>
      <c r="O395" s="41">
        <f t="shared" si="128"/>
        <v>0</v>
      </c>
      <c r="P395" s="42" t="s">
        <v>30</v>
      </c>
      <c r="Q395" s="41">
        <f t="shared" si="129"/>
        <v>0</v>
      </c>
      <c r="R395" s="42" t="s">
        <v>30</v>
      </c>
      <c r="S395" s="88">
        <v>0</v>
      </c>
      <c r="T395" s="51" t="s">
        <v>30</v>
      </c>
      <c r="U395" s="21"/>
      <c r="V395" s="13"/>
      <c r="W395" s="13"/>
      <c r="X395" s="23"/>
      <c r="Y395" s="23"/>
      <c r="Z395" s="23"/>
    </row>
    <row r="396" spans="1:26" ht="47.25" x14ac:dyDescent="0.25">
      <c r="A396" s="38" t="s">
        <v>768</v>
      </c>
      <c r="B396" s="58" t="s">
        <v>779</v>
      </c>
      <c r="C396" s="40" t="s">
        <v>780</v>
      </c>
      <c r="D396" s="40" t="s">
        <v>30</v>
      </c>
      <c r="E396" s="49">
        <v>45.268753260000004</v>
      </c>
      <c r="F396" s="42" t="s">
        <v>30</v>
      </c>
      <c r="G396" s="40">
        <v>45.268753260000004</v>
      </c>
      <c r="H396" s="42" t="s">
        <v>30</v>
      </c>
      <c r="I396" s="40">
        <v>0</v>
      </c>
      <c r="J396" s="42" t="s">
        <v>30</v>
      </c>
      <c r="K396" s="49">
        <v>0</v>
      </c>
      <c r="L396" s="42" t="s">
        <v>30</v>
      </c>
      <c r="M396" s="49">
        <v>0</v>
      </c>
      <c r="N396" s="42" t="s">
        <v>30</v>
      </c>
      <c r="O396" s="41">
        <f t="shared" si="128"/>
        <v>0</v>
      </c>
      <c r="P396" s="42" t="s">
        <v>30</v>
      </c>
      <c r="Q396" s="41">
        <f t="shared" si="129"/>
        <v>0</v>
      </c>
      <c r="R396" s="42" t="s">
        <v>30</v>
      </c>
      <c r="S396" s="88">
        <v>0</v>
      </c>
      <c r="T396" s="51" t="s">
        <v>30</v>
      </c>
      <c r="U396" s="21"/>
      <c r="V396" s="13"/>
      <c r="W396" s="13"/>
      <c r="X396" s="23"/>
      <c r="Y396" s="23"/>
      <c r="Z396" s="23"/>
    </row>
    <row r="397" spans="1:26" ht="31.5" x14ac:dyDescent="0.25">
      <c r="A397" s="38" t="s">
        <v>768</v>
      </c>
      <c r="B397" s="58" t="s">
        <v>781</v>
      </c>
      <c r="C397" s="40" t="s">
        <v>782</v>
      </c>
      <c r="D397" s="40" t="s">
        <v>30</v>
      </c>
      <c r="E397" s="49">
        <v>32.916095599999998</v>
      </c>
      <c r="F397" s="42" t="s">
        <v>30</v>
      </c>
      <c r="G397" s="40">
        <v>32.916095599999998</v>
      </c>
      <c r="H397" s="42" t="s">
        <v>30</v>
      </c>
      <c r="I397" s="40">
        <v>0</v>
      </c>
      <c r="J397" s="42" t="s">
        <v>30</v>
      </c>
      <c r="K397" s="49">
        <v>0</v>
      </c>
      <c r="L397" s="42" t="s">
        <v>30</v>
      </c>
      <c r="M397" s="49">
        <v>0</v>
      </c>
      <c r="N397" s="42" t="s">
        <v>30</v>
      </c>
      <c r="O397" s="41">
        <f t="shared" si="128"/>
        <v>0</v>
      </c>
      <c r="P397" s="42" t="s">
        <v>30</v>
      </c>
      <c r="Q397" s="41">
        <f t="shared" si="129"/>
        <v>0</v>
      </c>
      <c r="R397" s="42" t="s">
        <v>30</v>
      </c>
      <c r="S397" s="88">
        <v>0</v>
      </c>
      <c r="T397" s="51" t="s">
        <v>30</v>
      </c>
      <c r="U397" s="21"/>
      <c r="V397" s="13"/>
      <c r="W397" s="13"/>
      <c r="X397" s="23"/>
      <c r="Y397" s="23"/>
      <c r="Z397" s="23"/>
    </row>
    <row r="398" spans="1:26" ht="31.5" x14ac:dyDescent="0.25">
      <c r="A398" s="38" t="s">
        <v>768</v>
      </c>
      <c r="B398" s="58" t="s">
        <v>783</v>
      </c>
      <c r="C398" s="40" t="s">
        <v>784</v>
      </c>
      <c r="D398" s="40" t="s">
        <v>30</v>
      </c>
      <c r="E398" s="49">
        <v>5.0769866199999996</v>
      </c>
      <c r="F398" s="42" t="s">
        <v>30</v>
      </c>
      <c r="G398" s="40">
        <v>5.0769866199999996</v>
      </c>
      <c r="H398" s="42" t="s">
        <v>30</v>
      </c>
      <c r="I398" s="40">
        <v>0</v>
      </c>
      <c r="J398" s="42" t="s">
        <v>30</v>
      </c>
      <c r="K398" s="49">
        <v>0</v>
      </c>
      <c r="L398" s="42" t="s">
        <v>30</v>
      </c>
      <c r="M398" s="49">
        <v>0</v>
      </c>
      <c r="N398" s="42" t="s">
        <v>30</v>
      </c>
      <c r="O398" s="41">
        <f t="shared" si="128"/>
        <v>0</v>
      </c>
      <c r="P398" s="42" t="s">
        <v>30</v>
      </c>
      <c r="Q398" s="41">
        <f t="shared" si="129"/>
        <v>0</v>
      </c>
      <c r="R398" s="42" t="s">
        <v>30</v>
      </c>
      <c r="S398" s="88">
        <v>0</v>
      </c>
      <c r="T398" s="51" t="s">
        <v>30</v>
      </c>
      <c r="U398" s="21"/>
      <c r="V398" s="13"/>
      <c r="W398" s="13"/>
      <c r="X398" s="23"/>
      <c r="Y398" s="23"/>
      <c r="Z398" s="23"/>
    </row>
    <row r="399" spans="1:26" ht="47.25" x14ac:dyDescent="0.25">
      <c r="A399" s="38" t="s">
        <v>768</v>
      </c>
      <c r="B399" s="58" t="s">
        <v>785</v>
      </c>
      <c r="C399" s="40" t="s">
        <v>786</v>
      </c>
      <c r="D399" s="40" t="s">
        <v>30</v>
      </c>
      <c r="E399" s="49">
        <v>11.431941469999998</v>
      </c>
      <c r="F399" s="42" t="s">
        <v>30</v>
      </c>
      <c r="G399" s="40">
        <v>11.431941469999998</v>
      </c>
      <c r="H399" s="42" t="s">
        <v>30</v>
      </c>
      <c r="I399" s="40">
        <v>0</v>
      </c>
      <c r="J399" s="42" t="s">
        <v>30</v>
      </c>
      <c r="K399" s="49">
        <v>0</v>
      </c>
      <c r="L399" s="42" t="s">
        <v>30</v>
      </c>
      <c r="M399" s="49">
        <v>0</v>
      </c>
      <c r="N399" s="42" t="s">
        <v>30</v>
      </c>
      <c r="O399" s="41">
        <f t="shared" si="128"/>
        <v>0</v>
      </c>
      <c r="P399" s="42" t="s">
        <v>30</v>
      </c>
      <c r="Q399" s="41">
        <f t="shared" si="129"/>
        <v>0</v>
      </c>
      <c r="R399" s="42" t="s">
        <v>30</v>
      </c>
      <c r="S399" s="88">
        <v>0</v>
      </c>
      <c r="T399" s="51" t="s">
        <v>30</v>
      </c>
      <c r="U399" s="21"/>
      <c r="V399" s="13"/>
      <c r="W399" s="13"/>
      <c r="X399" s="23"/>
      <c r="Y399" s="23"/>
      <c r="Z399" s="23"/>
    </row>
    <row r="400" spans="1:26" ht="31.5" x14ac:dyDescent="0.25">
      <c r="A400" s="38" t="s">
        <v>768</v>
      </c>
      <c r="B400" s="58" t="s">
        <v>787</v>
      </c>
      <c r="C400" s="40" t="s">
        <v>788</v>
      </c>
      <c r="D400" s="40" t="s">
        <v>30</v>
      </c>
      <c r="E400" s="49">
        <v>13.200755130000001</v>
      </c>
      <c r="F400" s="42" t="s">
        <v>30</v>
      </c>
      <c r="G400" s="40">
        <v>13.200755130000001</v>
      </c>
      <c r="H400" s="42" t="s">
        <v>30</v>
      </c>
      <c r="I400" s="40">
        <v>0</v>
      </c>
      <c r="J400" s="42" t="s">
        <v>30</v>
      </c>
      <c r="K400" s="49">
        <v>0</v>
      </c>
      <c r="L400" s="42" t="s">
        <v>30</v>
      </c>
      <c r="M400" s="49">
        <v>0</v>
      </c>
      <c r="N400" s="42" t="s">
        <v>30</v>
      </c>
      <c r="O400" s="41">
        <f t="shared" si="128"/>
        <v>0</v>
      </c>
      <c r="P400" s="42" t="s">
        <v>30</v>
      </c>
      <c r="Q400" s="41">
        <f t="shared" si="129"/>
        <v>0</v>
      </c>
      <c r="R400" s="42" t="s">
        <v>30</v>
      </c>
      <c r="S400" s="88">
        <v>0</v>
      </c>
      <c r="T400" s="41" t="s">
        <v>30</v>
      </c>
      <c r="U400" s="21"/>
      <c r="V400" s="13"/>
      <c r="W400" s="13"/>
      <c r="X400" s="23"/>
      <c r="Y400" s="23"/>
      <c r="Z400" s="23"/>
    </row>
    <row r="401" spans="1:26" ht="31.5" x14ac:dyDescent="0.25">
      <c r="A401" s="38" t="s">
        <v>768</v>
      </c>
      <c r="B401" s="58" t="s">
        <v>789</v>
      </c>
      <c r="C401" s="40" t="s">
        <v>790</v>
      </c>
      <c r="D401" s="40" t="s">
        <v>30</v>
      </c>
      <c r="E401" s="49">
        <v>15.920490139999998</v>
      </c>
      <c r="F401" s="42" t="s">
        <v>30</v>
      </c>
      <c r="G401" s="40">
        <v>15.920490139999998</v>
      </c>
      <c r="H401" s="42" t="s">
        <v>30</v>
      </c>
      <c r="I401" s="40">
        <v>0</v>
      </c>
      <c r="J401" s="42" t="s">
        <v>30</v>
      </c>
      <c r="K401" s="49">
        <v>0</v>
      </c>
      <c r="L401" s="42" t="s">
        <v>30</v>
      </c>
      <c r="M401" s="49">
        <v>0</v>
      </c>
      <c r="N401" s="42" t="s">
        <v>30</v>
      </c>
      <c r="O401" s="41">
        <f t="shared" si="128"/>
        <v>0</v>
      </c>
      <c r="P401" s="42" t="s">
        <v>30</v>
      </c>
      <c r="Q401" s="41">
        <f t="shared" si="129"/>
        <v>0</v>
      </c>
      <c r="R401" s="42" t="s">
        <v>30</v>
      </c>
      <c r="S401" s="88">
        <v>0</v>
      </c>
      <c r="T401" s="41" t="s">
        <v>30</v>
      </c>
      <c r="U401" s="21"/>
      <c r="V401" s="13"/>
      <c r="W401" s="13"/>
      <c r="X401" s="23"/>
      <c r="Y401" s="23"/>
      <c r="Z401" s="23"/>
    </row>
    <row r="402" spans="1:26" ht="31.5" x14ac:dyDescent="0.25">
      <c r="A402" s="38" t="s">
        <v>768</v>
      </c>
      <c r="B402" s="58" t="s">
        <v>791</v>
      </c>
      <c r="C402" s="40" t="s">
        <v>792</v>
      </c>
      <c r="D402" s="40" t="s">
        <v>30</v>
      </c>
      <c r="E402" s="49">
        <v>14.716154710000001</v>
      </c>
      <c r="F402" s="42" t="s">
        <v>30</v>
      </c>
      <c r="G402" s="40">
        <v>14.716154710000001</v>
      </c>
      <c r="H402" s="42" t="s">
        <v>30</v>
      </c>
      <c r="I402" s="40">
        <v>0</v>
      </c>
      <c r="J402" s="42" t="s">
        <v>30</v>
      </c>
      <c r="K402" s="49">
        <v>0</v>
      </c>
      <c r="L402" s="42" t="s">
        <v>30</v>
      </c>
      <c r="M402" s="49">
        <v>0</v>
      </c>
      <c r="N402" s="42" t="s">
        <v>30</v>
      </c>
      <c r="O402" s="41">
        <f t="shared" si="128"/>
        <v>0</v>
      </c>
      <c r="P402" s="42" t="s">
        <v>30</v>
      </c>
      <c r="Q402" s="41">
        <f t="shared" si="129"/>
        <v>0</v>
      </c>
      <c r="R402" s="42" t="s">
        <v>30</v>
      </c>
      <c r="S402" s="88">
        <v>0</v>
      </c>
      <c r="T402" s="51" t="s">
        <v>30</v>
      </c>
      <c r="U402" s="21"/>
      <c r="V402" s="13"/>
      <c r="W402" s="13"/>
      <c r="X402" s="23"/>
      <c r="Y402" s="23"/>
      <c r="Z402" s="23"/>
    </row>
    <row r="403" spans="1:26" ht="110.25" x14ac:dyDescent="0.25">
      <c r="A403" s="38" t="s">
        <v>768</v>
      </c>
      <c r="B403" s="58" t="s">
        <v>793</v>
      </c>
      <c r="C403" s="40" t="s">
        <v>794</v>
      </c>
      <c r="D403" s="40" t="s">
        <v>30</v>
      </c>
      <c r="E403" s="49">
        <v>22.518999999999998</v>
      </c>
      <c r="F403" s="42" t="s">
        <v>30</v>
      </c>
      <c r="G403" s="40">
        <v>0</v>
      </c>
      <c r="H403" s="42" t="s">
        <v>30</v>
      </c>
      <c r="I403" s="40">
        <v>22.518999999999998</v>
      </c>
      <c r="J403" s="42" t="s">
        <v>30</v>
      </c>
      <c r="K403" s="49">
        <v>22.518999999999998</v>
      </c>
      <c r="L403" s="42" t="s">
        <v>30</v>
      </c>
      <c r="M403" s="49">
        <v>2.2976333699999998</v>
      </c>
      <c r="N403" s="42" t="s">
        <v>30</v>
      </c>
      <c r="O403" s="41">
        <f t="shared" si="128"/>
        <v>20.221366629999999</v>
      </c>
      <c r="P403" s="42" t="s">
        <v>30</v>
      </c>
      <c r="Q403" s="41">
        <f t="shared" si="129"/>
        <v>-20.221366629999999</v>
      </c>
      <c r="R403" s="42" t="s">
        <v>30</v>
      </c>
      <c r="S403" s="88">
        <f t="shared" si="119"/>
        <v>-0.89796912074248414</v>
      </c>
      <c r="T403" s="51" t="s">
        <v>795</v>
      </c>
      <c r="U403" s="21"/>
      <c r="V403" s="13"/>
      <c r="W403" s="13"/>
      <c r="X403" s="23"/>
      <c r="Y403" s="23"/>
      <c r="Z403" s="23"/>
    </row>
    <row r="404" spans="1:26" ht="47.25" x14ac:dyDescent="0.25">
      <c r="A404" s="38" t="s">
        <v>768</v>
      </c>
      <c r="B404" s="58" t="s">
        <v>796</v>
      </c>
      <c r="C404" s="40" t="s">
        <v>797</v>
      </c>
      <c r="D404" s="40" t="s">
        <v>30</v>
      </c>
      <c r="E404" s="49">
        <v>20.067</v>
      </c>
      <c r="F404" s="42" t="s">
        <v>30</v>
      </c>
      <c r="G404" s="40">
        <v>0</v>
      </c>
      <c r="H404" s="42" t="s">
        <v>30</v>
      </c>
      <c r="I404" s="40">
        <v>20.067</v>
      </c>
      <c r="J404" s="42" t="s">
        <v>30</v>
      </c>
      <c r="K404" s="49">
        <v>20.067</v>
      </c>
      <c r="L404" s="42" t="s">
        <v>30</v>
      </c>
      <c r="M404" s="49">
        <v>18.257774260000001</v>
      </c>
      <c r="N404" s="42" t="s">
        <v>30</v>
      </c>
      <c r="O404" s="41">
        <f t="shared" si="128"/>
        <v>1.8092257399999987</v>
      </c>
      <c r="P404" s="42" t="s">
        <v>30</v>
      </c>
      <c r="Q404" s="41">
        <f t="shared" si="129"/>
        <v>-1.8092257399999987</v>
      </c>
      <c r="R404" s="42" t="s">
        <v>30</v>
      </c>
      <c r="S404" s="88">
        <f t="shared" si="119"/>
        <v>-9.0159253500772349E-2</v>
      </c>
      <c r="T404" s="51" t="s">
        <v>30</v>
      </c>
      <c r="U404" s="21"/>
      <c r="V404" s="13"/>
      <c r="W404" s="13"/>
      <c r="X404" s="23"/>
      <c r="Y404" s="23"/>
      <c r="Z404" s="23"/>
    </row>
    <row r="405" spans="1:26" ht="47.25" x14ac:dyDescent="0.25">
      <c r="A405" s="38" t="s">
        <v>768</v>
      </c>
      <c r="B405" s="58" t="s">
        <v>798</v>
      </c>
      <c r="C405" s="40" t="s">
        <v>799</v>
      </c>
      <c r="D405" s="40" t="s">
        <v>30</v>
      </c>
      <c r="E405" s="49">
        <v>13.231999999999999</v>
      </c>
      <c r="F405" s="42" t="s">
        <v>30</v>
      </c>
      <c r="G405" s="40">
        <v>0</v>
      </c>
      <c r="H405" s="42" t="s">
        <v>30</v>
      </c>
      <c r="I405" s="40">
        <v>13.231999999999999</v>
      </c>
      <c r="J405" s="42" t="s">
        <v>30</v>
      </c>
      <c r="K405" s="49">
        <v>13.232000000000001</v>
      </c>
      <c r="L405" s="42" t="s">
        <v>30</v>
      </c>
      <c r="M405" s="49">
        <v>11.39008931</v>
      </c>
      <c r="N405" s="42" t="s">
        <v>30</v>
      </c>
      <c r="O405" s="41">
        <f t="shared" si="128"/>
        <v>1.8419106899999989</v>
      </c>
      <c r="P405" s="42" t="s">
        <v>30</v>
      </c>
      <c r="Q405" s="41">
        <f t="shared" si="129"/>
        <v>-1.8419106900000006</v>
      </c>
      <c r="R405" s="42" t="s">
        <v>30</v>
      </c>
      <c r="S405" s="88">
        <f t="shared" si="119"/>
        <v>-0.13920123110640875</v>
      </c>
      <c r="T405" s="51" t="s">
        <v>800</v>
      </c>
      <c r="U405" s="21"/>
      <c r="V405" s="13"/>
      <c r="W405" s="13"/>
      <c r="X405" s="23"/>
      <c r="Y405" s="23"/>
      <c r="Z405" s="23"/>
    </row>
    <row r="406" spans="1:26" ht="47.25" x14ac:dyDescent="0.25">
      <c r="A406" s="38" t="s">
        <v>768</v>
      </c>
      <c r="B406" s="58" t="s">
        <v>801</v>
      </c>
      <c r="C406" s="40" t="s">
        <v>802</v>
      </c>
      <c r="D406" s="40" t="s">
        <v>30</v>
      </c>
      <c r="E406" s="49">
        <v>21.841000000000001</v>
      </c>
      <c r="F406" s="42" t="s">
        <v>30</v>
      </c>
      <c r="G406" s="40">
        <v>0</v>
      </c>
      <c r="H406" s="42" t="s">
        <v>30</v>
      </c>
      <c r="I406" s="40">
        <v>21.841000000000001</v>
      </c>
      <c r="J406" s="42" t="s">
        <v>30</v>
      </c>
      <c r="K406" s="49">
        <v>21.840999999999998</v>
      </c>
      <c r="L406" s="42" t="s">
        <v>30</v>
      </c>
      <c r="M406" s="49">
        <v>19.79857165</v>
      </c>
      <c r="N406" s="42" t="s">
        <v>30</v>
      </c>
      <c r="O406" s="41">
        <f t="shared" si="128"/>
        <v>2.0424283500000016</v>
      </c>
      <c r="P406" s="42" t="s">
        <v>30</v>
      </c>
      <c r="Q406" s="41">
        <f t="shared" si="129"/>
        <v>-2.042428349999998</v>
      </c>
      <c r="R406" s="42" t="s">
        <v>30</v>
      </c>
      <c r="S406" s="88">
        <f t="shared" si="119"/>
        <v>-9.3513499839750852E-2</v>
      </c>
      <c r="T406" s="51" t="s">
        <v>30</v>
      </c>
      <c r="U406" s="21"/>
      <c r="V406" s="13"/>
      <c r="W406" s="13"/>
      <c r="X406" s="23"/>
      <c r="Y406" s="23"/>
      <c r="Z406" s="23"/>
    </row>
    <row r="407" spans="1:26" ht="110.25" x14ac:dyDescent="0.25">
      <c r="A407" s="38" t="s">
        <v>768</v>
      </c>
      <c r="B407" s="58" t="s">
        <v>803</v>
      </c>
      <c r="C407" s="40" t="s">
        <v>804</v>
      </c>
      <c r="D407" s="40" t="s">
        <v>30</v>
      </c>
      <c r="E407" s="49">
        <v>4.351</v>
      </c>
      <c r="F407" s="42" t="s">
        <v>30</v>
      </c>
      <c r="G407" s="40">
        <v>0</v>
      </c>
      <c r="H407" s="42" t="s">
        <v>30</v>
      </c>
      <c r="I407" s="40">
        <v>4.351</v>
      </c>
      <c r="J407" s="42" t="s">
        <v>30</v>
      </c>
      <c r="K407" s="49">
        <v>4.351</v>
      </c>
      <c r="L407" s="42" t="s">
        <v>30</v>
      </c>
      <c r="M407" s="49">
        <v>1.1543332499999999</v>
      </c>
      <c r="N407" s="42" t="s">
        <v>30</v>
      </c>
      <c r="O407" s="41">
        <f t="shared" si="128"/>
        <v>3.1966667500000003</v>
      </c>
      <c r="P407" s="42" t="s">
        <v>30</v>
      </c>
      <c r="Q407" s="41">
        <f t="shared" si="129"/>
        <v>-3.1966667500000003</v>
      </c>
      <c r="R407" s="42" t="s">
        <v>30</v>
      </c>
      <c r="S407" s="88">
        <f t="shared" ref="S407:S470" si="130">Q407/K407</f>
        <v>-0.73469702367271894</v>
      </c>
      <c r="T407" s="51" t="s">
        <v>795</v>
      </c>
      <c r="U407" s="21"/>
      <c r="V407" s="13"/>
      <c r="W407" s="13"/>
      <c r="X407" s="23"/>
      <c r="Y407" s="23"/>
      <c r="Z407" s="23"/>
    </row>
    <row r="408" spans="1:26" ht="110.25" x14ac:dyDescent="0.25">
      <c r="A408" s="38" t="s">
        <v>768</v>
      </c>
      <c r="B408" s="58" t="s">
        <v>805</v>
      </c>
      <c r="C408" s="40" t="s">
        <v>806</v>
      </c>
      <c r="D408" s="40" t="s">
        <v>30</v>
      </c>
      <c r="E408" s="49">
        <v>25.395</v>
      </c>
      <c r="F408" s="42" t="s">
        <v>30</v>
      </c>
      <c r="G408" s="40">
        <v>0</v>
      </c>
      <c r="H408" s="42" t="s">
        <v>30</v>
      </c>
      <c r="I408" s="40">
        <v>25.395</v>
      </c>
      <c r="J408" s="42" t="s">
        <v>30</v>
      </c>
      <c r="K408" s="49">
        <v>25.395</v>
      </c>
      <c r="L408" s="42" t="s">
        <v>30</v>
      </c>
      <c r="M408" s="49">
        <v>27.941821109999999</v>
      </c>
      <c r="N408" s="42" t="s">
        <v>30</v>
      </c>
      <c r="O408" s="41">
        <f t="shared" si="128"/>
        <v>-2.5468211099999998</v>
      </c>
      <c r="P408" s="42" t="s">
        <v>30</v>
      </c>
      <c r="Q408" s="41">
        <f t="shared" si="129"/>
        <v>2.5468211099999998</v>
      </c>
      <c r="R408" s="42" t="s">
        <v>30</v>
      </c>
      <c r="S408" s="88">
        <f t="shared" si="130"/>
        <v>0.10028828942705256</v>
      </c>
      <c r="T408" s="51" t="s">
        <v>807</v>
      </c>
      <c r="U408" s="21"/>
      <c r="V408" s="13"/>
      <c r="W408" s="13"/>
      <c r="X408" s="23"/>
      <c r="Y408" s="23"/>
      <c r="Z408" s="23"/>
    </row>
    <row r="409" spans="1:26" ht="63" x14ac:dyDescent="0.25">
      <c r="A409" s="38" t="s">
        <v>768</v>
      </c>
      <c r="B409" s="58" t="s">
        <v>808</v>
      </c>
      <c r="C409" s="40" t="s">
        <v>809</v>
      </c>
      <c r="D409" s="40" t="s">
        <v>30</v>
      </c>
      <c r="E409" s="49">
        <v>30.962319999999998</v>
      </c>
      <c r="F409" s="42" t="s">
        <v>30</v>
      </c>
      <c r="G409" s="40">
        <v>0</v>
      </c>
      <c r="H409" s="42" t="s">
        <v>30</v>
      </c>
      <c r="I409" s="40">
        <v>30.962319999999998</v>
      </c>
      <c r="J409" s="42" t="s">
        <v>30</v>
      </c>
      <c r="K409" s="49">
        <v>30.962319999999998</v>
      </c>
      <c r="L409" s="42" t="s">
        <v>30</v>
      </c>
      <c r="M409" s="49">
        <v>0</v>
      </c>
      <c r="N409" s="42" t="s">
        <v>30</v>
      </c>
      <c r="O409" s="41">
        <f t="shared" si="128"/>
        <v>30.962319999999998</v>
      </c>
      <c r="P409" s="42" t="s">
        <v>30</v>
      </c>
      <c r="Q409" s="41">
        <f t="shared" si="129"/>
        <v>-30.962319999999998</v>
      </c>
      <c r="R409" s="42" t="s">
        <v>30</v>
      </c>
      <c r="S409" s="88">
        <f t="shared" si="130"/>
        <v>-1</v>
      </c>
      <c r="T409" s="51" t="s">
        <v>810</v>
      </c>
      <c r="U409" s="21"/>
      <c r="V409" s="13"/>
      <c r="W409" s="13"/>
      <c r="X409" s="23"/>
      <c r="Y409" s="23"/>
      <c r="Z409" s="23"/>
    </row>
    <row r="410" spans="1:26" ht="31.5" x14ac:dyDescent="0.25">
      <c r="A410" s="38" t="s">
        <v>768</v>
      </c>
      <c r="B410" s="58" t="s">
        <v>811</v>
      </c>
      <c r="C410" s="40" t="s">
        <v>812</v>
      </c>
      <c r="D410" s="40" t="s">
        <v>30</v>
      </c>
      <c r="E410" s="49">
        <v>7.29749187</v>
      </c>
      <c r="F410" s="42" t="s">
        <v>30</v>
      </c>
      <c r="G410" s="40">
        <v>7.29749187</v>
      </c>
      <c r="H410" s="42" t="s">
        <v>30</v>
      </c>
      <c r="I410" s="40">
        <v>0</v>
      </c>
      <c r="J410" s="42" t="s">
        <v>30</v>
      </c>
      <c r="K410" s="49">
        <v>0</v>
      </c>
      <c r="L410" s="42" t="s">
        <v>30</v>
      </c>
      <c r="M410" s="49">
        <v>0</v>
      </c>
      <c r="N410" s="42" t="s">
        <v>30</v>
      </c>
      <c r="O410" s="41">
        <f t="shared" si="128"/>
        <v>0</v>
      </c>
      <c r="P410" s="42" t="s">
        <v>30</v>
      </c>
      <c r="Q410" s="41">
        <f t="shared" si="129"/>
        <v>0</v>
      </c>
      <c r="R410" s="42" t="s">
        <v>30</v>
      </c>
      <c r="S410" s="88">
        <v>0</v>
      </c>
      <c r="T410" s="51" t="s">
        <v>30</v>
      </c>
      <c r="U410" s="21"/>
      <c r="V410" s="13"/>
      <c r="W410" s="13"/>
      <c r="X410" s="23"/>
      <c r="Y410" s="23"/>
      <c r="Z410" s="23"/>
    </row>
    <row r="411" spans="1:26" ht="31.5" x14ac:dyDescent="0.25">
      <c r="A411" s="38" t="s">
        <v>768</v>
      </c>
      <c r="B411" s="58" t="s">
        <v>813</v>
      </c>
      <c r="C411" s="40" t="s">
        <v>814</v>
      </c>
      <c r="D411" s="40" t="s">
        <v>30</v>
      </c>
      <c r="E411" s="49">
        <v>8.284103459999999</v>
      </c>
      <c r="F411" s="42" t="s">
        <v>30</v>
      </c>
      <c r="G411" s="40">
        <v>8.284103459999999</v>
      </c>
      <c r="H411" s="42" t="s">
        <v>30</v>
      </c>
      <c r="I411" s="40">
        <v>0</v>
      </c>
      <c r="J411" s="42" t="s">
        <v>30</v>
      </c>
      <c r="K411" s="49">
        <v>0</v>
      </c>
      <c r="L411" s="42" t="s">
        <v>30</v>
      </c>
      <c r="M411" s="49">
        <v>0</v>
      </c>
      <c r="N411" s="42" t="s">
        <v>30</v>
      </c>
      <c r="O411" s="41">
        <f t="shared" si="128"/>
        <v>0</v>
      </c>
      <c r="P411" s="42" t="s">
        <v>30</v>
      </c>
      <c r="Q411" s="41">
        <f t="shared" si="129"/>
        <v>0</v>
      </c>
      <c r="R411" s="42" t="s">
        <v>30</v>
      </c>
      <c r="S411" s="88">
        <v>0</v>
      </c>
      <c r="T411" s="51" t="s">
        <v>30</v>
      </c>
      <c r="U411" s="21"/>
      <c r="V411" s="13"/>
      <c r="W411" s="13"/>
      <c r="X411" s="23"/>
      <c r="Y411" s="23"/>
      <c r="Z411" s="23"/>
    </row>
    <row r="412" spans="1:26" ht="47.25" x14ac:dyDescent="0.25">
      <c r="A412" s="38" t="s">
        <v>768</v>
      </c>
      <c r="B412" s="58" t="s">
        <v>815</v>
      </c>
      <c r="C412" s="40" t="s">
        <v>816</v>
      </c>
      <c r="D412" s="40" t="s">
        <v>30</v>
      </c>
      <c r="E412" s="49">
        <v>1.599553</v>
      </c>
      <c r="F412" s="42" t="s">
        <v>30</v>
      </c>
      <c r="G412" s="40">
        <v>0</v>
      </c>
      <c r="H412" s="42" t="s">
        <v>30</v>
      </c>
      <c r="I412" s="40">
        <v>1.599553</v>
      </c>
      <c r="J412" s="42" t="s">
        <v>30</v>
      </c>
      <c r="K412" s="49">
        <v>1.599553</v>
      </c>
      <c r="L412" s="42" t="s">
        <v>30</v>
      </c>
      <c r="M412" s="49">
        <v>0.09</v>
      </c>
      <c r="N412" s="42" t="s">
        <v>30</v>
      </c>
      <c r="O412" s="41">
        <f t="shared" si="128"/>
        <v>1.5095529999999999</v>
      </c>
      <c r="P412" s="42" t="s">
        <v>30</v>
      </c>
      <c r="Q412" s="41">
        <f t="shared" si="129"/>
        <v>-1.5095529999999999</v>
      </c>
      <c r="R412" s="42" t="s">
        <v>30</v>
      </c>
      <c r="S412" s="88">
        <f t="shared" si="130"/>
        <v>-0.94373428076468857</v>
      </c>
      <c r="T412" s="41" t="s">
        <v>723</v>
      </c>
      <c r="U412" s="21"/>
      <c r="V412" s="13"/>
      <c r="W412" s="13"/>
      <c r="X412" s="23"/>
      <c r="Y412" s="23"/>
      <c r="Z412" s="23"/>
    </row>
    <row r="413" spans="1:26" ht="47.25" x14ac:dyDescent="0.25">
      <c r="A413" s="38" t="s">
        <v>768</v>
      </c>
      <c r="B413" s="58" t="s">
        <v>817</v>
      </c>
      <c r="C413" s="40" t="s">
        <v>818</v>
      </c>
      <c r="D413" s="40" t="s">
        <v>30</v>
      </c>
      <c r="E413" s="49">
        <v>6.7510579999999996</v>
      </c>
      <c r="F413" s="42" t="s">
        <v>30</v>
      </c>
      <c r="G413" s="40">
        <v>0</v>
      </c>
      <c r="H413" s="42" t="s">
        <v>30</v>
      </c>
      <c r="I413" s="40">
        <v>6.7510579999999996</v>
      </c>
      <c r="J413" s="42" t="s">
        <v>30</v>
      </c>
      <c r="K413" s="49">
        <v>6.7510579999999996</v>
      </c>
      <c r="L413" s="42" t="s">
        <v>30</v>
      </c>
      <c r="M413" s="49">
        <v>0.09</v>
      </c>
      <c r="N413" s="42" t="s">
        <v>30</v>
      </c>
      <c r="O413" s="41">
        <f t="shared" si="128"/>
        <v>6.6610579999999997</v>
      </c>
      <c r="P413" s="42" t="s">
        <v>30</v>
      </c>
      <c r="Q413" s="41">
        <f t="shared" si="129"/>
        <v>-6.6610579999999997</v>
      </c>
      <c r="R413" s="42" t="s">
        <v>30</v>
      </c>
      <c r="S413" s="88">
        <f t="shared" si="130"/>
        <v>-0.98666875621569239</v>
      </c>
      <c r="T413" s="51" t="s">
        <v>723</v>
      </c>
      <c r="U413" s="21"/>
      <c r="V413" s="13"/>
      <c r="W413" s="13"/>
      <c r="X413" s="23"/>
      <c r="Y413" s="23"/>
      <c r="Z413" s="23"/>
    </row>
    <row r="414" spans="1:26" ht="31.5" x14ac:dyDescent="0.25">
      <c r="A414" s="38" t="s">
        <v>768</v>
      </c>
      <c r="B414" s="58" t="s">
        <v>819</v>
      </c>
      <c r="C414" s="40" t="s">
        <v>820</v>
      </c>
      <c r="D414" s="49" t="s">
        <v>30</v>
      </c>
      <c r="E414" s="49">
        <v>7.5038301199999999</v>
      </c>
      <c r="F414" s="42" t="s">
        <v>30</v>
      </c>
      <c r="G414" s="40">
        <v>3.0038301199999999</v>
      </c>
      <c r="H414" s="42" t="s">
        <v>30</v>
      </c>
      <c r="I414" s="40">
        <v>4.5</v>
      </c>
      <c r="J414" s="42" t="s">
        <v>30</v>
      </c>
      <c r="K414" s="49">
        <v>1.5</v>
      </c>
      <c r="L414" s="42" t="s">
        <v>30</v>
      </c>
      <c r="M414" s="49">
        <v>1.50940889</v>
      </c>
      <c r="N414" s="42" t="s">
        <v>30</v>
      </c>
      <c r="O414" s="41">
        <f t="shared" si="128"/>
        <v>2.99059111</v>
      </c>
      <c r="P414" s="42" t="s">
        <v>30</v>
      </c>
      <c r="Q414" s="41">
        <f t="shared" si="129"/>
        <v>9.4088900000000031E-3</v>
      </c>
      <c r="R414" s="42" t="s">
        <v>30</v>
      </c>
      <c r="S414" s="88">
        <f t="shared" si="130"/>
        <v>6.2725933333333357E-3</v>
      </c>
      <c r="T414" s="51" t="s">
        <v>30</v>
      </c>
      <c r="U414" s="21"/>
      <c r="V414" s="13"/>
      <c r="W414" s="13"/>
      <c r="X414" s="23"/>
      <c r="Y414" s="23"/>
      <c r="Z414" s="23"/>
    </row>
    <row r="415" spans="1:26" ht="63" x14ac:dyDescent="0.25">
      <c r="A415" s="38" t="s">
        <v>768</v>
      </c>
      <c r="B415" s="58" t="s">
        <v>821</v>
      </c>
      <c r="C415" s="40" t="s">
        <v>822</v>
      </c>
      <c r="D415" s="49" t="s">
        <v>30</v>
      </c>
      <c r="E415" s="49">
        <v>96.336999999999989</v>
      </c>
      <c r="F415" s="42" t="s">
        <v>30</v>
      </c>
      <c r="G415" s="40">
        <v>26.706171959999999</v>
      </c>
      <c r="H415" s="42" t="s">
        <v>30</v>
      </c>
      <c r="I415" s="40">
        <v>69.630828039999983</v>
      </c>
      <c r="J415" s="42" t="s">
        <v>30</v>
      </c>
      <c r="K415" s="49">
        <v>22.500000010000004</v>
      </c>
      <c r="L415" s="42" t="s">
        <v>30</v>
      </c>
      <c r="M415" s="49">
        <v>18.257818</v>
      </c>
      <c r="N415" s="42" t="s">
        <v>30</v>
      </c>
      <c r="O415" s="41">
        <f t="shared" si="128"/>
        <v>51.373010039999983</v>
      </c>
      <c r="P415" s="42" t="s">
        <v>30</v>
      </c>
      <c r="Q415" s="41">
        <f t="shared" si="129"/>
        <v>-4.2421820100000041</v>
      </c>
      <c r="R415" s="42" t="s">
        <v>30</v>
      </c>
      <c r="S415" s="88">
        <f t="shared" si="130"/>
        <v>-0.18854142258287063</v>
      </c>
      <c r="T415" s="51" t="s">
        <v>823</v>
      </c>
      <c r="U415" s="21"/>
      <c r="V415" s="13"/>
      <c r="W415" s="13"/>
      <c r="X415" s="23"/>
      <c r="Y415" s="23"/>
      <c r="Z415" s="23"/>
    </row>
    <row r="416" spans="1:26" s="23" customFormat="1" ht="31.5" x14ac:dyDescent="0.25">
      <c r="A416" s="30" t="s">
        <v>824</v>
      </c>
      <c r="B416" s="36" t="s">
        <v>192</v>
      </c>
      <c r="C416" s="32" t="s">
        <v>29</v>
      </c>
      <c r="D416" s="33" t="s">
        <v>30</v>
      </c>
      <c r="E416" s="33">
        <f>SUM(E417:E444)</f>
        <v>1507.8752173294915</v>
      </c>
      <c r="F416" s="34" t="s">
        <v>30</v>
      </c>
      <c r="G416" s="33">
        <f>SUM(G417:G444)</f>
        <v>220.39951653</v>
      </c>
      <c r="H416" s="34" t="s">
        <v>30</v>
      </c>
      <c r="I416" s="33">
        <f>SUM(I417:I444)</f>
        <v>1287.4757007994915</v>
      </c>
      <c r="J416" s="34" t="s">
        <v>30</v>
      </c>
      <c r="K416" s="33">
        <f>SUM(K417:K444)</f>
        <v>203.18127879000005</v>
      </c>
      <c r="L416" s="34" t="s">
        <v>30</v>
      </c>
      <c r="M416" s="33">
        <f>SUM(M417:M444)</f>
        <v>73.850851779999999</v>
      </c>
      <c r="N416" s="34" t="s">
        <v>30</v>
      </c>
      <c r="O416" s="33">
        <f>SUM(O417:O444)</f>
        <v>1213.8089839694915</v>
      </c>
      <c r="P416" s="34" t="s">
        <v>30</v>
      </c>
      <c r="Q416" s="33">
        <f>SUM(Q417:Q444)</f>
        <v>-129.51456195999998</v>
      </c>
      <c r="R416" s="34" t="s">
        <v>30</v>
      </c>
      <c r="S416" s="35">
        <f t="shared" si="130"/>
        <v>-0.63743354078335623</v>
      </c>
      <c r="T416" s="33" t="s">
        <v>30</v>
      </c>
      <c r="U416" s="21"/>
      <c r="V416" s="22"/>
      <c r="W416" s="22"/>
    </row>
    <row r="417" spans="1:26" ht="47.25" x14ac:dyDescent="0.25">
      <c r="A417" s="54" t="s">
        <v>824</v>
      </c>
      <c r="B417" s="61" t="s">
        <v>825</v>
      </c>
      <c r="C417" s="41" t="s">
        <v>826</v>
      </c>
      <c r="D417" s="49" t="s">
        <v>30</v>
      </c>
      <c r="E417" s="49">
        <v>93.260553079999994</v>
      </c>
      <c r="F417" s="42" t="s">
        <v>30</v>
      </c>
      <c r="G417" s="40">
        <v>93.260553079999994</v>
      </c>
      <c r="H417" s="42" t="s">
        <v>30</v>
      </c>
      <c r="I417" s="40">
        <v>0</v>
      </c>
      <c r="J417" s="42" t="s">
        <v>30</v>
      </c>
      <c r="K417" s="49">
        <v>0</v>
      </c>
      <c r="L417" s="42" t="s">
        <v>30</v>
      </c>
      <c r="M417" s="49">
        <v>0</v>
      </c>
      <c r="N417" s="42" t="s">
        <v>30</v>
      </c>
      <c r="O417" s="41">
        <f t="shared" ref="O417:O444" si="131">I417-M417</f>
        <v>0</v>
      </c>
      <c r="P417" s="42" t="s">
        <v>30</v>
      </c>
      <c r="Q417" s="41">
        <f t="shared" ref="Q417:Q444" si="132">M417-K417</f>
        <v>0</v>
      </c>
      <c r="R417" s="42" t="s">
        <v>30</v>
      </c>
      <c r="S417" s="88">
        <v>0</v>
      </c>
      <c r="T417" s="41" t="s">
        <v>30</v>
      </c>
      <c r="U417" s="21"/>
      <c r="V417" s="13"/>
      <c r="W417" s="13"/>
      <c r="X417" s="23"/>
      <c r="Y417" s="23"/>
      <c r="Z417" s="23"/>
    </row>
    <row r="418" spans="1:26" x14ac:dyDescent="0.25">
      <c r="A418" s="54" t="s">
        <v>824</v>
      </c>
      <c r="B418" s="61" t="s">
        <v>827</v>
      </c>
      <c r="C418" s="41" t="s">
        <v>828</v>
      </c>
      <c r="D418" s="49" t="s">
        <v>30</v>
      </c>
      <c r="E418" s="49">
        <v>6</v>
      </c>
      <c r="F418" s="42" t="s">
        <v>30</v>
      </c>
      <c r="G418" s="40">
        <v>0</v>
      </c>
      <c r="H418" s="42" t="s">
        <v>30</v>
      </c>
      <c r="I418" s="40">
        <v>6</v>
      </c>
      <c r="J418" s="42" t="s">
        <v>30</v>
      </c>
      <c r="K418" s="49">
        <v>6.0000000000000009</v>
      </c>
      <c r="L418" s="42" t="s">
        <v>30</v>
      </c>
      <c r="M418" s="49">
        <v>6.1312751000000008</v>
      </c>
      <c r="N418" s="42" t="s">
        <v>30</v>
      </c>
      <c r="O418" s="41">
        <f t="shared" si="131"/>
        <v>-0.13127510000000076</v>
      </c>
      <c r="P418" s="42" t="s">
        <v>30</v>
      </c>
      <c r="Q418" s="41">
        <f t="shared" si="132"/>
        <v>0.13127509999999987</v>
      </c>
      <c r="R418" s="42" t="s">
        <v>30</v>
      </c>
      <c r="S418" s="88">
        <f t="shared" si="130"/>
        <v>2.1879183333333309E-2</v>
      </c>
      <c r="T418" s="41" t="s">
        <v>93</v>
      </c>
      <c r="U418" s="21"/>
      <c r="V418" s="13"/>
      <c r="W418" s="13"/>
      <c r="X418" s="23"/>
      <c r="Y418" s="23"/>
      <c r="Z418" s="23"/>
    </row>
    <row r="419" spans="1:26" ht="63" x14ac:dyDescent="0.25">
      <c r="A419" s="38" t="s">
        <v>824</v>
      </c>
      <c r="B419" s="74" t="s">
        <v>829</v>
      </c>
      <c r="C419" s="40" t="s">
        <v>830</v>
      </c>
      <c r="D419" s="49" t="s">
        <v>30</v>
      </c>
      <c r="E419" s="49">
        <v>8.5</v>
      </c>
      <c r="F419" s="42" t="s">
        <v>30</v>
      </c>
      <c r="G419" s="40">
        <v>0</v>
      </c>
      <c r="H419" s="42" t="s">
        <v>30</v>
      </c>
      <c r="I419" s="40">
        <v>8.5</v>
      </c>
      <c r="J419" s="42" t="s">
        <v>30</v>
      </c>
      <c r="K419" s="49">
        <v>8.5000000000000018</v>
      </c>
      <c r="L419" s="42" t="s">
        <v>30</v>
      </c>
      <c r="M419" s="49">
        <v>0</v>
      </c>
      <c r="N419" s="42" t="s">
        <v>30</v>
      </c>
      <c r="O419" s="41">
        <f t="shared" si="131"/>
        <v>8.5</v>
      </c>
      <c r="P419" s="42" t="s">
        <v>30</v>
      </c>
      <c r="Q419" s="41">
        <f t="shared" si="132"/>
        <v>-8.5000000000000018</v>
      </c>
      <c r="R419" s="42" t="s">
        <v>30</v>
      </c>
      <c r="S419" s="88">
        <f t="shared" si="130"/>
        <v>-1</v>
      </c>
      <c r="T419" s="41" t="s">
        <v>831</v>
      </c>
      <c r="U419" s="21"/>
      <c r="V419" s="13"/>
      <c r="W419" s="13"/>
      <c r="X419" s="23"/>
      <c r="Y419" s="23"/>
      <c r="Z419" s="23"/>
    </row>
    <row r="420" spans="1:26" ht="63" x14ac:dyDescent="0.25">
      <c r="A420" s="54" t="s">
        <v>824</v>
      </c>
      <c r="B420" s="55" t="s">
        <v>832</v>
      </c>
      <c r="C420" s="73" t="s">
        <v>833</v>
      </c>
      <c r="D420" s="49" t="s">
        <v>30</v>
      </c>
      <c r="E420" s="49">
        <v>31.21868924</v>
      </c>
      <c r="F420" s="42" t="s">
        <v>30</v>
      </c>
      <c r="G420" s="40">
        <v>0</v>
      </c>
      <c r="H420" s="42" t="s">
        <v>30</v>
      </c>
      <c r="I420" s="40">
        <v>31.21868924</v>
      </c>
      <c r="J420" s="42" t="s">
        <v>30</v>
      </c>
      <c r="K420" s="49">
        <v>31.218689239999996</v>
      </c>
      <c r="L420" s="42" t="s">
        <v>30</v>
      </c>
      <c r="M420" s="49">
        <v>1.21868924</v>
      </c>
      <c r="N420" s="42" t="s">
        <v>30</v>
      </c>
      <c r="O420" s="41">
        <f t="shared" si="131"/>
        <v>30</v>
      </c>
      <c r="P420" s="42" t="s">
        <v>30</v>
      </c>
      <c r="Q420" s="41">
        <f t="shared" si="132"/>
        <v>-29.999999999999996</v>
      </c>
      <c r="R420" s="42" t="s">
        <v>30</v>
      </c>
      <c r="S420" s="88">
        <f t="shared" si="130"/>
        <v>-0.96096283125050252</v>
      </c>
      <c r="T420" s="41" t="s">
        <v>834</v>
      </c>
      <c r="U420" s="21"/>
      <c r="V420" s="13"/>
      <c r="W420" s="13"/>
      <c r="X420" s="23"/>
      <c r="Y420" s="23"/>
      <c r="Z420" s="23"/>
    </row>
    <row r="421" spans="1:26" ht="31.5" x14ac:dyDescent="0.25">
      <c r="A421" s="38" t="s">
        <v>824</v>
      </c>
      <c r="B421" s="74" t="s">
        <v>835</v>
      </c>
      <c r="C421" s="40" t="s">
        <v>836</v>
      </c>
      <c r="D421" s="50" t="s">
        <v>30</v>
      </c>
      <c r="E421" s="50">
        <v>197.9275531101695</v>
      </c>
      <c r="F421" s="42" t="s">
        <v>30</v>
      </c>
      <c r="G421" s="40">
        <v>18.125150939999997</v>
      </c>
      <c r="H421" s="42" t="s">
        <v>30</v>
      </c>
      <c r="I421" s="40">
        <v>179.8024021701695</v>
      </c>
      <c r="J421" s="42" t="s">
        <v>30</v>
      </c>
      <c r="K421" s="49">
        <v>5</v>
      </c>
      <c r="L421" s="42" t="s">
        <v>30</v>
      </c>
      <c r="M421" s="49">
        <v>3.8568301800000002</v>
      </c>
      <c r="N421" s="42" t="s">
        <v>30</v>
      </c>
      <c r="O421" s="41">
        <f t="shared" si="131"/>
        <v>175.9455719901695</v>
      </c>
      <c r="P421" s="42" t="s">
        <v>30</v>
      </c>
      <c r="Q421" s="41">
        <f t="shared" si="132"/>
        <v>-1.1431698199999998</v>
      </c>
      <c r="R421" s="42" t="s">
        <v>30</v>
      </c>
      <c r="S421" s="88">
        <f t="shared" si="130"/>
        <v>-0.22863396399999997</v>
      </c>
      <c r="T421" s="41" t="s">
        <v>837</v>
      </c>
      <c r="U421" s="21"/>
      <c r="V421" s="13"/>
      <c r="W421" s="13"/>
      <c r="X421" s="23"/>
      <c r="Y421" s="23"/>
      <c r="Z421" s="23"/>
    </row>
    <row r="422" spans="1:26" ht="31.5" x14ac:dyDescent="0.25">
      <c r="A422" s="38" t="s">
        <v>824</v>
      </c>
      <c r="B422" s="74" t="s">
        <v>838</v>
      </c>
      <c r="C422" s="40" t="s">
        <v>839</v>
      </c>
      <c r="D422" s="49" t="s">
        <v>30</v>
      </c>
      <c r="E422" s="49">
        <v>230.28545000000003</v>
      </c>
      <c r="F422" s="42" t="s">
        <v>30</v>
      </c>
      <c r="G422" s="40">
        <v>24.559263739999999</v>
      </c>
      <c r="H422" s="42" t="s">
        <v>30</v>
      </c>
      <c r="I422" s="40">
        <v>205.72618626000002</v>
      </c>
      <c r="J422" s="42" t="s">
        <v>30</v>
      </c>
      <c r="K422" s="49">
        <v>5</v>
      </c>
      <c r="L422" s="42" t="s">
        <v>30</v>
      </c>
      <c r="M422" s="49">
        <v>3.3625605299999997</v>
      </c>
      <c r="N422" s="42" t="s">
        <v>30</v>
      </c>
      <c r="O422" s="41">
        <f t="shared" si="131"/>
        <v>202.36362573000002</v>
      </c>
      <c r="P422" s="42" t="s">
        <v>30</v>
      </c>
      <c r="Q422" s="41">
        <f t="shared" si="132"/>
        <v>-1.6374394700000003</v>
      </c>
      <c r="R422" s="42" t="s">
        <v>30</v>
      </c>
      <c r="S422" s="88">
        <f t="shared" si="130"/>
        <v>-0.32748789400000006</v>
      </c>
      <c r="T422" s="41" t="s">
        <v>837</v>
      </c>
      <c r="U422" s="21"/>
      <c r="V422" s="13"/>
      <c r="W422" s="13"/>
      <c r="X422" s="23"/>
      <c r="Y422" s="23"/>
      <c r="Z422" s="23"/>
    </row>
    <row r="423" spans="1:26" ht="31.5" x14ac:dyDescent="0.25">
      <c r="A423" s="38" t="s">
        <v>824</v>
      </c>
      <c r="B423" s="74" t="s">
        <v>840</v>
      </c>
      <c r="C423" s="40" t="s">
        <v>841</v>
      </c>
      <c r="D423" s="49" t="s">
        <v>30</v>
      </c>
      <c r="E423" s="49">
        <v>23.797896819999998</v>
      </c>
      <c r="F423" s="42" t="s">
        <v>30</v>
      </c>
      <c r="G423" s="40">
        <v>23.797896819999998</v>
      </c>
      <c r="H423" s="42" t="s">
        <v>30</v>
      </c>
      <c r="I423" s="40">
        <v>0</v>
      </c>
      <c r="J423" s="42" t="s">
        <v>30</v>
      </c>
      <c r="K423" s="49">
        <v>0</v>
      </c>
      <c r="L423" s="42" t="s">
        <v>30</v>
      </c>
      <c r="M423" s="49">
        <v>0</v>
      </c>
      <c r="N423" s="42" t="s">
        <v>30</v>
      </c>
      <c r="O423" s="41">
        <f t="shared" si="131"/>
        <v>0</v>
      </c>
      <c r="P423" s="42" t="s">
        <v>30</v>
      </c>
      <c r="Q423" s="41">
        <f t="shared" si="132"/>
        <v>0</v>
      </c>
      <c r="R423" s="42" t="s">
        <v>30</v>
      </c>
      <c r="S423" s="88">
        <v>0</v>
      </c>
      <c r="T423" s="41" t="s">
        <v>30</v>
      </c>
      <c r="U423" s="21"/>
      <c r="V423" s="13"/>
      <c r="W423" s="13"/>
      <c r="X423" s="23"/>
      <c r="Y423" s="23"/>
      <c r="Z423" s="23"/>
    </row>
    <row r="424" spans="1:26" ht="31.5" x14ac:dyDescent="0.25">
      <c r="A424" s="38" t="s">
        <v>824</v>
      </c>
      <c r="B424" s="74" t="s">
        <v>842</v>
      </c>
      <c r="C424" s="40" t="s">
        <v>843</v>
      </c>
      <c r="D424" s="49" t="s">
        <v>30</v>
      </c>
      <c r="E424" s="49">
        <v>2.9249779399999998</v>
      </c>
      <c r="F424" s="42" t="s">
        <v>30</v>
      </c>
      <c r="G424" s="40">
        <v>0.52497793999999998</v>
      </c>
      <c r="H424" s="42" t="s">
        <v>30</v>
      </c>
      <c r="I424" s="40">
        <v>2.4</v>
      </c>
      <c r="J424" s="42" t="s">
        <v>30</v>
      </c>
      <c r="K424" s="49">
        <v>0.75000000000000022</v>
      </c>
      <c r="L424" s="42" t="s">
        <v>30</v>
      </c>
      <c r="M424" s="49">
        <v>0</v>
      </c>
      <c r="N424" s="42" t="s">
        <v>30</v>
      </c>
      <c r="O424" s="41">
        <f t="shared" si="131"/>
        <v>2.4</v>
      </c>
      <c r="P424" s="42" t="s">
        <v>30</v>
      </c>
      <c r="Q424" s="41">
        <f t="shared" si="132"/>
        <v>-0.75000000000000022</v>
      </c>
      <c r="R424" s="42" t="s">
        <v>30</v>
      </c>
      <c r="S424" s="88">
        <f t="shared" si="130"/>
        <v>-1</v>
      </c>
      <c r="T424" s="41" t="s">
        <v>844</v>
      </c>
      <c r="U424" s="21"/>
      <c r="V424" s="13"/>
      <c r="W424" s="13"/>
      <c r="X424" s="23"/>
      <c r="Y424" s="23"/>
      <c r="Z424" s="23"/>
    </row>
    <row r="425" spans="1:26" ht="47.25" x14ac:dyDescent="0.25">
      <c r="A425" s="38" t="s">
        <v>824</v>
      </c>
      <c r="B425" s="74" t="s">
        <v>845</v>
      </c>
      <c r="C425" s="40" t="s">
        <v>846</v>
      </c>
      <c r="D425" s="49" t="s">
        <v>30</v>
      </c>
      <c r="E425" s="49">
        <v>6.9</v>
      </c>
      <c r="F425" s="42" t="s">
        <v>30</v>
      </c>
      <c r="G425" s="40">
        <v>0</v>
      </c>
      <c r="H425" s="42" t="s">
        <v>30</v>
      </c>
      <c r="I425" s="40">
        <v>6.9</v>
      </c>
      <c r="J425" s="42" t="s">
        <v>30</v>
      </c>
      <c r="K425" s="49">
        <v>6.9</v>
      </c>
      <c r="L425" s="42" t="s">
        <v>30</v>
      </c>
      <c r="M425" s="49">
        <v>0</v>
      </c>
      <c r="N425" s="42" t="s">
        <v>30</v>
      </c>
      <c r="O425" s="41">
        <f t="shared" si="131"/>
        <v>6.9</v>
      </c>
      <c r="P425" s="42" t="s">
        <v>30</v>
      </c>
      <c r="Q425" s="41">
        <f t="shared" si="132"/>
        <v>-6.9</v>
      </c>
      <c r="R425" s="42" t="s">
        <v>30</v>
      </c>
      <c r="S425" s="88">
        <f t="shared" si="130"/>
        <v>-1</v>
      </c>
      <c r="T425" s="41" t="s">
        <v>847</v>
      </c>
      <c r="U425" s="21"/>
      <c r="V425" s="13"/>
      <c r="W425" s="13"/>
      <c r="X425" s="23"/>
      <c r="Y425" s="23"/>
      <c r="Z425" s="23"/>
    </row>
    <row r="426" spans="1:26" x14ac:dyDescent="0.25">
      <c r="A426" s="38" t="s">
        <v>824</v>
      </c>
      <c r="B426" s="74" t="s">
        <v>848</v>
      </c>
      <c r="C426" s="40" t="s">
        <v>849</v>
      </c>
      <c r="D426" s="49" t="s">
        <v>30</v>
      </c>
      <c r="E426" s="49">
        <v>18.499057560000001</v>
      </c>
      <c r="F426" s="42" t="s">
        <v>30</v>
      </c>
      <c r="G426" s="40">
        <v>0</v>
      </c>
      <c r="H426" s="42" t="s">
        <v>30</v>
      </c>
      <c r="I426" s="40">
        <v>18.499057560000001</v>
      </c>
      <c r="J426" s="42" t="s">
        <v>30</v>
      </c>
      <c r="K426" s="49">
        <v>1.49905756</v>
      </c>
      <c r="L426" s="42" t="s">
        <v>30</v>
      </c>
      <c r="M426" s="49">
        <v>1.49905756</v>
      </c>
      <c r="N426" s="42" t="s">
        <v>30</v>
      </c>
      <c r="O426" s="41">
        <f t="shared" si="131"/>
        <v>17</v>
      </c>
      <c r="P426" s="42" t="s">
        <v>30</v>
      </c>
      <c r="Q426" s="41">
        <f t="shared" si="132"/>
        <v>0</v>
      </c>
      <c r="R426" s="42" t="s">
        <v>30</v>
      </c>
      <c r="S426" s="88">
        <f t="shared" si="130"/>
        <v>0</v>
      </c>
      <c r="T426" s="41" t="s">
        <v>30</v>
      </c>
      <c r="U426" s="21"/>
      <c r="V426" s="13"/>
      <c r="W426" s="13"/>
      <c r="X426" s="23"/>
      <c r="Y426" s="23"/>
      <c r="Z426" s="23"/>
    </row>
    <row r="427" spans="1:26" ht="31.5" x14ac:dyDescent="0.25">
      <c r="A427" s="38" t="s">
        <v>824</v>
      </c>
      <c r="B427" s="74" t="s">
        <v>850</v>
      </c>
      <c r="C427" s="40" t="s">
        <v>851</v>
      </c>
      <c r="D427" s="49" t="s">
        <v>30</v>
      </c>
      <c r="E427" s="49">
        <v>5.4993526499999996</v>
      </c>
      <c r="F427" s="42" t="s">
        <v>30</v>
      </c>
      <c r="G427" s="40">
        <v>0</v>
      </c>
      <c r="H427" s="42" t="s">
        <v>30</v>
      </c>
      <c r="I427" s="40">
        <v>5.4993526499999996</v>
      </c>
      <c r="J427" s="42" t="s">
        <v>30</v>
      </c>
      <c r="K427" s="49">
        <v>0.49935265000000001</v>
      </c>
      <c r="L427" s="42" t="s">
        <v>30</v>
      </c>
      <c r="M427" s="49">
        <v>0.49935265000000001</v>
      </c>
      <c r="N427" s="42" t="s">
        <v>30</v>
      </c>
      <c r="O427" s="41">
        <f t="shared" si="131"/>
        <v>5</v>
      </c>
      <c r="P427" s="42" t="s">
        <v>30</v>
      </c>
      <c r="Q427" s="41">
        <f t="shared" si="132"/>
        <v>0</v>
      </c>
      <c r="R427" s="42" t="s">
        <v>30</v>
      </c>
      <c r="S427" s="88">
        <f t="shared" si="130"/>
        <v>0</v>
      </c>
      <c r="T427" s="41" t="s">
        <v>30</v>
      </c>
      <c r="U427" s="21"/>
      <c r="V427" s="13"/>
      <c r="W427" s="13"/>
      <c r="X427" s="23"/>
      <c r="Y427" s="23"/>
      <c r="Z427" s="23"/>
    </row>
    <row r="428" spans="1:26" ht="31.5" x14ac:dyDescent="0.25">
      <c r="A428" s="38" t="s">
        <v>824</v>
      </c>
      <c r="B428" s="74" t="s">
        <v>852</v>
      </c>
      <c r="C428" s="40" t="s">
        <v>853</v>
      </c>
      <c r="D428" s="49" t="s">
        <v>30</v>
      </c>
      <c r="E428" s="49">
        <v>64.988804389999999</v>
      </c>
      <c r="F428" s="42" t="s">
        <v>30</v>
      </c>
      <c r="G428" s="40">
        <v>0</v>
      </c>
      <c r="H428" s="42" t="s">
        <v>30</v>
      </c>
      <c r="I428" s="40">
        <v>64.988804389999999</v>
      </c>
      <c r="J428" s="42" t="s">
        <v>30</v>
      </c>
      <c r="K428" s="49">
        <v>4.9888043900000003</v>
      </c>
      <c r="L428" s="42" t="s">
        <v>30</v>
      </c>
      <c r="M428" s="49">
        <v>4.9988043900000001</v>
      </c>
      <c r="N428" s="42" t="s">
        <v>30</v>
      </c>
      <c r="O428" s="41">
        <f t="shared" si="131"/>
        <v>59.989999999999995</v>
      </c>
      <c r="P428" s="42" t="s">
        <v>30</v>
      </c>
      <c r="Q428" s="41">
        <f t="shared" si="132"/>
        <v>9.9999999999997868E-3</v>
      </c>
      <c r="R428" s="42" t="s">
        <v>30</v>
      </c>
      <c r="S428" s="88">
        <f t="shared" si="130"/>
        <v>2.004488293837431E-3</v>
      </c>
      <c r="T428" s="41" t="s">
        <v>30</v>
      </c>
      <c r="U428" s="21"/>
      <c r="V428" s="13"/>
      <c r="W428" s="13"/>
      <c r="X428" s="23"/>
      <c r="Y428" s="23"/>
      <c r="Z428" s="23"/>
    </row>
    <row r="429" spans="1:26" ht="47.25" x14ac:dyDescent="0.25">
      <c r="A429" s="38" t="s">
        <v>824</v>
      </c>
      <c r="B429" s="74" t="s">
        <v>854</v>
      </c>
      <c r="C429" s="40" t="s">
        <v>855</v>
      </c>
      <c r="D429" s="49" t="s">
        <v>30</v>
      </c>
      <c r="E429" s="49">
        <v>61.027000000000001</v>
      </c>
      <c r="F429" s="42" t="s">
        <v>30</v>
      </c>
      <c r="G429" s="40">
        <v>0</v>
      </c>
      <c r="H429" s="42" t="s">
        <v>30</v>
      </c>
      <c r="I429" s="40">
        <v>61.027000000000001</v>
      </c>
      <c r="J429" s="42" t="s">
        <v>30</v>
      </c>
      <c r="K429" s="49">
        <v>22.248278870000004</v>
      </c>
      <c r="L429" s="42" t="s">
        <v>30</v>
      </c>
      <c r="M429" s="49">
        <v>21.669140889999998</v>
      </c>
      <c r="N429" s="42" t="s">
        <v>30</v>
      </c>
      <c r="O429" s="41">
        <f t="shared" si="131"/>
        <v>39.357859110000007</v>
      </c>
      <c r="P429" s="42" t="s">
        <v>30</v>
      </c>
      <c r="Q429" s="41">
        <f t="shared" si="132"/>
        <v>-0.57913798000000583</v>
      </c>
      <c r="R429" s="42" t="s">
        <v>30</v>
      </c>
      <c r="S429" s="88">
        <f t="shared" si="130"/>
        <v>-2.603068684027178E-2</v>
      </c>
      <c r="T429" s="41" t="s">
        <v>30</v>
      </c>
      <c r="U429" s="21"/>
      <c r="V429" s="13"/>
      <c r="W429" s="13"/>
      <c r="X429" s="23"/>
      <c r="Y429" s="23"/>
      <c r="Z429" s="23"/>
    </row>
    <row r="430" spans="1:26" ht="63" x14ac:dyDescent="0.25">
      <c r="A430" s="38" t="s">
        <v>824</v>
      </c>
      <c r="B430" s="74" t="s">
        <v>856</v>
      </c>
      <c r="C430" s="40" t="s">
        <v>857</v>
      </c>
      <c r="D430" s="49" t="s">
        <v>30</v>
      </c>
      <c r="E430" s="49">
        <v>15.127559999999999</v>
      </c>
      <c r="F430" s="42" t="s">
        <v>30</v>
      </c>
      <c r="G430" s="40">
        <v>0</v>
      </c>
      <c r="H430" s="42" t="s">
        <v>30</v>
      </c>
      <c r="I430" s="40">
        <v>15.127559999999999</v>
      </c>
      <c r="J430" s="42" t="s">
        <v>30</v>
      </c>
      <c r="K430" s="49">
        <v>15.127559999999999</v>
      </c>
      <c r="L430" s="42" t="s">
        <v>30</v>
      </c>
      <c r="M430" s="49">
        <v>0.60827700000000007</v>
      </c>
      <c r="N430" s="42" t="s">
        <v>30</v>
      </c>
      <c r="O430" s="41">
        <f t="shared" si="131"/>
        <v>14.519283</v>
      </c>
      <c r="P430" s="42" t="s">
        <v>30</v>
      </c>
      <c r="Q430" s="41">
        <f t="shared" si="132"/>
        <v>-14.519283</v>
      </c>
      <c r="R430" s="42" t="s">
        <v>30</v>
      </c>
      <c r="S430" s="88">
        <f t="shared" si="130"/>
        <v>-0.9597901446102346</v>
      </c>
      <c r="T430" s="41" t="s">
        <v>858</v>
      </c>
      <c r="U430" s="21"/>
      <c r="V430" s="13"/>
      <c r="W430" s="13"/>
      <c r="X430" s="23"/>
      <c r="Y430" s="23"/>
      <c r="Z430" s="23"/>
    </row>
    <row r="431" spans="1:26" ht="31.5" x14ac:dyDescent="0.25">
      <c r="A431" s="38" t="s">
        <v>824</v>
      </c>
      <c r="B431" s="74" t="s">
        <v>859</v>
      </c>
      <c r="C431" s="40" t="s">
        <v>860</v>
      </c>
      <c r="D431" s="49" t="s">
        <v>30</v>
      </c>
      <c r="E431" s="49">
        <v>3.5752240799999999</v>
      </c>
      <c r="F431" s="42" t="s">
        <v>30</v>
      </c>
      <c r="G431" s="40">
        <v>3.5752240799999999</v>
      </c>
      <c r="H431" s="42" t="s">
        <v>30</v>
      </c>
      <c r="I431" s="40">
        <v>0</v>
      </c>
      <c r="J431" s="42" t="s">
        <v>30</v>
      </c>
      <c r="K431" s="49">
        <v>0</v>
      </c>
      <c r="L431" s="42" t="s">
        <v>30</v>
      </c>
      <c r="M431" s="49">
        <v>0</v>
      </c>
      <c r="N431" s="42" t="s">
        <v>30</v>
      </c>
      <c r="O431" s="41">
        <f t="shared" si="131"/>
        <v>0</v>
      </c>
      <c r="P431" s="42" t="s">
        <v>30</v>
      </c>
      <c r="Q431" s="41">
        <f t="shared" si="132"/>
        <v>0</v>
      </c>
      <c r="R431" s="42" t="s">
        <v>30</v>
      </c>
      <c r="S431" s="88">
        <v>0</v>
      </c>
      <c r="T431" s="41" t="s">
        <v>30</v>
      </c>
      <c r="U431" s="21"/>
      <c r="V431" s="13"/>
      <c r="W431" s="13"/>
      <c r="X431" s="23"/>
      <c r="Y431" s="23"/>
      <c r="Z431" s="23"/>
    </row>
    <row r="432" spans="1:26" ht="31.5" x14ac:dyDescent="0.25">
      <c r="A432" s="38" t="s">
        <v>824</v>
      </c>
      <c r="B432" s="74" t="s">
        <v>861</v>
      </c>
      <c r="C432" s="40" t="s">
        <v>862</v>
      </c>
      <c r="D432" s="49" t="s">
        <v>30</v>
      </c>
      <c r="E432" s="49">
        <v>112.42034255932204</v>
      </c>
      <c r="F432" s="42" t="s">
        <v>30</v>
      </c>
      <c r="G432" s="40">
        <v>24.775262370000004</v>
      </c>
      <c r="H432" s="42" t="s">
        <v>30</v>
      </c>
      <c r="I432" s="40">
        <v>87.64508018932203</v>
      </c>
      <c r="J432" s="42" t="s">
        <v>30</v>
      </c>
      <c r="K432" s="49">
        <v>8.9999999999999982</v>
      </c>
      <c r="L432" s="42" t="s">
        <v>30</v>
      </c>
      <c r="M432" s="49">
        <v>1.1158671600000001</v>
      </c>
      <c r="N432" s="42" t="s">
        <v>30</v>
      </c>
      <c r="O432" s="41">
        <f t="shared" si="131"/>
        <v>86.529213029322037</v>
      </c>
      <c r="P432" s="42" t="s">
        <v>30</v>
      </c>
      <c r="Q432" s="41">
        <f t="shared" si="132"/>
        <v>-7.8841328399999977</v>
      </c>
      <c r="R432" s="42" t="s">
        <v>30</v>
      </c>
      <c r="S432" s="88">
        <f t="shared" si="130"/>
        <v>-0.87601475999999989</v>
      </c>
      <c r="T432" s="41" t="s">
        <v>863</v>
      </c>
      <c r="U432" s="21"/>
      <c r="V432" s="13"/>
      <c r="W432" s="13"/>
      <c r="X432" s="23"/>
      <c r="Y432" s="23"/>
      <c r="Z432" s="23"/>
    </row>
    <row r="433" spans="1:26" ht="31.5" x14ac:dyDescent="0.25">
      <c r="A433" s="38" t="s">
        <v>824</v>
      </c>
      <c r="B433" s="74" t="s">
        <v>864</v>
      </c>
      <c r="C433" s="40" t="s">
        <v>865</v>
      </c>
      <c r="D433" s="49" t="s">
        <v>30</v>
      </c>
      <c r="E433" s="49">
        <v>68.545257579999998</v>
      </c>
      <c r="F433" s="42" t="s">
        <v>30</v>
      </c>
      <c r="G433" s="40">
        <v>7.9612575799999998</v>
      </c>
      <c r="H433" s="42" t="s">
        <v>30</v>
      </c>
      <c r="I433" s="40">
        <v>60.583999999999996</v>
      </c>
      <c r="J433" s="42" t="s">
        <v>30</v>
      </c>
      <c r="K433" s="49">
        <v>8.5700000000000021</v>
      </c>
      <c r="L433" s="42" t="s">
        <v>30</v>
      </c>
      <c r="M433" s="49">
        <v>0.70608860999999989</v>
      </c>
      <c r="N433" s="42" t="s">
        <v>30</v>
      </c>
      <c r="O433" s="41">
        <f t="shared" si="131"/>
        <v>59.877911389999994</v>
      </c>
      <c r="P433" s="42" t="s">
        <v>30</v>
      </c>
      <c r="Q433" s="41">
        <f t="shared" si="132"/>
        <v>-7.8639113900000019</v>
      </c>
      <c r="R433" s="42" t="s">
        <v>30</v>
      </c>
      <c r="S433" s="88">
        <f t="shared" si="130"/>
        <v>-0.91760926371061846</v>
      </c>
      <c r="T433" s="41" t="s">
        <v>863</v>
      </c>
      <c r="U433" s="21"/>
      <c r="V433" s="13"/>
      <c r="W433" s="13"/>
      <c r="X433" s="23"/>
      <c r="Y433" s="23"/>
      <c r="Z433" s="23"/>
    </row>
    <row r="434" spans="1:26" ht="31.5" x14ac:dyDescent="0.25">
      <c r="A434" s="38" t="s">
        <v>824</v>
      </c>
      <c r="B434" s="74" t="s">
        <v>866</v>
      </c>
      <c r="C434" s="40" t="s">
        <v>867</v>
      </c>
      <c r="D434" s="49" t="s">
        <v>30</v>
      </c>
      <c r="E434" s="49">
        <v>10.41121384</v>
      </c>
      <c r="F434" s="42" t="s">
        <v>30</v>
      </c>
      <c r="G434" s="40">
        <v>0.13865284</v>
      </c>
      <c r="H434" s="42" t="s">
        <v>30</v>
      </c>
      <c r="I434" s="40">
        <v>10.272561</v>
      </c>
      <c r="J434" s="42" t="s">
        <v>30</v>
      </c>
      <c r="K434" s="49">
        <v>10.272561</v>
      </c>
      <c r="L434" s="42" t="s">
        <v>30</v>
      </c>
      <c r="M434" s="49">
        <v>10.30761888</v>
      </c>
      <c r="N434" s="42" t="s">
        <v>30</v>
      </c>
      <c r="O434" s="41">
        <f t="shared" si="131"/>
        <v>-3.5057880000000097E-2</v>
      </c>
      <c r="P434" s="42" t="s">
        <v>30</v>
      </c>
      <c r="Q434" s="41">
        <f t="shared" si="132"/>
        <v>3.5057880000000097E-2</v>
      </c>
      <c r="R434" s="42" t="s">
        <v>30</v>
      </c>
      <c r="S434" s="88">
        <f t="shared" si="130"/>
        <v>3.4127692208398759E-3</v>
      </c>
      <c r="T434" s="41" t="s">
        <v>93</v>
      </c>
      <c r="U434" s="21"/>
      <c r="V434" s="13"/>
      <c r="W434" s="13"/>
      <c r="X434" s="23"/>
      <c r="Y434" s="23"/>
      <c r="Z434" s="23"/>
    </row>
    <row r="435" spans="1:26" ht="31.5" x14ac:dyDescent="0.25">
      <c r="A435" s="38" t="s">
        <v>824</v>
      </c>
      <c r="B435" s="74" t="s">
        <v>868</v>
      </c>
      <c r="C435" s="40" t="s">
        <v>869</v>
      </c>
      <c r="D435" s="49" t="s">
        <v>30</v>
      </c>
      <c r="E435" s="49">
        <v>11.12652265</v>
      </c>
      <c r="F435" s="42" t="s">
        <v>30</v>
      </c>
      <c r="G435" s="40">
        <v>1.1265226499999998</v>
      </c>
      <c r="H435" s="42" t="s">
        <v>30</v>
      </c>
      <c r="I435" s="40">
        <v>10</v>
      </c>
      <c r="J435" s="42" t="s">
        <v>30</v>
      </c>
      <c r="K435" s="49">
        <v>0</v>
      </c>
      <c r="L435" s="42" t="s">
        <v>30</v>
      </c>
      <c r="M435" s="49">
        <v>0</v>
      </c>
      <c r="N435" s="42" t="s">
        <v>30</v>
      </c>
      <c r="O435" s="41">
        <f t="shared" si="131"/>
        <v>10</v>
      </c>
      <c r="P435" s="42" t="s">
        <v>30</v>
      </c>
      <c r="Q435" s="41">
        <f t="shared" si="132"/>
        <v>0</v>
      </c>
      <c r="R435" s="42" t="s">
        <v>30</v>
      </c>
      <c r="S435" s="88">
        <v>0</v>
      </c>
      <c r="T435" s="41" t="s">
        <v>30</v>
      </c>
      <c r="U435" s="21"/>
      <c r="V435" s="13"/>
      <c r="W435" s="13"/>
      <c r="X435" s="23"/>
      <c r="Y435" s="23"/>
      <c r="Z435" s="23"/>
    </row>
    <row r="436" spans="1:26" ht="31.5" x14ac:dyDescent="0.25">
      <c r="A436" s="38" t="s">
        <v>824</v>
      </c>
      <c r="B436" s="74" t="s">
        <v>870</v>
      </c>
      <c r="C436" s="40" t="s">
        <v>871</v>
      </c>
      <c r="D436" s="49" t="s">
        <v>30</v>
      </c>
      <c r="E436" s="49">
        <v>46.695263619999999</v>
      </c>
      <c r="F436" s="42" t="s">
        <v>30</v>
      </c>
      <c r="G436" s="40">
        <v>0.39536262</v>
      </c>
      <c r="H436" s="42" t="s">
        <v>30</v>
      </c>
      <c r="I436" s="40">
        <v>46.299900999999998</v>
      </c>
      <c r="J436" s="42" t="s">
        <v>30</v>
      </c>
      <c r="K436" s="49">
        <v>46.299900999999991</v>
      </c>
      <c r="L436" s="42" t="s">
        <v>30</v>
      </c>
      <c r="M436" s="49">
        <v>4.0361642400000006</v>
      </c>
      <c r="N436" s="42" t="s">
        <v>30</v>
      </c>
      <c r="O436" s="41">
        <f t="shared" si="131"/>
        <v>42.26373676</v>
      </c>
      <c r="P436" s="42" t="s">
        <v>30</v>
      </c>
      <c r="Q436" s="41">
        <f t="shared" si="132"/>
        <v>-42.263736759999993</v>
      </c>
      <c r="R436" s="42" t="s">
        <v>30</v>
      </c>
      <c r="S436" s="88">
        <f t="shared" si="130"/>
        <v>-0.9128256399511524</v>
      </c>
      <c r="T436" s="41" t="s">
        <v>872</v>
      </c>
      <c r="U436" s="21"/>
      <c r="V436" s="13"/>
      <c r="W436" s="13"/>
      <c r="X436" s="23"/>
      <c r="Y436" s="23"/>
      <c r="Z436" s="23"/>
    </row>
    <row r="437" spans="1:26" ht="31.5" x14ac:dyDescent="0.25">
      <c r="A437" s="38" t="s">
        <v>824</v>
      </c>
      <c r="B437" s="74" t="s">
        <v>873</v>
      </c>
      <c r="C437" s="40" t="s">
        <v>874</v>
      </c>
      <c r="D437" s="49" t="s">
        <v>30</v>
      </c>
      <c r="E437" s="49">
        <v>9.9311082000000006</v>
      </c>
      <c r="F437" s="42" t="s">
        <v>30</v>
      </c>
      <c r="G437" s="40">
        <v>0</v>
      </c>
      <c r="H437" s="42" t="s">
        <v>30</v>
      </c>
      <c r="I437" s="40">
        <v>9.9311082000000006</v>
      </c>
      <c r="J437" s="42" t="s">
        <v>30</v>
      </c>
      <c r="K437" s="49">
        <v>0.46608390000000005</v>
      </c>
      <c r="L437" s="42" t="s">
        <v>30</v>
      </c>
      <c r="M437" s="49">
        <v>0.44878878999999999</v>
      </c>
      <c r="N437" s="42" t="s">
        <v>30</v>
      </c>
      <c r="O437" s="41">
        <f t="shared" si="131"/>
        <v>9.4823194100000006</v>
      </c>
      <c r="P437" s="42" t="s">
        <v>30</v>
      </c>
      <c r="Q437" s="41">
        <f t="shared" si="132"/>
        <v>-1.7295110000000058E-2</v>
      </c>
      <c r="R437" s="42" t="s">
        <v>30</v>
      </c>
      <c r="S437" s="88">
        <f t="shared" si="130"/>
        <v>-3.7107289052464708E-2</v>
      </c>
      <c r="T437" s="41" t="s">
        <v>30</v>
      </c>
      <c r="U437" s="21"/>
      <c r="V437" s="13"/>
      <c r="W437" s="13"/>
      <c r="X437" s="23"/>
      <c r="Y437" s="23"/>
      <c r="Z437" s="23"/>
    </row>
    <row r="438" spans="1:26" ht="31.5" x14ac:dyDescent="0.25">
      <c r="A438" s="38" t="s">
        <v>824</v>
      </c>
      <c r="B438" s="74" t="s">
        <v>875</v>
      </c>
      <c r="C438" s="40" t="s">
        <v>876</v>
      </c>
      <c r="D438" s="49" t="s">
        <v>30</v>
      </c>
      <c r="E438" s="49">
        <v>11.8</v>
      </c>
      <c r="F438" s="42" t="s">
        <v>30</v>
      </c>
      <c r="G438" s="40">
        <v>0</v>
      </c>
      <c r="H438" s="42" t="s">
        <v>30</v>
      </c>
      <c r="I438" s="40">
        <v>11.8</v>
      </c>
      <c r="J438" s="42" t="s">
        <v>30</v>
      </c>
      <c r="K438" s="49">
        <v>0.3</v>
      </c>
      <c r="L438" s="42" t="s">
        <v>30</v>
      </c>
      <c r="M438" s="49">
        <v>0</v>
      </c>
      <c r="N438" s="42" t="s">
        <v>30</v>
      </c>
      <c r="O438" s="41">
        <f t="shared" si="131"/>
        <v>11.8</v>
      </c>
      <c r="P438" s="42" t="s">
        <v>30</v>
      </c>
      <c r="Q438" s="41">
        <f t="shared" si="132"/>
        <v>-0.3</v>
      </c>
      <c r="R438" s="42" t="s">
        <v>30</v>
      </c>
      <c r="S438" s="88">
        <f t="shared" si="130"/>
        <v>-1</v>
      </c>
      <c r="T438" s="41" t="s">
        <v>877</v>
      </c>
      <c r="U438" s="21"/>
      <c r="V438" s="13"/>
      <c r="W438" s="13"/>
      <c r="X438" s="23"/>
      <c r="Y438" s="23"/>
      <c r="Z438" s="23"/>
    </row>
    <row r="439" spans="1:26" ht="31.5" x14ac:dyDescent="0.25">
      <c r="A439" s="38" t="s">
        <v>824</v>
      </c>
      <c r="B439" s="74" t="s">
        <v>878</v>
      </c>
      <c r="C439" s="40" t="s">
        <v>879</v>
      </c>
      <c r="D439" s="49" t="s">
        <v>30</v>
      </c>
      <c r="E439" s="49">
        <v>40</v>
      </c>
      <c r="F439" s="42" t="s">
        <v>30</v>
      </c>
      <c r="G439" s="40">
        <v>0</v>
      </c>
      <c r="H439" s="42" t="s">
        <v>30</v>
      </c>
      <c r="I439" s="40">
        <v>40</v>
      </c>
      <c r="J439" s="42" t="s">
        <v>30</v>
      </c>
      <c r="K439" s="49">
        <v>7.4</v>
      </c>
      <c r="L439" s="42" t="s">
        <v>30</v>
      </c>
      <c r="M439" s="49">
        <v>0</v>
      </c>
      <c r="N439" s="42" t="s">
        <v>30</v>
      </c>
      <c r="O439" s="41">
        <f t="shared" si="131"/>
        <v>40</v>
      </c>
      <c r="P439" s="42" t="s">
        <v>30</v>
      </c>
      <c r="Q439" s="41">
        <f t="shared" si="132"/>
        <v>-7.4</v>
      </c>
      <c r="R439" s="42" t="s">
        <v>30</v>
      </c>
      <c r="S439" s="88">
        <f t="shared" si="130"/>
        <v>-1</v>
      </c>
      <c r="T439" s="41" t="s">
        <v>880</v>
      </c>
      <c r="U439" s="21"/>
      <c r="V439" s="13"/>
      <c r="W439" s="13"/>
      <c r="X439" s="23"/>
      <c r="Y439" s="23"/>
      <c r="Z439" s="23"/>
    </row>
    <row r="440" spans="1:26" ht="31.5" x14ac:dyDescent="0.25">
      <c r="A440" s="38" t="s">
        <v>824</v>
      </c>
      <c r="B440" s="74" t="s">
        <v>881</v>
      </c>
      <c r="C440" s="40" t="s">
        <v>882</v>
      </c>
      <c r="D440" s="49" t="s">
        <v>30</v>
      </c>
      <c r="E440" s="49">
        <v>7.5</v>
      </c>
      <c r="F440" s="42" t="s">
        <v>30</v>
      </c>
      <c r="G440" s="40">
        <v>0</v>
      </c>
      <c r="H440" s="42" t="s">
        <v>30</v>
      </c>
      <c r="I440" s="40">
        <v>7.5</v>
      </c>
      <c r="J440" s="42" t="s">
        <v>30</v>
      </c>
      <c r="K440" s="49">
        <v>7.5</v>
      </c>
      <c r="L440" s="42" t="s">
        <v>30</v>
      </c>
      <c r="M440" s="49">
        <v>7.8227278799999995</v>
      </c>
      <c r="N440" s="42" t="s">
        <v>30</v>
      </c>
      <c r="O440" s="41">
        <f t="shared" si="131"/>
        <v>-0.32272787999999952</v>
      </c>
      <c r="P440" s="42" t="s">
        <v>30</v>
      </c>
      <c r="Q440" s="41">
        <f t="shared" si="132"/>
        <v>0.32272787999999952</v>
      </c>
      <c r="R440" s="42" t="s">
        <v>30</v>
      </c>
      <c r="S440" s="88">
        <f t="shared" si="130"/>
        <v>4.3030383999999935E-2</v>
      </c>
      <c r="T440" s="41" t="s">
        <v>93</v>
      </c>
      <c r="U440" s="21"/>
      <c r="V440" s="13"/>
      <c r="W440" s="13"/>
      <c r="X440" s="23"/>
      <c r="Y440" s="23"/>
      <c r="Z440" s="23"/>
    </row>
    <row r="441" spans="1:26" ht="31.5" x14ac:dyDescent="0.25">
      <c r="A441" s="38" t="s">
        <v>824</v>
      </c>
      <c r="B441" s="74" t="s">
        <v>883</v>
      </c>
      <c r="C441" s="40" t="s">
        <v>884</v>
      </c>
      <c r="D441" s="49" t="s">
        <v>30</v>
      </c>
      <c r="E441" s="49">
        <v>23.048203729999997</v>
      </c>
      <c r="F441" s="42" t="s">
        <v>30</v>
      </c>
      <c r="G441" s="40">
        <v>0</v>
      </c>
      <c r="H441" s="42" t="s">
        <v>30</v>
      </c>
      <c r="I441" s="40">
        <v>23.048203729999997</v>
      </c>
      <c r="J441" s="42" t="s">
        <v>30</v>
      </c>
      <c r="K441" s="49">
        <v>0.59699018000000004</v>
      </c>
      <c r="L441" s="42" t="s">
        <v>30</v>
      </c>
      <c r="M441" s="49">
        <v>0.57457382000000001</v>
      </c>
      <c r="N441" s="42" t="s">
        <v>30</v>
      </c>
      <c r="O441" s="41">
        <f t="shared" si="131"/>
        <v>22.473629909999996</v>
      </c>
      <c r="P441" s="42" t="s">
        <v>30</v>
      </c>
      <c r="Q441" s="41">
        <f t="shared" si="132"/>
        <v>-2.2416360000000024E-2</v>
      </c>
      <c r="R441" s="42" t="s">
        <v>30</v>
      </c>
      <c r="S441" s="88">
        <f t="shared" si="130"/>
        <v>-3.7548959348041575E-2</v>
      </c>
      <c r="T441" s="41" t="s">
        <v>30</v>
      </c>
      <c r="U441" s="21"/>
      <c r="V441" s="13"/>
      <c r="W441" s="13"/>
      <c r="X441" s="23"/>
      <c r="Y441" s="23"/>
      <c r="Z441" s="23"/>
    </row>
    <row r="442" spans="1:26" ht="63" x14ac:dyDescent="0.25">
      <c r="A442" s="38" t="s">
        <v>824</v>
      </c>
      <c r="B442" s="74" t="s">
        <v>885</v>
      </c>
      <c r="C442" s="40" t="s">
        <v>886</v>
      </c>
      <c r="D442" s="49" t="s">
        <v>30</v>
      </c>
      <c r="E442" s="49">
        <v>382.58</v>
      </c>
      <c r="F442" s="42" t="s">
        <v>30</v>
      </c>
      <c r="G442" s="40">
        <v>7.8742055899999999</v>
      </c>
      <c r="H442" s="42" t="s">
        <v>30</v>
      </c>
      <c r="I442" s="40">
        <v>374.70579441000001</v>
      </c>
      <c r="J442" s="42" t="s">
        <v>30</v>
      </c>
      <c r="K442" s="49">
        <v>5.0440000000000005</v>
      </c>
      <c r="L442" s="42" t="s">
        <v>30</v>
      </c>
      <c r="M442" s="49">
        <v>4.8108999099999998</v>
      </c>
      <c r="N442" s="42" t="s">
        <v>30</v>
      </c>
      <c r="O442" s="41">
        <f t="shared" si="131"/>
        <v>369.89489450000002</v>
      </c>
      <c r="P442" s="42" t="s">
        <v>30</v>
      </c>
      <c r="Q442" s="41">
        <f t="shared" si="132"/>
        <v>-0.23310009000000065</v>
      </c>
      <c r="R442" s="42" t="s">
        <v>30</v>
      </c>
      <c r="S442" s="88">
        <f t="shared" si="130"/>
        <v>-4.6213340602696398E-2</v>
      </c>
      <c r="T442" s="41" t="s">
        <v>30</v>
      </c>
      <c r="U442" s="21"/>
      <c r="V442" s="13"/>
      <c r="W442" s="13"/>
      <c r="X442" s="23"/>
      <c r="Y442" s="23"/>
      <c r="Z442" s="23"/>
    </row>
    <row r="443" spans="1:26" ht="47.25" x14ac:dyDescent="0.25">
      <c r="A443" s="38" t="s">
        <v>824</v>
      </c>
      <c r="B443" s="74" t="s">
        <v>887</v>
      </c>
      <c r="C443" s="40" t="s">
        <v>888</v>
      </c>
      <c r="D443" s="49" t="s">
        <v>30</v>
      </c>
      <c r="E443" s="49" t="s">
        <v>30</v>
      </c>
      <c r="F443" s="42" t="s">
        <v>30</v>
      </c>
      <c r="G443" s="40" t="s">
        <v>30</v>
      </c>
      <c r="H443" s="42" t="s">
        <v>30</v>
      </c>
      <c r="I443" s="40" t="s">
        <v>30</v>
      </c>
      <c r="J443" s="42" t="s">
        <v>30</v>
      </c>
      <c r="K443" s="49" t="s">
        <v>30</v>
      </c>
      <c r="L443" s="42" t="s">
        <v>30</v>
      </c>
      <c r="M443" s="49">
        <v>0.18413494999999999</v>
      </c>
      <c r="N443" s="42" t="s">
        <v>30</v>
      </c>
      <c r="O443" s="41" t="s">
        <v>30</v>
      </c>
      <c r="P443" s="42" t="s">
        <v>30</v>
      </c>
      <c r="Q443" s="41" t="s">
        <v>30</v>
      </c>
      <c r="R443" s="42" t="s">
        <v>30</v>
      </c>
      <c r="S443" s="88" t="s">
        <v>30</v>
      </c>
      <c r="T443" s="41" t="s">
        <v>276</v>
      </c>
      <c r="U443" s="21"/>
      <c r="V443" s="13"/>
      <c r="W443" s="13"/>
      <c r="X443" s="23"/>
      <c r="Y443" s="23"/>
      <c r="Z443" s="23"/>
    </row>
    <row r="444" spans="1:26" x14ac:dyDescent="0.25">
      <c r="A444" s="38" t="s">
        <v>824</v>
      </c>
      <c r="B444" s="74" t="s">
        <v>889</v>
      </c>
      <c r="C444" s="40" t="s">
        <v>890</v>
      </c>
      <c r="D444" s="49" t="s">
        <v>30</v>
      </c>
      <c r="E444" s="49">
        <v>14.28518628</v>
      </c>
      <c r="F444" s="42" t="s">
        <v>30</v>
      </c>
      <c r="G444" s="40">
        <v>14.28518628</v>
      </c>
      <c r="H444" s="42" t="s">
        <v>30</v>
      </c>
      <c r="I444" s="40">
        <v>0</v>
      </c>
      <c r="J444" s="42" t="s">
        <v>30</v>
      </c>
      <c r="K444" s="49">
        <v>0</v>
      </c>
      <c r="L444" s="42" t="s">
        <v>30</v>
      </c>
      <c r="M444" s="49">
        <v>0</v>
      </c>
      <c r="N444" s="42" t="s">
        <v>30</v>
      </c>
      <c r="O444" s="41">
        <f t="shared" si="131"/>
        <v>0</v>
      </c>
      <c r="P444" s="42" t="s">
        <v>30</v>
      </c>
      <c r="Q444" s="41">
        <f t="shared" si="132"/>
        <v>0</v>
      </c>
      <c r="R444" s="42" t="s">
        <v>30</v>
      </c>
      <c r="S444" s="88">
        <v>0</v>
      </c>
      <c r="T444" s="51" t="s">
        <v>30</v>
      </c>
      <c r="U444" s="21"/>
      <c r="V444" s="13"/>
      <c r="W444" s="13"/>
      <c r="X444" s="23"/>
      <c r="Y444" s="23"/>
      <c r="Z444" s="23"/>
    </row>
    <row r="445" spans="1:26" s="23" customFormat="1" ht="47.25" x14ac:dyDescent="0.25">
      <c r="A445" s="30" t="s">
        <v>891</v>
      </c>
      <c r="B445" s="36" t="s">
        <v>281</v>
      </c>
      <c r="C445" s="32" t="s">
        <v>29</v>
      </c>
      <c r="D445" s="33" t="s">
        <v>30</v>
      </c>
      <c r="E445" s="33">
        <f t="shared" ref="E445" si="133">E446</f>
        <v>0</v>
      </c>
      <c r="F445" s="34" t="s">
        <v>30</v>
      </c>
      <c r="G445" s="33">
        <f t="shared" ref="G445" si="134">G446</f>
        <v>0</v>
      </c>
      <c r="H445" s="34" t="s">
        <v>30</v>
      </c>
      <c r="I445" s="33">
        <f t="shared" ref="I445" si="135">I446</f>
        <v>0</v>
      </c>
      <c r="J445" s="34" t="s">
        <v>30</v>
      </c>
      <c r="K445" s="33">
        <f t="shared" ref="K445" si="136">K446</f>
        <v>0</v>
      </c>
      <c r="L445" s="34" t="s">
        <v>30</v>
      </c>
      <c r="M445" s="33">
        <f t="shared" ref="M445" si="137">M446</f>
        <v>0</v>
      </c>
      <c r="N445" s="34" t="s">
        <v>30</v>
      </c>
      <c r="O445" s="33">
        <f t="shared" ref="O445" si="138">O446</f>
        <v>0</v>
      </c>
      <c r="P445" s="34" t="s">
        <v>30</v>
      </c>
      <c r="Q445" s="33">
        <f t="shared" ref="Q445" si="139">Q446</f>
        <v>0</v>
      </c>
      <c r="R445" s="34" t="s">
        <v>30</v>
      </c>
      <c r="S445" s="35">
        <v>0</v>
      </c>
      <c r="T445" s="47" t="s">
        <v>30</v>
      </c>
      <c r="U445" s="21"/>
      <c r="V445" s="22"/>
      <c r="W445" s="22"/>
    </row>
    <row r="446" spans="1:26" s="23" customFormat="1" x14ac:dyDescent="0.25">
      <c r="A446" s="30" t="s">
        <v>892</v>
      </c>
      <c r="B446" s="36" t="s">
        <v>893</v>
      </c>
      <c r="C446" s="32" t="s">
        <v>29</v>
      </c>
      <c r="D446" s="33" t="s">
        <v>30</v>
      </c>
      <c r="E446" s="33">
        <f t="shared" ref="E446" si="140">SUM(E447:E448)</f>
        <v>0</v>
      </c>
      <c r="F446" s="34" t="s">
        <v>30</v>
      </c>
      <c r="G446" s="33">
        <f t="shared" ref="G446" si="141">SUM(G447:G448)</f>
        <v>0</v>
      </c>
      <c r="H446" s="34" t="s">
        <v>30</v>
      </c>
      <c r="I446" s="33">
        <f t="shared" ref="I446" si="142">SUM(I447:I448)</f>
        <v>0</v>
      </c>
      <c r="J446" s="34" t="s">
        <v>30</v>
      </c>
      <c r="K446" s="33">
        <f t="shared" ref="K446" si="143">SUM(K447:K448)</f>
        <v>0</v>
      </c>
      <c r="L446" s="34" t="s">
        <v>30</v>
      </c>
      <c r="M446" s="33">
        <f t="shared" ref="M446" si="144">SUM(M447:M448)</f>
        <v>0</v>
      </c>
      <c r="N446" s="34" t="s">
        <v>30</v>
      </c>
      <c r="O446" s="33">
        <f t="shared" ref="O446" si="145">SUM(O447:O448)</f>
        <v>0</v>
      </c>
      <c r="P446" s="34" t="s">
        <v>30</v>
      </c>
      <c r="Q446" s="33">
        <f t="shared" ref="Q446" si="146">SUM(Q447:Q448)</f>
        <v>0</v>
      </c>
      <c r="R446" s="34" t="s">
        <v>30</v>
      </c>
      <c r="S446" s="35">
        <v>0</v>
      </c>
      <c r="T446" s="47" t="s">
        <v>30</v>
      </c>
      <c r="U446" s="21"/>
      <c r="V446" s="22"/>
      <c r="W446" s="22"/>
    </row>
    <row r="447" spans="1:26" s="23" customFormat="1" ht="47.25" x14ac:dyDescent="0.25">
      <c r="A447" s="30" t="s">
        <v>894</v>
      </c>
      <c r="B447" s="36" t="s">
        <v>285</v>
      </c>
      <c r="C447" s="32" t="s">
        <v>29</v>
      </c>
      <c r="D447" s="33" t="s">
        <v>30</v>
      </c>
      <c r="E447" s="33">
        <v>0</v>
      </c>
      <c r="F447" s="34" t="s">
        <v>30</v>
      </c>
      <c r="G447" s="33">
        <v>0</v>
      </c>
      <c r="H447" s="34" t="s">
        <v>30</v>
      </c>
      <c r="I447" s="33">
        <v>0</v>
      </c>
      <c r="J447" s="34" t="s">
        <v>30</v>
      </c>
      <c r="K447" s="33">
        <v>0</v>
      </c>
      <c r="L447" s="34" t="s">
        <v>30</v>
      </c>
      <c r="M447" s="33">
        <v>0</v>
      </c>
      <c r="N447" s="34" t="s">
        <v>30</v>
      </c>
      <c r="O447" s="33">
        <v>0</v>
      </c>
      <c r="P447" s="34" t="s">
        <v>30</v>
      </c>
      <c r="Q447" s="33">
        <v>0</v>
      </c>
      <c r="R447" s="34" t="s">
        <v>30</v>
      </c>
      <c r="S447" s="35">
        <v>0</v>
      </c>
      <c r="T447" s="47" t="s">
        <v>30</v>
      </c>
      <c r="U447" s="21"/>
      <c r="V447" s="22"/>
      <c r="W447" s="22"/>
    </row>
    <row r="448" spans="1:26" s="23" customFormat="1" ht="47.25" x14ac:dyDescent="0.25">
      <c r="A448" s="30" t="s">
        <v>895</v>
      </c>
      <c r="B448" s="36" t="s">
        <v>287</v>
      </c>
      <c r="C448" s="32" t="s">
        <v>29</v>
      </c>
      <c r="D448" s="33" t="s">
        <v>30</v>
      </c>
      <c r="E448" s="33">
        <f t="shared" ref="E448" si="147">SUM(E449:E449)</f>
        <v>0</v>
      </c>
      <c r="F448" s="34" t="s">
        <v>30</v>
      </c>
      <c r="G448" s="33">
        <f t="shared" ref="G448" si="148">SUM(G449:G449)</f>
        <v>0</v>
      </c>
      <c r="H448" s="34" t="s">
        <v>30</v>
      </c>
      <c r="I448" s="33">
        <f t="shared" ref="I448" si="149">SUM(I449:I449)</f>
        <v>0</v>
      </c>
      <c r="J448" s="34" t="s">
        <v>30</v>
      </c>
      <c r="K448" s="33">
        <f t="shared" ref="K448" si="150">SUM(K449:K449)</f>
        <v>0</v>
      </c>
      <c r="L448" s="34" t="s">
        <v>30</v>
      </c>
      <c r="M448" s="33">
        <f t="shared" ref="M448" si="151">SUM(M449:M449)</f>
        <v>0</v>
      </c>
      <c r="N448" s="34" t="s">
        <v>30</v>
      </c>
      <c r="O448" s="33">
        <f t="shared" ref="O448" si="152">SUM(O449:O449)</f>
        <v>0</v>
      </c>
      <c r="P448" s="34" t="s">
        <v>30</v>
      </c>
      <c r="Q448" s="33">
        <f t="shared" ref="Q448" si="153">SUM(Q449:Q449)</f>
        <v>0</v>
      </c>
      <c r="R448" s="34" t="s">
        <v>30</v>
      </c>
      <c r="S448" s="35">
        <v>0</v>
      </c>
      <c r="T448" s="47" t="s">
        <v>30</v>
      </c>
      <c r="U448" s="21"/>
      <c r="V448" s="22"/>
      <c r="W448" s="22"/>
    </row>
    <row r="449" spans="1:26" s="23" customFormat="1" x14ac:dyDescent="0.25">
      <c r="A449" s="30" t="s">
        <v>896</v>
      </c>
      <c r="B449" s="36" t="s">
        <v>289</v>
      </c>
      <c r="C449" s="32" t="s">
        <v>29</v>
      </c>
      <c r="D449" s="33" t="s">
        <v>30</v>
      </c>
      <c r="E449" s="33">
        <v>0</v>
      </c>
      <c r="F449" s="34" t="s">
        <v>30</v>
      </c>
      <c r="G449" s="33">
        <v>0</v>
      </c>
      <c r="H449" s="34" t="s">
        <v>30</v>
      </c>
      <c r="I449" s="33">
        <v>0</v>
      </c>
      <c r="J449" s="34" t="s">
        <v>30</v>
      </c>
      <c r="K449" s="33">
        <v>0</v>
      </c>
      <c r="L449" s="34" t="s">
        <v>30</v>
      </c>
      <c r="M449" s="33">
        <v>0</v>
      </c>
      <c r="N449" s="34" t="s">
        <v>30</v>
      </c>
      <c r="O449" s="33">
        <v>0</v>
      </c>
      <c r="P449" s="34" t="s">
        <v>30</v>
      </c>
      <c r="Q449" s="33">
        <v>0</v>
      </c>
      <c r="R449" s="34" t="s">
        <v>30</v>
      </c>
      <c r="S449" s="35">
        <v>0</v>
      </c>
      <c r="T449" s="47" t="s">
        <v>30</v>
      </c>
      <c r="U449" s="21"/>
      <c r="V449" s="22"/>
      <c r="W449" s="22"/>
    </row>
    <row r="450" spans="1:26" s="23" customFormat="1" ht="47.25" x14ac:dyDescent="0.25">
      <c r="A450" s="30" t="s">
        <v>897</v>
      </c>
      <c r="B450" s="36" t="s">
        <v>285</v>
      </c>
      <c r="C450" s="32" t="s">
        <v>29</v>
      </c>
      <c r="D450" s="33" t="s">
        <v>30</v>
      </c>
      <c r="E450" s="33">
        <v>0</v>
      </c>
      <c r="F450" s="34" t="s">
        <v>30</v>
      </c>
      <c r="G450" s="33">
        <v>0</v>
      </c>
      <c r="H450" s="34" t="s">
        <v>30</v>
      </c>
      <c r="I450" s="33">
        <v>0</v>
      </c>
      <c r="J450" s="34" t="s">
        <v>30</v>
      </c>
      <c r="K450" s="33">
        <v>0</v>
      </c>
      <c r="L450" s="34" t="s">
        <v>30</v>
      </c>
      <c r="M450" s="33">
        <v>0</v>
      </c>
      <c r="N450" s="34" t="s">
        <v>30</v>
      </c>
      <c r="O450" s="33">
        <v>0</v>
      </c>
      <c r="P450" s="34" t="s">
        <v>30</v>
      </c>
      <c r="Q450" s="33">
        <v>0</v>
      </c>
      <c r="R450" s="34" t="s">
        <v>30</v>
      </c>
      <c r="S450" s="35">
        <v>0</v>
      </c>
      <c r="T450" s="47" t="s">
        <v>30</v>
      </c>
      <c r="U450" s="21"/>
      <c r="V450" s="22"/>
      <c r="W450" s="22"/>
    </row>
    <row r="451" spans="1:26" s="23" customFormat="1" ht="47.25" x14ac:dyDescent="0.25">
      <c r="A451" s="30" t="s">
        <v>898</v>
      </c>
      <c r="B451" s="36" t="s">
        <v>287</v>
      </c>
      <c r="C451" s="32" t="s">
        <v>29</v>
      </c>
      <c r="D451" s="33" t="s">
        <v>30</v>
      </c>
      <c r="E451" s="33">
        <v>0</v>
      </c>
      <c r="F451" s="34" t="s">
        <v>30</v>
      </c>
      <c r="G451" s="33">
        <v>0</v>
      </c>
      <c r="H451" s="34" t="s">
        <v>30</v>
      </c>
      <c r="I451" s="33">
        <v>0</v>
      </c>
      <c r="J451" s="34" t="s">
        <v>30</v>
      </c>
      <c r="K451" s="33">
        <v>0</v>
      </c>
      <c r="L451" s="34" t="s">
        <v>30</v>
      </c>
      <c r="M451" s="33">
        <v>0</v>
      </c>
      <c r="N451" s="34" t="s">
        <v>30</v>
      </c>
      <c r="O451" s="33">
        <v>0</v>
      </c>
      <c r="P451" s="34" t="s">
        <v>30</v>
      </c>
      <c r="Q451" s="33">
        <v>0</v>
      </c>
      <c r="R451" s="34" t="s">
        <v>30</v>
      </c>
      <c r="S451" s="35">
        <v>0</v>
      </c>
      <c r="T451" s="47" t="s">
        <v>30</v>
      </c>
      <c r="U451" s="21"/>
      <c r="V451" s="22"/>
      <c r="W451" s="22"/>
    </row>
    <row r="452" spans="1:26" s="23" customFormat="1" x14ac:dyDescent="0.25">
      <c r="A452" s="30" t="s">
        <v>899</v>
      </c>
      <c r="B452" s="31" t="s">
        <v>293</v>
      </c>
      <c r="C452" s="32" t="s">
        <v>29</v>
      </c>
      <c r="D452" s="33" t="s">
        <v>30</v>
      </c>
      <c r="E452" s="33">
        <f t="shared" ref="E452" si="154">SUM(E454:E456,E453)</f>
        <v>1616.9381116299999</v>
      </c>
      <c r="F452" s="34" t="s">
        <v>30</v>
      </c>
      <c r="G452" s="33">
        <f t="shared" ref="G452" si="155">SUM(G454:G456,G453)</f>
        <v>1278.9473354199999</v>
      </c>
      <c r="H452" s="34" t="s">
        <v>30</v>
      </c>
      <c r="I452" s="33">
        <f t="shared" ref="I452" si="156">SUM(I454:I456,I453)</f>
        <v>337.99077620999992</v>
      </c>
      <c r="J452" s="34" t="s">
        <v>30</v>
      </c>
      <c r="K452" s="33">
        <f t="shared" ref="K452" si="157">SUM(K454:K456,K453)</f>
        <v>35.859740599999995</v>
      </c>
      <c r="L452" s="34" t="s">
        <v>30</v>
      </c>
      <c r="M452" s="33">
        <f t="shared" ref="M452" si="158">SUM(M454:M456,M453)</f>
        <v>26.345100879999997</v>
      </c>
      <c r="N452" s="34" t="s">
        <v>30</v>
      </c>
      <c r="O452" s="33">
        <f t="shared" ref="O452" si="159">SUM(O454:O456,O453)</f>
        <v>311.6456753299999</v>
      </c>
      <c r="P452" s="34" t="s">
        <v>30</v>
      </c>
      <c r="Q452" s="33">
        <f t="shared" ref="Q452" si="160">SUM(Q454:Q456,Q453)</f>
        <v>-9.5146397199999981</v>
      </c>
      <c r="R452" s="34" t="s">
        <v>30</v>
      </c>
      <c r="S452" s="35">
        <f t="shared" si="130"/>
        <v>-0.26532929577298725</v>
      </c>
      <c r="T452" s="47" t="s">
        <v>30</v>
      </c>
      <c r="U452" s="21"/>
      <c r="V452" s="22"/>
      <c r="W452" s="22"/>
    </row>
    <row r="453" spans="1:26" s="23" customFormat="1" ht="31.5" x14ac:dyDescent="0.25">
      <c r="A453" s="30" t="s">
        <v>900</v>
      </c>
      <c r="B453" s="31" t="s">
        <v>295</v>
      </c>
      <c r="C453" s="32" t="s">
        <v>29</v>
      </c>
      <c r="D453" s="33" t="s">
        <v>30</v>
      </c>
      <c r="E453" s="33">
        <v>0</v>
      </c>
      <c r="F453" s="34" t="s">
        <v>30</v>
      </c>
      <c r="G453" s="33">
        <v>0</v>
      </c>
      <c r="H453" s="34" t="s">
        <v>30</v>
      </c>
      <c r="I453" s="33">
        <v>0</v>
      </c>
      <c r="J453" s="34" t="s">
        <v>30</v>
      </c>
      <c r="K453" s="33">
        <v>0</v>
      </c>
      <c r="L453" s="34" t="s">
        <v>30</v>
      </c>
      <c r="M453" s="33">
        <v>0</v>
      </c>
      <c r="N453" s="34" t="s">
        <v>30</v>
      </c>
      <c r="O453" s="33">
        <v>0</v>
      </c>
      <c r="P453" s="34" t="s">
        <v>30</v>
      </c>
      <c r="Q453" s="33">
        <v>0</v>
      </c>
      <c r="R453" s="34" t="s">
        <v>30</v>
      </c>
      <c r="S453" s="35">
        <v>0</v>
      </c>
      <c r="T453" s="47" t="s">
        <v>30</v>
      </c>
      <c r="U453" s="21"/>
      <c r="V453" s="22"/>
      <c r="W453" s="22"/>
    </row>
    <row r="454" spans="1:26" s="23" customFormat="1" x14ac:dyDescent="0.25">
      <c r="A454" s="30" t="s">
        <v>901</v>
      </c>
      <c r="B454" s="31" t="s">
        <v>297</v>
      </c>
      <c r="C454" s="32" t="s">
        <v>29</v>
      </c>
      <c r="D454" s="33" t="s">
        <v>30</v>
      </c>
      <c r="E454" s="33">
        <v>0</v>
      </c>
      <c r="F454" s="34" t="s">
        <v>30</v>
      </c>
      <c r="G454" s="33">
        <v>0</v>
      </c>
      <c r="H454" s="34" t="s">
        <v>30</v>
      </c>
      <c r="I454" s="33">
        <v>0</v>
      </c>
      <c r="J454" s="34" t="s">
        <v>30</v>
      </c>
      <c r="K454" s="33">
        <v>0</v>
      </c>
      <c r="L454" s="34" t="s">
        <v>30</v>
      </c>
      <c r="M454" s="33">
        <v>0</v>
      </c>
      <c r="N454" s="34" t="s">
        <v>30</v>
      </c>
      <c r="O454" s="33">
        <v>0</v>
      </c>
      <c r="P454" s="34" t="s">
        <v>30</v>
      </c>
      <c r="Q454" s="33">
        <v>0</v>
      </c>
      <c r="R454" s="34" t="s">
        <v>30</v>
      </c>
      <c r="S454" s="35">
        <v>0</v>
      </c>
      <c r="T454" s="47" t="s">
        <v>30</v>
      </c>
      <c r="U454" s="21"/>
      <c r="V454" s="22"/>
      <c r="W454" s="22"/>
    </row>
    <row r="455" spans="1:26" s="23" customFormat="1" x14ac:dyDescent="0.25">
      <c r="A455" s="30" t="s">
        <v>902</v>
      </c>
      <c r="B455" s="31" t="s">
        <v>302</v>
      </c>
      <c r="C455" s="32" t="s">
        <v>29</v>
      </c>
      <c r="D455" s="33" t="s">
        <v>30</v>
      </c>
      <c r="E455" s="33">
        <v>0</v>
      </c>
      <c r="F455" s="34" t="s">
        <v>30</v>
      </c>
      <c r="G455" s="33">
        <v>0</v>
      </c>
      <c r="H455" s="34" t="s">
        <v>30</v>
      </c>
      <c r="I455" s="33">
        <v>0</v>
      </c>
      <c r="J455" s="34" t="s">
        <v>30</v>
      </c>
      <c r="K455" s="33">
        <v>0</v>
      </c>
      <c r="L455" s="34" t="s">
        <v>30</v>
      </c>
      <c r="M455" s="33">
        <v>0</v>
      </c>
      <c r="N455" s="34" t="s">
        <v>30</v>
      </c>
      <c r="O455" s="33">
        <v>0</v>
      </c>
      <c r="P455" s="34" t="s">
        <v>30</v>
      </c>
      <c r="Q455" s="33">
        <v>0</v>
      </c>
      <c r="R455" s="34" t="s">
        <v>30</v>
      </c>
      <c r="S455" s="35">
        <v>0</v>
      </c>
      <c r="T455" s="47" t="s">
        <v>30</v>
      </c>
      <c r="U455" s="21"/>
      <c r="V455" s="22"/>
      <c r="W455" s="22"/>
    </row>
    <row r="456" spans="1:26" s="23" customFormat="1" x14ac:dyDescent="0.25">
      <c r="A456" s="30" t="s">
        <v>903</v>
      </c>
      <c r="B456" s="31" t="s">
        <v>309</v>
      </c>
      <c r="C456" s="32" t="s">
        <v>29</v>
      </c>
      <c r="D456" s="33" t="s">
        <v>30</v>
      </c>
      <c r="E456" s="33">
        <f>SUM(E457:E457)</f>
        <v>1616.9381116299999</v>
      </c>
      <c r="F456" s="34" t="s">
        <v>30</v>
      </c>
      <c r="G456" s="33">
        <f>SUM(G457:G457)</f>
        <v>1278.9473354199999</v>
      </c>
      <c r="H456" s="34" t="s">
        <v>30</v>
      </c>
      <c r="I456" s="33">
        <f>SUM(I457:I457)</f>
        <v>337.99077620999992</v>
      </c>
      <c r="J456" s="34" t="s">
        <v>30</v>
      </c>
      <c r="K456" s="33">
        <f>SUM(K457:K457)</f>
        <v>35.859740599999995</v>
      </c>
      <c r="L456" s="34" t="s">
        <v>30</v>
      </c>
      <c r="M456" s="33">
        <f>SUM(M457:M457)</f>
        <v>26.345100879999997</v>
      </c>
      <c r="N456" s="34" t="s">
        <v>30</v>
      </c>
      <c r="O456" s="33">
        <f>SUM(O457:O457)</f>
        <v>311.6456753299999</v>
      </c>
      <c r="P456" s="34" t="s">
        <v>30</v>
      </c>
      <c r="Q456" s="33">
        <f>SUM(Q457:Q457)</f>
        <v>-9.5146397199999981</v>
      </c>
      <c r="R456" s="34" t="s">
        <v>30</v>
      </c>
      <c r="S456" s="35">
        <f t="shared" si="130"/>
        <v>-0.26532929577298725</v>
      </c>
      <c r="T456" s="47" t="s">
        <v>30</v>
      </c>
      <c r="U456" s="21"/>
      <c r="V456" s="22"/>
      <c r="W456" s="22"/>
    </row>
    <row r="457" spans="1:26" ht="47.25" x14ac:dyDescent="0.25">
      <c r="A457" s="38" t="s">
        <v>903</v>
      </c>
      <c r="B457" s="58" t="s">
        <v>904</v>
      </c>
      <c r="C457" s="41" t="s">
        <v>905</v>
      </c>
      <c r="D457" s="49" t="s">
        <v>30</v>
      </c>
      <c r="E457" s="49">
        <v>1616.9381116299999</v>
      </c>
      <c r="F457" s="42" t="s">
        <v>30</v>
      </c>
      <c r="G457" s="40">
        <v>1278.9473354199999</v>
      </c>
      <c r="H457" s="42" t="s">
        <v>30</v>
      </c>
      <c r="I457" s="40">
        <v>337.99077620999992</v>
      </c>
      <c r="J457" s="42" t="s">
        <v>30</v>
      </c>
      <c r="K457" s="49">
        <v>35.859740599999995</v>
      </c>
      <c r="L457" s="42" t="s">
        <v>30</v>
      </c>
      <c r="M457" s="49">
        <v>26.345100879999997</v>
      </c>
      <c r="N457" s="42" t="s">
        <v>30</v>
      </c>
      <c r="O457" s="41">
        <f>I457-M457</f>
        <v>311.6456753299999</v>
      </c>
      <c r="P457" s="42" t="s">
        <v>30</v>
      </c>
      <c r="Q457" s="41">
        <f>M457-K457</f>
        <v>-9.5146397199999981</v>
      </c>
      <c r="R457" s="42" t="s">
        <v>30</v>
      </c>
      <c r="S457" s="88">
        <f t="shared" si="130"/>
        <v>-0.26532929577298725</v>
      </c>
      <c r="T457" s="51" t="s">
        <v>906</v>
      </c>
      <c r="U457" s="21"/>
      <c r="V457" s="13"/>
      <c r="W457" s="13"/>
      <c r="X457" s="23"/>
      <c r="Y457" s="23"/>
      <c r="Z457" s="23"/>
    </row>
    <row r="458" spans="1:26" s="23" customFormat="1" ht="31.5" x14ac:dyDescent="0.25">
      <c r="A458" s="32" t="s">
        <v>907</v>
      </c>
      <c r="B458" s="36" t="s">
        <v>329</v>
      </c>
      <c r="C458" s="32" t="s">
        <v>29</v>
      </c>
      <c r="D458" s="33" t="s">
        <v>30</v>
      </c>
      <c r="E458" s="33">
        <v>0</v>
      </c>
      <c r="F458" s="34" t="s">
        <v>30</v>
      </c>
      <c r="G458" s="33">
        <v>0</v>
      </c>
      <c r="H458" s="34" t="s">
        <v>30</v>
      </c>
      <c r="I458" s="33">
        <v>0</v>
      </c>
      <c r="J458" s="34" t="s">
        <v>30</v>
      </c>
      <c r="K458" s="33">
        <v>0</v>
      </c>
      <c r="L458" s="34" t="s">
        <v>30</v>
      </c>
      <c r="M458" s="33">
        <v>0</v>
      </c>
      <c r="N458" s="34" t="s">
        <v>30</v>
      </c>
      <c r="O458" s="33">
        <v>0</v>
      </c>
      <c r="P458" s="34" t="s">
        <v>30</v>
      </c>
      <c r="Q458" s="33">
        <v>0</v>
      </c>
      <c r="R458" s="34" t="s">
        <v>30</v>
      </c>
      <c r="S458" s="35">
        <v>0</v>
      </c>
      <c r="T458" s="47" t="s">
        <v>30</v>
      </c>
      <c r="U458" s="21"/>
      <c r="V458" s="22"/>
      <c r="W458" s="22"/>
    </row>
    <row r="459" spans="1:26" s="23" customFormat="1" x14ac:dyDescent="0.25">
      <c r="A459" s="30" t="s">
        <v>908</v>
      </c>
      <c r="B459" s="36" t="s">
        <v>331</v>
      </c>
      <c r="C459" s="32" t="s">
        <v>29</v>
      </c>
      <c r="D459" s="33" t="s">
        <v>30</v>
      </c>
      <c r="E459" s="33">
        <f>SUM(E460:E493)</f>
        <v>826.71208307000006</v>
      </c>
      <c r="F459" s="34" t="s">
        <v>30</v>
      </c>
      <c r="G459" s="33">
        <f>SUM(G460:G493)</f>
        <v>233.78852201000001</v>
      </c>
      <c r="H459" s="34" t="s">
        <v>30</v>
      </c>
      <c r="I459" s="33">
        <f>SUM(I460:I493)</f>
        <v>592.92356106</v>
      </c>
      <c r="J459" s="34" t="s">
        <v>30</v>
      </c>
      <c r="K459" s="33">
        <f>SUM(K460:K493)</f>
        <v>542.37302867000005</v>
      </c>
      <c r="L459" s="34" t="s">
        <v>30</v>
      </c>
      <c r="M459" s="33">
        <f>SUM(M460:M493)</f>
        <v>365.25881178000014</v>
      </c>
      <c r="N459" s="34" t="s">
        <v>30</v>
      </c>
      <c r="O459" s="33">
        <f>SUM(O460:O493)</f>
        <v>252.53916053999998</v>
      </c>
      <c r="P459" s="34" t="s">
        <v>30</v>
      </c>
      <c r="Q459" s="33">
        <f>SUM(Q460:Q493)</f>
        <v>-201.98862814999998</v>
      </c>
      <c r="R459" s="34" t="s">
        <v>30</v>
      </c>
      <c r="S459" s="35">
        <f t="shared" si="130"/>
        <v>-0.37241643199941893</v>
      </c>
      <c r="T459" s="47" t="s">
        <v>30</v>
      </c>
      <c r="U459" s="21"/>
      <c r="V459" s="22"/>
      <c r="W459" s="22"/>
    </row>
    <row r="460" spans="1:26" ht="139.5" customHeight="1" x14ac:dyDescent="0.25">
      <c r="A460" s="38" t="s">
        <v>908</v>
      </c>
      <c r="B460" s="58" t="s">
        <v>909</v>
      </c>
      <c r="C460" s="40" t="s">
        <v>910</v>
      </c>
      <c r="D460" s="49" t="s">
        <v>30</v>
      </c>
      <c r="E460" s="49">
        <v>314.46053764999999</v>
      </c>
      <c r="F460" s="42" t="s">
        <v>30</v>
      </c>
      <c r="G460" s="40">
        <v>72.38280451</v>
      </c>
      <c r="H460" s="42" t="s">
        <v>30</v>
      </c>
      <c r="I460" s="40">
        <v>242.07773313999999</v>
      </c>
      <c r="J460" s="42" t="s">
        <v>30</v>
      </c>
      <c r="K460" s="49">
        <v>242.07773313999999</v>
      </c>
      <c r="L460" s="42" t="s">
        <v>30</v>
      </c>
      <c r="M460" s="49">
        <v>121.20153209000001</v>
      </c>
      <c r="N460" s="42" t="s">
        <v>30</v>
      </c>
      <c r="O460" s="41">
        <f t="shared" ref="O460:O493" si="161">I460-M460</f>
        <v>120.87620104999998</v>
      </c>
      <c r="P460" s="42" t="s">
        <v>30</v>
      </c>
      <c r="Q460" s="41">
        <f t="shared" ref="Q460:Q493" si="162">M460-K460</f>
        <v>-120.87620104999998</v>
      </c>
      <c r="R460" s="42" t="s">
        <v>30</v>
      </c>
      <c r="S460" s="88">
        <f t="shared" si="130"/>
        <v>-0.49932804426954069</v>
      </c>
      <c r="T460" s="51" t="s">
        <v>911</v>
      </c>
      <c r="U460" s="21"/>
      <c r="V460" s="13"/>
      <c r="W460" s="13"/>
      <c r="X460" s="23"/>
      <c r="Y460" s="23"/>
      <c r="Z460" s="23"/>
    </row>
    <row r="461" spans="1:26" ht="31.5" x14ac:dyDescent="0.25">
      <c r="A461" s="38" t="s">
        <v>908</v>
      </c>
      <c r="B461" s="58" t="s">
        <v>912</v>
      </c>
      <c r="C461" s="77" t="s">
        <v>913</v>
      </c>
      <c r="D461" s="49" t="s">
        <v>30</v>
      </c>
      <c r="E461" s="49">
        <v>230.82242133</v>
      </c>
      <c r="F461" s="42" t="s">
        <v>30</v>
      </c>
      <c r="G461" s="40">
        <v>74.318217500000003</v>
      </c>
      <c r="H461" s="42" t="s">
        <v>30</v>
      </c>
      <c r="I461" s="40">
        <v>156.50420382999999</v>
      </c>
      <c r="J461" s="42" t="s">
        <v>30</v>
      </c>
      <c r="K461" s="49">
        <v>156.50420383000002</v>
      </c>
      <c r="L461" s="42" t="s">
        <v>30</v>
      </c>
      <c r="M461" s="49">
        <v>156.50420383000002</v>
      </c>
      <c r="N461" s="42" t="s">
        <v>30</v>
      </c>
      <c r="O461" s="41">
        <f t="shared" si="161"/>
        <v>0</v>
      </c>
      <c r="P461" s="42" t="s">
        <v>30</v>
      </c>
      <c r="Q461" s="41">
        <f t="shared" si="162"/>
        <v>0</v>
      </c>
      <c r="R461" s="42" t="s">
        <v>30</v>
      </c>
      <c r="S461" s="88">
        <f t="shared" si="130"/>
        <v>0</v>
      </c>
      <c r="T461" s="51" t="s">
        <v>30</v>
      </c>
      <c r="U461" s="21"/>
      <c r="V461" s="13"/>
      <c r="W461" s="13"/>
      <c r="X461" s="23"/>
      <c r="Y461" s="23"/>
      <c r="Z461" s="23"/>
    </row>
    <row r="462" spans="1:26" ht="31.5" x14ac:dyDescent="0.25">
      <c r="A462" s="38" t="s">
        <v>908</v>
      </c>
      <c r="B462" s="58" t="s">
        <v>914</v>
      </c>
      <c r="C462" s="41" t="s">
        <v>915</v>
      </c>
      <c r="D462" s="49" t="s">
        <v>30</v>
      </c>
      <c r="E462" s="49" t="s">
        <v>30</v>
      </c>
      <c r="F462" s="42" t="s">
        <v>30</v>
      </c>
      <c r="G462" s="40" t="s">
        <v>30</v>
      </c>
      <c r="H462" s="42" t="s">
        <v>30</v>
      </c>
      <c r="I462" s="40" t="s">
        <v>30</v>
      </c>
      <c r="J462" s="42" t="s">
        <v>30</v>
      </c>
      <c r="K462" s="49" t="s">
        <v>30</v>
      </c>
      <c r="L462" s="42" t="s">
        <v>30</v>
      </c>
      <c r="M462" s="49">
        <v>0.13717793</v>
      </c>
      <c r="N462" s="42" t="s">
        <v>30</v>
      </c>
      <c r="O462" s="41" t="s">
        <v>30</v>
      </c>
      <c r="P462" s="42" t="s">
        <v>30</v>
      </c>
      <c r="Q462" s="41" t="s">
        <v>30</v>
      </c>
      <c r="R462" s="42" t="s">
        <v>30</v>
      </c>
      <c r="S462" s="88" t="s">
        <v>30</v>
      </c>
      <c r="T462" s="51" t="s">
        <v>356</v>
      </c>
      <c r="U462" s="21"/>
      <c r="V462" s="13"/>
      <c r="W462" s="13"/>
      <c r="X462" s="23"/>
      <c r="Y462" s="23"/>
      <c r="Z462" s="23"/>
    </row>
    <row r="463" spans="1:26" ht="31.5" x14ac:dyDescent="0.25">
      <c r="A463" s="38" t="s">
        <v>908</v>
      </c>
      <c r="B463" s="58" t="s">
        <v>916</v>
      </c>
      <c r="C463" s="41" t="s">
        <v>917</v>
      </c>
      <c r="D463" s="49" t="s">
        <v>30</v>
      </c>
      <c r="E463" s="49">
        <v>134.14101500000001</v>
      </c>
      <c r="F463" s="42" t="s">
        <v>30</v>
      </c>
      <c r="G463" s="40">
        <v>86.037499999999994</v>
      </c>
      <c r="H463" s="42" t="s">
        <v>30</v>
      </c>
      <c r="I463" s="40">
        <v>48.103515000000016</v>
      </c>
      <c r="J463" s="42" t="s">
        <v>30</v>
      </c>
      <c r="K463" s="49">
        <v>48.103515000000016</v>
      </c>
      <c r="L463" s="42" t="s">
        <v>30</v>
      </c>
      <c r="M463" s="49">
        <v>49.501249999999999</v>
      </c>
      <c r="N463" s="42" t="s">
        <v>30</v>
      </c>
      <c r="O463" s="41">
        <f t="shared" si="161"/>
        <v>-1.3977349999999831</v>
      </c>
      <c r="P463" s="42" t="s">
        <v>30</v>
      </c>
      <c r="Q463" s="41">
        <f t="shared" si="162"/>
        <v>1.3977349999999831</v>
      </c>
      <c r="R463" s="42" t="s">
        <v>30</v>
      </c>
      <c r="S463" s="88">
        <f t="shared" si="130"/>
        <v>2.9056816326207817E-2</v>
      </c>
      <c r="T463" s="51" t="s">
        <v>338</v>
      </c>
      <c r="U463" s="21"/>
      <c r="V463" s="13"/>
      <c r="W463" s="13"/>
      <c r="X463" s="23"/>
      <c r="Y463" s="23"/>
      <c r="Z463" s="23"/>
    </row>
    <row r="464" spans="1:26" ht="31.5" x14ac:dyDescent="0.25">
      <c r="A464" s="38" t="s">
        <v>908</v>
      </c>
      <c r="B464" s="58" t="s">
        <v>918</v>
      </c>
      <c r="C464" s="41" t="s">
        <v>919</v>
      </c>
      <c r="D464" s="49" t="s">
        <v>30</v>
      </c>
      <c r="E464" s="49">
        <v>0.16809694</v>
      </c>
      <c r="F464" s="42" t="s">
        <v>30</v>
      </c>
      <c r="G464" s="40">
        <v>0</v>
      </c>
      <c r="H464" s="42" t="s">
        <v>30</v>
      </c>
      <c r="I464" s="40">
        <v>0.16809694</v>
      </c>
      <c r="J464" s="42" t="s">
        <v>30</v>
      </c>
      <c r="K464" s="49">
        <v>0.16809694</v>
      </c>
      <c r="L464" s="42" t="s">
        <v>30</v>
      </c>
      <c r="M464" s="49">
        <v>0</v>
      </c>
      <c r="N464" s="42" t="s">
        <v>30</v>
      </c>
      <c r="O464" s="41">
        <f t="shared" si="161"/>
        <v>0.16809694</v>
      </c>
      <c r="P464" s="42" t="s">
        <v>30</v>
      </c>
      <c r="Q464" s="41">
        <f t="shared" si="162"/>
        <v>-0.16809694</v>
      </c>
      <c r="R464" s="42" t="s">
        <v>30</v>
      </c>
      <c r="S464" s="88">
        <f t="shared" si="130"/>
        <v>-1</v>
      </c>
      <c r="T464" s="51" t="s">
        <v>920</v>
      </c>
      <c r="U464" s="21"/>
      <c r="V464" s="13"/>
      <c r="W464" s="13"/>
      <c r="X464" s="23"/>
      <c r="Y464" s="23"/>
      <c r="Z464" s="23"/>
    </row>
    <row r="465" spans="1:26" ht="31.5" x14ac:dyDescent="0.25">
      <c r="A465" s="38" t="s">
        <v>908</v>
      </c>
      <c r="B465" s="58" t="s">
        <v>921</v>
      </c>
      <c r="C465" s="41" t="s">
        <v>922</v>
      </c>
      <c r="D465" s="49" t="s">
        <v>30</v>
      </c>
      <c r="E465" s="49">
        <v>9.8583799999999999E-2</v>
      </c>
      <c r="F465" s="42" t="s">
        <v>30</v>
      </c>
      <c r="G465" s="40">
        <v>0</v>
      </c>
      <c r="H465" s="42" t="s">
        <v>30</v>
      </c>
      <c r="I465" s="40">
        <v>9.8583799999999999E-2</v>
      </c>
      <c r="J465" s="42" t="s">
        <v>30</v>
      </c>
      <c r="K465" s="49">
        <v>9.8583799999999999E-2</v>
      </c>
      <c r="L465" s="42" t="s">
        <v>30</v>
      </c>
      <c r="M465" s="49">
        <v>8.5000000000000006E-2</v>
      </c>
      <c r="N465" s="42" t="s">
        <v>30</v>
      </c>
      <c r="O465" s="41">
        <f t="shared" si="161"/>
        <v>1.3583799999999993E-2</v>
      </c>
      <c r="P465" s="42" t="s">
        <v>30</v>
      </c>
      <c r="Q465" s="41">
        <f t="shared" si="162"/>
        <v>-1.3583799999999993E-2</v>
      </c>
      <c r="R465" s="42" t="s">
        <v>30</v>
      </c>
      <c r="S465" s="88">
        <f t="shared" si="130"/>
        <v>-0.13778937310186859</v>
      </c>
      <c r="T465" s="51" t="s">
        <v>533</v>
      </c>
      <c r="U465" s="21"/>
      <c r="V465" s="13"/>
      <c r="W465" s="13"/>
      <c r="X465" s="23"/>
      <c r="Y465" s="23"/>
      <c r="Z465" s="23"/>
    </row>
    <row r="466" spans="1:26" ht="31.5" x14ac:dyDescent="0.25">
      <c r="A466" s="38" t="s">
        <v>908</v>
      </c>
      <c r="B466" s="58" t="s">
        <v>923</v>
      </c>
      <c r="C466" s="41" t="s">
        <v>924</v>
      </c>
      <c r="D466" s="49" t="s">
        <v>30</v>
      </c>
      <c r="E466" s="49">
        <v>6.8930930000000001E-2</v>
      </c>
      <c r="F466" s="42" t="s">
        <v>30</v>
      </c>
      <c r="G466" s="40">
        <v>0</v>
      </c>
      <c r="H466" s="42" t="s">
        <v>30</v>
      </c>
      <c r="I466" s="40">
        <v>6.8930930000000001E-2</v>
      </c>
      <c r="J466" s="42" t="s">
        <v>30</v>
      </c>
      <c r="K466" s="49">
        <v>6.8930930000000001E-2</v>
      </c>
      <c r="L466" s="42" t="s">
        <v>30</v>
      </c>
      <c r="M466" s="49">
        <v>0</v>
      </c>
      <c r="N466" s="42" t="s">
        <v>30</v>
      </c>
      <c r="O466" s="41">
        <f t="shared" si="161"/>
        <v>6.8930930000000001E-2</v>
      </c>
      <c r="P466" s="42" t="s">
        <v>30</v>
      </c>
      <c r="Q466" s="41">
        <f t="shared" si="162"/>
        <v>-6.8930930000000001E-2</v>
      </c>
      <c r="R466" s="42" t="s">
        <v>30</v>
      </c>
      <c r="S466" s="88">
        <f t="shared" si="130"/>
        <v>-1</v>
      </c>
      <c r="T466" s="51" t="s">
        <v>925</v>
      </c>
      <c r="U466" s="21"/>
      <c r="V466" s="13"/>
      <c r="W466" s="13"/>
      <c r="X466" s="23"/>
      <c r="Y466" s="23"/>
      <c r="Z466" s="23"/>
    </row>
    <row r="467" spans="1:26" ht="31.5" x14ac:dyDescent="0.25">
      <c r="A467" s="54" t="s">
        <v>908</v>
      </c>
      <c r="B467" s="61" t="s">
        <v>926</v>
      </c>
      <c r="C467" s="78" t="s">
        <v>927</v>
      </c>
      <c r="D467" s="49" t="s">
        <v>30</v>
      </c>
      <c r="E467" s="49">
        <v>0.15699373</v>
      </c>
      <c r="F467" s="42" t="s">
        <v>30</v>
      </c>
      <c r="G467" s="49">
        <v>0</v>
      </c>
      <c r="H467" s="42" t="s">
        <v>30</v>
      </c>
      <c r="I467" s="40">
        <v>0.15699373</v>
      </c>
      <c r="J467" s="42" t="s">
        <v>30</v>
      </c>
      <c r="K467" s="49">
        <v>0.15699373</v>
      </c>
      <c r="L467" s="42" t="s">
        <v>30</v>
      </c>
      <c r="M467" s="49">
        <v>0.15699373</v>
      </c>
      <c r="N467" s="42" t="s">
        <v>30</v>
      </c>
      <c r="O467" s="41">
        <f t="shared" si="161"/>
        <v>0</v>
      </c>
      <c r="P467" s="42" t="s">
        <v>30</v>
      </c>
      <c r="Q467" s="41">
        <f t="shared" si="162"/>
        <v>0</v>
      </c>
      <c r="R467" s="42" t="s">
        <v>30</v>
      </c>
      <c r="S467" s="88">
        <f t="shared" si="130"/>
        <v>0</v>
      </c>
      <c r="T467" s="51" t="s">
        <v>30</v>
      </c>
      <c r="U467" s="21"/>
      <c r="V467" s="13"/>
      <c r="W467" s="13"/>
      <c r="X467" s="23"/>
      <c r="Y467" s="23"/>
      <c r="Z467" s="23"/>
    </row>
    <row r="468" spans="1:26" ht="31.5" x14ac:dyDescent="0.25">
      <c r="A468" s="38" t="s">
        <v>908</v>
      </c>
      <c r="B468" s="58" t="s">
        <v>928</v>
      </c>
      <c r="C468" s="41" t="s">
        <v>929</v>
      </c>
      <c r="D468" s="40" t="s">
        <v>30</v>
      </c>
      <c r="E468" s="49">
        <v>0.19223301000000001</v>
      </c>
      <c r="F468" s="42" t="s">
        <v>30</v>
      </c>
      <c r="G468" s="40">
        <v>0</v>
      </c>
      <c r="H468" s="42" t="s">
        <v>30</v>
      </c>
      <c r="I468" s="40">
        <v>0.19223301000000001</v>
      </c>
      <c r="J468" s="42" t="s">
        <v>30</v>
      </c>
      <c r="K468" s="49">
        <v>0.19223301000000001</v>
      </c>
      <c r="L468" s="42" t="s">
        <v>30</v>
      </c>
      <c r="M468" s="49">
        <v>0.19223301000000001</v>
      </c>
      <c r="N468" s="42" t="s">
        <v>30</v>
      </c>
      <c r="O468" s="41">
        <f t="shared" si="161"/>
        <v>0</v>
      </c>
      <c r="P468" s="42" t="s">
        <v>30</v>
      </c>
      <c r="Q468" s="41">
        <f t="shared" si="162"/>
        <v>0</v>
      </c>
      <c r="R468" s="42" t="s">
        <v>30</v>
      </c>
      <c r="S468" s="88">
        <f t="shared" si="130"/>
        <v>0</v>
      </c>
      <c r="T468" s="51" t="s">
        <v>30</v>
      </c>
      <c r="U468" s="21"/>
      <c r="V468" s="13"/>
      <c r="W468" s="13"/>
      <c r="X468" s="23"/>
      <c r="Y468" s="23"/>
      <c r="Z468" s="23"/>
    </row>
    <row r="469" spans="1:26" ht="31.5" x14ac:dyDescent="0.25">
      <c r="A469" s="38" t="s">
        <v>908</v>
      </c>
      <c r="B469" s="58" t="s">
        <v>930</v>
      </c>
      <c r="C469" s="41" t="s">
        <v>931</v>
      </c>
      <c r="D469" s="40" t="s">
        <v>30</v>
      </c>
      <c r="E469" s="49">
        <v>0.59166699999999994</v>
      </c>
      <c r="F469" s="42" t="s">
        <v>30</v>
      </c>
      <c r="G469" s="40">
        <v>0</v>
      </c>
      <c r="H469" s="42" t="s">
        <v>30</v>
      </c>
      <c r="I469" s="40">
        <v>0.59166699999999994</v>
      </c>
      <c r="J469" s="42" t="s">
        <v>30</v>
      </c>
      <c r="K469" s="49">
        <v>0.29417475999999998</v>
      </c>
      <c r="L469" s="42" t="s">
        <v>30</v>
      </c>
      <c r="M469" s="49">
        <v>0.29417475999999998</v>
      </c>
      <c r="N469" s="42" t="s">
        <v>30</v>
      </c>
      <c r="O469" s="41">
        <f t="shared" si="161"/>
        <v>0.29749223999999996</v>
      </c>
      <c r="P469" s="42" t="s">
        <v>30</v>
      </c>
      <c r="Q469" s="41">
        <f t="shared" si="162"/>
        <v>0</v>
      </c>
      <c r="R469" s="42" t="s">
        <v>30</v>
      </c>
      <c r="S469" s="88">
        <f t="shared" si="130"/>
        <v>0</v>
      </c>
      <c r="T469" s="51" t="s">
        <v>30</v>
      </c>
      <c r="U469" s="21"/>
      <c r="V469" s="13"/>
      <c r="W469" s="13"/>
      <c r="X469" s="23"/>
      <c r="Y469" s="23"/>
      <c r="Z469" s="23"/>
    </row>
    <row r="470" spans="1:26" ht="47.25" x14ac:dyDescent="0.25">
      <c r="A470" s="38" t="s">
        <v>908</v>
      </c>
      <c r="B470" s="58" t="s">
        <v>932</v>
      </c>
      <c r="C470" s="41" t="s">
        <v>933</v>
      </c>
      <c r="D470" s="49" t="s">
        <v>30</v>
      </c>
      <c r="E470" s="49">
        <v>0.19126214</v>
      </c>
      <c r="F470" s="42" t="s">
        <v>30</v>
      </c>
      <c r="G470" s="40">
        <v>0</v>
      </c>
      <c r="H470" s="42" t="s">
        <v>30</v>
      </c>
      <c r="I470" s="40">
        <v>0.19126214</v>
      </c>
      <c r="J470" s="42" t="s">
        <v>30</v>
      </c>
      <c r="K470" s="49">
        <v>0.19126214</v>
      </c>
      <c r="L470" s="42" t="s">
        <v>30</v>
      </c>
      <c r="M470" s="49">
        <v>0.19126214</v>
      </c>
      <c r="N470" s="42" t="s">
        <v>30</v>
      </c>
      <c r="O470" s="41">
        <f t="shared" si="161"/>
        <v>0</v>
      </c>
      <c r="P470" s="42" t="s">
        <v>30</v>
      </c>
      <c r="Q470" s="41">
        <f t="shared" si="162"/>
        <v>0</v>
      </c>
      <c r="R470" s="42" t="s">
        <v>30</v>
      </c>
      <c r="S470" s="88">
        <f t="shared" si="130"/>
        <v>0</v>
      </c>
      <c r="T470" s="41" t="s">
        <v>30</v>
      </c>
      <c r="U470" s="21"/>
      <c r="V470" s="13"/>
      <c r="W470" s="13"/>
      <c r="X470" s="23"/>
      <c r="Y470" s="23"/>
      <c r="Z470" s="23"/>
    </row>
    <row r="471" spans="1:26" ht="31.5" x14ac:dyDescent="0.25">
      <c r="A471" s="38" t="s">
        <v>908</v>
      </c>
      <c r="B471" s="58" t="s">
        <v>934</v>
      </c>
      <c r="C471" s="41" t="s">
        <v>935</v>
      </c>
      <c r="D471" s="49" t="s">
        <v>30</v>
      </c>
      <c r="E471" s="49">
        <v>0.14747527999999999</v>
      </c>
      <c r="F471" s="42" t="s">
        <v>30</v>
      </c>
      <c r="G471" s="40">
        <v>0</v>
      </c>
      <c r="H471" s="42" t="s">
        <v>30</v>
      </c>
      <c r="I471" s="40">
        <v>0.14747527999999999</v>
      </c>
      <c r="J471" s="42" t="s">
        <v>30</v>
      </c>
      <c r="K471" s="49">
        <v>6.4077670000000003E-2</v>
      </c>
      <c r="L471" s="42" t="s">
        <v>30</v>
      </c>
      <c r="M471" s="49">
        <v>6.4077670000000003E-2</v>
      </c>
      <c r="N471" s="42" t="s">
        <v>30</v>
      </c>
      <c r="O471" s="41">
        <f t="shared" si="161"/>
        <v>8.3397609999999983E-2</v>
      </c>
      <c r="P471" s="42" t="s">
        <v>30</v>
      </c>
      <c r="Q471" s="41">
        <f t="shared" si="162"/>
        <v>0</v>
      </c>
      <c r="R471" s="42" t="s">
        <v>30</v>
      </c>
      <c r="S471" s="88">
        <f t="shared" ref="S471:S532" si="163">Q471/K471</f>
        <v>0</v>
      </c>
      <c r="T471" s="51" t="s">
        <v>30</v>
      </c>
      <c r="U471" s="21"/>
      <c r="V471" s="13"/>
      <c r="W471" s="13"/>
      <c r="X471" s="23"/>
      <c r="Y471" s="23"/>
      <c r="Z471" s="23"/>
    </row>
    <row r="472" spans="1:26" ht="31.5" x14ac:dyDescent="0.25">
      <c r="A472" s="38" t="s">
        <v>908</v>
      </c>
      <c r="B472" s="58" t="s">
        <v>936</v>
      </c>
      <c r="C472" s="41" t="s">
        <v>937</v>
      </c>
      <c r="D472" s="49" t="s">
        <v>30</v>
      </c>
      <c r="E472" s="49">
        <v>2.3833333300000001</v>
      </c>
      <c r="F472" s="42" t="s">
        <v>30</v>
      </c>
      <c r="G472" s="40">
        <v>0</v>
      </c>
      <c r="H472" s="42" t="s">
        <v>30</v>
      </c>
      <c r="I472" s="40">
        <v>2.3833333300000001</v>
      </c>
      <c r="J472" s="42" t="s">
        <v>30</v>
      </c>
      <c r="K472" s="49">
        <v>2.3833333300000001</v>
      </c>
      <c r="L472" s="42" t="s">
        <v>30</v>
      </c>
      <c r="M472" s="49">
        <v>2.3833333300000001</v>
      </c>
      <c r="N472" s="42" t="s">
        <v>30</v>
      </c>
      <c r="O472" s="41">
        <f t="shared" si="161"/>
        <v>0</v>
      </c>
      <c r="P472" s="42" t="s">
        <v>30</v>
      </c>
      <c r="Q472" s="41">
        <f t="shared" si="162"/>
        <v>0</v>
      </c>
      <c r="R472" s="42" t="s">
        <v>30</v>
      </c>
      <c r="S472" s="88">
        <f t="shared" si="163"/>
        <v>0</v>
      </c>
      <c r="T472" s="41" t="s">
        <v>30</v>
      </c>
      <c r="U472" s="21"/>
      <c r="V472" s="13"/>
      <c r="W472" s="13"/>
      <c r="X472" s="23"/>
      <c r="Y472" s="23"/>
      <c r="Z472" s="23"/>
    </row>
    <row r="473" spans="1:26" ht="31.5" x14ac:dyDescent="0.25">
      <c r="A473" s="38" t="s">
        <v>908</v>
      </c>
      <c r="B473" s="58" t="s">
        <v>938</v>
      </c>
      <c r="C473" s="41" t="s">
        <v>939</v>
      </c>
      <c r="D473" s="49" t="s">
        <v>30</v>
      </c>
      <c r="E473" s="49">
        <v>0.14499999999999999</v>
      </c>
      <c r="F473" s="42" t="s">
        <v>30</v>
      </c>
      <c r="G473" s="40">
        <v>0</v>
      </c>
      <c r="H473" s="42" t="s">
        <v>30</v>
      </c>
      <c r="I473" s="40">
        <v>0.14499999999999999</v>
      </c>
      <c r="J473" s="42" t="s">
        <v>30</v>
      </c>
      <c r="K473" s="49">
        <v>0.14499999999999999</v>
      </c>
      <c r="L473" s="42" t="s">
        <v>30</v>
      </c>
      <c r="M473" s="49">
        <v>0.14499999999999999</v>
      </c>
      <c r="N473" s="42" t="s">
        <v>30</v>
      </c>
      <c r="O473" s="41">
        <f t="shared" si="161"/>
        <v>0</v>
      </c>
      <c r="P473" s="42" t="s">
        <v>30</v>
      </c>
      <c r="Q473" s="41">
        <f t="shared" si="162"/>
        <v>0</v>
      </c>
      <c r="R473" s="42" t="s">
        <v>30</v>
      </c>
      <c r="S473" s="88">
        <f t="shared" si="163"/>
        <v>0</v>
      </c>
      <c r="T473" s="51" t="s">
        <v>30</v>
      </c>
      <c r="U473" s="21"/>
      <c r="V473" s="13"/>
      <c r="W473" s="13"/>
      <c r="X473" s="23"/>
      <c r="Y473" s="23"/>
      <c r="Z473" s="23"/>
    </row>
    <row r="474" spans="1:26" ht="31.5" x14ac:dyDescent="0.25">
      <c r="A474" s="38" t="s">
        <v>908</v>
      </c>
      <c r="B474" s="58" t="s">
        <v>940</v>
      </c>
      <c r="C474" s="41" t="s">
        <v>941</v>
      </c>
      <c r="D474" s="49" t="s">
        <v>30</v>
      </c>
      <c r="E474" s="49">
        <v>0.15262398999999999</v>
      </c>
      <c r="F474" s="42" t="s">
        <v>30</v>
      </c>
      <c r="G474" s="40">
        <v>0</v>
      </c>
      <c r="H474" s="42" t="s">
        <v>30</v>
      </c>
      <c r="I474" s="40">
        <v>0.15262398999999999</v>
      </c>
      <c r="J474" s="42" t="s">
        <v>30</v>
      </c>
      <c r="K474" s="49">
        <v>0.15262398999999999</v>
      </c>
      <c r="L474" s="42" t="s">
        <v>30</v>
      </c>
      <c r="M474" s="49">
        <v>0</v>
      </c>
      <c r="N474" s="42" t="s">
        <v>30</v>
      </c>
      <c r="O474" s="41">
        <f t="shared" si="161"/>
        <v>0.15262398999999999</v>
      </c>
      <c r="P474" s="42" t="s">
        <v>30</v>
      </c>
      <c r="Q474" s="41">
        <f t="shared" si="162"/>
        <v>-0.15262398999999999</v>
      </c>
      <c r="R474" s="42" t="s">
        <v>30</v>
      </c>
      <c r="S474" s="88">
        <f t="shared" si="163"/>
        <v>-1</v>
      </c>
      <c r="T474" s="51" t="s">
        <v>920</v>
      </c>
      <c r="U474" s="21"/>
      <c r="V474" s="13"/>
      <c r="W474" s="13"/>
      <c r="X474" s="23"/>
      <c r="Y474" s="23"/>
      <c r="Z474" s="23"/>
    </row>
    <row r="475" spans="1:26" ht="31.5" x14ac:dyDescent="0.25">
      <c r="A475" s="38" t="s">
        <v>908</v>
      </c>
      <c r="B475" s="58" t="s">
        <v>942</v>
      </c>
      <c r="C475" s="41" t="s">
        <v>943</v>
      </c>
      <c r="D475" s="49" t="s">
        <v>30</v>
      </c>
      <c r="E475" s="49">
        <v>7.9399300000000006E-2</v>
      </c>
      <c r="F475" s="42" t="s">
        <v>30</v>
      </c>
      <c r="G475" s="40">
        <v>0</v>
      </c>
      <c r="H475" s="42" t="s">
        <v>30</v>
      </c>
      <c r="I475" s="40">
        <v>7.9399300000000006E-2</v>
      </c>
      <c r="J475" s="42" t="s">
        <v>30</v>
      </c>
      <c r="K475" s="49">
        <v>7.9399300000000006E-2</v>
      </c>
      <c r="L475" s="42" t="s">
        <v>30</v>
      </c>
      <c r="M475" s="49">
        <v>8.3000000000000004E-2</v>
      </c>
      <c r="N475" s="42" t="s">
        <v>30</v>
      </c>
      <c r="O475" s="41">
        <f t="shared" si="161"/>
        <v>-3.6006999999999983E-3</v>
      </c>
      <c r="P475" s="42" t="s">
        <v>30</v>
      </c>
      <c r="Q475" s="41">
        <f t="shared" si="162"/>
        <v>3.6006999999999983E-3</v>
      </c>
      <c r="R475" s="42" t="s">
        <v>30</v>
      </c>
      <c r="S475" s="88">
        <f t="shared" si="163"/>
        <v>4.5349266303355298E-2</v>
      </c>
      <c r="T475" s="51" t="s">
        <v>30</v>
      </c>
      <c r="U475" s="21"/>
      <c r="V475" s="13"/>
      <c r="W475" s="13"/>
      <c r="X475" s="23"/>
      <c r="Y475" s="23"/>
      <c r="Z475" s="23"/>
    </row>
    <row r="476" spans="1:26" ht="31.5" x14ac:dyDescent="0.25">
      <c r="A476" s="38" t="s">
        <v>908</v>
      </c>
      <c r="B476" s="58" t="s">
        <v>944</v>
      </c>
      <c r="C476" s="41" t="s">
        <v>945</v>
      </c>
      <c r="D476" s="49" t="s">
        <v>30</v>
      </c>
      <c r="E476" s="49">
        <v>0.15520233</v>
      </c>
      <c r="F476" s="42" t="s">
        <v>30</v>
      </c>
      <c r="G476" s="40">
        <v>0</v>
      </c>
      <c r="H476" s="42" t="s">
        <v>30</v>
      </c>
      <c r="I476" s="40">
        <v>0.15520233</v>
      </c>
      <c r="J476" s="42" t="s">
        <v>30</v>
      </c>
      <c r="K476" s="49">
        <v>0.15520233</v>
      </c>
      <c r="L476" s="42" t="s">
        <v>30</v>
      </c>
      <c r="M476" s="49">
        <v>0.16299998999999998</v>
      </c>
      <c r="N476" s="42" t="s">
        <v>30</v>
      </c>
      <c r="O476" s="41">
        <f t="shared" si="161"/>
        <v>-7.797659999999984E-3</v>
      </c>
      <c r="P476" s="42" t="s">
        <v>30</v>
      </c>
      <c r="Q476" s="41">
        <f t="shared" si="162"/>
        <v>7.797659999999984E-3</v>
      </c>
      <c r="R476" s="42" t="s">
        <v>30</v>
      </c>
      <c r="S476" s="88">
        <f t="shared" si="163"/>
        <v>5.0241900363222534E-2</v>
      </c>
      <c r="T476" s="51" t="s">
        <v>338</v>
      </c>
      <c r="U476" s="21"/>
      <c r="V476" s="13"/>
      <c r="W476" s="13"/>
      <c r="X476" s="23"/>
      <c r="Y476" s="23"/>
      <c r="Z476" s="23"/>
    </row>
    <row r="477" spans="1:26" ht="31.5" x14ac:dyDescent="0.25">
      <c r="A477" s="38" t="s">
        <v>908</v>
      </c>
      <c r="B477" s="58" t="s">
        <v>946</v>
      </c>
      <c r="C477" s="41" t="s">
        <v>947</v>
      </c>
      <c r="D477" s="49" t="s">
        <v>30</v>
      </c>
      <c r="E477" s="49">
        <v>0.28276104000000002</v>
      </c>
      <c r="F477" s="42" t="s">
        <v>30</v>
      </c>
      <c r="G477" s="40">
        <v>0</v>
      </c>
      <c r="H477" s="42" t="s">
        <v>30</v>
      </c>
      <c r="I477" s="40">
        <v>0.28276104000000002</v>
      </c>
      <c r="J477" s="42" t="s">
        <v>30</v>
      </c>
      <c r="K477" s="49">
        <v>0.28276104000000002</v>
      </c>
      <c r="L477" s="42" t="s">
        <v>30</v>
      </c>
      <c r="M477" s="49">
        <v>0</v>
      </c>
      <c r="N477" s="42" t="s">
        <v>30</v>
      </c>
      <c r="O477" s="41">
        <f t="shared" si="161"/>
        <v>0.28276104000000002</v>
      </c>
      <c r="P477" s="42" t="s">
        <v>30</v>
      </c>
      <c r="Q477" s="41">
        <f t="shared" si="162"/>
        <v>-0.28276104000000002</v>
      </c>
      <c r="R477" s="42" t="s">
        <v>30</v>
      </c>
      <c r="S477" s="88">
        <f t="shared" si="163"/>
        <v>-1</v>
      </c>
      <c r="T477" s="41" t="s">
        <v>948</v>
      </c>
      <c r="U477" s="21"/>
      <c r="V477" s="13"/>
      <c r="W477" s="13"/>
      <c r="X477" s="23"/>
      <c r="Y477" s="23"/>
      <c r="Z477" s="23"/>
    </row>
    <row r="478" spans="1:26" ht="31.5" x14ac:dyDescent="0.25">
      <c r="A478" s="38" t="s">
        <v>908</v>
      </c>
      <c r="B478" s="58" t="s">
        <v>949</v>
      </c>
      <c r="C478" s="41" t="s">
        <v>950</v>
      </c>
      <c r="D478" s="49" t="s">
        <v>30</v>
      </c>
      <c r="E478" s="49">
        <v>3.999581E-2</v>
      </c>
      <c r="F478" s="42" t="s">
        <v>30</v>
      </c>
      <c r="G478" s="40">
        <v>0</v>
      </c>
      <c r="H478" s="42" t="s">
        <v>30</v>
      </c>
      <c r="I478" s="40">
        <v>3.999581E-2</v>
      </c>
      <c r="J478" s="42" t="s">
        <v>30</v>
      </c>
      <c r="K478" s="49">
        <v>3.999581E-2</v>
      </c>
      <c r="L478" s="42" t="s">
        <v>30</v>
      </c>
      <c r="M478" s="49">
        <v>4.65E-2</v>
      </c>
      <c r="N478" s="42" t="s">
        <v>30</v>
      </c>
      <c r="O478" s="41">
        <f t="shared" si="161"/>
        <v>-6.50419E-3</v>
      </c>
      <c r="P478" s="42" t="s">
        <v>30</v>
      </c>
      <c r="Q478" s="41">
        <f t="shared" si="162"/>
        <v>6.50419E-3</v>
      </c>
      <c r="R478" s="42" t="s">
        <v>30</v>
      </c>
      <c r="S478" s="88">
        <f t="shared" si="163"/>
        <v>0.16262178463194019</v>
      </c>
      <c r="T478" s="41" t="s">
        <v>951</v>
      </c>
      <c r="U478" s="21"/>
      <c r="V478" s="13"/>
      <c r="W478" s="13"/>
      <c r="X478" s="23"/>
      <c r="Y478" s="23"/>
      <c r="Z478" s="23"/>
    </row>
    <row r="479" spans="1:26" ht="31.5" x14ac:dyDescent="0.25">
      <c r="A479" s="38" t="s">
        <v>908</v>
      </c>
      <c r="B479" s="58" t="s">
        <v>952</v>
      </c>
      <c r="C479" s="41" t="s">
        <v>953</v>
      </c>
      <c r="D479" s="49" t="s">
        <v>30</v>
      </c>
      <c r="E479" s="49">
        <v>4.9669209999999998E-2</v>
      </c>
      <c r="F479" s="42" t="s">
        <v>30</v>
      </c>
      <c r="G479" s="40">
        <v>0</v>
      </c>
      <c r="H479" s="42" t="s">
        <v>30</v>
      </c>
      <c r="I479" s="40">
        <v>4.9669209999999998E-2</v>
      </c>
      <c r="J479" s="42" t="s">
        <v>30</v>
      </c>
      <c r="K479" s="49">
        <v>4.9669209999999998E-2</v>
      </c>
      <c r="L479" s="42" t="s">
        <v>30</v>
      </c>
      <c r="M479" s="49">
        <v>5.2999999999999999E-2</v>
      </c>
      <c r="N479" s="42" t="s">
        <v>30</v>
      </c>
      <c r="O479" s="41">
        <f t="shared" si="161"/>
        <v>-3.3307900000000001E-3</v>
      </c>
      <c r="P479" s="42" t="s">
        <v>30</v>
      </c>
      <c r="Q479" s="41">
        <f t="shared" si="162"/>
        <v>3.3307900000000001E-3</v>
      </c>
      <c r="R479" s="42" t="s">
        <v>30</v>
      </c>
      <c r="S479" s="88">
        <f t="shared" si="163"/>
        <v>6.705945192202574E-2</v>
      </c>
      <c r="T479" s="51" t="s">
        <v>30</v>
      </c>
      <c r="U479" s="21"/>
      <c r="V479" s="13"/>
      <c r="W479" s="13"/>
      <c r="X479" s="23"/>
      <c r="Y479" s="23"/>
      <c r="Z479" s="23"/>
    </row>
    <row r="480" spans="1:26" ht="31.5" x14ac:dyDescent="0.25">
      <c r="A480" s="38" t="s">
        <v>908</v>
      </c>
      <c r="B480" s="58" t="s">
        <v>954</v>
      </c>
      <c r="C480" s="41" t="s">
        <v>955</v>
      </c>
      <c r="D480" s="49" t="s">
        <v>30</v>
      </c>
      <c r="E480" s="49">
        <v>0.14271845</v>
      </c>
      <c r="F480" s="42" t="s">
        <v>30</v>
      </c>
      <c r="G480" s="40">
        <v>0</v>
      </c>
      <c r="H480" s="42" t="s">
        <v>30</v>
      </c>
      <c r="I480" s="40">
        <v>0.14271845</v>
      </c>
      <c r="J480" s="42" t="s">
        <v>30</v>
      </c>
      <c r="K480" s="49">
        <v>0.14271845</v>
      </c>
      <c r="L480" s="42" t="s">
        <v>30</v>
      </c>
      <c r="M480" s="49">
        <v>0.14699999999999999</v>
      </c>
      <c r="N480" s="42" t="s">
        <v>30</v>
      </c>
      <c r="O480" s="41">
        <f t="shared" si="161"/>
        <v>-4.2815499999999951E-3</v>
      </c>
      <c r="P480" s="42" t="s">
        <v>30</v>
      </c>
      <c r="Q480" s="41">
        <f t="shared" si="162"/>
        <v>4.2815499999999951E-3</v>
      </c>
      <c r="R480" s="42" t="s">
        <v>30</v>
      </c>
      <c r="S480" s="88">
        <f t="shared" si="163"/>
        <v>2.9999975476191026E-2</v>
      </c>
      <c r="T480" s="51" t="s">
        <v>30</v>
      </c>
      <c r="U480" s="21"/>
      <c r="V480" s="13"/>
      <c r="W480" s="13"/>
      <c r="X480" s="23"/>
      <c r="Y480" s="23"/>
      <c r="Z480" s="23"/>
    </row>
    <row r="481" spans="1:26" ht="31.5" x14ac:dyDescent="0.25">
      <c r="A481" s="38" t="s">
        <v>908</v>
      </c>
      <c r="B481" s="58" t="s">
        <v>956</v>
      </c>
      <c r="C481" s="41" t="s">
        <v>957</v>
      </c>
      <c r="D481" s="49" t="s">
        <v>30</v>
      </c>
      <c r="E481" s="49">
        <v>1.38005997</v>
      </c>
      <c r="F481" s="42" t="s">
        <v>30</v>
      </c>
      <c r="G481" s="40">
        <v>0</v>
      </c>
      <c r="H481" s="42" t="s">
        <v>30</v>
      </c>
      <c r="I481" s="40">
        <v>1.38005997</v>
      </c>
      <c r="J481" s="42" t="s">
        <v>30</v>
      </c>
      <c r="K481" s="49">
        <v>1.38005997</v>
      </c>
      <c r="L481" s="42" t="s">
        <v>30</v>
      </c>
      <c r="M481" s="49">
        <v>1.38005997</v>
      </c>
      <c r="N481" s="42" t="s">
        <v>30</v>
      </c>
      <c r="O481" s="41">
        <f t="shared" si="161"/>
        <v>0</v>
      </c>
      <c r="P481" s="42" t="s">
        <v>30</v>
      </c>
      <c r="Q481" s="41">
        <f t="shared" si="162"/>
        <v>0</v>
      </c>
      <c r="R481" s="42" t="s">
        <v>30</v>
      </c>
      <c r="S481" s="88">
        <f t="shared" si="163"/>
        <v>0</v>
      </c>
      <c r="T481" s="41" t="s">
        <v>30</v>
      </c>
      <c r="U481" s="21"/>
      <c r="V481" s="13"/>
      <c r="W481" s="13"/>
      <c r="X481" s="23"/>
      <c r="Y481" s="23"/>
      <c r="Z481" s="23"/>
    </row>
    <row r="482" spans="1:26" x14ac:dyDescent="0.25">
      <c r="A482" s="38" t="s">
        <v>908</v>
      </c>
      <c r="B482" s="58" t="s">
        <v>958</v>
      </c>
      <c r="C482" s="41" t="s">
        <v>959</v>
      </c>
      <c r="D482" s="49" t="s">
        <v>30</v>
      </c>
      <c r="E482" s="49">
        <v>1.1167199999999999</v>
      </c>
      <c r="F482" s="42" t="s">
        <v>30</v>
      </c>
      <c r="G482" s="40">
        <v>0</v>
      </c>
      <c r="H482" s="42" t="s">
        <v>30</v>
      </c>
      <c r="I482" s="40">
        <v>1.1167199999999999</v>
      </c>
      <c r="J482" s="42" t="s">
        <v>30</v>
      </c>
      <c r="K482" s="49">
        <v>1.1167199999999999</v>
      </c>
      <c r="L482" s="42" t="s">
        <v>30</v>
      </c>
      <c r="M482" s="49">
        <v>1.1167199999999999</v>
      </c>
      <c r="N482" s="42" t="s">
        <v>30</v>
      </c>
      <c r="O482" s="41">
        <f t="shared" si="161"/>
        <v>0</v>
      </c>
      <c r="P482" s="42" t="s">
        <v>30</v>
      </c>
      <c r="Q482" s="41">
        <f t="shared" si="162"/>
        <v>0</v>
      </c>
      <c r="R482" s="42" t="s">
        <v>30</v>
      </c>
      <c r="S482" s="88">
        <f t="shared" si="163"/>
        <v>0</v>
      </c>
      <c r="T482" s="51" t="s">
        <v>30</v>
      </c>
      <c r="U482" s="21"/>
      <c r="V482" s="13"/>
      <c r="W482" s="13"/>
      <c r="X482" s="23"/>
      <c r="Y482" s="23"/>
      <c r="Z482" s="23"/>
    </row>
    <row r="483" spans="1:26" ht="31.5" x14ac:dyDescent="0.25">
      <c r="A483" s="38" t="s">
        <v>908</v>
      </c>
      <c r="B483" s="58" t="s">
        <v>960</v>
      </c>
      <c r="C483" s="41" t="s">
        <v>961</v>
      </c>
      <c r="D483" s="49" t="s">
        <v>30</v>
      </c>
      <c r="E483" s="49">
        <v>0.89464253999999999</v>
      </c>
      <c r="F483" s="42" t="s">
        <v>30</v>
      </c>
      <c r="G483" s="40">
        <v>0</v>
      </c>
      <c r="H483" s="42" t="s">
        <v>30</v>
      </c>
      <c r="I483" s="40">
        <v>0.89464253999999999</v>
      </c>
      <c r="J483" s="42" t="s">
        <v>30</v>
      </c>
      <c r="K483" s="49">
        <v>0.72499999999999998</v>
      </c>
      <c r="L483" s="42" t="s">
        <v>30</v>
      </c>
      <c r="M483" s="49">
        <v>0.72499999999999998</v>
      </c>
      <c r="N483" s="42" t="s">
        <v>30</v>
      </c>
      <c r="O483" s="41">
        <f t="shared" si="161"/>
        <v>0.16964254000000001</v>
      </c>
      <c r="P483" s="42" t="s">
        <v>30</v>
      </c>
      <c r="Q483" s="41">
        <f t="shared" si="162"/>
        <v>0</v>
      </c>
      <c r="R483" s="42" t="s">
        <v>30</v>
      </c>
      <c r="S483" s="88">
        <f t="shared" si="163"/>
        <v>0</v>
      </c>
      <c r="T483" s="51" t="s">
        <v>30</v>
      </c>
      <c r="U483" s="21"/>
      <c r="V483" s="13"/>
      <c r="W483" s="13"/>
      <c r="X483" s="23"/>
      <c r="Y483" s="23"/>
      <c r="Z483" s="23"/>
    </row>
    <row r="484" spans="1:26" ht="31.5" x14ac:dyDescent="0.25">
      <c r="A484" s="38" t="s">
        <v>908</v>
      </c>
      <c r="B484" s="58" t="s">
        <v>962</v>
      </c>
      <c r="C484" s="41" t="s">
        <v>963</v>
      </c>
      <c r="D484" s="49" t="s">
        <v>30</v>
      </c>
      <c r="E484" s="49">
        <v>3.2571000000000003</v>
      </c>
      <c r="F484" s="42" t="s">
        <v>30</v>
      </c>
      <c r="G484" s="40">
        <v>1.0499999999999998</v>
      </c>
      <c r="H484" s="42" t="s">
        <v>30</v>
      </c>
      <c r="I484" s="40">
        <v>2.2071000000000005</v>
      </c>
      <c r="J484" s="42" t="s">
        <v>30</v>
      </c>
      <c r="K484" s="49">
        <v>2.2071000000000001</v>
      </c>
      <c r="L484" s="42" t="s">
        <v>30</v>
      </c>
      <c r="M484" s="49">
        <v>2.66</v>
      </c>
      <c r="N484" s="42" t="s">
        <v>30</v>
      </c>
      <c r="O484" s="41">
        <f t="shared" si="161"/>
        <v>-0.45289999999999964</v>
      </c>
      <c r="P484" s="42" t="s">
        <v>30</v>
      </c>
      <c r="Q484" s="41">
        <f t="shared" si="162"/>
        <v>0.45290000000000008</v>
      </c>
      <c r="R484" s="42" t="s">
        <v>30</v>
      </c>
      <c r="S484" s="88">
        <f t="shared" si="163"/>
        <v>0.20520139549635272</v>
      </c>
      <c r="T484" s="51" t="s">
        <v>951</v>
      </c>
      <c r="U484" s="21"/>
      <c r="V484" s="13"/>
      <c r="W484" s="13"/>
      <c r="X484" s="23"/>
      <c r="Y484" s="23"/>
      <c r="Z484" s="23"/>
    </row>
    <row r="485" spans="1:26" ht="31.5" x14ac:dyDescent="0.25">
      <c r="A485" s="38" t="s">
        <v>908</v>
      </c>
      <c r="B485" s="58" t="s">
        <v>964</v>
      </c>
      <c r="C485" s="41" t="s">
        <v>965</v>
      </c>
      <c r="D485" s="49" t="s">
        <v>30</v>
      </c>
      <c r="E485" s="49" t="s">
        <v>30</v>
      </c>
      <c r="F485" s="42" t="s">
        <v>30</v>
      </c>
      <c r="G485" s="40" t="s">
        <v>30</v>
      </c>
      <c r="H485" s="42" t="s">
        <v>30</v>
      </c>
      <c r="I485" s="40" t="s">
        <v>30</v>
      </c>
      <c r="J485" s="42" t="s">
        <v>30</v>
      </c>
      <c r="K485" s="49" t="s">
        <v>30</v>
      </c>
      <c r="L485" s="42" t="s">
        <v>30</v>
      </c>
      <c r="M485" s="49">
        <v>-0.16666667000000002</v>
      </c>
      <c r="N485" s="42" t="s">
        <v>30</v>
      </c>
      <c r="O485" s="41" t="s">
        <v>30</v>
      </c>
      <c r="P485" s="42" t="s">
        <v>30</v>
      </c>
      <c r="Q485" s="41" t="s">
        <v>30</v>
      </c>
      <c r="R485" s="42" t="s">
        <v>30</v>
      </c>
      <c r="S485" s="88" t="s">
        <v>30</v>
      </c>
      <c r="T485" s="51" t="s">
        <v>966</v>
      </c>
      <c r="U485" s="21"/>
      <c r="V485" s="13"/>
      <c r="W485" s="13"/>
      <c r="X485" s="23"/>
      <c r="Y485" s="23"/>
      <c r="Z485" s="23"/>
    </row>
    <row r="486" spans="1:26" ht="31.5" x14ac:dyDescent="0.25">
      <c r="A486" s="38" t="s">
        <v>908</v>
      </c>
      <c r="B486" s="58" t="s">
        <v>967</v>
      </c>
      <c r="C486" s="41" t="s">
        <v>968</v>
      </c>
      <c r="D486" s="49" t="s">
        <v>30</v>
      </c>
      <c r="E486" s="49">
        <v>2</v>
      </c>
      <c r="F486" s="42" t="s">
        <v>30</v>
      </c>
      <c r="G486" s="40">
        <v>0</v>
      </c>
      <c r="H486" s="42" t="s">
        <v>30</v>
      </c>
      <c r="I486" s="40">
        <v>2</v>
      </c>
      <c r="J486" s="42" t="s">
        <v>30</v>
      </c>
      <c r="K486" s="49">
        <v>2</v>
      </c>
      <c r="L486" s="42" t="s">
        <v>30</v>
      </c>
      <c r="M486" s="49">
        <v>2</v>
      </c>
      <c r="N486" s="42" t="s">
        <v>30</v>
      </c>
      <c r="O486" s="41">
        <f t="shared" si="161"/>
        <v>0</v>
      </c>
      <c r="P486" s="42" t="s">
        <v>30</v>
      </c>
      <c r="Q486" s="41">
        <f t="shared" si="162"/>
        <v>0</v>
      </c>
      <c r="R486" s="42" t="s">
        <v>30</v>
      </c>
      <c r="S486" s="88">
        <f t="shared" si="163"/>
        <v>0</v>
      </c>
      <c r="T486" s="51" t="s">
        <v>30</v>
      </c>
      <c r="U486" s="21"/>
      <c r="V486" s="13"/>
      <c r="W486" s="13"/>
      <c r="X486" s="23"/>
      <c r="Y486" s="23"/>
      <c r="Z486" s="23"/>
    </row>
    <row r="487" spans="1:26" ht="31.5" x14ac:dyDescent="0.25">
      <c r="A487" s="38" t="s">
        <v>908</v>
      </c>
      <c r="B487" s="58" t="s">
        <v>969</v>
      </c>
      <c r="C487" s="41" t="s">
        <v>970</v>
      </c>
      <c r="D487" s="49" t="s">
        <v>30</v>
      </c>
      <c r="E487" s="49">
        <v>2.8043570299999998</v>
      </c>
      <c r="F487" s="42" t="s">
        <v>30</v>
      </c>
      <c r="G487" s="40">
        <v>0</v>
      </c>
      <c r="H487" s="42" t="s">
        <v>30</v>
      </c>
      <c r="I487" s="40">
        <v>2.8043570299999998</v>
      </c>
      <c r="J487" s="42" t="s">
        <v>30</v>
      </c>
      <c r="K487" s="49">
        <v>2.8043570299999998</v>
      </c>
      <c r="L487" s="42" t="s">
        <v>30</v>
      </c>
      <c r="M487" s="49">
        <v>0</v>
      </c>
      <c r="N487" s="42" t="s">
        <v>30</v>
      </c>
      <c r="O487" s="41">
        <f t="shared" si="161"/>
        <v>2.8043570299999998</v>
      </c>
      <c r="P487" s="42" t="s">
        <v>30</v>
      </c>
      <c r="Q487" s="41">
        <f t="shared" si="162"/>
        <v>-2.8043570299999998</v>
      </c>
      <c r="R487" s="42" t="s">
        <v>30</v>
      </c>
      <c r="S487" s="88">
        <f t="shared" si="163"/>
        <v>-1</v>
      </c>
      <c r="T487" s="43" t="s">
        <v>971</v>
      </c>
      <c r="U487" s="21"/>
      <c r="V487" s="13"/>
      <c r="W487" s="13"/>
      <c r="X487" s="23"/>
      <c r="Y487" s="23"/>
      <c r="Z487" s="23"/>
    </row>
    <row r="488" spans="1:26" ht="63" x14ac:dyDescent="0.25">
      <c r="A488" s="38" t="s">
        <v>908</v>
      </c>
      <c r="B488" s="58" t="s">
        <v>972</v>
      </c>
      <c r="C488" s="41" t="s">
        <v>973</v>
      </c>
      <c r="D488" s="49" t="s">
        <v>30</v>
      </c>
      <c r="E488" s="49">
        <v>3.1109599999999999</v>
      </c>
      <c r="F488" s="42" t="s">
        <v>30</v>
      </c>
      <c r="G488" s="40">
        <v>0</v>
      </c>
      <c r="H488" s="42" t="s">
        <v>30</v>
      </c>
      <c r="I488" s="40">
        <v>3.1109599999999999</v>
      </c>
      <c r="J488" s="42" t="s">
        <v>30</v>
      </c>
      <c r="K488" s="49">
        <v>3.1109599999999999</v>
      </c>
      <c r="L488" s="42" t="s">
        <v>30</v>
      </c>
      <c r="M488" s="49">
        <v>0</v>
      </c>
      <c r="N488" s="42" t="s">
        <v>30</v>
      </c>
      <c r="O488" s="41">
        <f t="shared" si="161"/>
        <v>3.1109599999999999</v>
      </c>
      <c r="P488" s="42" t="s">
        <v>30</v>
      </c>
      <c r="Q488" s="41">
        <f t="shared" si="162"/>
        <v>-3.1109599999999999</v>
      </c>
      <c r="R488" s="42" t="s">
        <v>30</v>
      </c>
      <c r="S488" s="88">
        <f t="shared" si="163"/>
        <v>-1</v>
      </c>
      <c r="T488" s="51" t="s">
        <v>974</v>
      </c>
      <c r="U488" s="21"/>
      <c r="V488" s="13"/>
      <c r="W488" s="13"/>
      <c r="X488" s="23"/>
      <c r="Y488" s="23"/>
      <c r="Z488" s="23"/>
    </row>
    <row r="489" spans="1:26" ht="31.5" x14ac:dyDescent="0.25">
      <c r="A489" s="38" t="s">
        <v>908</v>
      </c>
      <c r="B489" s="58" t="s">
        <v>975</v>
      </c>
      <c r="C489" s="41" t="s">
        <v>976</v>
      </c>
      <c r="D489" s="49" t="s">
        <v>30</v>
      </c>
      <c r="E489" s="49">
        <v>10.10582524</v>
      </c>
      <c r="F489" s="42" t="s">
        <v>30</v>
      </c>
      <c r="G489" s="40">
        <v>0</v>
      </c>
      <c r="H489" s="42" t="s">
        <v>30</v>
      </c>
      <c r="I489" s="40">
        <v>10.10582524</v>
      </c>
      <c r="J489" s="42" t="s">
        <v>30</v>
      </c>
      <c r="K489" s="49">
        <v>10.10582524</v>
      </c>
      <c r="L489" s="42" t="s">
        <v>30</v>
      </c>
      <c r="M489" s="49">
        <v>0</v>
      </c>
      <c r="N489" s="42" t="s">
        <v>30</v>
      </c>
      <c r="O489" s="41">
        <f t="shared" si="161"/>
        <v>10.10582524</v>
      </c>
      <c r="P489" s="42" t="s">
        <v>30</v>
      </c>
      <c r="Q489" s="41">
        <f t="shared" si="162"/>
        <v>-10.10582524</v>
      </c>
      <c r="R489" s="42" t="s">
        <v>30</v>
      </c>
      <c r="S489" s="88">
        <f t="shared" si="163"/>
        <v>-1</v>
      </c>
      <c r="T489" s="43" t="s">
        <v>977</v>
      </c>
      <c r="U489" s="21"/>
      <c r="V489" s="13"/>
      <c r="W489" s="13"/>
      <c r="X489" s="23"/>
      <c r="Y489" s="23"/>
      <c r="Z489" s="23"/>
    </row>
    <row r="490" spans="1:26" ht="31.5" x14ac:dyDescent="0.25">
      <c r="A490" s="38" t="s">
        <v>908</v>
      </c>
      <c r="B490" s="58" t="s">
        <v>978</v>
      </c>
      <c r="C490" s="41" t="s">
        <v>979</v>
      </c>
      <c r="D490" s="49" t="s">
        <v>30</v>
      </c>
      <c r="E490" s="49">
        <v>26.319099959999999</v>
      </c>
      <c r="F490" s="42" t="s">
        <v>30</v>
      </c>
      <c r="G490" s="40">
        <v>0</v>
      </c>
      <c r="H490" s="42" t="s">
        <v>30</v>
      </c>
      <c r="I490" s="40">
        <v>26.319099959999999</v>
      </c>
      <c r="J490" s="42" t="s">
        <v>30</v>
      </c>
      <c r="K490" s="49">
        <v>26.319099959999999</v>
      </c>
      <c r="L490" s="42" t="s">
        <v>30</v>
      </c>
      <c r="M490" s="49">
        <v>0</v>
      </c>
      <c r="N490" s="42" t="s">
        <v>30</v>
      </c>
      <c r="O490" s="41">
        <f t="shared" si="161"/>
        <v>26.319099959999999</v>
      </c>
      <c r="P490" s="42" t="s">
        <v>30</v>
      </c>
      <c r="Q490" s="41">
        <f t="shared" si="162"/>
        <v>-26.319099959999999</v>
      </c>
      <c r="R490" s="42" t="s">
        <v>30</v>
      </c>
      <c r="S490" s="88">
        <f t="shared" si="163"/>
        <v>-1</v>
      </c>
      <c r="T490" s="43" t="s">
        <v>980</v>
      </c>
      <c r="U490" s="21"/>
      <c r="V490" s="13"/>
      <c r="W490" s="13"/>
      <c r="X490" s="23"/>
      <c r="Y490" s="23"/>
      <c r="Z490" s="23"/>
    </row>
    <row r="491" spans="1:26" ht="31.5" x14ac:dyDescent="0.25">
      <c r="A491" s="38" t="s">
        <v>908</v>
      </c>
      <c r="B491" s="58" t="s">
        <v>981</v>
      </c>
      <c r="C491" s="41" t="s">
        <v>982</v>
      </c>
      <c r="D491" s="49" t="s">
        <v>30</v>
      </c>
      <c r="E491" s="49">
        <v>1.2533980600000001</v>
      </c>
      <c r="F491" s="42" t="s">
        <v>30</v>
      </c>
      <c r="G491" s="40">
        <v>0</v>
      </c>
      <c r="H491" s="42" t="s">
        <v>30</v>
      </c>
      <c r="I491" s="40">
        <v>1.2533980600000001</v>
      </c>
      <c r="J491" s="42" t="s">
        <v>30</v>
      </c>
      <c r="K491" s="49">
        <v>1.2533980600000001</v>
      </c>
      <c r="L491" s="42" t="s">
        <v>30</v>
      </c>
      <c r="M491" s="49">
        <v>1.2910599999999999</v>
      </c>
      <c r="N491" s="42" t="s">
        <v>30</v>
      </c>
      <c r="O491" s="41">
        <f t="shared" si="161"/>
        <v>-3.7661939999999783E-2</v>
      </c>
      <c r="P491" s="42" t="s">
        <v>30</v>
      </c>
      <c r="Q491" s="41">
        <f t="shared" si="162"/>
        <v>3.7661939999999783E-2</v>
      </c>
      <c r="R491" s="42" t="s">
        <v>30</v>
      </c>
      <c r="S491" s="88">
        <f t="shared" si="163"/>
        <v>3.0047868432156167E-2</v>
      </c>
      <c r="T491" s="43" t="s">
        <v>338</v>
      </c>
      <c r="U491" s="21"/>
      <c r="V491" s="13"/>
      <c r="W491" s="13"/>
      <c r="X491" s="23"/>
      <c r="Y491" s="23"/>
      <c r="Z491" s="23"/>
    </row>
    <row r="492" spans="1:26" ht="78.75" x14ac:dyDescent="0.25">
      <c r="A492" s="38" t="s">
        <v>908</v>
      </c>
      <c r="B492" s="58" t="s">
        <v>983</v>
      </c>
      <c r="C492" s="41" t="s">
        <v>984</v>
      </c>
      <c r="D492" s="49" t="s">
        <v>30</v>
      </c>
      <c r="E492" s="49" t="s">
        <v>30</v>
      </c>
      <c r="F492" s="42" t="s">
        <v>30</v>
      </c>
      <c r="G492" s="40" t="s">
        <v>30</v>
      </c>
      <c r="H492" s="42" t="s">
        <v>30</v>
      </c>
      <c r="I492" s="40" t="s">
        <v>30</v>
      </c>
      <c r="J492" s="42" t="s">
        <v>30</v>
      </c>
      <c r="K492" s="49" t="s">
        <v>30</v>
      </c>
      <c r="L492" s="42" t="s">
        <v>30</v>
      </c>
      <c r="M492" s="49">
        <v>24.9039</v>
      </c>
      <c r="N492" s="42" t="s">
        <v>30</v>
      </c>
      <c r="O492" s="41" t="s">
        <v>30</v>
      </c>
      <c r="P492" s="42" t="s">
        <v>30</v>
      </c>
      <c r="Q492" s="41" t="s">
        <v>30</v>
      </c>
      <c r="R492" s="42" t="s">
        <v>30</v>
      </c>
      <c r="S492" s="88" t="s">
        <v>30</v>
      </c>
      <c r="T492" s="51" t="s">
        <v>985</v>
      </c>
      <c r="U492" s="21"/>
      <c r="V492" s="13"/>
      <c r="W492" s="13"/>
      <c r="X492" s="23"/>
      <c r="Y492" s="23"/>
      <c r="Z492" s="23"/>
    </row>
    <row r="493" spans="1:26" ht="63" x14ac:dyDescent="0.25">
      <c r="A493" s="38" t="s">
        <v>908</v>
      </c>
      <c r="B493" s="58" t="s">
        <v>986</v>
      </c>
      <c r="C493" s="41" t="s">
        <v>987</v>
      </c>
      <c r="D493" s="49" t="s">
        <v>30</v>
      </c>
      <c r="E493" s="49">
        <v>90</v>
      </c>
      <c r="F493" s="42" t="s">
        <v>30</v>
      </c>
      <c r="G493" s="40">
        <v>0</v>
      </c>
      <c r="H493" s="42" t="s">
        <v>30</v>
      </c>
      <c r="I493" s="40">
        <v>90</v>
      </c>
      <c r="J493" s="42" t="s">
        <v>30</v>
      </c>
      <c r="K493" s="49">
        <v>40</v>
      </c>
      <c r="L493" s="42" t="s">
        <v>30</v>
      </c>
      <c r="M493" s="49">
        <v>0</v>
      </c>
      <c r="N493" s="42" t="s">
        <v>30</v>
      </c>
      <c r="O493" s="41">
        <f t="shared" si="161"/>
        <v>90</v>
      </c>
      <c r="P493" s="42" t="s">
        <v>30</v>
      </c>
      <c r="Q493" s="41">
        <f t="shared" si="162"/>
        <v>-40</v>
      </c>
      <c r="R493" s="42" t="s">
        <v>30</v>
      </c>
      <c r="S493" s="88">
        <f t="shared" si="163"/>
        <v>-1</v>
      </c>
      <c r="T493" s="51" t="s">
        <v>988</v>
      </c>
      <c r="U493" s="21"/>
      <c r="V493" s="13"/>
      <c r="W493" s="13"/>
      <c r="X493" s="23"/>
      <c r="Y493" s="23"/>
      <c r="Z493" s="23"/>
    </row>
    <row r="494" spans="1:26" s="23" customFormat="1" x14ac:dyDescent="0.25">
      <c r="A494" s="30" t="s">
        <v>989</v>
      </c>
      <c r="B494" s="36" t="s">
        <v>990</v>
      </c>
      <c r="C494" s="32" t="s">
        <v>29</v>
      </c>
      <c r="D494" s="33" t="s">
        <v>30</v>
      </c>
      <c r="E494" s="33">
        <f>SUM(E495,E512,E528,E559,E566,E572,E573)</f>
        <v>5118.0819059299993</v>
      </c>
      <c r="F494" s="34" t="s">
        <v>30</v>
      </c>
      <c r="G494" s="33">
        <f>SUM(G495,G512,G528,G559,G566,G572,G573)</f>
        <v>1147.3019142899998</v>
      </c>
      <c r="H494" s="34" t="s">
        <v>30</v>
      </c>
      <c r="I494" s="33">
        <f>SUM(I495,I512,I528,I559,I566,I572,I573)</f>
        <v>3970.7799916399999</v>
      </c>
      <c r="J494" s="34" t="s">
        <v>30</v>
      </c>
      <c r="K494" s="33">
        <f>SUM(K495,K512,K528,K559,K566,K572,K573)</f>
        <v>485.44464187</v>
      </c>
      <c r="L494" s="34" t="s">
        <v>30</v>
      </c>
      <c r="M494" s="33">
        <f>SUM(M495,M512,M528,M559,M566,M572,M573)</f>
        <v>309.84844285000003</v>
      </c>
      <c r="N494" s="34" t="s">
        <v>30</v>
      </c>
      <c r="O494" s="33">
        <f>SUM(O495,O512,O528,O559,O566,O572,O573)</f>
        <v>3709.3374491700006</v>
      </c>
      <c r="P494" s="34" t="s">
        <v>30</v>
      </c>
      <c r="Q494" s="33">
        <f>SUM(Q495,Q512,Q528,Q559,Q566,Q572,Q573)</f>
        <v>-224.00209939999999</v>
      </c>
      <c r="R494" s="34" t="s">
        <v>30</v>
      </c>
      <c r="S494" s="35">
        <f t="shared" si="163"/>
        <v>-0.46143695919088296</v>
      </c>
      <c r="T494" s="47" t="s">
        <v>30</v>
      </c>
      <c r="U494" s="21"/>
      <c r="V494" s="22"/>
      <c r="W494" s="22"/>
    </row>
    <row r="495" spans="1:26" s="23" customFormat="1" ht="31.5" x14ac:dyDescent="0.25">
      <c r="A495" s="30" t="s">
        <v>991</v>
      </c>
      <c r="B495" s="36" t="s">
        <v>48</v>
      </c>
      <c r="C495" s="32" t="s">
        <v>29</v>
      </c>
      <c r="D495" s="33" t="s">
        <v>30</v>
      </c>
      <c r="E495" s="33">
        <f t="shared" ref="E495" si="164">E496+E499+E502+E511</f>
        <v>264.62468018999999</v>
      </c>
      <c r="F495" s="34" t="s">
        <v>30</v>
      </c>
      <c r="G495" s="33">
        <f t="shared" ref="G495" si="165">G496+G499+G502+G511</f>
        <v>264.62468018999999</v>
      </c>
      <c r="H495" s="34" t="s">
        <v>30</v>
      </c>
      <c r="I495" s="33">
        <f t="shared" ref="I495" si="166">I496+I499+I502+I511</f>
        <v>0</v>
      </c>
      <c r="J495" s="34" t="s">
        <v>30</v>
      </c>
      <c r="K495" s="33">
        <f t="shared" ref="K495" si="167">K496+K499+K502+K511</f>
        <v>0</v>
      </c>
      <c r="L495" s="34" t="s">
        <v>30</v>
      </c>
      <c r="M495" s="33">
        <f t="shared" ref="M495" si="168">M496+M499+M502+M511</f>
        <v>0</v>
      </c>
      <c r="N495" s="34" t="s">
        <v>30</v>
      </c>
      <c r="O495" s="33">
        <f t="shared" ref="O495" si="169">O496+O499+O502+O511</f>
        <v>0</v>
      </c>
      <c r="P495" s="34" t="s">
        <v>30</v>
      </c>
      <c r="Q495" s="33">
        <f t="shared" ref="Q495" si="170">Q496+Q499+Q502+Q511</f>
        <v>0</v>
      </c>
      <c r="R495" s="34" t="s">
        <v>30</v>
      </c>
      <c r="S495" s="35">
        <v>0</v>
      </c>
      <c r="T495" s="47" t="s">
        <v>30</v>
      </c>
      <c r="U495" s="21"/>
      <c r="V495" s="22"/>
      <c r="W495" s="22"/>
    </row>
    <row r="496" spans="1:26" s="23" customFormat="1" ht="63" x14ac:dyDescent="0.25">
      <c r="A496" s="30" t="s">
        <v>992</v>
      </c>
      <c r="B496" s="31" t="s">
        <v>50</v>
      </c>
      <c r="C496" s="32" t="s">
        <v>29</v>
      </c>
      <c r="D496" s="33" t="s">
        <v>30</v>
      </c>
      <c r="E496" s="33">
        <f t="shared" ref="E496" si="171">E497+E498</f>
        <v>0</v>
      </c>
      <c r="F496" s="34" t="s">
        <v>30</v>
      </c>
      <c r="G496" s="33">
        <f t="shared" ref="G496" si="172">G497+G498</f>
        <v>0</v>
      </c>
      <c r="H496" s="34" t="s">
        <v>30</v>
      </c>
      <c r="I496" s="33">
        <f t="shared" ref="I496" si="173">I497+I498</f>
        <v>0</v>
      </c>
      <c r="J496" s="34" t="s">
        <v>30</v>
      </c>
      <c r="K496" s="33">
        <f t="shared" ref="K496" si="174">K497+K498</f>
        <v>0</v>
      </c>
      <c r="L496" s="34" t="s">
        <v>30</v>
      </c>
      <c r="M496" s="33">
        <f t="shared" ref="M496" si="175">M497+M498</f>
        <v>0</v>
      </c>
      <c r="N496" s="34" t="s">
        <v>30</v>
      </c>
      <c r="O496" s="33">
        <f t="shared" ref="O496" si="176">O497+O498</f>
        <v>0</v>
      </c>
      <c r="P496" s="34" t="s">
        <v>30</v>
      </c>
      <c r="Q496" s="33">
        <f t="shared" ref="Q496" si="177">Q497+Q498</f>
        <v>0</v>
      </c>
      <c r="R496" s="34" t="s">
        <v>30</v>
      </c>
      <c r="S496" s="35">
        <v>0</v>
      </c>
      <c r="T496" s="33" t="s">
        <v>30</v>
      </c>
      <c r="U496" s="21"/>
      <c r="V496" s="22"/>
      <c r="W496" s="22"/>
    </row>
    <row r="497" spans="1:26" s="23" customFormat="1" x14ac:dyDescent="0.25">
      <c r="A497" s="36" t="s">
        <v>993</v>
      </c>
      <c r="B497" s="36" t="s">
        <v>994</v>
      </c>
      <c r="C497" s="32" t="s">
        <v>29</v>
      </c>
      <c r="D497" s="33" t="s">
        <v>30</v>
      </c>
      <c r="E497" s="33">
        <v>0</v>
      </c>
      <c r="F497" s="34" t="s">
        <v>30</v>
      </c>
      <c r="G497" s="33">
        <v>0</v>
      </c>
      <c r="H497" s="34" t="s">
        <v>30</v>
      </c>
      <c r="I497" s="33">
        <v>0</v>
      </c>
      <c r="J497" s="34" t="s">
        <v>30</v>
      </c>
      <c r="K497" s="33">
        <v>0</v>
      </c>
      <c r="L497" s="34" t="s">
        <v>30</v>
      </c>
      <c r="M497" s="33">
        <v>0</v>
      </c>
      <c r="N497" s="34" t="s">
        <v>30</v>
      </c>
      <c r="O497" s="33">
        <v>0</v>
      </c>
      <c r="P497" s="34" t="s">
        <v>30</v>
      </c>
      <c r="Q497" s="33">
        <v>0</v>
      </c>
      <c r="R497" s="34" t="s">
        <v>30</v>
      </c>
      <c r="S497" s="35">
        <v>0</v>
      </c>
      <c r="T497" s="33" t="s">
        <v>30</v>
      </c>
      <c r="U497" s="21"/>
      <c r="V497" s="22"/>
      <c r="W497" s="22"/>
    </row>
    <row r="498" spans="1:26" s="23" customFormat="1" x14ac:dyDescent="0.25">
      <c r="A498" s="32" t="s">
        <v>995</v>
      </c>
      <c r="B498" s="36" t="s">
        <v>996</v>
      </c>
      <c r="C498" s="32" t="s">
        <v>29</v>
      </c>
      <c r="D498" s="33" t="s">
        <v>30</v>
      </c>
      <c r="E498" s="33">
        <v>0</v>
      </c>
      <c r="F498" s="34" t="s">
        <v>30</v>
      </c>
      <c r="G498" s="33">
        <v>0</v>
      </c>
      <c r="H498" s="34" t="s">
        <v>30</v>
      </c>
      <c r="I498" s="33">
        <v>0</v>
      </c>
      <c r="J498" s="34" t="s">
        <v>30</v>
      </c>
      <c r="K498" s="33">
        <v>0</v>
      </c>
      <c r="L498" s="34" t="s">
        <v>30</v>
      </c>
      <c r="M498" s="33">
        <v>0</v>
      </c>
      <c r="N498" s="34" t="s">
        <v>30</v>
      </c>
      <c r="O498" s="33">
        <v>0</v>
      </c>
      <c r="P498" s="34" t="s">
        <v>30</v>
      </c>
      <c r="Q498" s="33">
        <v>0</v>
      </c>
      <c r="R498" s="34" t="s">
        <v>30</v>
      </c>
      <c r="S498" s="35">
        <v>0</v>
      </c>
      <c r="T498" s="33" t="s">
        <v>30</v>
      </c>
      <c r="U498" s="21"/>
      <c r="V498" s="22"/>
      <c r="W498" s="22"/>
    </row>
    <row r="499" spans="1:26" s="23" customFormat="1" ht="47.25" x14ac:dyDescent="0.25">
      <c r="A499" s="32" t="s">
        <v>997</v>
      </c>
      <c r="B499" s="36" t="s">
        <v>59</v>
      </c>
      <c r="C499" s="32" t="s">
        <v>29</v>
      </c>
      <c r="D499" s="33" t="s">
        <v>30</v>
      </c>
      <c r="E499" s="33">
        <v>0</v>
      </c>
      <c r="F499" s="34" t="s">
        <v>30</v>
      </c>
      <c r="G499" s="33">
        <v>0</v>
      </c>
      <c r="H499" s="34" t="s">
        <v>30</v>
      </c>
      <c r="I499" s="33">
        <v>0</v>
      </c>
      <c r="J499" s="34" t="s">
        <v>30</v>
      </c>
      <c r="K499" s="33">
        <v>0</v>
      </c>
      <c r="L499" s="34" t="s">
        <v>30</v>
      </c>
      <c r="M499" s="33">
        <v>0</v>
      </c>
      <c r="N499" s="34" t="s">
        <v>30</v>
      </c>
      <c r="O499" s="33">
        <v>0</v>
      </c>
      <c r="P499" s="34" t="s">
        <v>30</v>
      </c>
      <c r="Q499" s="33">
        <v>0</v>
      </c>
      <c r="R499" s="34" t="s">
        <v>30</v>
      </c>
      <c r="S499" s="35">
        <v>0</v>
      </c>
      <c r="T499" s="47" t="s">
        <v>30</v>
      </c>
      <c r="U499" s="21"/>
      <c r="V499" s="22"/>
      <c r="W499" s="22"/>
    </row>
    <row r="500" spans="1:26" s="23" customFormat="1" ht="31.5" x14ac:dyDescent="0.25">
      <c r="A500" s="30" t="s">
        <v>998</v>
      </c>
      <c r="B500" s="36" t="s">
        <v>999</v>
      </c>
      <c r="C500" s="32" t="s">
        <v>29</v>
      </c>
      <c r="D500" s="33" t="s">
        <v>30</v>
      </c>
      <c r="E500" s="33">
        <v>0</v>
      </c>
      <c r="F500" s="34" t="s">
        <v>30</v>
      </c>
      <c r="G500" s="33">
        <v>0</v>
      </c>
      <c r="H500" s="34" t="s">
        <v>30</v>
      </c>
      <c r="I500" s="33">
        <v>0</v>
      </c>
      <c r="J500" s="34" t="s">
        <v>30</v>
      </c>
      <c r="K500" s="33">
        <v>0</v>
      </c>
      <c r="L500" s="34" t="s">
        <v>30</v>
      </c>
      <c r="M500" s="33">
        <v>0</v>
      </c>
      <c r="N500" s="34" t="s">
        <v>30</v>
      </c>
      <c r="O500" s="33">
        <v>0</v>
      </c>
      <c r="P500" s="34" t="s">
        <v>30</v>
      </c>
      <c r="Q500" s="33">
        <v>0</v>
      </c>
      <c r="R500" s="34" t="s">
        <v>30</v>
      </c>
      <c r="S500" s="35">
        <v>0</v>
      </c>
      <c r="T500" s="47" t="s">
        <v>30</v>
      </c>
      <c r="U500" s="21"/>
      <c r="V500" s="22"/>
      <c r="W500" s="22"/>
    </row>
    <row r="501" spans="1:26" s="23" customFormat="1" ht="31.5" x14ac:dyDescent="0.25">
      <c r="A501" s="30" t="s">
        <v>1000</v>
      </c>
      <c r="B501" s="36" t="s">
        <v>999</v>
      </c>
      <c r="C501" s="32" t="s">
        <v>29</v>
      </c>
      <c r="D501" s="33" t="s">
        <v>30</v>
      </c>
      <c r="E501" s="33">
        <v>0</v>
      </c>
      <c r="F501" s="34" t="s">
        <v>30</v>
      </c>
      <c r="G501" s="33">
        <v>0</v>
      </c>
      <c r="H501" s="34" t="s">
        <v>30</v>
      </c>
      <c r="I501" s="33">
        <v>0</v>
      </c>
      <c r="J501" s="34" t="s">
        <v>30</v>
      </c>
      <c r="K501" s="33">
        <v>0</v>
      </c>
      <c r="L501" s="34" t="s">
        <v>30</v>
      </c>
      <c r="M501" s="33">
        <v>0</v>
      </c>
      <c r="N501" s="34" t="s">
        <v>30</v>
      </c>
      <c r="O501" s="33">
        <v>0</v>
      </c>
      <c r="P501" s="34" t="s">
        <v>30</v>
      </c>
      <c r="Q501" s="33">
        <v>0</v>
      </c>
      <c r="R501" s="34" t="s">
        <v>30</v>
      </c>
      <c r="S501" s="35">
        <v>0</v>
      </c>
      <c r="T501" s="47" t="s">
        <v>30</v>
      </c>
      <c r="U501" s="21"/>
      <c r="V501" s="22"/>
      <c r="W501" s="22"/>
    </row>
    <row r="502" spans="1:26" s="23" customFormat="1" ht="47.25" x14ac:dyDescent="0.25">
      <c r="A502" s="30" t="s">
        <v>1001</v>
      </c>
      <c r="B502" s="36" t="s">
        <v>63</v>
      </c>
      <c r="C502" s="32" t="s">
        <v>29</v>
      </c>
      <c r="D502" s="33" t="s">
        <v>30</v>
      </c>
      <c r="E502" s="33">
        <f t="shared" ref="E502" si="178">SUM(E503:E507)</f>
        <v>264.62468018999999</v>
      </c>
      <c r="F502" s="34" t="s">
        <v>30</v>
      </c>
      <c r="G502" s="33">
        <f t="shared" ref="G502" si="179">SUM(G503:G507)</f>
        <v>264.62468018999999</v>
      </c>
      <c r="H502" s="34" t="s">
        <v>30</v>
      </c>
      <c r="I502" s="33">
        <f t="shared" ref="I502" si="180">SUM(I503:I507)</f>
        <v>0</v>
      </c>
      <c r="J502" s="34" t="s">
        <v>30</v>
      </c>
      <c r="K502" s="33">
        <f t="shared" ref="K502" si="181">SUM(K503:K507)</f>
        <v>0</v>
      </c>
      <c r="L502" s="34" t="s">
        <v>30</v>
      </c>
      <c r="M502" s="33">
        <f t="shared" ref="M502" si="182">SUM(M503:M507)</f>
        <v>0</v>
      </c>
      <c r="N502" s="34" t="s">
        <v>30</v>
      </c>
      <c r="O502" s="33">
        <f t="shared" ref="O502" si="183">SUM(O503:O507)</f>
        <v>0</v>
      </c>
      <c r="P502" s="34" t="s">
        <v>30</v>
      </c>
      <c r="Q502" s="33">
        <f t="shared" ref="Q502" si="184">SUM(Q503:Q507)</f>
        <v>0</v>
      </c>
      <c r="R502" s="34" t="s">
        <v>30</v>
      </c>
      <c r="S502" s="35">
        <v>0</v>
      </c>
      <c r="T502" s="47" t="s">
        <v>30</v>
      </c>
      <c r="U502" s="21"/>
      <c r="V502" s="22"/>
      <c r="W502" s="22"/>
    </row>
    <row r="503" spans="1:26" s="23" customFormat="1" ht="63" x14ac:dyDescent="0.25">
      <c r="A503" s="30" t="s">
        <v>1002</v>
      </c>
      <c r="B503" s="36" t="s">
        <v>65</v>
      </c>
      <c r="C503" s="32" t="s">
        <v>29</v>
      </c>
      <c r="D503" s="33" t="s">
        <v>30</v>
      </c>
      <c r="E503" s="33">
        <v>0</v>
      </c>
      <c r="F503" s="34" t="s">
        <v>30</v>
      </c>
      <c r="G503" s="33">
        <v>0</v>
      </c>
      <c r="H503" s="34" t="s">
        <v>30</v>
      </c>
      <c r="I503" s="33">
        <v>0</v>
      </c>
      <c r="J503" s="34" t="s">
        <v>30</v>
      </c>
      <c r="K503" s="33">
        <v>0</v>
      </c>
      <c r="L503" s="34" t="s">
        <v>30</v>
      </c>
      <c r="M503" s="33">
        <v>0</v>
      </c>
      <c r="N503" s="34" t="s">
        <v>30</v>
      </c>
      <c r="O503" s="33">
        <v>0</v>
      </c>
      <c r="P503" s="34" t="s">
        <v>30</v>
      </c>
      <c r="Q503" s="33">
        <v>0</v>
      </c>
      <c r="R503" s="34" t="s">
        <v>30</v>
      </c>
      <c r="S503" s="35">
        <v>0</v>
      </c>
      <c r="T503" s="47" t="s">
        <v>30</v>
      </c>
      <c r="U503" s="21"/>
      <c r="V503" s="22"/>
      <c r="W503" s="22"/>
    </row>
    <row r="504" spans="1:26" s="23" customFormat="1" ht="63" x14ac:dyDescent="0.25">
      <c r="A504" s="30" t="s">
        <v>1003</v>
      </c>
      <c r="B504" s="36" t="s">
        <v>67</v>
      </c>
      <c r="C504" s="32" t="s">
        <v>29</v>
      </c>
      <c r="D504" s="33" t="s">
        <v>30</v>
      </c>
      <c r="E504" s="33">
        <v>0</v>
      </c>
      <c r="F504" s="34" t="s">
        <v>30</v>
      </c>
      <c r="G504" s="33">
        <v>0</v>
      </c>
      <c r="H504" s="34" t="s">
        <v>30</v>
      </c>
      <c r="I504" s="33">
        <v>0</v>
      </c>
      <c r="J504" s="34" t="s">
        <v>30</v>
      </c>
      <c r="K504" s="33">
        <v>0</v>
      </c>
      <c r="L504" s="34" t="s">
        <v>30</v>
      </c>
      <c r="M504" s="33">
        <v>0</v>
      </c>
      <c r="N504" s="34" t="s">
        <v>30</v>
      </c>
      <c r="O504" s="33">
        <v>0</v>
      </c>
      <c r="P504" s="34" t="s">
        <v>30</v>
      </c>
      <c r="Q504" s="33">
        <v>0</v>
      </c>
      <c r="R504" s="34" t="s">
        <v>30</v>
      </c>
      <c r="S504" s="35">
        <v>0</v>
      </c>
      <c r="T504" s="47" t="s">
        <v>30</v>
      </c>
      <c r="U504" s="21"/>
      <c r="V504" s="22"/>
      <c r="W504" s="22"/>
    </row>
    <row r="505" spans="1:26" s="23" customFormat="1" ht="63" x14ac:dyDescent="0.25">
      <c r="A505" s="30" t="s">
        <v>1004</v>
      </c>
      <c r="B505" s="36" t="s">
        <v>69</v>
      </c>
      <c r="C505" s="32" t="s">
        <v>29</v>
      </c>
      <c r="D505" s="33" t="s">
        <v>30</v>
      </c>
      <c r="E505" s="33">
        <v>0</v>
      </c>
      <c r="F505" s="34" t="s">
        <v>30</v>
      </c>
      <c r="G505" s="33">
        <v>0</v>
      </c>
      <c r="H505" s="34" t="s">
        <v>30</v>
      </c>
      <c r="I505" s="33">
        <v>0</v>
      </c>
      <c r="J505" s="34" t="s">
        <v>30</v>
      </c>
      <c r="K505" s="33">
        <v>0</v>
      </c>
      <c r="L505" s="34" t="s">
        <v>30</v>
      </c>
      <c r="M505" s="33">
        <v>0</v>
      </c>
      <c r="N505" s="34" t="s">
        <v>30</v>
      </c>
      <c r="O505" s="33">
        <v>0</v>
      </c>
      <c r="P505" s="34" t="s">
        <v>30</v>
      </c>
      <c r="Q505" s="33">
        <v>0</v>
      </c>
      <c r="R505" s="34" t="s">
        <v>30</v>
      </c>
      <c r="S505" s="35">
        <v>0</v>
      </c>
      <c r="T505" s="47" t="s">
        <v>30</v>
      </c>
      <c r="U505" s="21"/>
      <c r="V505" s="22"/>
      <c r="W505" s="22"/>
    </row>
    <row r="506" spans="1:26" s="23" customFormat="1" ht="78.75" x14ac:dyDescent="0.25">
      <c r="A506" s="30" t="s">
        <v>1005</v>
      </c>
      <c r="B506" s="36" t="s">
        <v>73</v>
      </c>
      <c r="C506" s="32" t="s">
        <v>29</v>
      </c>
      <c r="D506" s="33" t="s">
        <v>30</v>
      </c>
      <c r="E506" s="33">
        <v>0</v>
      </c>
      <c r="F506" s="34" t="s">
        <v>30</v>
      </c>
      <c r="G506" s="33">
        <v>0</v>
      </c>
      <c r="H506" s="34" t="s">
        <v>30</v>
      </c>
      <c r="I506" s="33">
        <v>0</v>
      </c>
      <c r="J506" s="34" t="s">
        <v>30</v>
      </c>
      <c r="K506" s="33">
        <v>0</v>
      </c>
      <c r="L506" s="34" t="s">
        <v>30</v>
      </c>
      <c r="M506" s="33">
        <v>0</v>
      </c>
      <c r="N506" s="34" t="s">
        <v>30</v>
      </c>
      <c r="O506" s="33">
        <v>0</v>
      </c>
      <c r="P506" s="34" t="s">
        <v>30</v>
      </c>
      <c r="Q506" s="33">
        <v>0</v>
      </c>
      <c r="R506" s="34" t="s">
        <v>30</v>
      </c>
      <c r="S506" s="35">
        <v>0</v>
      </c>
      <c r="T506" s="47" t="s">
        <v>30</v>
      </c>
      <c r="U506" s="21"/>
      <c r="V506" s="22"/>
      <c r="W506" s="22"/>
    </row>
    <row r="507" spans="1:26" s="23" customFormat="1" ht="78.75" x14ac:dyDescent="0.25">
      <c r="A507" s="30" t="s">
        <v>1006</v>
      </c>
      <c r="B507" s="36" t="s">
        <v>75</v>
      </c>
      <c r="C507" s="32" t="s">
        <v>29</v>
      </c>
      <c r="D507" s="33" t="s">
        <v>30</v>
      </c>
      <c r="E507" s="33">
        <f>SUM(E508:E510)</f>
        <v>264.62468018999999</v>
      </c>
      <c r="F507" s="34" t="s">
        <v>30</v>
      </c>
      <c r="G507" s="33">
        <f>SUM(G508:G510)</f>
        <v>264.62468018999999</v>
      </c>
      <c r="H507" s="34" t="s">
        <v>30</v>
      </c>
      <c r="I507" s="33">
        <f>SUM(I508:I510)</f>
        <v>0</v>
      </c>
      <c r="J507" s="34" t="s">
        <v>30</v>
      </c>
      <c r="K507" s="33">
        <f>SUM(K508:K510)</f>
        <v>0</v>
      </c>
      <c r="L507" s="34" t="s">
        <v>30</v>
      </c>
      <c r="M507" s="33">
        <f>SUM(M508:M510)</f>
        <v>0</v>
      </c>
      <c r="N507" s="34" t="s">
        <v>30</v>
      </c>
      <c r="O507" s="33">
        <f>SUM(O508:O510)</f>
        <v>0</v>
      </c>
      <c r="P507" s="34" t="s">
        <v>30</v>
      </c>
      <c r="Q507" s="33">
        <f>SUM(Q508:Q510)</f>
        <v>0</v>
      </c>
      <c r="R507" s="34" t="s">
        <v>30</v>
      </c>
      <c r="S507" s="35">
        <v>0</v>
      </c>
      <c r="T507" s="47" t="s">
        <v>30</v>
      </c>
      <c r="U507" s="21"/>
      <c r="V507" s="22"/>
      <c r="W507" s="22"/>
    </row>
    <row r="508" spans="1:26" ht="65.25" customHeight="1" x14ac:dyDescent="0.25">
      <c r="A508" s="38" t="s">
        <v>1006</v>
      </c>
      <c r="B508" s="58" t="s">
        <v>1007</v>
      </c>
      <c r="C508" s="41" t="s">
        <v>1008</v>
      </c>
      <c r="D508" s="49" t="s">
        <v>30</v>
      </c>
      <c r="E508" s="49">
        <v>56.860530499999996</v>
      </c>
      <c r="F508" s="42" t="s">
        <v>30</v>
      </c>
      <c r="G508" s="40">
        <v>56.860530499999996</v>
      </c>
      <c r="H508" s="42" t="s">
        <v>30</v>
      </c>
      <c r="I508" s="40">
        <v>0</v>
      </c>
      <c r="J508" s="42" t="s">
        <v>30</v>
      </c>
      <c r="K508" s="49">
        <v>0</v>
      </c>
      <c r="L508" s="42" t="s">
        <v>30</v>
      </c>
      <c r="M508" s="49">
        <v>0</v>
      </c>
      <c r="N508" s="42" t="s">
        <v>30</v>
      </c>
      <c r="O508" s="41">
        <f t="shared" ref="O508:O510" si="185">I508-M508</f>
        <v>0</v>
      </c>
      <c r="P508" s="42" t="s">
        <v>30</v>
      </c>
      <c r="Q508" s="41">
        <f t="shared" ref="Q508:Q510" si="186">M508-K508</f>
        <v>0</v>
      </c>
      <c r="R508" s="42" t="s">
        <v>30</v>
      </c>
      <c r="S508" s="88">
        <v>0</v>
      </c>
      <c r="T508" s="51" t="s">
        <v>30</v>
      </c>
      <c r="U508" s="21"/>
      <c r="V508" s="13"/>
      <c r="W508" s="13"/>
      <c r="X508" s="23"/>
      <c r="Y508" s="23"/>
      <c r="Z508" s="23"/>
    </row>
    <row r="509" spans="1:26" ht="69.75" customHeight="1" x14ac:dyDescent="0.25">
      <c r="A509" s="38" t="s">
        <v>1006</v>
      </c>
      <c r="B509" s="58" t="s">
        <v>1009</v>
      </c>
      <c r="C509" s="41" t="s">
        <v>1010</v>
      </c>
      <c r="D509" s="49" t="s">
        <v>30</v>
      </c>
      <c r="E509" s="49">
        <v>103.20531282</v>
      </c>
      <c r="F509" s="42" t="s">
        <v>30</v>
      </c>
      <c r="G509" s="40">
        <v>103.20531282</v>
      </c>
      <c r="H509" s="42" t="s">
        <v>30</v>
      </c>
      <c r="I509" s="40">
        <v>0</v>
      </c>
      <c r="J509" s="42" t="s">
        <v>30</v>
      </c>
      <c r="K509" s="49">
        <v>0</v>
      </c>
      <c r="L509" s="42" t="s">
        <v>30</v>
      </c>
      <c r="M509" s="49">
        <v>0</v>
      </c>
      <c r="N509" s="42" t="s">
        <v>30</v>
      </c>
      <c r="O509" s="41">
        <f t="shared" si="185"/>
        <v>0</v>
      </c>
      <c r="P509" s="42" t="s">
        <v>30</v>
      </c>
      <c r="Q509" s="41">
        <f t="shared" si="186"/>
        <v>0</v>
      </c>
      <c r="R509" s="42" t="s">
        <v>30</v>
      </c>
      <c r="S509" s="88">
        <v>0</v>
      </c>
      <c r="T509" s="51" t="s">
        <v>30</v>
      </c>
      <c r="U509" s="21"/>
      <c r="V509" s="13"/>
      <c r="W509" s="13"/>
      <c r="X509" s="23"/>
      <c r="Y509" s="23"/>
      <c r="Z509" s="23"/>
    </row>
    <row r="510" spans="1:26" ht="98.25" customHeight="1" x14ac:dyDescent="0.25">
      <c r="A510" s="38" t="s">
        <v>1006</v>
      </c>
      <c r="B510" s="58" t="s">
        <v>1011</v>
      </c>
      <c r="C510" s="79" t="s">
        <v>1012</v>
      </c>
      <c r="D510" s="49" t="s">
        <v>30</v>
      </c>
      <c r="E510" s="49">
        <v>104.55883686999999</v>
      </c>
      <c r="F510" s="42" t="s">
        <v>30</v>
      </c>
      <c r="G510" s="40">
        <v>104.55883686999999</v>
      </c>
      <c r="H510" s="42" t="s">
        <v>30</v>
      </c>
      <c r="I510" s="40">
        <v>0</v>
      </c>
      <c r="J510" s="42" t="s">
        <v>30</v>
      </c>
      <c r="K510" s="49">
        <v>0</v>
      </c>
      <c r="L510" s="42" t="s">
        <v>30</v>
      </c>
      <c r="M510" s="49">
        <v>0</v>
      </c>
      <c r="N510" s="42" t="s">
        <v>30</v>
      </c>
      <c r="O510" s="41">
        <f t="shared" si="185"/>
        <v>0</v>
      </c>
      <c r="P510" s="42" t="s">
        <v>30</v>
      </c>
      <c r="Q510" s="41">
        <f t="shared" si="186"/>
        <v>0</v>
      </c>
      <c r="R510" s="42" t="s">
        <v>30</v>
      </c>
      <c r="S510" s="88">
        <v>0</v>
      </c>
      <c r="T510" s="51" t="s">
        <v>30</v>
      </c>
      <c r="U510" s="21"/>
      <c r="V510" s="13"/>
      <c r="W510" s="13"/>
      <c r="X510" s="23"/>
      <c r="Y510" s="23"/>
      <c r="Z510" s="23"/>
    </row>
    <row r="511" spans="1:26" s="23" customFormat="1" ht="31.5" x14ac:dyDescent="0.25">
      <c r="A511" s="30" t="s">
        <v>1013</v>
      </c>
      <c r="B511" s="36" t="s">
        <v>86</v>
      </c>
      <c r="C511" s="32" t="s">
        <v>29</v>
      </c>
      <c r="D511" s="33" t="s">
        <v>30</v>
      </c>
      <c r="E511" s="33">
        <v>0</v>
      </c>
      <c r="F511" s="34" t="s">
        <v>30</v>
      </c>
      <c r="G511" s="33">
        <v>0</v>
      </c>
      <c r="H511" s="34" t="s">
        <v>30</v>
      </c>
      <c r="I511" s="33">
        <v>0</v>
      </c>
      <c r="J511" s="34" t="s">
        <v>30</v>
      </c>
      <c r="K511" s="33">
        <v>0</v>
      </c>
      <c r="L511" s="34" t="s">
        <v>30</v>
      </c>
      <c r="M511" s="33">
        <v>0</v>
      </c>
      <c r="N511" s="34" t="s">
        <v>30</v>
      </c>
      <c r="O511" s="33">
        <v>0</v>
      </c>
      <c r="P511" s="34" t="s">
        <v>30</v>
      </c>
      <c r="Q511" s="33">
        <v>0</v>
      </c>
      <c r="R511" s="34" t="s">
        <v>30</v>
      </c>
      <c r="S511" s="35">
        <v>0</v>
      </c>
      <c r="T511" s="47" t="s">
        <v>30</v>
      </c>
      <c r="U511" s="21"/>
      <c r="V511" s="22"/>
      <c r="W511" s="22"/>
    </row>
    <row r="512" spans="1:26" s="23" customFormat="1" ht="47.25" x14ac:dyDescent="0.25">
      <c r="A512" s="30" t="s">
        <v>1014</v>
      </c>
      <c r="B512" s="36" t="s">
        <v>88</v>
      </c>
      <c r="C512" s="32" t="s">
        <v>29</v>
      </c>
      <c r="D512" s="33" t="s">
        <v>30</v>
      </c>
      <c r="E512" s="33">
        <f>E513+E520+E522+E524</f>
        <v>2047.3887182499998</v>
      </c>
      <c r="F512" s="34" t="s">
        <v>30</v>
      </c>
      <c r="G512" s="33">
        <f>G513+G520+G522+G524</f>
        <v>704.89016295999988</v>
      </c>
      <c r="H512" s="34" t="s">
        <v>30</v>
      </c>
      <c r="I512" s="33">
        <f>I513+I520+I522+I524</f>
        <v>1342.49855529</v>
      </c>
      <c r="J512" s="34" t="s">
        <v>30</v>
      </c>
      <c r="K512" s="33">
        <f>K513+K520+K522+K524</f>
        <v>180.49639334</v>
      </c>
      <c r="L512" s="34" t="s">
        <v>30</v>
      </c>
      <c r="M512" s="33">
        <f>M513+M520+M522+M524</f>
        <v>118.1655025</v>
      </c>
      <c r="N512" s="34" t="s">
        <v>30</v>
      </c>
      <c r="O512" s="33">
        <f>O513+O520+O522+O524</f>
        <v>1224.33305279</v>
      </c>
      <c r="P512" s="34" t="s">
        <v>30</v>
      </c>
      <c r="Q512" s="33">
        <f>Q513+Q520+Q522+Q524</f>
        <v>-62.330890839999988</v>
      </c>
      <c r="R512" s="34" t="s">
        <v>30</v>
      </c>
      <c r="S512" s="35">
        <f t="shared" si="163"/>
        <v>-0.34533039517630504</v>
      </c>
      <c r="T512" s="47" t="s">
        <v>30</v>
      </c>
      <c r="U512" s="21"/>
      <c r="V512" s="22"/>
      <c r="W512" s="22"/>
    </row>
    <row r="513" spans="1:26" s="23" customFormat="1" ht="31.5" x14ac:dyDescent="0.25">
      <c r="A513" s="30" t="s">
        <v>1015</v>
      </c>
      <c r="B513" s="36" t="s">
        <v>90</v>
      </c>
      <c r="C513" s="32" t="s">
        <v>29</v>
      </c>
      <c r="D513" s="33" t="s">
        <v>30</v>
      </c>
      <c r="E513" s="33">
        <f>SUM(E514:E519)</f>
        <v>749.15961192999998</v>
      </c>
      <c r="F513" s="34" t="s">
        <v>30</v>
      </c>
      <c r="G513" s="33">
        <f>SUM(G514:G519)</f>
        <v>651.6223650899999</v>
      </c>
      <c r="H513" s="34" t="s">
        <v>30</v>
      </c>
      <c r="I513" s="33">
        <f>SUM(I514:I519)</f>
        <v>97.537246840000009</v>
      </c>
      <c r="J513" s="34" t="s">
        <v>30</v>
      </c>
      <c r="K513" s="33">
        <f>SUM(K514:K519)</f>
        <v>65.457960169999993</v>
      </c>
      <c r="L513" s="34" t="s">
        <v>30</v>
      </c>
      <c r="M513" s="33">
        <f>SUM(M514:M519)</f>
        <v>38.663268730000006</v>
      </c>
      <c r="N513" s="34" t="s">
        <v>30</v>
      </c>
      <c r="O513" s="33">
        <f>SUM(O514:O519)</f>
        <v>58.873978110000003</v>
      </c>
      <c r="P513" s="34" t="s">
        <v>30</v>
      </c>
      <c r="Q513" s="33">
        <f>SUM(Q514:Q519)</f>
        <v>-26.794691439999987</v>
      </c>
      <c r="R513" s="34" t="s">
        <v>30</v>
      </c>
      <c r="S513" s="35">
        <f t="shared" si="163"/>
        <v>-0.40934198637433633</v>
      </c>
      <c r="T513" s="47" t="s">
        <v>30</v>
      </c>
      <c r="U513" s="21"/>
      <c r="V513" s="22"/>
      <c r="W513" s="22"/>
    </row>
    <row r="514" spans="1:26" x14ac:dyDescent="0.25">
      <c r="A514" s="38" t="s">
        <v>1015</v>
      </c>
      <c r="B514" s="58" t="s">
        <v>1016</v>
      </c>
      <c r="C514" s="79" t="s">
        <v>1017</v>
      </c>
      <c r="D514" s="50" t="s">
        <v>30</v>
      </c>
      <c r="E514" s="49">
        <v>255.87402485999999</v>
      </c>
      <c r="F514" s="42" t="s">
        <v>30</v>
      </c>
      <c r="G514" s="40">
        <v>255.87402485999999</v>
      </c>
      <c r="H514" s="42" t="s">
        <v>30</v>
      </c>
      <c r="I514" s="40">
        <v>0</v>
      </c>
      <c r="J514" s="42" t="s">
        <v>30</v>
      </c>
      <c r="K514" s="49">
        <v>0</v>
      </c>
      <c r="L514" s="42" t="s">
        <v>30</v>
      </c>
      <c r="M514" s="49">
        <v>0</v>
      </c>
      <c r="N514" s="42" t="s">
        <v>30</v>
      </c>
      <c r="O514" s="41">
        <f t="shared" ref="O514:O519" si="187">I514-M514</f>
        <v>0</v>
      </c>
      <c r="P514" s="42" t="s">
        <v>30</v>
      </c>
      <c r="Q514" s="41">
        <f t="shared" ref="Q514:Q519" si="188">M514-K514</f>
        <v>0</v>
      </c>
      <c r="R514" s="42" t="s">
        <v>30</v>
      </c>
      <c r="S514" s="88">
        <v>0</v>
      </c>
      <c r="T514" s="51" t="s">
        <v>30</v>
      </c>
      <c r="U514" s="21"/>
      <c r="V514" s="13"/>
      <c r="W514" s="13"/>
      <c r="X514" s="23"/>
      <c r="Y514" s="23"/>
      <c r="Z514" s="23"/>
    </row>
    <row r="515" spans="1:26" x14ac:dyDescent="0.25">
      <c r="A515" s="38" t="s">
        <v>1015</v>
      </c>
      <c r="B515" s="58" t="s">
        <v>1018</v>
      </c>
      <c r="C515" s="79" t="s">
        <v>1019</v>
      </c>
      <c r="D515" s="50" t="s">
        <v>30</v>
      </c>
      <c r="E515" s="49">
        <v>41.451975310000002</v>
      </c>
      <c r="F515" s="42" t="s">
        <v>30</v>
      </c>
      <c r="G515" s="40">
        <v>41.451975310000002</v>
      </c>
      <c r="H515" s="42" t="s">
        <v>30</v>
      </c>
      <c r="I515" s="40">
        <v>0</v>
      </c>
      <c r="J515" s="42" t="s">
        <v>30</v>
      </c>
      <c r="K515" s="49">
        <v>0</v>
      </c>
      <c r="L515" s="42" t="s">
        <v>30</v>
      </c>
      <c r="M515" s="49">
        <v>0</v>
      </c>
      <c r="N515" s="42" t="s">
        <v>30</v>
      </c>
      <c r="O515" s="41">
        <f t="shared" si="187"/>
        <v>0</v>
      </c>
      <c r="P515" s="42" t="s">
        <v>30</v>
      </c>
      <c r="Q515" s="41">
        <f t="shared" si="188"/>
        <v>0</v>
      </c>
      <c r="R515" s="42" t="s">
        <v>30</v>
      </c>
      <c r="S515" s="88">
        <v>0</v>
      </c>
      <c r="T515" s="51" t="s">
        <v>30</v>
      </c>
      <c r="U515" s="21"/>
      <c r="V515" s="13"/>
      <c r="W515" s="13"/>
      <c r="X515" s="23"/>
      <c r="Y515" s="23"/>
      <c r="Z515" s="23"/>
    </row>
    <row r="516" spans="1:26" x14ac:dyDescent="0.25">
      <c r="A516" s="54" t="s">
        <v>1015</v>
      </c>
      <c r="B516" s="61" t="s">
        <v>1020</v>
      </c>
      <c r="C516" s="79" t="s">
        <v>1021</v>
      </c>
      <c r="D516" s="49" t="s">
        <v>30</v>
      </c>
      <c r="E516" s="49">
        <v>230.29510747</v>
      </c>
      <c r="F516" s="42" t="s">
        <v>30</v>
      </c>
      <c r="G516" s="40">
        <v>230.29510747</v>
      </c>
      <c r="H516" s="42" t="s">
        <v>30</v>
      </c>
      <c r="I516" s="40">
        <v>0</v>
      </c>
      <c r="J516" s="42" t="s">
        <v>30</v>
      </c>
      <c r="K516" s="49">
        <v>0</v>
      </c>
      <c r="L516" s="42" t="s">
        <v>30</v>
      </c>
      <c r="M516" s="49">
        <v>0</v>
      </c>
      <c r="N516" s="42" t="s">
        <v>30</v>
      </c>
      <c r="O516" s="41">
        <f t="shared" si="187"/>
        <v>0</v>
      </c>
      <c r="P516" s="42" t="s">
        <v>30</v>
      </c>
      <c r="Q516" s="41">
        <f t="shared" si="188"/>
        <v>0</v>
      </c>
      <c r="R516" s="42" t="s">
        <v>30</v>
      </c>
      <c r="S516" s="88">
        <v>0</v>
      </c>
      <c r="T516" s="51" t="s">
        <v>30</v>
      </c>
      <c r="U516" s="21"/>
      <c r="V516" s="13"/>
      <c r="W516" s="13"/>
      <c r="X516" s="23"/>
      <c r="Y516" s="23"/>
      <c r="Z516" s="23"/>
    </row>
    <row r="517" spans="1:26" ht="63" x14ac:dyDescent="0.25">
      <c r="A517" s="54" t="s">
        <v>1015</v>
      </c>
      <c r="B517" s="61" t="s">
        <v>1022</v>
      </c>
      <c r="C517" s="79" t="s">
        <v>1023</v>
      </c>
      <c r="D517" s="49" t="s">
        <v>30</v>
      </c>
      <c r="E517" s="49">
        <v>170.74150000000003</v>
      </c>
      <c r="F517" s="42" t="s">
        <v>30</v>
      </c>
      <c r="G517" s="40">
        <v>105.28353983000002</v>
      </c>
      <c r="H517" s="42" t="s">
        <v>30</v>
      </c>
      <c r="I517" s="40">
        <v>65.457960170000007</v>
      </c>
      <c r="J517" s="42" t="s">
        <v>30</v>
      </c>
      <c r="K517" s="49">
        <v>65.457960169999993</v>
      </c>
      <c r="L517" s="42" t="s">
        <v>30</v>
      </c>
      <c r="M517" s="49">
        <v>38.663268730000006</v>
      </c>
      <c r="N517" s="42" t="s">
        <v>30</v>
      </c>
      <c r="O517" s="41">
        <f t="shared" si="187"/>
        <v>26.794691440000001</v>
      </c>
      <c r="P517" s="42" t="s">
        <v>30</v>
      </c>
      <c r="Q517" s="41">
        <f t="shared" si="188"/>
        <v>-26.794691439999987</v>
      </c>
      <c r="R517" s="42" t="s">
        <v>30</v>
      </c>
      <c r="S517" s="88">
        <f t="shared" si="163"/>
        <v>-0.40934198637433633</v>
      </c>
      <c r="T517" s="51" t="s">
        <v>1024</v>
      </c>
      <c r="U517" s="21"/>
      <c r="V517" s="13"/>
      <c r="W517" s="13"/>
      <c r="X517" s="23"/>
      <c r="Y517" s="23"/>
      <c r="Z517" s="23"/>
    </row>
    <row r="518" spans="1:26" x14ac:dyDescent="0.25">
      <c r="A518" s="38" t="s">
        <v>1015</v>
      </c>
      <c r="B518" s="58" t="s">
        <v>1025</v>
      </c>
      <c r="C518" s="79" t="s">
        <v>1026</v>
      </c>
      <c r="D518" s="49" t="s">
        <v>30</v>
      </c>
      <c r="E518" s="49">
        <v>15.967702620000001</v>
      </c>
      <c r="F518" s="42" t="s">
        <v>30</v>
      </c>
      <c r="G518" s="40">
        <v>15.967702620000001</v>
      </c>
      <c r="H518" s="42" t="s">
        <v>30</v>
      </c>
      <c r="I518" s="40">
        <v>0</v>
      </c>
      <c r="J518" s="42" t="s">
        <v>30</v>
      </c>
      <c r="K518" s="49">
        <v>0</v>
      </c>
      <c r="L518" s="42" t="s">
        <v>30</v>
      </c>
      <c r="M518" s="49">
        <v>0</v>
      </c>
      <c r="N518" s="42" t="s">
        <v>30</v>
      </c>
      <c r="O518" s="41">
        <f t="shared" si="187"/>
        <v>0</v>
      </c>
      <c r="P518" s="42" t="s">
        <v>30</v>
      </c>
      <c r="Q518" s="41">
        <f t="shared" si="188"/>
        <v>0</v>
      </c>
      <c r="R518" s="42" t="s">
        <v>30</v>
      </c>
      <c r="S518" s="88">
        <v>0</v>
      </c>
      <c r="T518" s="51" t="s">
        <v>30</v>
      </c>
      <c r="U518" s="21"/>
      <c r="V518" s="13"/>
      <c r="W518" s="13"/>
      <c r="X518" s="23"/>
      <c r="Y518" s="23"/>
      <c r="Z518" s="23"/>
    </row>
    <row r="519" spans="1:26" x14ac:dyDescent="0.25">
      <c r="A519" s="38" t="s">
        <v>1015</v>
      </c>
      <c r="B519" s="58" t="s">
        <v>1027</v>
      </c>
      <c r="C519" s="79" t="s">
        <v>1028</v>
      </c>
      <c r="D519" s="49" t="s">
        <v>30</v>
      </c>
      <c r="E519" s="49">
        <v>34.82930167</v>
      </c>
      <c r="F519" s="42" t="s">
        <v>30</v>
      </c>
      <c r="G519" s="40">
        <v>2.7500149999999999</v>
      </c>
      <c r="H519" s="42" t="s">
        <v>30</v>
      </c>
      <c r="I519" s="40">
        <v>32.079286670000002</v>
      </c>
      <c r="J519" s="42" t="s">
        <v>30</v>
      </c>
      <c r="K519" s="49">
        <v>0</v>
      </c>
      <c r="L519" s="42" t="s">
        <v>30</v>
      </c>
      <c r="M519" s="49">
        <v>0</v>
      </c>
      <c r="N519" s="42" t="s">
        <v>30</v>
      </c>
      <c r="O519" s="41">
        <f t="shared" si="187"/>
        <v>32.079286670000002</v>
      </c>
      <c r="P519" s="42" t="s">
        <v>30</v>
      </c>
      <c r="Q519" s="41">
        <f t="shared" si="188"/>
        <v>0</v>
      </c>
      <c r="R519" s="42" t="s">
        <v>30</v>
      </c>
      <c r="S519" s="88">
        <v>0</v>
      </c>
      <c r="T519" s="51" t="s">
        <v>30</v>
      </c>
      <c r="U519" s="21"/>
      <c r="V519" s="13"/>
      <c r="W519" s="13"/>
      <c r="X519" s="23"/>
      <c r="Y519" s="23"/>
      <c r="Z519" s="23"/>
    </row>
    <row r="520" spans="1:26" s="23" customFormat="1" x14ac:dyDescent="0.25">
      <c r="A520" s="30" t="s">
        <v>1029</v>
      </c>
      <c r="B520" s="80" t="s">
        <v>97</v>
      </c>
      <c r="C520" s="80" t="s">
        <v>29</v>
      </c>
      <c r="D520" s="46" t="s">
        <v>30</v>
      </c>
      <c r="E520" s="46">
        <f>SUM(E521)</f>
        <v>18.490397140000002</v>
      </c>
      <c r="F520" s="26" t="s">
        <v>30</v>
      </c>
      <c r="G520" s="81">
        <f>SUM(G521)</f>
        <v>18.490397140000002</v>
      </c>
      <c r="H520" s="26" t="s">
        <v>30</v>
      </c>
      <c r="I520" s="81">
        <f>SUM(I521)</f>
        <v>0</v>
      </c>
      <c r="J520" s="26" t="s">
        <v>30</v>
      </c>
      <c r="K520" s="46">
        <f>SUM(K521)</f>
        <v>0</v>
      </c>
      <c r="L520" s="26" t="s">
        <v>30</v>
      </c>
      <c r="M520" s="46">
        <f>SUM(M521)</f>
        <v>0</v>
      </c>
      <c r="N520" s="26" t="s">
        <v>30</v>
      </c>
      <c r="O520" s="46">
        <f>SUM(O521)</f>
        <v>0</v>
      </c>
      <c r="P520" s="26" t="s">
        <v>30</v>
      </c>
      <c r="Q520" s="46">
        <f>SUM(Q521)</f>
        <v>0</v>
      </c>
      <c r="R520" s="26" t="s">
        <v>30</v>
      </c>
      <c r="S520" s="35">
        <v>0</v>
      </c>
      <c r="T520" s="82" t="s">
        <v>30</v>
      </c>
      <c r="U520" s="21"/>
      <c r="W520" s="22"/>
    </row>
    <row r="521" spans="1:26" x14ac:dyDescent="0.25">
      <c r="A521" s="38" t="s">
        <v>1029</v>
      </c>
      <c r="B521" s="61" t="s">
        <v>1030</v>
      </c>
      <c r="C521" s="79" t="s">
        <v>1031</v>
      </c>
      <c r="D521" s="57" t="s">
        <v>30</v>
      </c>
      <c r="E521" s="41">
        <v>18.490397140000002</v>
      </c>
      <c r="F521" s="42" t="s">
        <v>30</v>
      </c>
      <c r="G521" s="57">
        <v>18.490397140000002</v>
      </c>
      <c r="H521" s="40" t="s">
        <v>30</v>
      </c>
      <c r="I521" s="40">
        <v>0</v>
      </c>
      <c r="J521" s="42" t="s">
        <v>30</v>
      </c>
      <c r="K521" s="49">
        <v>0</v>
      </c>
      <c r="L521" s="42" t="s">
        <v>30</v>
      </c>
      <c r="M521" s="49">
        <v>0</v>
      </c>
      <c r="N521" s="42" t="s">
        <v>30</v>
      </c>
      <c r="O521" s="41">
        <f>I521-M521</f>
        <v>0</v>
      </c>
      <c r="P521" s="40" t="s">
        <v>30</v>
      </c>
      <c r="Q521" s="41">
        <f>M521-K521</f>
        <v>0</v>
      </c>
      <c r="R521" s="40" t="s">
        <v>30</v>
      </c>
      <c r="S521" s="88">
        <v>0</v>
      </c>
      <c r="T521" s="83" t="s">
        <v>30</v>
      </c>
      <c r="U521" s="21"/>
      <c r="W521" s="13"/>
      <c r="X521" s="23"/>
      <c r="Y521" s="23"/>
      <c r="Z521" s="23"/>
    </row>
    <row r="522" spans="1:26" s="23" customFormat="1" x14ac:dyDescent="0.25">
      <c r="A522" s="30" t="s">
        <v>1032</v>
      </c>
      <c r="B522" s="36" t="s">
        <v>109</v>
      </c>
      <c r="C522" s="32" t="s">
        <v>29</v>
      </c>
      <c r="D522" s="33" t="s">
        <v>30</v>
      </c>
      <c r="E522" s="33">
        <f>SUM(E523)</f>
        <v>452.15748615000001</v>
      </c>
      <c r="F522" s="26" t="s">
        <v>30</v>
      </c>
      <c r="G522" s="27">
        <f>SUM(G523)</f>
        <v>3</v>
      </c>
      <c r="H522" s="26" t="s">
        <v>30</v>
      </c>
      <c r="I522" s="27">
        <f>SUM(I523)</f>
        <v>449.15748615000001</v>
      </c>
      <c r="J522" s="26" t="s">
        <v>30</v>
      </c>
      <c r="K522" s="33">
        <f>SUM(K523)</f>
        <v>0.49500000000000011</v>
      </c>
      <c r="L522" s="26" t="s">
        <v>30</v>
      </c>
      <c r="M522" s="33">
        <f>SUM(M523)</f>
        <v>0.495</v>
      </c>
      <c r="N522" s="26" t="s">
        <v>30</v>
      </c>
      <c r="O522" s="33">
        <f>SUM(O523)</f>
        <v>448.66248615000001</v>
      </c>
      <c r="P522" s="26" t="s">
        <v>30</v>
      </c>
      <c r="Q522" s="33">
        <f>SUM(Q523)</f>
        <v>0</v>
      </c>
      <c r="R522" s="26" t="s">
        <v>30</v>
      </c>
      <c r="S522" s="35">
        <f t="shared" si="163"/>
        <v>0</v>
      </c>
      <c r="T522" s="82" t="s">
        <v>30</v>
      </c>
      <c r="U522" s="21"/>
      <c r="W522" s="22"/>
    </row>
    <row r="523" spans="1:26" x14ac:dyDescent="0.25">
      <c r="A523" s="38" t="s">
        <v>1032</v>
      </c>
      <c r="B523" s="39" t="s">
        <v>1033</v>
      </c>
      <c r="C523" s="40" t="s">
        <v>1034</v>
      </c>
      <c r="D523" s="41" t="s">
        <v>30</v>
      </c>
      <c r="E523" s="41">
        <v>452.15748615000001</v>
      </c>
      <c r="F523" s="42" t="s">
        <v>30</v>
      </c>
      <c r="G523" s="84">
        <v>3</v>
      </c>
      <c r="H523" s="85" t="s">
        <v>30</v>
      </c>
      <c r="I523" s="84">
        <v>449.15748615000001</v>
      </c>
      <c r="J523" s="42" t="s">
        <v>30</v>
      </c>
      <c r="K523" s="41">
        <v>0.49500000000000011</v>
      </c>
      <c r="L523" s="42" t="s">
        <v>30</v>
      </c>
      <c r="M523" s="41">
        <v>0.495</v>
      </c>
      <c r="N523" s="42" t="s">
        <v>30</v>
      </c>
      <c r="O523" s="41">
        <f>I523-M523</f>
        <v>448.66248615000001</v>
      </c>
      <c r="P523" s="85" t="s">
        <v>30</v>
      </c>
      <c r="Q523" s="41">
        <f>M523-K523</f>
        <v>0</v>
      </c>
      <c r="R523" s="85" t="s">
        <v>30</v>
      </c>
      <c r="S523" s="88">
        <f t="shared" si="163"/>
        <v>0</v>
      </c>
      <c r="T523" s="86" t="s">
        <v>30</v>
      </c>
      <c r="U523" s="44"/>
      <c r="W523" s="13"/>
      <c r="X523" s="23"/>
      <c r="Y523" s="23"/>
      <c r="Z523" s="23"/>
    </row>
    <row r="524" spans="1:26" s="23" customFormat="1" ht="31.5" x14ac:dyDescent="0.25">
      <c r="A524" s="30" t="s">
        <v>1035</v>
      </c>
      <c r="B524" s="36" t="s">
        <v>114</v>
      </c>
      <c r="C524" s="32" t="s">
        <v>29</v>
      </c>
      <c r="D524" s="33" t="s">
        <v>30</v>
      </c>
      <c r="E524" s="33">
        <f t="shared" ref="E524" si="189">SUM(E525:E527)</f>
        <v>827.58122302999993</v>
      </c>
      <c r="F524" s="32" t="s">
        <v>30</v>
      </c>
      <c r="G524" s="33">
        <f t="shared" ref="G524" si="190">SUM(G525:G527)</f>
        <v>31.77740073</v>
      </c>
      <c r="H524" s="32" t="s">
        <v>30</v>
      </c>
      <c r="I524" s="33">
        <f t="shared" ref="I524" si="191">SUM(I525:I527)</f>
        <v>795.80382229999998</v>
      </c>
      <c r="J524" s="32" t="s">
        <v>30</v>
      </c>
      <c r="K524" s="33">
        <f t="shared" ref="K524" si="192">SUM(K525:K527)</f>
        <v>114.54343316999999</v>
      </c>
      <c r="L524" s="32" t="s">
        <v>30</v>
      </c>
      <c r="M524" s="33">
        <f t="shared" ref="M524" si="193">SUM(M525:M527)</f>
        <v>79.007233769999999</v>
      </c>
      <c r="N524" s="32" t="s">
        <v>30</v>
      </c>
      <c r="O524" s="33">
        <f t="shared" ref="O524" si="194">SUM(O525:O527)</f>
        <v>716.79658853000001</v>
      </c>
      <c r="P524" s="32" t="s">
        <v>30</v>
      </c>
      <c r="Q524" s="33">
        <f t="shared" ref="Q524" si="195">SUM(Q525:Q527)</f>
        <v>-35.536199400000001</v>
      </c>
      <c r="R524" s="32" t="s">
        <v>30</v>
      </c>
      <c r="S524" s="35">
        <f t="shared" si="163"/>
        <v>-0.31024213624938973</v>
      </c>
      <c r="T524" s="87" t="s">
        <v>30</v>
      </c>
      <c r="U524" s="21"/>
      <c r="W524" s="22"/>
    </row>
    <row r="525" spans="1:26" x14ac:dyDescent="0.25">
      <c r="A525" s="38" t="s">
        <v>1035</v>
      </c>
      <c r="B525" s="58" t="s">
        <v>1036</v>
      </c>
      <c r="C525" s="41" t="s">
        <v>1037</v>
      </c>
      <c r="D525" s="50" t="s">
        <v>30</v>
      </c>
      <c r="E525" s="50">
        <v>27.178502869999999</v>
      </c>
      <c r="F525" s="42" t="s">
        <v>30</v>
      </c>
      <c r="G525" s="40">
        <v>27.178502869999999</v>
      </c>
      <c r="H525" s="40" t="s">
        <v>30</v>
      </c>
      <c r="I525" s="40">
        <v>0</v>
      </c>
      <c r="J525" s="42" t="s">
        <v>30</v>
      </c>
      <c r="K525" s="49">
        <v>0</v>
      </c>
      <c r="L525" s="42" t="s">
        <v>30</v>
      </c>
      <c r="M525" s="49">
        <v>0</v>
      </c>
      <c r="N525" s="42" t="s">
        <v>30</v>
      </c>
      <c r="O525" s="41">
        <f t="shared" ref="O525:O527" si="196">I525-M525</f>
        <v>0</v>
      </c>
      <c r="P525" s="40" t="s">
        <v>30</v>
      </c>
      <c r="Q525" s="41">
        <f t="shared" ref="Q525:Q527" si="197">M525-K525</f>
        <v>0</v>
      </c>
      <c r="R525" s="40" t="s">
        <v>30</v>
      </c>
      <c r="S525" s="88">
        <v>0</v>
      </c>
      <c r="T525" s="83" t="s">
        <v>30</v>
      </c>
      <c r="U525" s="21"/>
      <c r="W525" s="13"/>
      <c r="X525" s="23"/>
      <c r="Y525" s="23"/>
      <c r="Z525" s="23"/>
    </row>
    <row r="526" spans="1:26" ht="78.75" x14ac:dyDescent="0.25">
      <c r="A526" s="38" t="s">
        <v>1035</v>
      </c>
      <c r="B526" s="58" t="s">
        <v>1038</v>
      </c>
      <c r="C526" s="41" t="s">
        <v>1039</v>
      </c>
      <c r="D526" s="50" t="s">
        <v>30</v>
      </c>
      <c r="E526" s="50">
        <v>706.36599999999999</v>
      </c>
      <c r="F526" s="42" t="s">
        <v>30</v>
      </c>
      <c r="G526" s="40">
        <v>0</v>
      </c>
      <c r="H526" s="40" t="s">
        <v>30</v>
      </c>
      <c r="I526" s="40">
        <v>706.36599999999999</v>
      </c>
      <c r="J526" s="42" t="s">
        <v>30</v>
      </c>
      <c r="K526" s="49">
        <v>25.10561087</v>
      </c>
      <c r="L526" s="42" t="s">
        <v>30</v>
      </c>
      <c r="M526" s="49">
        <v>7.7185795899999992</v>
      </c>
      <c r="N526" s="42" t="s">
        <v>30</v>
      </c>
      <c r="O526" s="41">
        <f t="shared" si="196"/>
        <v>698.64742041</v>
      </c>
      <c r="P526" s="40" t="s">
        <v>30</v>
      </c>
      <c r="Q526" s="41">
        <f t="shared" si="197"/>
        <v>-17.387031280000002</v>
      </c>
      <c r="R526" s="40" t="s">
        <v>30</v>
      </c>
      <c r="S526" s="88">
        <f t="shared" si="163"/>
        <v>-0.69255559524252286</v>
      </c>
      <c r="T526" s="83" t="s">
        <v>1040</v>
      </c>
      <c r="U526" s="21"/>
      <c r="W526" s="13"/>
      <c r="X526" s="23"/>
      <c r="Y526" s="23"/>
      <c r="Z526" s="23"/>
    </row>
    <row r="527" spans="1:26" ht="47.25" x14ac:dyDescent="0.25">
      <c r="A527" s="38" t="s">
        <v>1035</v>
      </c>
      <c r="B527" s="58" t="s">
        <v>1041</v>
      </c>
      <c r="C527" s="41" t="s">
        <v>1042</v>
      </c>
      <c r="D527" s="50" t="s">
        <v>30</v>
      </c>
      <c r="E527" s="50">
        <v>94.036720160000002</v>
      </c>
      <c r="F527" s="42" t="s">
        <v>30</v>
      </c>
      <c r="G527" s="40">
        <v>4.5988978600000001</v>
      </c>
      <c r="H527" s="40" t="s">
        <v>30</v>
      </c>
      <c r="I527" s="40">
        <v>89.437822300000008</v>
      </c>
      <c r="J527" s="42" t="s">
        <v>30</v>
      </c>
      <c r="K527" s="49">
        <v>89.437822299999993</v>
      </c>
      <c r="L527" s="42" t="s">
        <v>30</v>
      </c>
      <c r="M527" s="49">
        <v>71.288654179999995</v>
      </c>
      <c r="N527" s="42" t="s">
        <v>30</v>
      </c>
      <c r="O527" s="41">
        <f t="shared" si="196"/>
        <v>18.149168120000013</v>
      </c>
      <c r="P527" s="40" t="s">
        <v>30</v>
      </c>
      <c r="Q527" s="41">
        <f t="shared" si="197"/>
        <v>-18.149168119999999</v>
      </c>
      <c r="R527" s="40" t="s">
        <v>30</v>
      </c>
      <c r="S527" s="88">
        <f t="shared" si="163"/>
        <v>-0.20292497797098086</v>
      </c>
      <c r="T527" s="83" t="s">
        <v>1043</v>
      </c>
      <c r="U527" s="21"/>
      <c r="W527" s="13"/>
      <c r="X527" s="23"/>
      <c r="Y527" s="23"/>
      <c r="Z527" s="23"/>
    </row>
    <row r="528" spans="1:26" s="23" customFormat="1" ht="31.5" x14ac:dyDescent="0.25">
      <c r="A528" s="30" t="s">
        <v>1044</v>
      </c>
      <c r="B528" s="36" t="s">
        <v>126</v>
      </c>
      <c r="C528" s="32" t="s">
        <v>29</v>
      </c>
      <c r="D528" s="33" t="s">
        <v>30</v>
      </c>
      <c r="E528" s="33">
        <f t="shared" ref="E528" si="198">E529+E537+E538+E539</f>
        <v>2743.4664755500003</v>
      </c>
      <c r="F528" s="26" t="s">
        <v>30</v>
      </c>
      <c r="G528" s="27">
        <f t="shared" ref="G528" si="199">G529+G537+G538+G539</f>
        <v>173.95775746000001</v>
      </c>
      <c r="H528" s="26" t="s">
        <v>30</v>
      </c>
      <c r="I528" s="27">
        <f t="shared" ref="I528" si="200">I529+I537+I538+I539</f>
        <v>2569.50871809</v>
      </c>
      <c r="J528" s="26" t="s">
        <v>30</v>
      </c>
      <c r="K528" s="33">
        <f t="shared" ref="K528" si="201">K529+K537+K538+K539</f>
        <v>272.53718505000001</v>
      </c>
      <c r="L528" s="26" t="s">
        <v>30</v>
      </c>
      <c r="M528" s="33">
        <f t="shared" ref="M528" si="202">M529+M537+M538+M539</f>
        <v>188.10678527000002</v>
      </c>
      <c r="N528" s="26" t="s">
        <v>30</v>
      </c>
      <c r="O528" s="33">
        <f t="shared" ref="O528" si="203">O529+O537+O538+O539</f>
        <v>2429.7234311200004</v>
      </c>
      <c r="P528" s="26" t="s">
        <v>30</v>
      </c>
      <c r="Q528" s="33">
        <f t="shared" ref="Q528" si="204">Q529+Q537+Q538+Q539</f>
        <v>-132.75189807999999</v>
      </c>
      <c r="R528" s="26" t="s">
        <v>30</v>
      </c>
      <c r="S528" s="35">
        <f t="shared" si="163"/>
        <v>-0.48709646008725438</v>
      </c>
      <c r="T528" s="82" t="s">
        <v>30</v>
      </c>
      <c r="U528" s="21"/>
      <c r="W528" s="22"/>
    </row>
    <row r="529" spans="1:26" s="23" customFormat="1" ht="31.5" x14ac:dyDescent="0.25">
      <c r="A529" s="30" t="s">
        <v>1045</v>
      </c>
      <c r="B529" s="36" t="s">
        <v>128</v>
      </c>
      <c r="C529" s="32" t="s">
        <v>29</v>
      </c>
      <c r="D529" s="33" t="s">
        <v>30</v>
      </c>
      <c r="E529" s="33">
        <f>SUM(E530:E536)</f>
        <v>2250.4095986000002</v>
      </c>
      <c r="F529" s="32" t="s">
        <v>30</v>
      </c>
      <c r="G529" s="33">
        <f>SUM(G530:G536)</f>
        <v>4.6649839600000007</v>
      </c>
      <c r="H529" s="32" t="s">
        <v>30</v>
      </c>
      <c r="I529" s="33">
        <f>SUM(I530:I536)</f>
        <v>2245.7446146400002</v>
      </c>
      <c r="J529" s="32" t="s">
        <v>30</v>
      </c>
      <c r="K529" s="33">
        <f>SUM(K530:K536)</f>
        <v>187.84937330000002</v>
      </c>
      <c r="L529" s="32" t="s">
        <v>30</v>
      </c>
      <c r="M529" s="33">
        <f>SUM(M530:M536)</f>
        <v>150.40211719000001</v>
      </c>
      <c r="N529" s="32" t="s">
        <v>30</v>
      </c>
      <c r="O529" s="33">
        <f>SUM(O530:O536)</f>
        <v>2143.2960790800003</v>
      </c>
      <c r="P529" s="32" t="s">
        <v>30</v>
      </c>
      <c r="Q529" s="33">
        <f>SUM(Q530:Q536)</f>
        <v>-85.400837740000014</v>
      </c>
      <c r="R529" s="32" t="s">
        <v>30</v>
      </c>
      <c r="S529" s="35">
        <f t="shared" si="163"/>
        <v>-0.45462402263973911</v>
      </c>
      <c r="T529" s="87" t="s">
        <v>30</v>
      </c>
      <c r="U529" s="21"/>
      <c r="W529" s="22"/>
    </row>
    <row r="530" spans="1:26" ht="47.25" x14ac:dyDescent="0.25">
      <c r="A530" s="38" t="s">
        <v>1045</v>
      </c>
      <c r="B530" s="58" t="s">
        <v>1046</v>
      </c>
      <c r="C530" s="40" t="s">
        <v>1047</v>
      </c>
      <c r="D530" s="41" t="s">
        <v>30</v>
      </c>
      <c r="E530" s="41">
        <v>82.4</v>
      </c>
      <c r="F530" s="42" t="s">
        <v>30</v>
      </c>
      <c r="G530" s="41">
        <v>0</v>
      </c>
      <c r="H530" s="40" t="s">
        <v>30</v>
      </c>
      <c r="I530" s="41">
        <v>82.4</v>
      </c>
      <c r="J530" s="42" t="s">
        <v>30</v>
      </c>
      <c r="K530" s="41">
        <v>82.4</v>
      </c>
      <c r="L530" s="42" t="s">
        <v>30</v>
      </c>
      <c r="M530" s="41">
        <v>70.347395149999997</v>
      </c>
      <c r="N530" s="42" t="s">
        <v>30</v>
      </c>
      <c r="O530" s="41">
        <f t="shared" ref="O530:O536" si="205">I530-M530</f>
        <v>12.052604850000009</v>
      </c>
      <c r="P530" s="40" t="s">
        <v>30</v>
      </c>
      <c r="Q530" s="41">
        <f t="shared" ref="Q530:Q536" si="206">M530-K530</f>
        <v>-12.052604850000009</v>
      </c>
      <c r="R530" s="40" t="s">
        <v>30</v>
      </c>
      <c r="S530" s="88">
        <f t="shared" si="163"/>
        <v>-0.14626947633495155</v>
      </c>
      <c r="T530" s="83" t="s">
        <v>1048</v>
      </c>
      <c r="U530" s="44"/>
      <c r="W530" s="13"/>
      <c r="X530" s="23"/>
      <c r="Y530" s="23"/>
      <c r="Z530" s="23"/>
    </row>
    <row r="531" spans="1:26" ht="47.25" x14ac:dyDescent="0.25">
      <c r="A531" s="38" t="s">
        <v>1045</v>
      </c>
      <c r="B531" s="58" t="s">
        <v>1049</v>
      </c>
      <c r="C531" s="40" t="s">
        <v>1050</v>
      </c>
      <c r="D531" s="41" t="s">
        <v>30</v>
      </c>
      <c r="E531" s="41">
        <v>22.763382</v>
      </c>
      <c r="F531" s="42" t="s">
        <v>30</v>
      </c>
      <c r="G531" s="41">
        <v>1.9883820000000001</v>
      </c>
      <c r="H531" s="40" t="s">
        <v>30</v>
      </c>
      <c r="I531" s="41">
        <v>20.774999999999999</v>
      </c>
      <c r="J531" s="42" t="s">
        <v>30</v>
      </c>
      <c r="K531" s="41">
        <v>20.774999999999999</v>
      </c>
      <c r="L531" s="42" t="s">
        <v>30</v>
      </c>
      <c r="M531" s="41">
        <v>0</v>
      </c>
      <c r="N531" s="42" t="s">
        <v>30</v>
      </c>
      <c r="O531" s="41">
        <f t="shared" si="205"/>
        <v>20.774999999999999</v>
      </c>
      <c r="P531" s="40" t="s">
        <v>30</v>
      </c>
      <c r="Q531" s="41">
        <f t="shared" si="206"/>
        <v>-20.774999999999999</v>
      </c>
      <c r="R531" s="40" t="s">
        <v>30</v>
      </c>
      <c r="S531" s="88">
        <f t="shared" si="163"/>
        <v>-1</v>
      </c>
      <c r="T531" s="83" t="s">
        <v>1051</v>
      </c>
      <c r="U531" s="44"/>
      <c r="W531" s="13"/>
      <c r="X531" s="23"/>
      <c r="Y531" s="23"/>
      <c r="Z531" s="23"/>
    </row>
    <row r="532" spans="1:26" ht="31.5" x14ac:dyDescent="0.25">
      <c r="A532" s="38" t="s">
        <v>1045</v>
      </c>
      <c r="B532" s="58" t="s">
        <v>1052</v>
      </c>
      <c r="C532" s="40" t="s">
        <v>1053</v>
      </c>
      <c r="D532" s="41" t="s">
        <v>30</v>
      </c>
      <c r="E532" s="41">
        <v>144.09899999999999</v>
      </c>
      <c r="F532" s="42" t="s">
        <v>30</v>
      </c>
      <c r="G532" s="41">
        <v>0</v>
      </c>
      <c r="H532" s="40" t="s">
        <v>30</v>
      </c>
      <c r="I532" s="41">
        <v>144.09899999999999</v>
      </c>
      <c r="J532" s="42" t="s">
        <v>30</v>
      </c>
      <c r="K532" s="41">
        <v>6</v>
      </c>
      <c r="L532" s="42" t="s">
        <v>30</v>
      </c>
      <c r="M532" s="41">
        <v>3.2251037500000002</v>
      </c>
      <c r="N532" s="42" t="s">
        <v>30</v>
      </c>
      <c r="O532" s="41">
        <f t="shared" si="205"/>
        <v>140.87389625</v>
      </c>
      <c r="P532" s="40" t="s">
        <v>30</v>
      </c>
      <c r="Q532" s="41">
        <f t="shared" si="206"/>
        <v>-2.7748962499999998</v>
      </c>
      <c r="R532" s="40" t="s">
        <v>30</v>
      </c>
      <c r="S532" s="88">
        <f t="shared" si="163"/>
        <v>-0.46248270833333333</v>
      </c>
      <c r="T532" s="83" t="s">
        <v>1054</v>
      </c>
      <c r="U532" s="44"/>
      <c r="W532" s="13"/>
      <c r="X532" s="23"/>
      <c r="Y532" s="23"/>
      <c r="Z532" s="23"/>
    </row>
    <row r="533" spans="1:26" ht="47.25" x14ac:dyDescent="0.25">
      <c r="A533" s="38" t="s">
        <v>1045</v>
      </c>
      <c r="B533" s="58" t="s">
        <v>1055</v>
      </c>
      <c r="C533" s="40" t="s">
        <v>1056</v>
      </c>
      <c r="D533" s="41" t="s">
        <v>30</v>
      </c>
      <c r="E533" s="41">
        <v>1173.2239999999999</v>
      </c>
      <c r="F533" s="42" t="s">
        <v>30</v>
      </c>
      <c r="G533" s="41">
        <v>0</v>
      </c>
      <c r="H533" s="40" t="s">
        <v>30</v>
      </c>
      <c r="I533" s="41">
        <v>1173.2239999999999</v>
      </c>
      <c r="J533" s="42" t="s">
        <v>30</v>
      </c>
      <c r="K533" s="41">
        <v>0</v>
      </c>
      <c r="L533" s="42" t="s">
        <v>30</v>
      </c>
      <c r="M533" s="41">
        <v>0</v>
      </c>
      <c r="N533" s="42" t="s">
        <v>30</v>
      </c>
      <c r="O533" s="41">
        <f t="shared" si="205"/>
        <v>1173.2239999999999</v>
      </c>
      <c r="P533" s="40" t="s">
        <v>30</v>
      </c>
      <c r="Q533" s="41">
        <f t="shared" si="206"/>
        <v>0</v>
      </c>
      <c r="R533" s="40" t="s">
        <v>30</v>
      </c>
      <c r="S533" s="88">
        <v>0</v>
      </c>
      <c r="T533" s="83" t="s">
        <v>30</v>
      </c>
      <c r="U533" s="44"/>
      <c r="W533" s="13"/>
      <c r="X533" s="23"/>
      <c r="Y533" s="23"/>
      <c r="Z533" s="23"/>
    </row>
    <row r="534" spans="1:26" ht="47.25" x14ac:dyDescent="0.25">
      <c r="A534" s="38" t="s">
        <v>1045</v>
      </c>
      <c r="B534" s="58" t="s">
        <v>1057</v>
      </c>
      <c r="C534" s="40" t="s">
        <v>1058</v>
      </c>
      <c r="D534" s="41" t="s">
        <v>30</v>
      </c>
      <c r="E534" s="41" t="s">
        <v>30</v>
      </c>
      <c r="F534" s="42" t="s">
        <v>30</v>
      </c>
      <c r="G534" s="41" t="s">
        <v>30</v>
      </c>
      <c r="H534" s="40" t="s">
        <v>30</v>
      </c>
      <c r="I534" s="41" t="s">
        <v>30</v>
      </c>
      <c r="J534" s="42" t="s">
        <v>30</v>
      </c>
      <c r="K534" s="41" t="s">
        <v>30</v>
      </c>
      <c r="L534" s="42" t="s">
        <v>30</v>
      </c>
      <c r="M534" s="41">
        <v>47.953581630000002</v>
      </c>
      <c r="N534" s="42" t="s">
        <v>30</v>
      </c>
      <c r="O534" s="41" t="s">
        <v>30</v>
      </c>
      <c r="P534" s="40" t="s">
        <v>30</v>
      </c>
      <c r="Q534" s="41" t="s">
        <v>30</v>
      </c>
      <c r="R534" s="40" t="s">
        <v>30</v>
      </c>
      <c r="S534" s="88" t="s">
        <v>30</v>
      </c>
      <c r="T534" s="83" t="s">
        <v>1059</v>
      </c>
      <c r="U534" s="44"/>
      <c r="W534" s="13"/>
      <c r="X534" s="23"/>
      <c r="Y534" s="23"/>
      <c r="Z534" s="23"/>
    </row>
    <row r="535" spans="1:26" ht="63" x14ac:dyDescent="0.25">
      <c r="A535" s="38" t="s">
        <v>1045</v>
      </c>
      <c r="B535" s="58" t="s">
        <v>1060</v>
      </c>
      <c r="C535" s="40" t="s">
        <v>1061</v>
      </c>
      <c r="D535" s="41" t="s">
        <v>30</v>
      </c>
      <c r="E535" s="41">
        <v>763.84599999999989</v>
      </c>
      <c r="F535" s="42" t="s">
        <v>30</v>
      </c>
      <c r="G535" s="41">
        <v>0</v>
      </c>
      <c r="H535" s="40" t="s">
        <v>30</v>
      </c>
      <c r="I535" s="41">
        <v>763.84599999999989</v>
      </c>
      <c r="J535" s="42" t="s">
        <v>30</v>
      </c>
      <c r="K535" s="41">
        <v>51.8</v>
      </c>
      <c r="L535" s="42" t="s">
        <v>30</v>
      </c>
      <c r="M535" s="41">
        <v>1.0389225</v>
      </c>
      <c r="N535" s="42" t="s">
        <v>30</v>
      </c>
      <c r="O535" s="41">
        <f t="shared" si="205"/>
        <v>762.80707749999988</v>
      </c>
      <c r="P535" s="40" t="s">
        <v>30</v>
      </c>
      <c r="Q535" s="41">
        <f t="shared" si="206"/>
        <v>-50.761077499999999</v>
      </c>
      <c r="R535" s="40" t="s">
        <v>30</v>
      </c>
      <c r="S535" s="88">
        <f t="shared" ref="S535:S596" si="207">Q535/K535</f>
        <v>-0.97994358108108115</v>
      </c>
      <c r="T535" s="83" t="s">
        <v>1054</v>
      </c>
      <c r="U535" s="44"/>
      <c r="W535" s="13"/>
      <c r="X535" s="23"/>
      <c r="Y535" s="23"/>
      <c r="Z535" s="23"/>
    </row>
    <row r="536" spans="1:26" ht="31.5" x14ac:dyDescent="0.25">
      <c r="A536" s="38" t="s">
        <v>1045</v>
      </c>
      <c r="B536" s="58" t="s">
        <v>1062</v>
      </c>
      <c r="C536" s="40" t="s">
        <v>1063</v>
      </c>
      <c r="D536" s="41" t="s">
        <v>30</v>
      </c>
      <c r="E536" s="41">
        <v>64.077216599999986</v>
      </c>
      <c r="F536" s="42" t="s">
        <v>30</v>
      </c>
      <c r="G536" s="41">
        <v>2.6766019600000002</v>
      </c>
      <c r="H536" s="40" t="s">
        <v>30</v>
      </c>
      <c r="I536" s="41">
        <v>61.400614639999986</v>
      </c>
      <c r="J536" s="42" t="s">
        <v>30</v>
      </c>
      <c r="K536" s="41">
        <v>26.874373299999998</v>
      </c>
      <c r="L536" s="42" t="s">
        <v>30</v>
      </c>
      <c r="M536" s="41">
        <v>27.837114159999999</v>
      </c>
      <c r="N536" s="42" t="s">
        <v>30</v>
      </c>
      <c r="O536" s="41">
        <f t="shared" si="205"/>
        <v>33.563500479999988</v>
      </c>
      <c r="P536" s="40" t="s">
        <v>30</v>
      </c>
      <c r="Q536" s="41">
        <f t="shared" si="206"/>
        <v>0.96274086000000025</v>
      </c>
      <c r="R536" s="40" t="s">
        <v>30</v>
      </c>
      <c r="S536" s="88">
        <f t="shared" si="207"/>
        <v>3.582375109748142E-2</v>
      </c>
      <c r="T536" s="83" t="s">
        <v>30</v>
      </c>
      <c r="U536" s="44"/>
      <c r="W536" s="13"/>
      <c r="X536" s="23"/>
      <c r="Y536" s="23"/>
      <c r="Z536" s="23"/>
    </row>
    <row r="537" spans="1:26" s="23" customFormat="1" ht="31.5" x14ac:dyDescent="0.25">
      <c r="A537" s="30" t="s">
        <v>1064</v>
      </c>
      <c r="B537" s="36" t="s">
        <v>158</v>
      </c>
      <c r="C537" s="32" t="s">
        <v>29</v>
      </c>
      <c r="D537" s="33" t="s">
        <v>30</v>
      </c>
      <c r="E537" s="33">
        <v>0</v>
      </c>
      <c r="F537" s="32" t="s">
        <v>30</v>
      </c>
      <c r="G537" s="33">
        <v>0</v>
      </c>
      <c r="H537" s="32" t="s">
        <v>30</v>
      </c>
      <c r="I537" s="33">
        <v>0</v>
      </c>
      <c r="J537" s="32" t="s">
        <v>30</v>
      </c>
      <c r="K537" s="33">
        <v>0</v>
      </c>
      <c r="L537" s="32" t="s">
        <v>30</v>
      </c>
      <c r="M537" s="33">
        <v>0</v>
      </c>
      <c r="N537" s="32" t="s">
        <v>30</v>
      </c>
      <c r="O537" s="33">
        <v>0</v>
      </c>
      <c r="P537" s="32" t="s">
        <v>30</v>
      </c>
      <c r="Q537" s="33">
        <v>0</v>
      </c>
      <c r="R537" s="32" t="s">
        <v>30</v>
      </c>
      <c r="S537" s="35">
        <v>0</v>
      </c>
      <c r="T537" s="87" t="s">
        <v>30</v>
      </c>
      <c r="U537" s="21"/>
      <c r="W537" s="22"/>
    </row>
    <row r="538" spans="1:26" s="23" customFormat="1" ht="31.5" x14ac:dyDescent="0.25">
      <c r="A538" s="30" t="s">
        <v>1065</v>
      </c>
      <c r="B538" s="36" t="s">
        <v>160</v>
      </c>
      <c r="C538" s="32" t="s">
        <v>29</v>
      </c>
      <c r="D538" s="33" t="s">
        <v>30</v>
      </c>
      <c r="E538" s="33">
        <v>0</v>
      </c>
      <c r="F538" s="32" t="s">
        <v>30</v>
      </c>
      <c r="G538" s="33">
        <v>0</v>
      </c>
      <c r="H538" s="32" t="s">
        <v>30</v>
      </c>
      <c r="I538" s="33">
        <v>0</v>
      </c>
      <c r="J538" s="32" t="s">
        <v>30</v>
      </c>
      <c r="K538" s="33">
        <v>0</v>
      </c>
      <c r="L538" s="32" t="s">
        <v>30</v>
      </c>
      <c r="M538" s="33">
        <v>0</v>
      </c>
      <c r="N538" s="32" t="s">
        <v>30</v>
      </c>
      <c r="O538" s="33">
        <v>0</v>
      </c>
      <c r="P538" s="32" t="s">
        <v>30</v>
      </c>
      <c r="Q538" s="33">
        <v>0</v>
      </c>
      <c r="R538" s="32" t="s">
        <v>30</v>
      </c>
      <c r="S538" s="35">
        <v>0</v>
      </c>
      <c r="T538" s="87" t="s">
        <v>30</v>
      </c>
      <c r="U538" s="21"/>
      <c r="W538" s="22"/>
    </row>
    <row r="539" spans="1:26" s="23" customFormat="1" ht="31.5" x14ac:dyDescent="0.25">
      <c r="A539" s="30" t="s">
        <v>1066</v>
      </c>
      <c r="B539" s="36" t="s">
        <v>192</v>
      </c>
      <c r="C539" s="32" t="s">
        <v>29</v>
      </c>
      <c r="D539" s="33" t="s">
        <v>30</v>
      </c>
      <c r="E539" s="33">
        <f>SUM(E540:E558)</f>
        <v>493.05687694999995</v>
      </c>
      <c r="F539" s="32" t="s">
        <v>30</v>
      </c>
      <c r="G539" s="33">
        <f>SUM(G540:G558)</f>
        <v>169.29277350000001</v>
      </c>
      <c r="H539" s="32" t="s">
        <v>30</v>
      </c>
      <c r="I539" s="33">
        <f>SUM(I540:I558)</f>
        <v>323.76410344999999</v>
      </c>
      <c r="J539" s="32" t="s">
        <v>30</v>
      </c>
      <c r="K539" s="33">
        <f>SUM(K540:K558)</f>
        <v>84.687811749999995</v>
      </c>
      <c r="L539" s="32" t="s">
        <v>30</v>
      </c>
      <c r="M539" s="33">
        <f>SUM(M540:M558)</f>
        <v>37.704668079999998</v>
      </c>
      <c r="N539" s="32" t="s">
        <v>30</v>
      </c>
      <c r="O539" s="33">
        <f>SUM(O540:O558)</f>
        <v>286.42735204000002</v>
      </c>
      <c r="P539" s="32" t="s">
        <v>30</v>
      </c>
      <c r="Q539" s="33">
        <f>SUM(Q540:Q558)</f>
        <v>-47.351060339999989</v>
      </c>
      <c r="R539" s="32" t="s">
        <v>30</v>
      </c>
      <c r="S539" s="35">
        <f t="shared" si="207"/>
        <v>-0.55912485352415531</v>
      </c>
      <c r="T539" s="87" t="s">
        <v>30</v>
      </c>
      <c r="U539" s="21"/>
      <c r="W539" s="22"/>
    </row>
    <row r="540" spans="1:26" ht="31.5" x14ac:dyDescent="0.25">
      <c r="A540" s="38" t="s">
        <v>1066</v>
      </c>
      <c r="B540" s="58" t="s">
        <v>1067</v>
      </c>
      <c r="C540" s="41" t="s">
        <v>1068</v>
      </c>
      <c r="D540" s="49" t="s">
        <v>30</v>
      </c>
      <c r="E540" s="49">
        <v>54.320999999999998</v>
      </c>
      <c r="F540" s="42" t="s">
        <v>30</v>
      </c>
      <c r="G540" s="40">
        <v>30.528236839999998</v>
      </c>
      <c r="H540" s="40" t="s">
        <v>30</v>
      </c>
      <c r="I540" s="40">
        <v>23.79276316</v>
      </c>
      <c r="J540" s="42" t="s">
        <v>30</v>
      </c>
      <c r="K540" s="49">
        <v>0</v>
      </c>
      <c r="L540" s="42" t="s">
        <v>30</v>
      </c>
      <c r="M540" s="49">
        <v>0</v>
      </c>
      <c r="N540" s="42" t="s">
        <v>30</v>
      </c>
      <c r="O540" s="41">
        <f t="shared" ref="O540:O557" si="208">I540-M540</f>
        <v>23.79276316</v>
      </c>
      <c r="P540" s="40" t="s">
        <v>30</v>
      </c>
      <c r="Q540" s="41">
        <f t="shared" ref="Q540:Q557" si="209">M540-K540</f>
        <v>0</v>
      </c>
      <c r="R540" s="40" t="s">
        <v>30</v>
      </c>
      <c r="S540" s="88">
        <v>0</v>
      </c>
      <c r="T540" s="83" t="s">
        <v>30</v>
      </c>
      <c r="U540" s="21"/>
      <c r="W540" s="13"/>
      <c r="X540" s="23"/>
      <c r="Y540" s="23"/>
      <c r="Z540" s="23"/>
    </row>
    <row r="541" spans="1:26" ht="31.5" x14ac:dyDescent="0.25">
      <c r="A541" s="38" t="s">
        <v>1066</v>
      </c>
      <c r="B541" s="58" t="s">
        <v>1069</v>
      </c>
      <c r="C541" s="41" t="s">
        <v>1070</v>
      </c>
      <c r="D541" s="49" t="s">
        <v>30</v>
      </c>
      <c r="E541" s="49">
        <v>131.333</v>
      </c>
      <c r="F541" s="42" t="s">
        <v>30</v>
      </c>
      <c r="G541" s="40">
        <v>31.911737000000002</v>
      </c>
      <c r="H541" s="40" t="s">
        <v>30</v>
      </c>
      <c r="I541" s="40">
        <v>99.421262999999996</v>
      </c>
      <c r="J541" s="42" t="s">
        <v>30</v>
      </c>
      <c r="K541" s="49">
        <v>0</v>
      </c>
      <c r="L541" s="42" t="s">
        <v>30</v>
      </c>
      <c r="M541" s="49">
        <v>0</v>
      </c>
      <c r="N541" s="42" t="s">
        <v>30</v>
      </c>
      <c r="O541" s="41">
        <f t="shared" si="208"/>
        <v>99.421262999999996</v>
      </c>
      <c r="P541" s="40" t="s">
        <v>30</v>
      </c>
      <c r="Q541" s="41">
        <f t="shared" si="209"/>
        <v>0</v>
      </c>
      <c r="R541" s="40" t="s">
        <v>30</v>
      </c>
      <c r="S541" s="88">
        <v>0</v>
      </c>
      <c r="T541" s="83" t="s">
        <v>30</v>
      </c>
      <c r="U541" s="21"/>
      <c r="W541" s="13"/>
      <c r="X541" s="23"/>
      <c r="Y541" s="23"/>
      <c r="Z541" s="23"/>
    </row>
    <row r="542" spans="1:26" ht="31.5" x14ac:dyDescent="0.25">
      <c r="A542" s="38" t="s">
        <v>1066</v>
      </c>
      <c r="B542" s="58" t="s">
        <v>1071</v>
      </c>
      <c r="C542" s="41" t="s">
        <v>1072</v>
      </c>
      <c r="D542" s="49" t="s">
        <v>30</v>
      </c>
      <c r="E542" s="49">
        <v>62.811999999999998</v>
      </c>
      <c r="F542" s="42" t="s">
        <v>30</v>
      </c>
      <c r="G542" s="40">
        <v>25.458689970000002</v>
      </c>
      <c r="H542" s="40" t="s">
        <v>30</v>
      </c>
      <c r="I542" s="40">
        <v>37.353310029999996</v>
      </c>
      <c r="J542" s="42" t="s">
        <v>30</v>
      </c>
      <c r="K542" s="49">
        <v>2</v>
      </c>
      <c r="L542" s="42" t="s">
        <v>30</v>
      </c>
      <c r="M542" s="49">
        <v>1.3740000000000001</v>
      </c>
      <c r="N542" s="42" t="s">
        <v>30</v>
      </c>
      <c r="O542" s="41">
        <f t="shared" si="208"/>
        <v>35.979310029999994</v>
      </c>
      <c r="P542" s="40" t="s">
        <v>30</v>
      </c>
      <c r="Q542" s="41">
        <f t="shared" si="209"/>
        <v>-0.62599999999999989</v>
      </c>
      <c r="R542" s="40" t="s">
        <v>30</v>
      </c>
      <c r="S542" s="88">
        <f t="shared" si="207"/>
        <v>-0.31299999999999994</v>
      </c>
      <c r="T542" s="83" t="s">
        <v>644</v>
      </c>
      <c r="U542" s="21"/>
      <c r="W542" s="13"/>
      <c r="X542" s="23"/>
      <c r="Y542" s="23"/>
      <c r="Z542" s="23"/>
    </row>
    <row r="543" spans="1:26" x14ac:dyDescent="0.25">
      <c r="A543" s="38" t="s">
        <v>1066</v>
      </c>
      <c r="B543" s="58" t="s">
        <v>1073</v>
      </c>
      <c r="C543" s="41" t="s">
        <v>1074</v>
      </c>
      <c r="D543" s="49" t="s">
        <v>30</v>
      </c>
      <c r="E543" s="49">
        <v>32.87116795</v>
      </c>
      <c r="F543" s="42" t="s">
        <v>30</v>
      </c>
      <c r="G543" s="40">
        <v>32.87116795</v>
      </c>
      <c r="H543" s="40" t="s">
        <v>30</v>
      </c>
      <c r="I543" s="40">
        <v>0</v>
      </c>
      <c r="J543" s="42" t="s">
        <v>30</v>
      </c>
      <c r="K543" s="49">
        <v>0</v>
      </c>
      <c r="L543" s="42" t="s">
        <v>30</v>
      </c>
      <c r="M543" s="49">
        <v>0</v>
      </c>
      <c r="N543" s="42" t="s">
        <v>30</v>
      </c>
      <c r="O543" s="41">
        <f t="shared" si="208"/>
        <v>0</v>
      </c>
      <c r="P543" s="40" t="s">
        <v>30</v>
      </c>
      <c r="Q543" s="41">
        <f t="shared" si="209"/>
        <v>0</v>
      </c>
      <c r="R543" s="40" t="s">
        <v>30</v>
      </c>
      <c r="S543" s="88">
        <v>0</v>
      </c>
      <c r="T543" s="83" t="s">
        <v>30</v>
      </c>
      <c r="U543" s="21"/>
      <c r="W543" s="13"/>
      <c r="X543" s="23"/>
      <c r="Y543" s="23"/>
      <c r="Z543" s="23"/>
    </row>
    <row r="544" spans="1:26" ht="31.5" x14ac:dyDescent="0.25">
      <c r="A544" s="38" t="s">
        <v>1066</v>
      </c>
      <c r="B544" s="58" t="s">
        <v>1075</v>
      </c>
      <c r="C544" s="41" t="s">
        <v>1076</v>
      </c>
      <c r="D544" s="49" t="s">
        <v>30</v>
      </c>
      <c r="E544" s="49">
        <v>6.71</v>
      </c>
      <c r="F544" s="42" t="s">
        <v>30</v>
      </c>
      <c r="G544" s="40">
        <v>6.71</v>
      </c>
      <c r="H544" s="40" t="s">
        <v>30</v>
      </c>
      <c r="I544" s="40">
        <v>0</v>
      </c>
      <c r="J544" s="42" t="s">
        <v>30</v>
      </c>
      <c r="K544" s="49">
        <v>0</v>
      </c>
      <c r="L544" s="42" t="s">
        <v>30</v>
      </c>
      <c r="M544" s="49">
        <v>0</v>
      </c>
      <c r="N544" s="42" t="s">
        <v>30</v>
      </c>
      <c r="O544" s="41">
        <f t="shared" si="208"/>
        <v>0</v>
      </c>
      <c r="P544" s="40" t="s">
        <v>30</v>
      </c>
      <c r="Q544" s="41">
        <f t="shared" si="209"/>
        <v>0</v>
      </c>
      <c r="R544" s="40" t="s">
        <v>30</v>
      </c>
      <c r="S544" s="88">
        <v>0</v>
      </c>
      <c r="T544" s="83" t="s">
        <v>30</v>
      </c>
      <c r="U544" s="21"/>
      <c r="W544" s="13"/>
      <c r="X544" s="23"/>
      <c r="Y544" s="23"/>
      <c r="Z544" s="23"/>
    </row>
    <row r="545" spans="1:26" ht="31.5" x14ac:dyDescent="0.25">
      <c r="A545" s="38" t="s">
        <v>1066</v>
      </c>
      <c r="B545" s="58" t="s">
        <v>1077</v>
      </c>
      <c r="C545" s="41" t="s">
        <v>1078</v>
      </c>
      <c r="D545" s="49" t="s">
        <v>30</v>
      </c>
      <c r="E545" s="49">
        <v>11.546019980000001</v>
      </c>
      <c r="F545" s="42" t="s">
        <v>30</v>
      </c>
      <c r="G545" s="40">
        <v>1.5460199800000001</v>
      </c>
      <c r="H545" s="40" t="s">
        <v>30</v>
      </c>
      <c r="I545" s="40">
        <v>10</v>
      </c>
      <c r="J545" s="42" t="s">
        <v>30</v>
      </c>
      <c r="K545" s="49">
        <v>0</v>
      </c>
      <c r="L545" s="42" t="s">
        <v>30</v>
      </c>
      <c r="M545" s="49">
        <v>0</v>
      </c>
      <c r="N545" s="42" t="s">
        <v>30</v>
      </c>
      <c r="O545" s="41">
        <f t="shared" si="208"/>
        <v>10</v>
      </c>
      <c r="P545" s="40" t="s">
        <v>30</v>
      </c>
      <c r="Q545" s="41">
        <f t="shared" si="209"/>
        <v>0</v>
      </c>
      <c r="R545" s="40" t="s">
        <v>30</v>
      </c>
      <c r="S545" s="88">
        <v>0</v>
      </c>
      <c r="T545" s="83" t="s">
        <v>30</v>
      </c>
      <c r="U545" s="21"/>
      <c r="W545" s="13"/>
      <c r="X545" s="23"/>
      <c r="Y545" s="23"/>
      <c r="Z545" s="23"/>
    </row>
    <row r="546" spans="1:26" ht="47.25" x14ac:dyDescent="0.25">
      <c r="A546" s="38" t="s">
        <v>1066</v>
      </c>
      <c r="B546" s="58" t="s">
        <v>1079</v>
      </c>
      <c r="C546" s="41" t="s">
        <v>1080</v>
      </c>
      <c r="D546" s="49" t="s">
        <v>30</v>
      </c>
      <c r="E546" s="49">
        <v>13.22034</v>
      </c>
      <c r="F546" s="42" t="s">
        <v>30</v>
      </c>
      <c r="G546" s="40">
        <v>13.22034</v>
      </c>
      <c r="H546" s="40" t="s">
        <v>30</v>
      </c>
      <c r="I546" s="40">
        <v>0</v>
      </c>
      <c r="J546" s="42" t="s">
        <v>30</v>
      </c>
      <c r="K546" s="49">
        <v>0</v>
      </c>
      <c r="L546" s="42" t="s">
        <v>30</v>
      </c>
      <c r="M546" s="49">
        <v>0</v>
      </c>
      <c r="N546" s="42" t="s">
        <v>30</v>
      </c>
      <c r="O546" s="41">
        <f t="shared" si="208"/>
        <v>0</v>
      </c>
      <c r="P546" s="40" t="s">
        <v>30</v>
      </c>
      <c r="Q546" s="41">
        <f t="shared" si="209"/>
        <v>0</v>
      </c>
      <c r="R546" s="40" t="s">
        <v>30</v>
      </c>
      <c r="S546" s="88">
        <v>0</v>
      </c>
      <c r="T546" s="83" t="s">
        <v>30</v>
      </c>
      <c r="U546" s="21"/>
      <c r="W546" s="13"/>
      <c r="X546" s="23"/>
      <c r="Y546" s="23"/>
      <c r="Z546" s="23"/>
    </row>
    <row r="547" spans="1:26" ht="47.25" x14ac:dyDescent="0.25">
      <c r="A547" s="38" t="s">
        <v>1066</v>
      </c>
      <c r="B547" s="58" t="s">
        <v>1081</v>
      </c>
      <c r="C547" s="41" t="s">
        <v>1082</v>
      </c>
      <c r="D547" s="49" t="s">
        <v>30</v>
      </c>
      <c r="E547" s="49">
        <v>4.0110319400000005</v>
      </c>
      <c r="F547" s="42" t="s">
        <v>30</v>
      </c>
      <c r="G547" s="40">
        <v>0.64500000000000002</v>
      </c>
      <c r="H547" s="40" t="s">
        <v>30</v>
      </c>
      <c r="I547" s="40">
        <v>3.3660319400000005</v>
      </c>
      <c r="J547" s="42" t="s">
        <v>30</v>
      </c>
      <c r="K547" s="49">
        <v>3.3660319400000005</v>
      </c>
      <c r="L547" s="42" t="s">
        <v>30</v>
      </c>
      <c r="M547" s="49">
        <v>7.0523870000000002E-2</v>
      </c>
      <c r="N547" s="42" t="s">
        <v>30</v>
      </c>
      <c r="O547" s="41">
        <f t="shared" si="208"/>
        <v>3.2955080700000003</v>
      </c>
      <c r="P547" s="40" t="s">
        <v>30</v>
      </c>
      <c r="Q547" s="41">
        <f t="shared" si="209"/>
        <v>-3.2955080700000003</v>
      </c>
      <c r="R547" s="40" t="s">
        <v>30</v>
      </c>
      <c r="S547" s="88">
        <f t="shared" si="207"/>
        <v>-0.97904836577397414</v>
      </c>
      <c r="T547" s="83" t="s">
        <v>1083</v>
      </c>
      <c r="U547" s="21"/>
      <c r="W547" s="13"/>
      <c r="X547" s="23"/>
      <c r="Y547" s="23"/>
      <c r="Z547" s="23"/>
    </row>
    <row r="548" spans="1:26" ht="47.25" x14ac:dyDescent="0.25">
      <c r="A548" s="38" t="s">
        <v>1066</v>
      </c>
      <c r="B548" s="58" t="s">
        <v>1084</v>
      </c>
      <c r="C548" s="41" t="s">
        <v>1085</v>
      </c>
      <c r="D548" s="49" t="s">
        <v>30</v>
      </c>
      <c r="E548" s="49">
        <v>2.6929612100000004</v>
      </c>
      <c r="F548" s="42" t="s">
        <v>30</v>
      </c>
      <c r="G548" s="40">
        <v>0.81</v>
      </c>
      <c r="H548" s="40" t="s">
        <v>30</v>
      </c>
      <c r="I548" s="40">
        <v>1.8829612100000004</v>
      </c>
      <c r="J548" s="42" t="s">
        <v>30</v>
      </c>
      <c r="K548" s="49">
        <v>1.8829612100000004</v>
      </c>
      <c r="L548" s="42" t="s">
        <v>30</v>
      </c>
      <c r="M548" s="49">
        <v>1.8900000000000001</v>
      </c>
      <c r="N548" s="42" t="s">
        <v>30</v>
      </c>
      <c r="O548" s="41">
        <f t="shared" si="208"/>
        <v>-7.0387899999997394E-3</v>
      </c>
      <c r="P548" s="40" t="s">
        <v>30</v>
      </c>
      <c r="Q548" s="41">
        <f t="shared" si="209"/>
        <v>7.0387899999997394E-3</v>
      </c>
      <c r="R548" s="40" t="s">
        <v>30</v>
      </c>
      <c r="S548" s="88">
        <f t="shared" si="207"/>
        <v>3.7381492314436673E-3</v>
      </c>
      <c r="T548" s="83" t="s">
        <v>93</v>
      </c>
      <c r="U548" s="21"/>
      <c r="W548" s="13"/>
      <c r="X548" s="23"/>
      <c r="Y548" s="23"/>
      <c r="Z548" s="23"/>
    </row>
    <row r="549" spans="1:26" ht="31.5" x14ac:dyDescent="0.25">
      <c r="A549" s="38" t="s">
        <v>1066</v>
      </c>
      <c r="B549" s="58" t="s">
        <v>1086</v>
      </c>
      <c r="C549" s="41" t="s">
        <v>1087</v>
      </c>
      <c r="D549" s="49" t="s">
        <v>30</v>
      </c>
      <c r="E549" s="49">
        <v>16.28396978</v>
      </c>
      <c r="F549" s="42" t="s">
        <v>30</v>
      </c>
      <c r="G549" s="40">
        <v>0</v>
      </c>
      <c r="H549" s="40" t="s">
        <v>30</v>
      </c>
      <c r="I549" s="40">
        <v>16.28396978</v>
      </c>
      <c r="J549" s="42" t="s">
        <v>30</v>
      </c>
      <c r="K549" s="49">
        <v>1</v>
      </c>
      <c r="L549" s="42" t="s">
        <v>30</v>
      </c>
      <c r="M549" s="49">
        <v>1</v>
      </c>
      <c r="N549" s="42" t="s">
        <v>30</v>
      </c>
      <c r="O549" s="41">
        <f t="shared" si="208"/>
        <v>15.28396978</v>
      </c>
      <c r="P549" s="40" t="s">
        <v>30</v>
      </c>
      <c r="Q549" s="41">
        <f t="shared" si="209"/>
        <v>0</v>
      </c>
      <c r="R549" s="40" t="s">
        <v>30</v>
      </c>
      <c r="S549" s="88">
        <f t="shared" si="207"/>
        <v>0</v>
      </c>
      <c r="T549" s="83" t="s">
        <v>30</v>
      </c>
      <c r="U549" s="21"/>
      <c r="W549" s="13"/>
      <c r="X549" s="23"/>
      <c r="Y549" s="23"/>
      <c r="Z549" s="23"/>
    </row>
    <row r="550" spans="1:26" ht="78.75" x14ac:dyDescent="0.25">
      <c r="A550" s="38" t="s">
        <v>1066</v>
      </c>
      <c r="B550" s="58" t="s">
        <v>1088</v>
      </c>
      <c r="C550" s="41" t="s">
        <v>1089</v>
      </c>
      <c r="D550" s="49" t="s">
        <v>30</v>
      </c>
      <c r="E550" s="49">
        <v>24.725446159999997</v>
      </c>
      <c r="F550" s="42" t="s">
        <v>30</v>
      </c>
      <c r="G550" s="40">
        <v>0</v>
      </c>
      <c r="H550" s="40" t="s">
        <v>30</v>
      </c>
      <c r="I550" s="40">
        <v>24.725446159999997</v>
      </c>
      <c r="J550" s="42" t="s">
        <v>30</v>
      </c>
      <c r="K550" s="49">
        <v>0.31258162</v>
      </c>
      <c r="L550" s="42" t="s">
        <v>30</v>
      </c>
      <c r="M550" s="49">
        <v>2.2540561400000003</v>
      </c>
      <c r="N550" s="42" t="s">
        <v>30</v>
      </c>
      <c r="O550" s="41">
        <f t="shared" si="208"/>
        <v>22.471390019999998</v>
      </c>
      <c r="P550" s="40" t="s">
        <v>30</v>
      </c>
      <c r="Q550" s="41">
        <f t="shared" si="209"/>
        <v>1.9414745200000003</v>
      </c>
      <c r="R550" s="40" t="s">
        <v>30</v>
      </c>
      <c r="S550" s="88">
        <f t="shared" si="207"/>
        <v>6.2110962250435593</v>
      </c>
      <c r="T550" s="83" t="s">
        <v>1090</v>
      </c>
      <c r="U550" s="21"/>
      <c r="W550" s="13"/>
      <c r="X550" s="23"/>
      <c r="Y550" s="23"/>
      <c r="Z550" s="23"/>
    </row>
    <row r="551" spans="1:26" ht="63" x14ac:dyDescent="0.25">
      <c r="A551" s="38" t="s">
        <v>1066</v>
      </c>
      <c r="B551" s="58" t="s">
        <v>1091</v>
      </c>
      <c r="C551" s="41" t="s">
        <v>1092</v>
      </c>
      <c r="D551" s="49" t="s">
        <v>30</v>
      </c>
      <c r="E551" s="49">
        <v>15.078869910000002</v>
      </c>
      <c r="F551" s="42" t="s">
        <v>30</v>
      </c>
      <c r="G551" s="40">
        <v>0</v>
      </c>
      <c r="H551" s="40" t="s">
        <v>30</v>
      </c>
      <c r="I551" s="40">
        <v>15.078869910000002</v>
      </c>
      <c r="J551" s="42" t="s">
        <v>30</v>
      </c>
      <c r="K551" s="49">
        <v>6.7086955399999999</v>
      </c>
      <c r="L551" s="42" t="s">
        <v>30</v>
      </c>
      <c r="M551" s="49">
        <v>0.59784086999999997</v>
      </c>
      <c r="N551" s="42" t="s">
        <v>30</v>
      </c>
      <c r="O551" s="41">
        <f t="shared" si="208"/>
        <v>14.481029040000001</v>
      </c>
      <c r="P551" s="40" t="s">
        <v>30</v>
      </c>
      <c r="Q551" s="41">
        <f t="shared" si="209"/>
        <v>-6.1108546700000002</v>
      </c>
      <c r="R551" s="40" t="s">
        <v>30</v>
      </c>
      <c r="S551" s="88">
        <f t="shared" si="207"/>
        <v>-0.91088567569724599</v>
      </c>
      <c r="T551" s="83" t="s">
        <v>1093</v>
      </c>
      <c r="U551" s="21"/>
      <c r="W551" s="13"/>
      <c r="X551" s="23"/>
      <c r="Y551" s="23"/>
      <c r="Z551" s="23"/>
    </row>
    <row r="552" spans="1:26" ht="31.5" x14ac:dyDescent="0.25">
      <c r="A552" s="38" t="s">
        <v>1066</v>
      </c>
      <c r="B552" s="58" t="s">
        <v>1094</v>
      </c>
      <c r="C552" s="41" t="s">
        <v>1095</v>
      </c>
      <c r="D552" s="49" t="s">
        <v>30</v>
      </c>
      <c r="E552" s="49">
        <v>23.117193310000001</v>
      </c>
      <c r="F552" s="42" t="s">
        <v>30</v>
      </c>
      <c r="G552" s="40">
        <v>0</v>
      </c>
      <c r="H552" s="40" t="s">
        <v>30</v>
      </c>
      <c r="I552" s="40">
        <v>23.117193310000001</v>
      </c>
      <c r="J552" s="42" t="s">
        <v>30</v>
      </c>
      <c r="K552" s="49">
        <v>0.67524649000000003</v>
      </c>
      <c r="L552" s="42" t="s">
        <v>30</v>
      </c>
      <c r="M552" s="49">
        <v>0.65351064999999997</v>
      </c>
      <c r="N552" s="42" t="s">
        <v>30</v>
      </c>
      <c r="O552" s="41">
        <f t="shared" si="208"/>
        <v>22.46368266</v>
      </c>
      <c r="P552" s="40" t="s">
        <v>30</v>
      </c>
      <c r="Q552" s="41">
        <f t="shared" si="209"/>
        <v>-2.1735840000000062E-2</v>
      </c>
      <c r="R552" s="40" t="s">
        <v>30</v>
      </c>
      <c r="S552" s="88">
        <f t="shared" si="207"/>
        <v>-3.2189489796533501E-2</v>
      </c>
      <c r="T552" s="83" t="s">
        <v>30</v>
      </c>
      <c r="U552" s="21"/>
      <c r="W552" s="13"/>
      <c r="X552" s="23"/>
      <c r="Y552" s="23"/>
      <c r="Z552" s="23"/>
    </row>
    <row r="553" spans="1:26" ht="31.5" x14ac:dyDescent="0.25">
      <c r="A553" s="38" t="s">
        <v>1066</v>
      </c>
      <c r="B553" s="58" t="s">
        <v>1096</v>
      </c>
      <c r="C553" s="41" t="s">
        <v>1097</v>
      </c>
      <c r="D553" s="49" t="s">
        <v>30</v>
      </c>
      <c r="E553" s="49">
        <v>10</v>
      </c>
      <c r="F553" s="42" t="s">
        <v>30</v>
      </c>
      <c r="G553" s="40">
        <v>2</v>
      </c>
      <c r="H553" s="40" t="s">
        <v>30</v>
      </c>
      <c r="I553" s="40">
        <v>8</v>
      </c>
      <c r="J553" s="42" t="s">
        <v>30</v>
      </c>
      <c r="K553" s="49">
        <v>7.9999999999999991</v>
      </c>
      <c r="L553" s="42" t="s">
        <v>30</v>
      </c>
      <c r="M553" s="49">
        <v>0</v>
      </c>
      <c r="N553" s="42" t="s">
        <v>30</v>
      </c>
      <c r="O553" s="41">
        <f t="shared" si="208"/>
        <v>8</v>
      </c>
      <c r="P553" s="40" t="s">
        <v>30</v>
      </c>
      <c r="Q553" s="41">
        <f t="shared" si="209"/>
        <v>-7.9999999999999991</v>
      </c>
      <c r="R553" s="40" t="s">
        <v>30</v>
      </c>
      <c r="S553" s="88">
        <f t="shared" si="207"/>
        <v>-1</v>
      </c>
      <c r="T553" s="83" t="s">
        <v>1098</v>
      </c>
      <c r="U553" s="21"/>
      <c r="W553" s="13"/>
      <c r="X553" s="23"/>
      <c r="Y553" s="23"/>
      <c r="Z553" s="23"/>
    </row>
    <row r="554" spans="1:26" ht="31.5" x14ac:dyDescent="0.25">
      <c r="A554" s="38" t="s">
        <v>1066</v>
      </c>
      <c r="B554" s="58" t="s">
        <v>1099</v>
      </c>
      <c r="C554" s="41" t="s">
        <v>1100</v>
      </c>
      <c r="D554" s="49" t="s">
        <v>30</v>
      </c>
      <c r="E554" s="49">
        <v>27.73093188</v>
      </c>
      <c r="F554" s="42" t="s">
        <v>30</v>
      </c>
      <c r="G554" s="40">
        <v>0.55061188000000005</v>
      </c>
      <c r="H554" s="40" t="s">
        <v>30</v>
      </c>
      <c r="I554" s="40">
        <v>27.180319999999998</v>
      </c>
      <c r="J554" s="42" t="s">
        <v>30</v>
      </c>
      <c r="K554" s="49">
        <v>27.180319999999998</v>
      </c>
      <c r="L554" s="42" t="s">
        <v>30</v>
      </c>
      <c r="M554" s="49">
        <v>27.649388120000001</v>
      </c>
      <c r="N554" s="42" t="s">
        <v>30</v>
      </c>
      <c r="O554" s="41">
        <f t="shared" si="208"/>
        <v>-0.46906812000000286</v>
      </c>
      <c r="P554" s="40" t="s">
        <v>30</v>
      </c>
      <c r="Q554" s="41">
        <f t="shared" si="209"/>
        <v>0.46906812000000286</v>
      </c>
      <c r="R554" s="40" t="s">
        <v>30</v>
      </c>
      <c r="S554" s="88">
        <f t="shared" si="207"/>
        <v>1.7257637879171506E-2</v>
      </c>
      <c r="T554" s="83" t="s">
        <v>93</v>
      </c>
      <c r="U554" s="21"/>
      <c r="W554" s="13"/>
      <c r="X554" s="23"/>
      <c r="Y554" s="23"/>
      <c r="Z554" s="23"/>
    </row>
    <row r="555" spans="1:26" ht="31.5" x14ac:dyDescent="0.25">
      <c r="A555" s="38" t="s">
        <v>1066</v>
      </c>
      <c r="B555" s="58" t="s">
        <v>1101</v>
      </c>
      <c r="C555" s="41" t="s">
        <v>1102</v>
      </c>
      <c r="D555" s="49" t="s">
        <v>30</v>
      </c>
      <c r="E555" s="49">
        <v>13.407969880000001</v>
      </c>
      <c r="F555" s="42" t="s">
        <v>30</v>
      </c>
      <c r="G555" s="40">
        <v>13.407969880000001</v>
      </c>
      <c r="H555" s="40" t="s">
        <v>30</v>
      </c>
      <c r="I555" s="40">
        <v>0</v>
      </c>
      <c r="J555" s="42" t="s">
        <v>30</v>
      </c>
      <c r="K555" s="49">
        <v>0</v>
      </c>
      <c r="L555" s="42" t="s">
        <v>30</v>
      </c>
      <c r="M555" s="49">
        <v>0</v>
      </c>
      <c r="N555" s="42" t="s">
        <v>30</v>
      </c>
      <c r="O555" s="41">
        <f t="shared" si="208"/>
        <v>0</v>
      </c>
      <c r="P555" s="40" t="s">
        <v>30</v>
      </c>
      <c r="Q555" s="41">
        <f t="shared" si="209"/>
        <v>0</v>
      </c>
      <c r="R555" s="40" t="s">
        <v>30</v>
      </c>
      <c r="S555" s="88">
        <v>0</v>
      </c>
      <c r="T555" s="83" t="s">
        <v>30</v>
      </c>
      <c r="U555" s="21"/>
      <c r="W555" s="13"/>
      <c r="X555" s="23"/>
      <c r="Y555" s="23"/>
      <c r="Z555" s="23"/>
    </row>
    <row r="556" spans="1:26" ht="31.5" x14ac:dyDescent="0.25">
      <c r="A556" s="38" t="s">
        <v>1066</v>
      </c>
      <c r="B556" s="58" t="s">
        <v>1103</v>
      </c>
      <c r="C556" s="41" t="s">
        <v>1104</v>
      </c>
      <c r="D556" s="49" t="s">
        <v>30</v>
      </c>
      <c r="E556" s="49">
        <v>9.6329999999999991</v>
      </c>
      <c r="F556" s="42" t="s">
        <v>30</v>
      </c>
      <c r="G556" s="40">
        <v>9.6329999999999991</v>
      </c>
      <c r="H556" s="40" t="s">
        <v>30</v>
      </c>
      <c r="I556" s="40">
        <v>0</v>
      </c>
      <c r="J556" s="42" t="s">
        <v>30</v>
      </c>
      <c r="K556" s="49">
        <v>0</v>
      </c>
      <c r="L556" s="42" t="s">
        <v>30</v>
      </c>
      <c r="M556" s="49">
        <v>0</v>
      </c>
      <c r="N556" s="42" t="s">
        <v>30</v>
      </c>
      <c r="O556" s="41">
        <f t="shared" si="208"/>
        <v>0</v>
      </c>
      <c r="P556" s="40" t="s">
        <v>30</v>
      </c>
      <c r="Q556" s="41">
        <f t="shared" si="209"/>
        <v>0</v>
      </c>
      <c r="R556" s="40" t="s">
        <v>30</v>
      </c>
      <c r="S556" s="88">
        <v>0</v>
      </c>
      <c r="T556" s="83" t="s">
        <v>30</v>
      </c>
      <c r="U556" s="21"/>
      <c r="W556" s="13"/>
      <c r="X556" s="23"/>
      <c r="Y556" s="23"/>
      <c r="Z556" s="23"/>
    </row>
    <row r="557" spans="1:26" ht="75" customHeight="1" x14ac:dyDescent="0.25">
      <c r="A557" s="38" t="s">
        <v>1066</v>
      </c>
      <c r="B557" s="58" t="s">
        <v>1105</v>
      </c>
      <c r="C557" s="41" t="s">
        <v>1106</v>
      </c>
      <c r="D557" s="49" t="s">
        <v>30</v>
      </c>
      <c r="E557" s="49">
        <v>33.56197495</v>
      </c>
      <c r="F557" s="42" t="s">
        <v>30</v>
      </c>
      <c r="G557" s="40">
        <v>0</v>
      </c>
      <c r="H557" s="40" t="s">
        <v>30</v>
      </c>
      <c r="I557" s="40">
        <v>33.56197495</v>
      </c>
      <c r="J557" s="42" t="s">
        <v>30</v>
      </c>
      <c r="K557" s="49">
        <v>33.561974949999993</v>
      </c>
      <c r="L557" s="42" t="s">
        <v>30</v>
      </c>
      <c r="M557" s="49">
        <v>1.8474317600000001</v>
      </c>
      <c r="N557" s="42" t="s">
        <v>30</v>
      </c>
      <c r="O557" s="41">
        <f t="shared" si="208"/>
        <v>31.714543190000001</v>
      </c>
      <c r="P557" s="40" t="s">
        <v>30</v>
      </c>
      <c r="Q557" s="41">
        <f t="shared" si="209"/>
        <v>-31.714543189999993</v>
      </c>
      <c r="R557" s="40" t="s">
        <v>30</v>
      </c>
      <c r="S557" s="88">
        <f t="shared" si="207"/>
        <v>-0.94495461715967943</v>
      </c>
      <c r="T557" s="83" t="s">
        <v>1107</v>
      </c>
      <c r="U557" s="21"/>
      <c r="W557" s="13"/>
      <c r="X557" s="23"/>
      <c r="Y557" s="23"/>
      <c r="Z557" s="23"/>
    </row>
    <row r="558" spans="1:26" ht="63" x14ac:dyDescent="0.25">
      <c r="A558" s="38" t="s">
        <v>1066</v>
      </c>
      <c r="B558" s="58" t="s">
        <v>1108</v>
      </c>
      <c r="C558" s="41" t="s">
        <v>1109</v>
      </c>
      <c r="D558" s="49" t="s">
        <v>30</v>
      </c>
      <c r="E558" s="49" t="s">
        <v>30</v>
      </c>
      <c r="F558" s="42" t="s">
        <v>30</v>
      </c>
      <c r="G558" s="40" t="s">
        <v>30</v>
      </c>
      <c r="H558" s="40" t="s">
        <v>30</v>
      </c>
      <c r="I558" s="40" t="s">
        <v>30</v>
      </c>
      <c r="J558" s="42" t="s">
        <v>30</v>
      </c>
      <c r="K558" s="49" t="s">
        <v>30</v>
      </c>
      <c r="L558" s="42" t="s">
        <v>30</v>
      </c>
      <c r="M558" s="49">
        <v>0.36791667</v>
      </c>
      <c r="N558" s="42" t="s">
        <v>30</v>
      </c>
      <c r="O558" s="41" t="s">
        <v>30</v>
      </c>
      <c r="P558" s="40" t="s">
        <v>30</v>
      </c>
      <c r="Q558" s="41" t="s">
        <v>30</v>
      </c>
      <c r="R558" s="40" t="s">
        <v>30</v>
      </c>
      <c r="S558" s="88" t="s">
        <v>30</v>
      </c>
      <c r="T558" s="83" t="s">
        <v>276</v>
      </c>
      <c r="U558" s="21"/>
      <c r="W558" s="13"/>
      <c r="X558" s="23"/>
      <c r="Y558" s="23"/>
      <c r="Z558" s="23"/>
    </row>
    <row r="559" spans="1:26" s="23" customFormat="1" ht="47.25" x14ac:dyDescent="0.25">
      <c r="A559" s="30" t="s">
        <v>1110</v>
      </c>
      <c r="B559" s="36" t="s">
        <v>281</v>
      </c>
      <c r="C559" s="32" t="s">
        <v>29</v>
      </c>
      <c r="D559" s="33" t="s">
        <v>30</v>
      </c>
      <c r="E559" s="33">
        <f>E560</f>
        <v>0</v>
      </c>
      <c r="F559" s="26" t="s">
        <v>30</v>
      </c>
      <c r="G559" s="27">
        <f>G560</f>
        <v>0</v>
      </c>
      <c r="H559" s="26" t="s">
        <v>30</v>
      </c>
      <c r="I559" s="27">
        <f t="shared" ref="I559" si="210">I560</f>
        <v>0</v>
      </c>
      <c r="J559" s="26" t="s">
        <v>30</v>
      </c>
      <c r="K559" s="33">
        <f t="shared" ref="K559" si="211">K560</f>
        <v>0</v>
      </c>
      <c r="L559" s="26" t="s">
        <v>30</v>
      </c>
      <c r="M559" s="33">
        <f t="shared" ref="M559" si="212">M560</f>
        <v>0</v>
      </c>
      <c r="N559" s="26" t="s">
        <v>30</v>
      </c>
      <c r="O559" s="33">
        <f t="shared" ref="O559" si="213">O560</f>
        <v>0</v>
      </c>
      <c r="P559" s="26" t="s">
        <v>30</v>
      </c>
      <c r="Q559" s="33">
        <f t="shared" ref="Q559" si="214">Q560</f>
        <v>0</v>
      </c>
      <c r="R559" s="26" t="s">
        <v>30</v>
      </c>
      <c r="S559" s="35">
        <v>0</v>
      </c>
      <c r="T559" s="82" t="s">
        <v>30</v>
      </c>
      <c r="U559" s="21"/>
      <c r="W559" s="22"/>
    </row>
    <row r="560" spans="1:26" s="23" customFormat="1" x14ac:dyDescent="0.25">
      <c r="A560" s="30" t="s">
        <v>1111</v>
      </c>
      <c r="B560" s="36" t="s">
        <v>289</v>
      </c>
      <c r="C560" s="32" t="s">
        <v>29</v>
      </c>
      <c r="D560" s="33" t="s">
        <v>30</v>
      </c>
      <c r="E560" s="33">
        <v>0</v>
      </c>
      <c r="F560" s="32" t="s">
        <v>30</v>
      </c>
      <c r="G560" s="33">
        <v>0</v>
      </c>
      <c r="H560" s="32" t="s">
        <v>30</v>
      </c>
      <c r="I560" s="33">
        <f t="shared" ref="I560" si="215">I561+I562</f>
        <v>0</v>
      </c>
      <c r="J560" s="32" t="s">
        <v>30</v>
      </c>
      <c r="K560" s="33">
        <v>0</v>
      </c>
      <c r="L560" s="32" t="s">
        <v>30</v>
      </c>
      <c r="M560" s="33">
        <v>0</v>
      </c>
      <c r="N560" s="32" t="s">
        <v>30</v>
      </c>
      <c r="O560" s="33">
        <v>0</v>
      </c>
      <c r="P560" s="32" t="s">
        <v>30</v>
      </c>
      <c r="Q560" s="33">
        <v>0</v>
      </c>
      <c r="R560" s="32" t="s">
        <v>30</v>
      </c>
      <c r="S560" s="35">
        <v>0</v>
      </c>
      <c r="T560" s="87" t="s">
        <v>30</v>
      </c>
      <c r="U560" s="21"/>
      <c r="W560" s="22"/>
    </row>
    <row r="561" spans="1:26" s="23" customFormat="1" ht="47.25" x14ac:dyDescent="0.25">
      <c r="A561" s="30" t="s">
        <v>1112</v>
      </c>
      <c r="B561" s="36" t="s">
        <v>285</v>
      </c>
      <c r="C561" s="32" t="s">
        <v>29</v>
      </c>
      <c r="D561" s="33" t="s">
        <v>30</v>
      </c>
      <c r="E561" s="33">
        <v>0</v>
      </c>
      <c r="F561" s="32" t="s">
        <v>30</v>
      </c>
      <c r="G561" s="33">
        <v>0</v>
      </c>
      <c r="H561" s="32" t="s">
        <v>30</v>
      </c>
      <c r="I561" s="33">
        <v>0</v>
      </c>
      <c r="J561" s="32" t="s">
        <v>30</v>
      </c>
      <c r="K561" s="33">
        <v>0</v>
      </c>
      <c r="L561" s="32" t="s">
        <v>30</v>
      </c>
      <c r="M561" s="33">
        <v>0</v>
      </c>
      <c r="N561" s="32" t="s">
        <v>30</v>
      </c>
      <c r="O561" s="33">
        <v>0</v>
      </c>
      <c r="P561" s="32" t="s">
        <v>30</v>
      </c>
      <c r="Q561" s="33">
        <v>0</v>
      </c>
      <c r="R561" s="32" t="s">
        <v>30</v>
      </c>
      <c r="S561" s="35">
        <v>0</v>
      </c>
      <c r="T561" s="87" t="s">
        <v>30</v>
      </c>
      <c r="U561" s="21"/>
      <c r="W561" s="22"/>
    </row>
    <row r="562" spans="1:26" s="23" customFormat="1" ht="47.25" x14ac:dyDescent="0.25">
      <c r="A562" s="30" t="s">
        <v>1113</v>
      </c>
      <c r="B562" s="36" t="s">
        <v>287</v>
      </c>
      <c r="C562" s="32" t="s">
        <v>29</v>
      </c>
      <c r="D562" s="33" t="s">
        <v>30</v>
      </c>
      <c r="E562" s="33">
        <v>0</v>
      </c>
      <c r="F562" s="32" t="s">
        <v>30</v>
      </c>
      <c r="G562" s="33">
        <v>0</v>
      </c>
      <c r="H562" s="32" t="s">
        <v>30</v>
      </c>
      <c r="I562" s="33">
        <v>0</v>
      </c>
      <c r="J562" s="32" t="s">
        <v>30</v>
      </c>
      <c r="K562" s="33">
        <v>0</v>
      </c>
      <c r="L562" s="32" t="s">
        <v>30</v>
      </c>
      <c r="M562" s="33">
        <v>0</v>
      </c>
      <c r="N562" s="32" t="s">
        <v>30</v>
      </c>
      <c r="O562" s="33">
        <v>0</v>
      </c>
      <c r="P562" s="32" t="s">
        <v>30</v>
      </c>
      <c r="Q562" s="33">
        <v>0</v>
      </c>
      <c r="R562" s="32" t="s">
        <v>30</v>
      </c>
      <c r="S562" s="35">
        <v>0</v>
      </c>
      <c r="T562" s="87" t="s">
        <v>30</v>
      </c>
      <c r="U562" s="21"/>
      <c r="W562" s="22"/>
    </row>
    <row r="563" spans="1:26" s="23" customFormat="1" x14ac:dyDescent="0.25">
      <c r="A563" s="30" t="s">
        <v>1114</v>
      </c>
      <c r="B563" s="36" t="s">
        <v>289</v>
      </c>
      <c r="C563" s="32" t="s">
        <v>29</v>
      </c>
      <c r="D563" s="33" t="s">
        <v>30</v>
      </c>
      <c r="E563" s="33">
        <v>0</v>
      </c>
      <c r="F563" s="32" t="s">
        <v>30</v>
      </c>
      <c r="G563" s="33">
        <v>0</v>
      </c>
      <c r="H563" s="32" t="s">
        <v>30</v>
      </c>
      <c r="I563" s="33">
        <v>0</v>
      </c>
      <c r="J563" s="32" t="s">
        <v>30</v>
      </c>
      <c r="K563" s="33">
        <v>0</v>
      </c>
      <c r="L563" s="32" t="s">
        <v>30</v>
      </c>
      <c r="M563" s="33">
        <v>0</v>
      </c>
      <c r="N563" s="32" t="s">
        <v>30</v>
      </c>
      <c r="O563" s="33">
        <v>0</v>
      </c>
      <c r="P563" s="32" t="s">
        <v>30</v>
      </c>
      <c r="Q563" s="33">
        <v>0</v>
      </c>
      <c r="R563" s="32" t="s">
        <v>30</v>
      </c>
      <c r="S563" s="35">
        <v>0</v>
      </c>
      <c r="T563" s="87" t="s">
        <v>30</v>
      </c>
      <c r="U563" s="21"/>
      <c r="W563" s="22"/>
    </row>
    <row r="564" spans="1:26" s="23" customFormat="1" ht="47.25" x14ac:dyDescent="0.25">
      <c r="A564" s="30" t="s">
        <v>1115</v>
      </c>
      <c r="B564" s="36" t="s">
        <v>285</v>
      </c>
      <c r="C564" s="32" t="s">
        <v>29</v>
      </c>
      <c r="D564" s="33" t="s">
        <v>30</v>
      </c>
      <c r="E564" s="33">
        <v>0</v>
      </c>
      <c r="F564" s="32" t="s">
        <v>30</v>
      </c>
      <c r="G564" s="33">
        <v>0</v>
      </c>
      <c r="H564" s="32" t="s">
        <v>30</v>
      </c>
      <c r="I564" s="33">
        <v>0</v>
      </c>
      <c r="J564" s="32" t="s">
        <v>30</v>
      </c>
      <c r="K564" s="33">
        <v>0</v>
      </c>
      <c r="L564" s="32" t="s">
        <v>30</v>
      </c>
      <c r="M564" s="33">
        <v>0</v>
      </c>
      <c r="N564" s="32" t="s">
        <v>30</v>
      </c>
      <c r="O564" s="33">
        <v>0</v>
      </c>
      <c r="P564" s="32" t="s">
        <v>30</v>
      </c>
      <c r="Q564" s="33">
        <v>0</v>
      </c>
      <c r="R564" s="32" t="s">
        <v>30</v>
      </c>
      <c r="S564" s="35">
        <v>0</v>
      </c>
      <c r="T564" s="87" t="s">
        <v>30</v>
      </c>
      <c r="U564" s="21"/>
      <c r="W564" s="22"/>
    </row>
    <row r="565" spans="1:26" s="23" customFormat="1" ht="47.25" x14ac:dyDescent="0.25">
      <c r="A565" s="30" t="s">
        <v>1116</v>
      </c>
      <c r="B565" s="36" t="s">
        <v>287</v>
      </c>
      <c r="C565" s="32" t="s">
        <v>29</v>
      </c>
      <c r="D565" s="33" t="s">
        <v>30</v>
      </c>
      <c r="E565" s="33">
        <v>0</v>
      </c>
      <c r="F565" s="32" t="s">
        <v>30</v>
      </c>
      <c r="G565" s="33">
        <v>0</v>
      </c>
      <c r="H565" s="32" t="s">
        <v>30</v>
      </c>
      <c r="I565" s="33">
        <v>0</v>
      </c>
      <c r="J565" s="32" t="s">
        <v>30</v>
      </c>
      <c r="K565" s="33">
        <v>0</v>
      </c>
      <c r="L565" s="32" t="s">
        <v>30</v>
      </c>
      <c r="M565" s="33">
        <v>0</v>
      </c>
      <c r="N565" s="32" t="s">
        <v>30</v>
      </c>
      <c r="O565" s="33">
        <v>0</v>
      </c>
      <c r="P565" s="32" t="s">
        <v>30</v>
      </c>
      <c r="Q565" s="33">
        <v>0</v>
      </c>
      <c r="R565" s="32" t="s">
        <v>30</v>
      </c>
      <c r="S565" s="35">
        <v>0</v>
      </c>
      <c r="T565" s="87" t="s">
        <v>30</v>
      </c>
      <c r="U565" s="21"/>
      <c r="W565" s="22"/>
    </row>
    <row r="566" spans="1:26" s="23" customFormat="1" x14ac:dyDescent="0.25">
      <c r="A566" s="30" t="s">
        <v>1117</v>
      </c>
      <c r="B566" s="36" t="s">
        <v>293</v>
      </c>
      <c r="C566" s="32" t="s">
        <v>29</v>
      </c>
      <c r="D566" s="33" t="s">
        <v>30</v>
      </c>
      <c r="E566" s="33">
        <f>E567+E568+E569+E570</f>
        <v>2.1520886800000003</v>
      </c>
      <c r="F566" s="32" t="s">
        <v>30</v>
      </c>
      <c r="G566" s="33">
        <f>G567+G568+G569+G570</f>
        <v>2.1520886800000003</v>
      </c>
      <c r="H566" s="32" t="s">
        <v>30</v>
      </c>
      <c r="I566" s="33">
        <f>I567+I568+I569+I570</f>
        <v>0</v>
      </c>
      <c r="J566" s="32" t="s">
        <v>30</v>
      </c>
      <c r="K566" s="33">
        <f>K567+K568+K569+K570</f>
        <v>0</v>
      </c>
      <c r="L566" s="32" t="s">
        <v>30</v>
      </c>
      <c r="M566" s="33">
        <f>M567+M568+M569+M570</f>
        <v>0</v>
      </c>
      <c r="N566" s="32" t="s">
        <v>30</v>
      </c>
      <c r="O566" s="33">
        <f>O567+O568+O569+O570</f>
        <v>0</v>
      </c>
      <c r="P566" s="32" t="s">
        <v>30</v>
      </c>
      <c r="Q566" s="33">
        <f>Q567+Q568+Q569+Q570</f>
        <v>0</v>
      </c>
      <c r="R566" s="32" t="s">
        <v>30</v>
      </c>
      <c r="S566" s="35">
        <v>0</v>
      </c>
      <c r="T566" s="87" t="s">
        <v>30</v>
      </c>
      <c r="U566" s="21"/>
      <c r="W566" s="22"/>
    </row>
    <row r="567" spans="1:26" s="23" customFormat="1" ht="31.5" x14ac:dyDescent="0.25">
      <c r="A567" s="30" t="s">
        <v>1118</v>
      </c>
      <c r="B567" s="34" t="s">
        <v>295</v>
      </c>
      <c r="C567" s="34" t="s">
        <v>29</v>
      </c>
      <c r="D567" s="33" t="s">
        <v>30</v>
      </c>
      <c r="E567" s="33">
        <v>0</v>
      </c>
      <c r="F567" s="32" t="s">
        <v>30</v>
      </c>
      <c r="G567" s="33">
        <v>0</v>
      </c>
      <c r="H567" s="32" t="s">
        <v>30</v>
      </c>
      <c r="I567" s="33">
        <v>0</v>
      </c>
      <c r="J567" s="32" t="s">
        <v>30</v>
      </c>
      <c r="K567" s="33">
        <v>0</v>
      </c>
      <c r="L567" s="32" t="s">
        <v>30</v>
      </c>
      <c r="M567" s="33">
        <v>0</v>
      </c>
      <c r="N567" s="32" t="s">
        <v>30</v>
      </c>
      <c r="O567" s="33">
        <v>0</v>
      </c>
      <c r="P567" s="32" t="s">
        <v>30</v>
      </c>
      <c r="Q567" s="33">
        <v>0</v>
      </c>
      <c r="R567" s="32" t="s">
        <v>30</v>
      </c>
      <c r="S567" s="35">
        <v>0</v>
      </c>
      <c r="T567" s="87" t="s">
        <v>30</v>
      </c>
      <c r="U567" s="21"/>
      <c r="W567" s="22"/>
    </row>
    <row r="568" spans="1:26" s="23" customFormat="1" x14ac:dyDescent="0.25">
      <c r="A568" s="30" t="s">
        <v>1119</v>
      </c>
      <c r="B568" s="34" t="s">
        <v>297</v>
      </c>
      <c r="C568" s="34" t="s">
        <v>29</v>
      </c>
      <c r="D568" s="46" t="s">
        <v>30</v>
      </c>
      <c r="E568" s="46">
        <v>0</v>
      </c>
      <c r="F568" s="32" t="s">
        <v>30</v>
      </c>
      <c r="G568" s="46">
        <v>0</v>
      </c>
      <c r="H568" s="32" t="s">
        <v>30</v>
      </c>
      <c r="I568" s="46">
        <v>0</v>
      </c>
      <c r="J568" s="32" t="s">
        <v>30</v>
      </c>
      <c r="K568" s="46">
        <v>0</v>
      </c>
      <c r="L568" s="32" t="s">
        <v>30</v>
      </c>
      <c r="M568" s="46">
        <v>0</v>
      </c>
      <c r="N568" s="32" t="s">
        <v>30</v>
      </c>
      <c r="O568" s="46">
        <v>0</v>
      </c>
      <c r="P568" s="32" t="s">
        <v>30</v>
      </c>
      <c r="Q568" s="46">
        <v>0</v>
      </c>
      <c r="R568" s="32" t="s">
        <v>30</v>
      </c>
      <c r="S568" s="35">
        <v>0</v>
      </c>
      <c r="T568" s="87" t="s">
        <v>30</v>
      </c>
      <c r="U568" s="21"/>
      <c r="W568" s="22"/>
    </row>
    <row r="569" spans="1:26" s="23" customFormat="1" x14ac:dyDescent="0.25">
      <c r="A569" s="30" t="s">
        <v>1120</v>
      </c>
      <c r="B569" s="46" t="s">
        <v>302</v>
      </c>
      <c r="C569" s="46" t="s">
        <v>29</v>
      </c>
      <c r="D569" s="46" t="s">
        <v>30</v>
      </c>
      <c r="E569" s="46">
        <v>0</v>
      </c>
      <c r="F569" s="26" t="s">
        <v>30</v>
      </c>
      <c r="G569" s="81">
        <v>0</v>
      </c>
      <c r="H569" s="26" t="s">
        <v>30</v>
      </c>
      <c r="I569" s="27">
        <v>0</v>
      </c>
      <c r="J569" s="26" t="s">
        <v>30</v>
      </c>
      <c r="K569" s="46">
        <v>0</v>
      </c>
      <c r="L569" s="26" t="s">
        <v>30</v>
      </c>
      <c r="M569" s="46">
        <v>0</v>
      </c>
      <c r="N569" s="26" t="s">
        <v>30</v>
      </c>
      <c r="O569" s="46">
        <v>0</v>
      </c>
      <c r="P569" s="26" t="s">
        <v>30</v>
      </c>
      <c r="Q569" s="46">
        <v>0</v>
      </c>
      <c r="R569" s="26" t="s">
        <v>30</v>
      </c>
      <c r="S569" s="35">
        <v>0</v>
      </c>
      <c r="T569" s="82" t="s">
        <v>30</v>
      </c>
      <c r="U569" s="21"/>
      <c r="W569" s="22"/>
    </row>
    <row r="570" spans="1:26" s="23" customFormat="1" x14ac:dyDescent="0.25">
      <c r="A570" s="30" t="s">
        <v>1121</v>
      </c>
      <c r="B570" s="36" t="s">
        <v>309</v>
      </c>
      <c r="C570" s="32" t="s">
        <v>29</v>
      </c>
      <c r="D570" s="33" t="s">
        <v>30</v>
      </c>
      <c r="E570" s="33">
        <f t="shared" ref="E570" si="216">SUM(E571:E571)</f>
        <v>2.1520886800000003</v>
      </c>
      <c r="F570" s="32" t="s">
        <v>30</v>
      </c>
      <c r="G570" s="33">
        <f t="shared" ref="G570" si="217">SUM(G571:G571)</f>
        <v>2.1520886800000003</v>
      </c>
      <c r="H570" s="32" t="s">
        <v>30</v>
      </c>
      <c r="I570" s="33">
        <f t="shared" ref="I570" si="218">SUM(I571:I571)</f>
        <v>0</v>
      </c>
      <c r="J570" s="32" t="s">
        <v>30</v>
      </c>
      <c r="K570" s="33">
        <f t="shared" ref="K570" si="219">SUM(K571:K571)</f>
        <v>0</v>
      </c>
      <c r="L570" s="32" t="s">
        <v>30</v>
      </c>
      <c r="M570" s="33">
        <f t="shared" ref="M570" si="220">SUM(M571:M571)</f>
        <v>0</v>
      </c>
      <c r="N570" s="32" t="s">
        <v>30</v>
      </c>
      <c r="O570" s="33">
        <f t="shared" ref="O570" si="221">SUM(O571:O571)</f>
        <v>0</v>
      </c>
      <c r="P570" s="32" t="s">
        <v>30</v>
      </c>
      <c r="Q570" s="33">
        <f t="shared" ref="Q570" si="222">SUM(Q571:Q571)</f>
        <v>0</v>
      </c>
      <c r="R570" s="32" t="s">
        <v>30</v>
      </c>
      <c r="S570" s="35">
        <v>0</v>
      </c>
      <c r="T570" s="87" t="s">
        <v>30</v>
      </c>
      <c r="U570" s="21"/>
      <c r="W570" s="22"/>
    </row>
    <row r="571" spans="1:26" x14ac:dyDescent="0.25">
      <c r="A571" s="38" t="s">
        <v>1121</v>
      </c>
      <c r="B571" s="69" t="s">
        <v>1122</v>
      </c>
      <c r="C571" s="57" t="s">
        <v>1123</v>
      </c>
      <c r="D571" s="50" t="s">
        <v>30</v>
      </c>
      <c r="E571" s="49">
        <v>2.1520886800000003</v>
      </c>
      <c r="F571" s="42" t="s">
        <v>30</v>
      </c>
      <c r="G571" s="40">
        <v>2.1520886800000003</v>
      </c>
      <c r="H571" s="40" t="s">
        <v>30</v>
      </c>
      <c r="I571" s="40">
        <v>0</v>
      </c>
      <c r="J571" s="42" t="s">
        <v>30</v>
      </c>
      <c r="K571" s="49">
        <v>0</v>
      </c>
      <c r="L571" s="42" t="s">
        <v>30</v>
      </c>
      <c r="M571" s="49">
        <v>0</v>
      </c>
      <c r="N571" s="42" t="s">
        <v>30</v>
      </c>
      <c r="O571" s="41">
        <f>I571-M571</f>
        <v>0</v>
      </c>
      <c r="P571" s="40" t="s">
        <v>30</v>
      </c>
      <c r="Q571" s="41">
        <f>M571-K571</f>
        <v>0</v>
      </c>
      <c r="R571" s="40" t="s">
        <v>30</v>
      </c>
      <c r="S571" s="88">
        <v>0</v>
      </c>
      <c r="T571" s="83" t="s">
        <v>30</v>
      </c>
      <c r="U571" s="21"/>
      <c r="W571" s="13"/>
      <c r="X571" s="23"/>
      <c r="Y571" s="23"/>
      <c r="Z571" s="23"/>
    </row>
    <row r="572" spans="1:26" s="23" customFormat="1" ht="31.5" x14ac:dyDescent="0.25">
      <c r="A572" s="30" t="s">
        <v>1124</v>
      </c>
      <c r="B572" s="36" t="s">
        <v>329</v>
      </c>
      <c r="C572" s="32" t="s">
        <v>29</v>
      </c>
      <c r="D572" s="33" t="s">
        <v>30</v>
      </c>
      <c r="E572" s="33">
        <v>0</v>
      </c>
      <c r="F572" s="26" t="s">
        <v>30</v>
      </c>
      <c r="G572" s="27">
        <v>0</v>
      </c>
      <c r="H572" s="26" t="s">
        <v>30</v>
      </c>
      <c r="I572" s="27">
        <v>0</v>
      </c>
      <c r="J572" s="26" t="s">
        <v>30</v>
      </c>
      <c r="K572" s="33">
        <v>0</v>
      </c>
      <c r="L572" s="26" t="s">
        <v>30</v>
      </c>
      <c r="M572" s="33">
        <v>0</v>
      </c>
      <c r="N572" s="26" t="s">
        <v>30</v>
      </c>
      <c r="O572" s="33">
        <v>0</v>
      </c>
      <c r="P572" s="26" t="s">
        <v>30</v>
      </c>
      <c r="Q572" s="33">
        <v>0</v>
      </c>
      <c r="R572" s="26" t="s">
        <v>30</v>
      </c>
      <c r="S572" s="35">
        <v>0</v>
      </c>
      <c r="T572" s="87" t="s">
        <v>30</v>
      </c>
      <c r="U572" s="21"/>
      <c r="W572" s="22"/>
    </row>
    <row r="573" spans="1:26" s="23" customFormat="1" x14ac:dyDescent="0.25">
      <c r="A573" s="30" t="s">
        <v>1125</v>
      </c>
      <c r="B573" s="36" t="s">
        <v>331</v>
      </c>
      <c r="C573" s="32" t="s">
        <v>29</v>
      </c>
      <c r="D573" s="33" t="s">
        <v>30</v>
      </c>
      <c r="E573" s="33">
        <f>SUM(E574:E581)</f>
        <v>60.449943260000005</v>
      </c>
      <c r="F573" s="33" t="s">
        <v>30</v>
      </c>
      <c r="G573" s="33">
        <f>SUM(G574:G581)</f>
        <v>1.677225</v>
      </c>
      <c r="H573" s="33" t="s">
        <v>30</v>
      </c>
      <c r="I573" s="33">
        <f>SUM(I574:I581)</f>
        <v>58.772718260000005</v>
      </c>
      <c r="J573" s="32" t="s">
        <v>30</v>
      </c>
      <c r="K573" s="33">
        <f>SUM(K574:K581)</f>
        <v>32.411063480000003</v>
      </c>
      <c r="L573" s="32" t="s">
        <v>30</v>
      </c>
      <c r="M573" s="33">
        <f>SUM(M574:M581)</f>
        <v>3.5761550800000004</v>
      </c>
      <c r="N573" s="33" t="s">
        <v>30</v>
      </c>
      <c r="O573" s="33">
        <f>SUM(O574:O581)</f>
        <v>55.280965260000002</v>
      </c>
      <c r="P573" s="26" t="s">
        <v>30</v>
      </c>
      <c r="Q573" s="33">
        <f>SUM(Q574:Q581)</f>
        <v>-28.919310480000004</v>
      </c>
      <c r="R573" s="32" t="s">
        <v>30</v>
      </c>
      <c r="S573" s="35">
        <f t="shared" si="207"/>
        <v>-0.89226663289976071</v>
      </c>
      <c r="T573" s="87" t="s">
        <v>30</v>
      </c>
      <c r="U573" s="21"/>
      <c r="W573" s="22"/>
    </row>
    <row r="574" spans="1:26" ht="47.25" x14ac:dyDescent="0.25">
      <c r="A574" s="38" t="s">
        <v>1125</v>
      </c>
      <c r="B574" s="69" t="s">
        <v>1126</v>
      </c>
      <c r="C574" s="57" t="s">
        <v>1127</v>
      </c>
      <c r="D574" s="50" t="s">
        <v>30</v>
      </c>
      <c r="E574" s="49">
        <v>2.000003</v>
      </c>
      <c r="F574" s="42" t="s">
        <v>30</v>
      </c>
      <c r="G574" s="40">
        <v>1.677225</v>
      </c>
      <c r="H574" s="40" t="s">
        <v>30</v>
      </c>
      <c r="I574" s="40">
        <v>0.32277800000000001</v>
      </c>
      <c r="J574" s="42" t="s">
        <v>30</v>
      </c>
      <c r="K574" s="49">
        <v>0.32277800000000001</v>
      </c>
      <c r="L574" s="42" t="s">
        <v>30</v>
      </c>
      <c r="M574" s="49">
        <v>0.31159999999999999</v>
      </c>
      <c r="N574" s="42" t="s">
        <v>30</v>
      </c>
      <c r="O574" s="41">
        <f t="shared" ref="O574:O581" si="223">I574-M574</f>
        <v>1.1178000000000021E-2</v>
      </c>
      <c r="P574" s="40" t="s">
        <v>30</v>
      </c>
      <c r="Q574" s="41">
        <f t="shared" ref="Q574:Q581" si="224">M574-K574</f>
        <v>-1.1178000000000021E-2</v>
      </c>
      <c r="R574" s="40" t="s">
        <v>30</v>
      </c>
      <c r="S574" s="88">
        <f t="shared" si="207"/>
        <v>-3.4630612990972191E-2</v>
      </c>
      <c r="T574" s="83" t="s">
        <v>30</v>
      </c>
      <c r="U574" s="21"/>
      <c r="W574" s="13"/>
      <c r="X574" s="23"/>
      <c r="Y574" s="23"/>
      <c r="Z574" s="23"/>
    </row>
    <row r="575" spans="1:26" ht="47.25" x14ac:dyDescent="0.25">
      <c r="A575" s="38" t="s">
        <v>1125</v>
      </c>
      <c r="B575" s="69" t="s">
        <v>1128</v>
      </c>
      <c r="C575" s="57" t="s">
        <v>1129</v>
      </c>
      <c r="D575" s="50" t="s">
        <v>30</v>
      </c>
      <c r="E575" s="49">
        <v>52.286654780000006</v>
      </c>
      <c r="F575" s="42" t="s">
        <v>30</v>
      </c>
      <c r="G575" s="40">
        <v>0</v>
      </c>
      <c r="H575" s="40" t="s">
        <v>30</v>
      </c>
      <c r="I575" s="40">
        <v>52.286654780000006</v>
      </c>
      <c r="J575" s="42" t="s">
        <v>30</v>
      </c>
      <c r="K575" s="49">
        <v>25.925000000000001</v>
      </c>
      <c r="L575" s="42" t="s">
        <v>30</v>
      </c>
      <c r="M575" s="49">
        <v>0</v>
      </c>
      <c r="N575" s="42" t="s">
        <v>30</v>
      </c>
      <c r="O575" s="41">
        <f t="shared" si="223"/>
        <v>52.286654780000006</v>
      </c>
      <c r="P575" s="40" t="s">
        <v>30</v>
      </c>
      <c r="Q575" s="41">
        <f t="shared" si="224"/>
        <v>-25.925000000000001</v>
      </c>
      <c r="R575" s="40" t="s">
        <v>30</v>
      </c>
      <c r="S575" s="88">
        <f t="shared" si="207"/>
        <v>-1</v>
      </c>
      <c r="T575" s="83" t="s">
        <v>1130</v>
      </c>
      <c r="U575" s="21"/>
      <c r="W575" s="13"/>
      <c r="X575" s="23"/>
      <c r="Y575" s="23"/>
      <c r="Z575" s="23"/>
    </row>
    <row r="576" spans="1:26" x14ac:dyDescent="0.25">
      <c r="A576" s="38" t="s">
        <v>1125</v>
      </c>
      <c r="B576" s="69" t="s">
        <v>1131</v>
      </c>
      <c r="C576" s="57" t="s">
        <v>1132</v>
      </c>
      <c r="D576" s="50" t="s">
        <v>30</v>
      </c>
      <c r="E576" s="49" t="s">
        <v>30</v>
      </c>
      <c r="F576" s="42" t="s">
        <v>30</v>
      </c>
      <c r="G576" s="40" t="s">
        <v>30</v>
      </c>
      <c r="H576" s="40" t="s">
        <v>30</v>
      </c>
      <c r="I576" s="40" t="s">
        <v>30</v>
      </c>
      <c r="J576" s="42" t="s">
        <v>30</v>
      </c>
      <c r="K576" s="49" t="s">
        <v>30</v>
      </c>
      <c r="L576" s="42" t="s">
        <v>30</v>
      </c>
      <c r="M576" s="49">
        <v>8.4402080000000004E-2</v>
      </c>
      <c r="N576" s="42" t="s">
        <v>30</v>
      </c>
      <c r="O576" s="41" t="s">
        <v>30</v>
      </c>
      <c r="P576" s="40" t="s">
        <v>30</v>
      </c>
      <c r="Q576" s="41" t="s">
        <v>30</v>
      </c>
      <c r="R576" s="40" t="s">
        <v>30</v>
      </c>
      <c r="S576" s="88" t="s">
        <v>30</v>
      </c>
      <c r="T576" s="83" t="s">
        <v>1133</v>
      </c>
      <c r="U576" s="21"/>
      <c r="W576" s="13"/>
      <c r="X576" s="23"/>
      <c r="Y576" s="23"/>
      <c r="Z576" s="23"/>
    </row>
    <row r="577" spans="1:26" ht="31.5" x14ac:dyDescent="0.25">
      <c r="A577" s="38" t="s">
        <v>1125</v>
      </c>
      <c r="B577" s="69" t="s">
        <v>1134</v>
      </c>
      <c r="C577" s="57" t="s">
        <v>1135</v>
      </c>
      <c r="D577" s="50" t="s">
        <v>30</v>
      </c>
      <c r="E577" s="49">
        <v>2.2116946500000001</v>
      </c>
      <c r="F577" s="42" t="s">
        <v>30</v>
      </c>
      <c r="G577" s="40">
        <v>0</v>
      </c>
      <c r="H577" s="40" t="s">
        <v>30</v>
      </c>
      <c r="I577" s="40">
        <v>2.2116946500000001</v>
      </c>
      <c r="J577" s="42" t="s">
        <v>30</v>
      </c>
      <c r="K577" s="49">
        <v>2.2116946500000001</v>
      </c>
      <c r="L577" s="42" t="s">
        <v>30</v>
      </c>
      <c r="M577" s="49">
        <v>0</v>
      </c>
      <c r="N577" s="42" t="s">
        <v>30</v>
      </c>
      <c r="O577" s="41">
        <f t="shared" si="223"/>
        <v>2.2116946500000001</v>
      </c>
      <c r="P577" s="40" t="s">
        <v>30</v>
      </c>
      <c r="Q577" s="41">
        <f t="shared" si="224"/>
        <v>-2.2116946500000001</v>
      </c>
      <c r="R577" s="40" t="s">
        <v>30</v>
      </c>
      <c r="S577" s="88">
        <f t="shared" si="207"/>
        <v>-1</v>
      </c>
      <c r="T577" s="83" t="s">
        <v>1136</v>
      </c>
      <c r="U577" s="21"/>
      <c r="W577" s="13"/>
      <c r="X577" s="23"/>
      <c r="Y577" s="23"/>
      <c r="Z577" s="23"/>
    </row>
    <row r="578" spans="1:26" x14ac:dyDescent="0.25">
      <c r="A578" s="38" t="s">
        <v>1125</v>
      </c>
      <c r="B578" s="69" t="s">
        <v>1137</v>
      </c>
      <c r="C578" s="57" t="s">
        <v>1138</v>
      </c>
      <c r="D578" s="50" t="s">
        <v>30</v>
      </c>
      <c r="E578" s="49">
        <v>3.4079999999999999</v>
      </c>
      <c r="F578" s="42" t="s">
        <v>30</v>
      </c>
      <c r="G578" s="40">
        <v>0</v>
      </c>
      <c r="H578" s="40" t="s">
        <v>30</v>
      </c>
      <c r="I578" s="40">
        <v>3.4079999999999999</v>
      </c>
      <c r="J578" s="42" t="s">
        <v>30</v>
      </c>
      <c r="K578" s="49">
        <v>3.4079999999999999</v>
      </c>
      <c r="L578" s="42" t="s">
        <v>30</v>
      </c>
      <c r="M578" s="49">
        <v>2.7250000000000001</v>
      </c>
      <c r="N578" s="42" t="s">
        <v>30</v>
      </c>
      <c r="O578" s="41">
        <f t="shared" si="223"/>
        <v>0.68299999999999983</v>
      </c>
      <c r="P578" s="40" t="s">
        <v>30</v>
      </c>
      <c r="Q578" s="41">
        <f t="shared" si="224"/>
        <v>-0.68299999999999983</v>
      </c>
      <c r="R578" s="40" t="s">
        <v>30</v>
      </c>
      <c r="S578" s="88">
        <f t="shared" si="207"/>
        <v>-0.20041079812206569</v>
      </c>
      <c r="T578" s="83" t="s">
        <v>1139</v>
      </c>
      <c r="U578" s="21"/>
      <c r="W578" s="13"/>
      <c r="X578" s="23"/>
      <c r="Y578" s="23"/>
      <c r="Z578" s="23"/>
    </row>
    <row r="579" spans="1:26" x14ac:dyDescent="0.25">
      <c r="A579" s="38" t="s">
        <v>1125</v>
      </c>
      <c r="B579" s="69" t="s">
        <v>1140</v>
      </c>
      <c r="C579" s="57" t="s">
        <v>1141</v>
      </c>
      <c r="D579" s="50" t="s">
        <v>30</v>
      </c>
      <c r="E579" s="49">
        <v>0.27172233000000001</v>
      </c>
      <c r="F579" s="42" t="s">
        <v>30</v>
      </c>
      <c r="G579" s="40">
        <v>0</v>
      </c>
      <c r="H579" s="40" t="s">
        <v>30</v>
      </c>
      <c r="I579" s="40">
        <v>0.27172233000000001</v>
      </c>
      <c r="J579" s="42" t="s">
        <v>30</v>
      </c>
      <c r="K579" s="49">
        <v>0.27172233000000001</v>
      </c>
      <c r="L579" s="42" t="s">
        <v>30</v>
      </c>
      <c r="M579" s="49">
        <v>0.27839999999999998</v>
      </c>
      <c r="N579" s="42" t="s">
        <v>30</v>
      </c>
      <c r="O579" s="41">
        <f t="shared" si="223"/>
        <v>-6.6776699999999689E-3</v>
      </c>
      <c r="P579" s="40" t="s">
        <v>30</v>
      </c>
      <c r="Q579" s="41">
        <f t="shared" si="224"/>
        <v>6.6776699999999689E-3</v>
      </c>
      <c r="R579" s="40" t="s">
        <v>30</v>
      </c>
      <c r="S579" s="88">
        <f t="shared" si="207"/>
        <v>2.4575344985448815E-2</v>
      </c>
      <c r="T579" s="83" t="s">
        <v>338</v>
      </c>
      <c r="U579" s="21"/>
      <c r="W579" s="13"/>
      <c r="X579" s="23"/>
      <c r="Y579" s="23"/>
      <c r="Z579" s="23"/>
    </row>
    <row r="580" spans="1:26" x14ac:dyDescent="0.25">
      <c r="A580" s="38" t="s">
        <v>1125</v>
      </c>
      <c r="B580" s="69" t="s">
        <v>1142</v>
      </c>
      <c r="C580" s="57" t="s">
        <v>1143</v>
      </c>
      <c r="D580" s="50" t="s">
        <v>30</v>
      </c>
      <c r="E580" s="49">
        <v>8.6252999999999996E-2</v>
      </c>
      <c r="F580" s="42" t="s">
        <v>30</v>
      </c>
      <c r="G580" s="40">
        <v>0</v>
      </c>
      <c r="H580" s="40" t="s">
        <v>30</v>
      </c>
      <c r="I580" s="40">
        <v>8.6252999999999996E-2</v>
      </c>
      <c r="J580" s="42" t="s">
        <v>30</v>
      </c>
      <c r="K580" s="49">
        <v>8.6252999999999996E-2</v>
      </c>
      <c r="L580" s="42" t="s">
        <v>30</v>
      </c>
      <c r="M580" s="49">
        <v>8.6252999999999996E-2</v>
      </c>
      <c r="N580" s="42" t="s">
        <v>30</v>
      </c>
      <c r="O580" s="41">
        <f t="shared" si="223"/>
        <v>0</v>
      </c>
      <c r="P580" s="40" t="s">
        <v>30</v>
      </c>
      <c r="Q580" s="41">
        <f t="shared" si="224"/>
        <v>0</v>
      </c>
      <c r="R580" s="40" t="s">
        <v>30</v>
      </c>
      <c r="S580" s="88">
        <f t="shared" si="207"/>
        <v>0</v>
      </c>
      <c r="T580" s="83" t="s">
        <v>30</v>
      </c>
      <c r="U580" s="21"/>
      <c r="W580" s="13"/>
      <c r="X580" s="23"/>
      <c r="Y580" s="23"/>
      <c r="Z580" s="23"/>
    </row>
    <row r="581" spans="1:26" x14ac:dyDescent="0.25">
      <c r="A581" s="38" t="s">
        <v>1125</v>
      </c>
      <c r="B581" s="69" t="s">
        <v>1144</v>
      </c>
      <c r="C581" s="57" t="s">
        <v>1145</v>
      </c>
      <c r="D581" s="50" t="s">
        <v>30</v>
      </c>
      <c r="E581" s="49">
        <v>0.18561549999999999</v>
      </c>
      <c r="F581" s="42" t="s">
        <v>30</v>
      </c>
      <c r="G581" s="40">
        <v>0</v>
      </c>
      <c r="H581" s="40" t="s">
        <v>30</v>
      </c>
      <c r="I581" s="40">
        <v>0.18561549999999999</v>
      </c>
      <c r="J581" s="42" t="s">
        <v>30</v>
      </c>
      <c r="K581" s="49">
        <v>0.18561549999999999</v>
      </c>
      <c r="L581" s="42" t="s">
        <v>30</v>
      </c>
      <c r="M581" s="49">
        <v>9.0499999999999997E-2</v>
      </c>
      <c r="N581" s="42" t="s">
        <v>30</v>
      </c>
      <c r="O581" s="41">
        <f t="shared" si="223"/>
        <v>9.5115499999999992E-2</v>
      </c>
      <c r="P581" s="40" t="s">
        <v>30</v>
      </c>
      <c r="Q581" s="41">
        <f t="shared" si="224"/>
        <v>-9.5115499999999992E-2</v>
      </c>
      <c r="R581" s="40" t="s">
        <v>30</v>
      </c>
      <c r="S581" s="88">
        <f t="shared" si="207"/>
        <v>-0.51243295953193557</v>
      </c>
      <c r="T581" s="83" t="s">
        <v>1146</v>
      </c>
      <c r="U581" s="21"/>
      <c r="W581" s="13"/>
      <c r="X581" s="23"/>
      <c r="Y581" s="23"/>
      <c r="Z581" s="23"/>
    </row>
    <row r="582" spans="1:26" s="23" customFormat="1" x14ac:dyDescent="0.25">
      <c r="A582" s="30" t="s">
        <v>1147</v>
      </c>
      <c r="B582" s="34" t="s">
        <v>1148</v>
      </c>
      <c r="C582" s="34" t="s">
        <v>29</v>
      </c>
      <c r="D582" s="34" t="s">
        <v>30</v>
      </c>
      <c r="E582" s="34">
        <f>SUM(E583,E598,E603,E612,E619,E624,E625)</f>
        <v>578.24631574585192</v>
      </c>
      <c r="F582" s="26" t="s">
        <v>30</v>
      </c>
      <c r="G582" s="28">
        <f>SUM(G583,G598,G603,G612,G619,G624,G625)</f>
        <v>105.68463089000004</v>
      </c>
      <c r="H582" s="26" t="s">
        <v>30</v>
      </c>
      <c r="I582" s="28">
        <f>SUM(I583,I598,I603,I612,I619,I624,I625)</f>
        <v>472.56168485585192</v>
      </c>
      <c r="J582" s="26" t="s">
        <v>30</v>
      </c>
      <c r="K582" s="34">
        <f>SUM(K583,K598,K603,K612,K619,K624,K625)</f>
        <v>55.902380910000005</v>
      </c>
      <c r="L582" s="26" t="s">
        <v>30</v>
      </c>
      <c r="M582" s="34">
        <f>SUM(M583,M598,M603,M612,M619,M624,M625)</f>
        <v>41.906579119999996</v>
      </c>
      <c r="N582" s="26" t="s">
        <v>30</v>
      </c>
      <c r="O582" s="34">
        <f>SUM(O583,O598,O603,O612,O619,O624,O625)</f>
        <v>430.65510573585192</v>
      </c>
      <c r="P582" s="26" t="s">
        <v>30</v>
      </c>
      <c r="Q582" s="34">
        <f>SUM(Q583,Q598,Q603,Q612,Q619,Q624,Q625)</f>
        <v>-13.995801790000003</v>
      </c>
      <c r="R582" s="26" t="s">
        <v>30</v>
      </c>
      <c r="S582" s="35">
        <f t="shared" si="207"/>
        <v>-0.25036146157231715</v>
      </c>
      <c r="T582" s="82" t="s">
        <v>30</v>
      </c>
      <c r="U582" s="21"/>
      <c r="W582" s="22"/>
    </row>
    <row r="583" spans="1:26" s="23" customFormat="1" ht="31.5" x14ac:dyDescent="0.25">
      <c r="A583" s="30" t="s">
        <v>1149</v>
      </c>
      <c r="B583" s="31" t="s">
        <v>48</v>
      </c>
      <c r="C583" s="32" t="s">
        <v>29</v>
      </c>
      <c r="D583" s="33" t="s">
        <v>30</v>
      </c>
      <c r="E583" s="33">
        <f>SUM(E584,E587,E590,E597)</f>
        <v>320.23805172585196</v>
      </c>
      <c r="F583" s="32" t="s">
        <v>30</v>
      </c>
      <c r="G583" s="33">
        <f t="shared" ref="G583" si="225">SUM(G584,G587,G590,G597)</f>
        <v>64.645873270000038</v>
      </c>
      <c r="H583" s="32" t="s">
        <v>30</v>
      </c>
      <c r="I583" s="33">
        <f t="shared" ref="I583" si="226">SUM(I584,I587,I590,I597)</f>
        <v>255.59217845585192</v>
      </c>
      <c r="J583" s="32" t="s">
        <v>30</v>
      </c>
      <c r="K583" s="33">
        <f t="shared" ref="K583" si="227">SUM(K584,K587,K590,K597)</f>
        <v>14.500046000000001</v>
      </c>
      <c r="L583" s="32" t="s">
        <v>30</v>
      </c>
      <c r="M583" s="33">
        <f t="shared" ref="M583" si="228">SUM(M584,M587,M590,M597)</f>
        <v>3.7590478899999997</v>
      </c>
      <c r="N583" s="32" t="s">
        <v>30</v>
      </c>
      <c r="O583" s="33">
        <f t="shared" ref="O583" si="229">SUM(O584,O587,O590,O597)</f>
        <v>251.83313056585192</v>
      </c>
      <c r="P583" s="32" t="s">
        <v>30</v>
      </c>
      <c r="Q583" s="33">
        <f t="shared" ref="Q583" si="230">SUM(Q584,Q587,Q590,Q597)</f>
        <v>-10.740998110000001</v>
      </c>
      <c r="R583" s="32" t="s">
        <v>30</v>
      </c>
      <c r="S583" s="35">
        <f t="shared" si="207"/>
        <v>-0.74075614035983062</v>
      </c>
      <c r="T583" s="87" t="s">
        <v>30</v>
      </c>
      <c r="U583" s="21"/>
      <c r="W583" s="22"/>
    </row>
    <row r="584" spans="1:26" s="23" customFormat="1" ht="63" x14ac:dyDescent="0.25">
      <c r="A584" s="36" t="s">
        <v>1150</v>
      </c>
      <c r="B584" s="36" t="s">
        <v>50</v>
      </c>
      <c r="C584" s="32" t="s">
        <v>29</v>
      </c>
      <c r="D584" s="33" t="s">
        <v>30</v>
      </c>
      <c r="E584" s="33">
        <f t="shared" ref="E584" si="231">E585+E586</f>
        <v>0</v>
      </c>
      <c r="F584" s="32" t="s">
        <v>30</v>
      </c>
      <c r="G584" s="33">
        <f t="shared" ref="G584" si="232">G585+G586</f>
        <v>0</v>
      </c>
      <c r="H584" s="32" t="s">
        <v>30</v>
      </c>
      <c r="I584" s="33">
        <f t="shared" ref="I584" si="233">I585+I586</f>
        <v>0</v>
      </c>
      <c r="J584" s="32" t="s">
        <v>30</v>
      </c>
      <c r="K584" s="33">
        <f t="shared" ref="K584" si="234">K585+K586</f>
        <v>0</v>
      </c>
      <c r="L584" s="32" t="s">
        <v>30</v>
      </c>
      <c r="M584" s="33">
        <f t="shared" ref="M584" si="235">M585+M586</f>
        <v>0</v>
      </c>
      <c r="N584" s="32" t="s">
        <v>30</v>
      </c>
      <c r="O584" s="33">
        <f t="shared" ref="O584" si="236">O585+O586</f>
        <v>0</v>
      </c>
      <c r="P584" s="32" t="s">
        <v>30</v>
      </c>
      <c r="Q584" s="33">
        <f t="shared" ref="Q584" si="237">Q585+Q586</f>
        <v>0</v>
      </c>
      <c r="R584" s="32" t="s">
        <v>30</v>
      </c>
      <c r="S584" s="35">
        <v>0</v>
      </c>
      <c r="T584" s="87" t="s">
        <v>30</v>
      </c>
      <c r="U584" s="21"/>
      <c r="W584" s="22"/>
    </row>
    <row r="585" spans="1:26" s="23" customFormat="1" ht="31.5" x14ac:dyDescent="0.25">
      <c r="A585" s="36" t="s">
        <v>1151</v>
      </c>
      <c r="B585" s="36" t="s">
        <v>57</v>
      </c>
      <c r="C585" s="32" t="s">
        <v>29</v>
      </c>
      <c r="D585" s="33" t="s">
        <v>30</v>
      </c>
      <c r="E585" s="33">
        <v>0</v>
      </c>
      <c r="F585" s="32" t="s">
        <v>30</v>
      </c>
      <c r="G585" s="33">
        <v>0</v>
      </c>
      <c r="H585" s="32" t="s">
        <v>30</v>
      </c>
      <c r="I585" s="33">
        <v>0</v>
      </c>
      <c r="J585" s="32" t="s">
        <v>30</v>
      </c>
      <c r="K585" s="33">
        <v>0</v>
      </c>
      <c r="L585" s="32" t="s">
        <v>30</v>
      </c>
      <c r="M585" s="33">
        <v>0</v>
      </c>
      <c r="N585" s="32" t="s">
        <v>30</v>
      </c>
      <c r="O585" s="33">
        <v>0</v>
      </c>
      <c r="P585" s="32" t="s">
        <v>30</v>
      </c>
      <c r="Q585" s="33">
        <v>0</v>
      </c>
      <c r="R585" s="32" t="s">
        <v>30</v>
      </c>
      <c r="S585" s="35">
        <v>0</v>
      </c>
      <c r="T585" s="87" t="s">
        <v>30</v>
      </c>
      <c r="U585" s="21"/>
      <c r="W585" s="22"/>
    </row>
    <row r="586" spans="1:26" s="23" customFormat="1" ht="31.5" x14ac:dyDescent="0.25">
      <c r="A586" s="36" t="s">
        <v>1152</v>
      </c>
      <c r="B586" s="36" t="s">
        <v>57</v>
      </c>
      <c r="C586" s="32" t="s">
        <v>29</v>
      </c>
      <c r="D586" s="33" t="s">
        <v>30</v>
      </c>
      <c r="E586" s="33">
        <v>0</v>
      </c>
      <c r="F586" s="32" t="s">
        <v>30</v>
      </c>
      <c r="G586" s="33">
        <v>0</v>
      </c>
      <c r="H586" s="32" t="s">
        <v>30</v>
      </c>
      <c r="I586" s="33">
        <v>0</v>
      </c>
      <c r="J586" s="32" t="s">
        <v>30</v>
      </c>
      <c r="K586" s="33">
        <v>0</v>
      </c>
      <c r="L586" s="32" t="s">
        <v>30</v>
      </c>
      <c r="M586" s="33">
        <v>0</v>
      </c>
      <c r="N586" s="32" t="s">
        <v>30</v>
      </c>
      <c r="O586" s="33">
        <v>0</v>
      </c>
      <c r="P586" s="32" t="s">
        <v>30</v>
      </c>
      <c r="Q586" s="33">
        <v>0</v>
      </c>
      <c r="R586" s="32" t="s">
        <v>30</v>
      </c>
      <c r="S586" s="35">
        <v>0</v>
      </c>
      <c r="T586" s="87" t="s">
        <v>30</v>
      </c>
      <c r="U586" s="21"/>
      <c r="W586" s="22"/>
    </row>
    <row r="587" spans="1:26" s="23" customFormat="1" ht="47.25" x14ac:dyDescent="0.25">
      <c r="A587" s="30" t="s">
        <v>1153</v>
      </c>
      <c r="B587" s="36" t="s">
        <v>59</v>
      </c>
      <c r="C587" s="32" t="s">
        <v>29</v>
      </c>
      <c r="D587" s="33" t="s">
        <v>30</v>
      </c>
      <c r="E587" s="33">
        <f t="shared" ref="E587" si="238">E588+E589</f>
        <v>0</v>
      </c>
      <c r="F587" s="32" t="s">
        <v>30</v>
      </c>
      <c r="G587" s="33">
        <f t="shared" ref="G587" si="239">G588+G589</f>
        <v>0</v>
      </c>
      <c r="H587" s="32" t="s">
        <v>30</v>
      </c>
      <c r="I587" s="33">
        <f t="shared" ref="I587" si="240">I588+I589</f>
        <v>0</v>
      </c>
      <c r="J587" s="32" t="s">
        <v>30</v>
      </c>
      <c r="K587" s="33">
        <f t="shared" ref="K587" si="241">K588+K589</f>
        <v>0</v>
      </c>
      <c r="L587" s="32" t="s">
        <v>30</v>
      </c>
      <c r="M587" s="33">
        <f t="shared" ref="M587" si="242">M588+M589</f>
        <v>0</v>
      </c>
      <c r="N587" s="32" t="s">
        <v>30</v>
      </c>
      <c r="O587" s="33">
        <f t="shared" ref="O587" si="243">O588+O589</f>
        <v>0</v>
      </c>
      <c r="P587" s="32" t="s">
        <v>30</v>
      </c>
      <c r="Q587" s="33">
        <f t="shared" ref="Q587" si="244">Q588+Q589</f>
        <v>0</v>
      </c>
      <c r="R587" s="32" t="s">
        <v>30</v>
      </c>
      <c r="S587" s="35">
        <v>0</v>
      </c>
      <c r="T587" s="87" t="s">
        <v>30</v>
      </c>
      <c r="U587" s="21"/>
      <c r="W587" s="22"/>
    </row>
    <row r="588" spans="1:26" s="23" customFormat="1" ht="31.5" x14ac:dyDescent="0.25">
      <c r="A588" s="30" t="s">
        <v>1154</v>
      </c>
      <c r="B588" s="36" t="s">
        <v>999</v>
      </c>
      <c r="C588" s="32" t="s">
        <v>29</v>
      </c>
      <c r="D588" s="33" t="s">
        <v>30</v>
      </c>
      <c r="E588" s="33">
        <v>0</v>
      </c>
      <c r="F588" s="32" t="s">
        <v>30</v>
      </c>
      <c r="G588" s="33">
        <v>0</v>
      </c>
      <c r="H588" s="32" t="s">
        <v>30</v>
      </c>
      <c r="I588" s="33">
        <v>0</v>
      </c>
      <c r="J588" s="32" t="s">
        <v>30</v>
      </c>
      <c r="K588" s="33">
        <v>0</v>
      </c>
      <c r="L588" s="32" t="s">
        <v>30</v>
      </c>
      <c r="M588" s="33">
        <v>0</v>
      </c>
      <c r="N588" s="32" t="s">
        <v>30</v>
      </c>
      <c r="O588" s="33">
        <v>0</v>
      </c>
      <c r="P588" s="32" t="s">
        <v>30</v>
      </c>
      <c r="Q588" s="33">
        <v>0</v>
      </c>
      <c r="R588" s="32" t="s">
        <v>30</v>
      </c>
      <c r="S588" s="35">
        <v>0</v>
      </c>
      <c r="T588" s="87" t="s">
        <v>30</v>
      </c>
      <c r="U588" s="21"/>
      <c r="W588" s="22"/>
    </row>
    <row r="589" spans="1:26" s="23" customFormat="1" ht="31.5" x14ac:dyDescent="0.25">
      <c r="A589" s="30" t="s">
        <v>1155</v>
      </c>
      <c r="B589" s="36" t="s">
        <v>57</v>
      </c>
      <c r="C589" s="32" t="s">
        <v>29</v>
      </c>
      <c r="D589" s="33" t="s">
        <v>30</v>
      </c>
      <c r="E589" s="33">
        <v>0</v>
      </c>
      <c r="F589" s="32" t="s">
        <v>30</v>
      </c>
      <c r="G589" s="33">
        <v>0</v>
      </c>
      <c r="H589" s="32" t="s">
        <v>30</v>
      </c>
      <c r="I589" s="33">
        <v>0</v>
      </c>
      <c r="J589" s="32" t="s">
        <v>30</v>
      </c>
      <c r="K589" s="33">
        <v>0</v>
      </c>
      <c r="L589" s="32" t="s">
        <v>30</v>
      </c>
      <c r="M589" s="33">
        <v>0</v>
      </c>
      <c r="N589" s="32" t="s">
        <v>30</v>
      </c>
      <c r="O589" s="33">
        <v>0</v>
      </c>
      <c r="P589" s="32" t="s">
        <v>30</v>
      </c>
      <c r="Q589" s="33">
        <v>0</v>
      </c>
      <c r="R589" s="32" t="s">
        <v>30</v>
      </c>
      <c r="S589" s="35">
        <v>0</v>
      </c>
      <c r="T589" s="87" t="s">
        <v>30</v>
      </c>
      <c r="U589" s="21"/>
      <c r="W589" s="22"/>
    </row>
    <row r="590" spans="1:26" s="23" customFormat="1" ht="47.25" x14ac:dyDescent="0.25">
      <c r="A590" s="30" t="s">
        <v>1156</v>
      </c>
      <c r="B590" s="36" t="s">
        <v>63</v>
      </c>
      <c r="C590" s="32" t="s">
        <v>29</v>
      </c>
      <c r="D590" s="33" t="s">
        <v>30</v>
      </c>
      <c r="E590" s="33">
        <f>SUM(E591,E592,E593,E594,E595)</f>
        <v>320.23805172585196</v>
      </c>
      <c r="F590" s="32" t="s">
        <v>30</v>
      </c>
      <c r="G590" s="33">
        <f t="shared" ref="G590" si="245">SUM(G591,G592,G593,G594,G595)</f>
        <v>64.645873270000038</v>
      </c>
      <c r="H590" s="32" t="s">
        <v>30</v>
      </c>
      <c r="I590" s="33">
        <f t="shared" ref="I590" si="246">SUM(I591,I592,I593,I594,I595)</f>
        <v>255.59217845585192</v>
      </c>
      <c r="J590" s="32" t="s">
        <v>30</v>
      </c>
      <c r="K590" s="33">
        <f t="shared" ref="K590" si="247">SUM(K591,K592,K593,K594,K595)</f>
        <v>14.500046000000001</v>
      </c>
      <c r="L590" s="32" t="s">
        <v>30</v>
      </c>
      <c r="M590" s="33">
        <f t="shared" ref="M590" si="248">SUM(M591,M592,M593,M594,M595)</f>
        <v>3.7590478899999997</v>
      </c>
      <c r="N590" s="32" t="s">
        <v>30</v>
      </c>
      <c r="O590" s="33">
        <f t="shared" ref="O590" si="249">SUM(O591,O592,O593,O594,O595)</f>
        <v>251.83313056585192</v>
      </c>
      <c r="P590" s="32" t="s">
        <v>30</v>
      </c>
      <c r="Q590" s="33">
        <f t="shared" ref="Q590" si="250">SUM(Q591,Q592,Q593,Q594,Q595)</f>
        <v>-10.740998110000001</v>
      </c>
      <c r="R590" s="32" t="s">
        <v>30</v>
      </c>
      <c r="S590" s="35">
        <f t="shared" si="207"/>
        <v>-0.74075614035983062</v>
      </c>
      <c r="T590" s="87" t="s">
        <v>30</v>
      </c>
      <c r="U590" s="21"/>
      <c r="W590" s="22"/>
    </row>
    <row r="591" spans="1:26" s="23" customFormat="1" ht="63" x14ac:dyDescent="0.25">
      <c r="A591" s="30" t="s">
        <v>1157</v>
      </c>
      <c r="B591" s="36" t="s">
        <v>65</v>
      </c>
      <c r="C591" s="32" t="s">
        <v>29</v>
      </c>
      <c r="D591" s="33" t="s">
        <v>30</v>
      </c>
      <c r="E591" s="33">
        <v>0</v>
      </c>
      <c r="F591" s="32" t="s">
        <v>30</v>
      </c>
      <c r="G591" s="33">
        <v>0</v>
      </c>
      <c r="H591" s="32" t="s">
        <v>30</v>
      </c>
      <c r="I591" s="33">
        <v>0</v>
      </c>
      <c r="J591" s="32" t="s">
        <v>30</v>
      </c>
      <c r="K591" s="33">
        <v>0</v>
      </c>
      <c r="L591" s="32" t="s">
        <v>30</v>
      </c>
      <c r="M591" s="33">
        <v>0</v>
      </c>
      <c r="N591" s="32" t="s">
        <v>30</v>
      </c>
      <c r="O591" s="33">
        <v>0</v>
      </c>
      <c r="P591" s="32" t="s">
        <v>30</v>
      </c>
      <c r="Q591" s="33">
        <v>0</v>
      </c>
      <c r="R591" s="32" t="s">
        <v>30</v>
      </c>
      <c r="S591" s="35">
        <v>0</v>
      </c>
      <c r="T591" s="87" t="s">
        <v>30</v>
      </c>
      <c r="U591" s="21"/>
      <c r="W591" s="22"/>
    </row>
    <row r="592" spans="1:26" s="23" customFormat="1" ht="63" x14ac:dyDescent="0.25">
      <c r="A592" s="30" t="s">
        <v>1158</v>
      </c>
      <c r="B592" s="34" t="s">
        <v>67</v>
      </c>
      <c r="C592" s="34" t="s">
        <v>29</v>
      </c>
      <c r="D592" s="46" t="s">
        <v>30</v>
      </c>
      <c r="E592" s="46">
        <v>0</v>
      </c>
      <c r="F592" s="32" t="s">
        <v>30</v>
      </c>
      <c r="G592" s="46">
        <v>0</v>
      </c>
      <c r="H592" s="32" t="s">
        <v>30</v>
      </c>
      <c r="I592" s="46">
        <v>0</v>
      </c>
      <c r="J592" s="32" t="s">
        <v>30</v>
      </c>
      <c r="K592" s="46">
        <v>0</v>
      </c>
      <c r="L592" s="32" t="s">
        <v>30</v>
      </c>
      <c r="M592" s="46">
        <v>0</v>
      </c>
      <c r="N592" s="32" t="s">
        <v>30</v>
      </c>
      <c r="O592" s="46">
        <v>0</v>
      </c>
      <c r="P592" s="32" t="s">
        <v>30</v>
      </c>
      <c r="Q592" s="46">
        <v>0</v>
      </c>
      <c r="R592" s="32" t="s">
        <v>30</v>
      </c>
      <c r="S592" s="35">
        <v>0</v>
      </c>
      <c r="T592" s="87" t="s">
        <v>30</v>
      </c>
      <c r="U592" s="21"/>
      <c r="W592" s="22"/>
    </row>
    <row r="593" spans="1:26" s="23" customFormat="1" ht="63" x14ac:dyDescent="0.25">
      <c r="A593" s="30" t="s">
        <v>1159</v>
      </c>
      <c r="B593" s="31" t="s">
        <v>69</v>
      </c>
      <c r="C593" s="32" t="s">
        <v>29</v>
      </c>
      <c r="D593" s="33" t="s">
        <v>30</v>
      </c>
      <c r="E593" s="33">
        <v>0</v>
      </c>
      <c r="F593" s="32" t="s">
        <v>30</v>
      </c>
      <c r="G593" s="33">
        <v>0</v>
      </c>
      <c r="H593" s="32" t="s">
        <v>30</v>
      </c>
      <c r="I593" s="33">
        <v>0</v>
      </c>
      <c r="J593" s="32" t="s">
        <v>30</v>
      </c>
      <c r="K593" s="33">
        <v>0</v>
      </c>
      <c r="L593" s="32" t="s">
        <v>30</v>
      </c>
      <c r="M593" s="33">
        <v>0</v>
      </c>
      <c r="N593" s="32" t="s">
        <v>30</v>
      </c>
      <c r="O593" s="33">
        <v>0</v>
      </c>
      <c r="P593" s="32" t="s">
        <v>30</v>
      </c>
      <c r="Q593" s="33">
        <v>0</v>
      </c>
      <c r="R593" s="32" t="s">
        <v>30</v>
      </c>
      <c r="S593" s="35">
        <v>0</v>
      </c>
      <c r="T593" s="87" t="s">
        <v>30</v>
      </c>
      <c r="U593" s="21"/>
      <c r="W593" s="22"/>
    </row>
    <row r="594" spans="1:26" s="23" customFormat="1" ht="78.75" x14ac:dyDescent="0.25">
      <c r="A594" s="30" t="s">
        <v>1160</v>
      </c>
      <c r="B594" s="31" t="s">
        <v>73</v>
      </c>
      <c r="C594" s="32" t="s">
        <v>29</v>
      </c>
      <c r="D594" s="33" t="s">
        <v>30</v>
      </c>
      <c r="E594" s="33">
        <v>0</v>
      </c>
      <c r="F594" s="32" t="s">
        <v>30</v>
      </c>
      <c r="G594" s="33">
        <v>0</v>
      </c>
      <c r="H594" s="32" t="s">
        <v>30</v>
      </c>
      <c r="I594" s="33">
        <v>0</v>
      </c>
      <c r="J594" s="32" t="s">
        <v>30</v>
      </c>
      <c r="K594" s="33">
        <v>0</v>
      </c>
      <c r="L594" s="32" t="s">
        <v>30</v>
      </c>
      <c r="M594" s="33">
        <v>0</v>
      </c>
      <c r="N594" s="32" t="s">
        <v>30</v>
      </c>
      <c r="O594" s="33">
        <v>0</v>
      </c>
      <c r="P594" s="32" t="s">
        <v>30</v>
      </c>
      <c r="Q594" s="33">
        <v>0</v>
      </c>
      <c r="R594" s="32" t="s">
        <v>30</v>
      </c>
      <c r="S594" s="35">
        <v>0</v>
      </c>
      <c r="T594" s="87" t="s">
        <v>30</v>
      </c>
      <c r="U594" s="21"/>
      <c r="W594" s="22"/>
    </row>
    <row r="595" spans="1:26" s="23" customFormat="1" ht="78.75" x14ac:dyDescent="0.25">
      <c r="A595" s="34" t="s">
        <v>1161</v>
      </c>
      <c r="B595" s="34" t="s">
        <v>75</v>
      </c>
      <c r="C595" s="34" t="s">
        <v>29</v>
      </c>
      <c r="D595" s="33" t="s">
        <v>30</v>
      </c>
      <c r="E595" s="33">
        <f t="shared" ref="E595" si="251">SUM(E596)</f>
        <v>320.23805172585196</v>
      </c>
      <c r="F595" s="32" t="s">
        <v>30</v>
      </c>
      <c r="G595" s="33">
        <f t="shared" ref="G595" si="252">SUM(G596)</f>
        <v>64.645873270000038</v>
      </c>
      <c r="H595" s="32" t="s">
        <v>30</v>
      </c>
      <c r="I595" s="33">
        <f t="shared" ref="I595" si="253">SUM(I596)</f>
        <v>255.59217845585192</v>
      </c>
      <c r="J595" s="32" t="s">
        <v>30</v>
      </c>
      <c r="K595" s="33">
        <f t="shared" ref="K595" si="254">SUM(K596)</f>
        <v>14.500046000000001</v>
      </c>
      <c r="L595" s="32" t="s">
        <v>30</v>
      </c>
      <c r="M595" s="33">
        <f t="shared" ref="M595" si="255">SUM(M596)</f>
        <v>3.7590478899999997</v>
      </c>
      <c r="N595" s="32" t="s">
        <v>30</v>
      </c>
      <c r="O595" s="33">
        <f t="shared" ref="O595" si="256">SUM(O596)</f>
        <v>251.83313056585192</v>
      </c>
      <c r="P595" s="32" t="s">
        <v>30</v>
      </c>
      <c r="Q595" s="33">
        <f t="shared" ref="Q595" si="257">SUM(Q596)</f>
        <v>-10.740998110000001</v>
      </c>
      <c r="R595" s="32" t="s">
        <v>30</v>
      </c>
      <c r="S595" s="35">
        <f t="shared" si="207"/>
        <v>-0.74075614035983062</v>
      </c>
      <c r="T595" s="87" t="s">
        <v>30</v>
      </c>
      <c r="U595" s="21"/>
      <c r="W595" s="22"/>
    </row>
    <row r="596" spans="1:26" ht="71.25" customHeight="1" x14ac:dyDescent="0.25">
      <c r="A596" s="42" t="s">
        <v>1161</v>
      </c>
      <c r="B596" s="53" t="s">
        <v>1162</v>
      </c>
      <c r="C596" s="42" t="s">
        <v>1163</v>
      </c>
      <c r="D596" s="49" t="s">
        <v>30</v>
      </c>
      <c r="E596" s="49">
        <v>320.23805172585196</v>
      </c>
      <c r="F596" s="42" t="s">
        <v>30</v>
      </c>
      <c r="G596" s="40">
        <v>64.645873270000038</v>
      </c>
      <c r="H596" s="40" t="s">
        <v>30</v>
      </c>
      <c r="I596" s="40">
        <v>255.59217845585192</v>
      </c>
      <c r="J596" s="42" t="s">
        <v>30</v>
      </c>
      <c r="K596" s="49">
        <v>14.500046000000001</v>
      </c>
      <c r="L596" s="42" t="s">
        <v>30</v>
      </c>
      <c r="M596" s="49">
        <v>3.7590478899999997</v>
      </c>
      <c r="N596" s="42" t="s">
        <v>30</v>
      </c>
      <c r="O596" s="41">
        <f>I596-M596</f>
        <v>251.83313056585192</v>
      </c>
      <c r="P596" s="40" t="s">
        <v>30</v>
      </c>
      <c r="Q596" s="41">
        <f>M596-K596</f>
        <v>-10.740998110000001</v>
      </c>
      <c r="R596" s="40" t="s">
        <v>30</v>
      </c>
      <c r="S596" s="88">
        <f t="shared" si="207"/>
        <v>-0.74075614035983062</v>
      </c>
      <c r="T596" s="83" t="s">
        <v>1164</v>
      </c>
      <c r="U596" s="21"/>
      <c r="W596" s="13"/>
      <c r="X596" s="23"/>
      <c r="Y596" s="23"/>
      <c r="Z596" s="23"/>
    </row>
    <row r="597" spans="1:26" s="23" customFormat="1" ht="31.5" x14ac:dyDescent="0.25">
      <c r="A597" s="34" t="s">
        <v>1165</v>
      </c>
      <c r="B597" s="34" t="s">
        <v>86</v>
      </c>
      <c r="C597" s="34" t="s">
        <v>29</v>
      </c>
      <c r="D597" s="33" t="s">
        <v>30</v>
      </c>
      <c r="E597" s="33">
        <v>0</v>
      </c>
      <c r="F597" s="26" t="s">
        <v>30</v>
      </c>
      <c r="G597" s="27">
        <v>0</v>
      </c>
      <c r="H597" s="26" t="s">
        <v>30</v>
      </c>
      <c r="I597" s="27">
        <v>0</v>
      </c>
      <c r="J597" s="26" t="s">
        <v>30</v>
      </c>
      <c r="K597" s="33">
        <v>0</v>
      </c>
      <c r="L597" s="26" t="s">
        <v>30</v>
      </c>
      <c r="M597" s="33">
        <v>0</v>
      </c>
      <c r="N597" s="26" t="s">
        <v>30</v>
      </c>
      <c r="O597" s="33">
        <v>0</v>
      </c>
      <c r="P597" s="26" t="s">
        <v>30</v>
      </c>
      <c r="Q597" s="33">
        <v>0</v>
      </c>
      <c r="R597" s="26" t="s">
        <v>30</v>
      </c>
      <c r="S597" s="35">
        <v>0</v>
      </c>
      <c r="T597" s="82" t="s">
        <v>30</v>
      </c>
      <c r="U597" s="21"/>
      <c r="W597" s="22"/>
    </row>
    <row r="598" spans="1:26" s="23" customFormat="1" ht="47.25" x14ac:dyDescent="0.25">
      <c r="A598" s="34" t="s">
        <v>1166</v>
      </c>
      <c r="B598" s="34" t="s">
        <v>88</v>
      </c>
      <c r="C598" s="34" t="s">
        <v>29</v>
      </c>
      <c r="D598" s="33" t="s">
        <v>30</v>
      </c>
      <c r="E598" s="33">
        <f>E599+E600+E601+E602</f>
        <v>0</v>
      </c>
      <c r="F598" s="32" t="s">
        <v>30</v>
      </c>
      <c r="G598" s="33">
        <f>G599+G600+G601+G602</f>
        <v>0</v>
      </c>
      <c r="H598" s="32" t="s">
        <v>30</v>
      </c>
      <c r="I598" s="33">
        <f>I599+I600+I601+I602</f>
        <v>0</v>
      </c>
      <c r="J598" s="32" t="s">
        <v>30</v>
      </c>
      <c r="K598" s="33">
        <f>K599+K600+K601+K602</f>
        <v>0</v>
      </c>
      <c r="L598" s="32" t="s">
        <v>30</v>
      </c>
      <c r="M598" s="33">
        <f>M599+M600+M601+M602</f>
        <v>0</v>
      </c>
      <c r="N598" s="32" t="s">
        <v>30</v>
      </c>
      <c r="O598" s="33">
        <f>O599+O600+O601+O602</f>
        <v>0</v>
      </c>
      <c r="P598" s="32" t="s">
        <v>30</v>
      </c>
      <c r="Q598" s="33">
        <f>Q599+Q600+Q601+Q602</f>
        <v>0</v>
      </c>
      <c r="R598" s="32" t="s">
        <v>30</v>
      </c>
      <c r="S598" s="35">
        <v>0</v>
      </c>
      <c r="T598" s="87" t="s">
        <v>30</v>
      </c>
      <c r="U598" s="21"/>
      <c r="W598" s="22"/>
    </row>
    <row r="599" spans="1:26" s="23" customFormat="1" ht="31.5" x14ac:dyDescent="0.25">
      <c r="A599" s="34" t="s">
        <v>1167</v>
      </c>
      <c r="B599" s="34" t="s">
        <v>90</v>
      </c>
      <c r="C599" s="34" t="s">
        <v>29</v>
      </c>
      <c r="D599" s="33" t="s">
        <v>30</v>
      </c>
      <c r="E599" s="33">
        <v>0</v>
      </c>
      <c r="F599" s="32" t="s">
        <v>30</v>
      </c>
      <c r="G599" s="33">
        <v>0</v>
      </c>
      <c r="H599" s="32" t="s">
        <v>30</v>
      </c>
      <c r="I599" s="33">
        <v>0</v>
      </c>
      <c r="J599" s="32" t="s">
        <v>30</v>
      </c>
      <c r="K599" s="33">
        <v>0</v>
      </c>
      <c r="L599" s="32" t="s">
        <v>30</v>
      </c>
      <c r="M599" s="33">
        <v>0</v>
      </c>
      <c r="N599" s="32" t="s">
        <v>30</v>
      </c>
      <c r="O599" s="33">
        <v>0</v>
      </c>
      <c r="P599" s="32" t="s">
        <v>30</v>
      </c>
      <c r="Q599" s="33">
        <v>0</v>
      </c>
      <c r="R599" s="32" t="s">
        <v>30</v>
      </c>
      <c r="S599" s="35">
        <v>0</v>
      </c>
      <c r="T599" s="87" t="s">
        <v>30</v>
      </c>
      <c r="U599" s="21"/>
      <c r="W599" s="22"/>
    </row>
    <row r="600" spans="1:26" s="23" customFormat="1" x14ac:dyDescent="0.25">
      <c r="A600" s="34" t="s">
        <v>1168</v>
      </c>
      <c r="B600" s="34" t="s">
        <v>97</v>
      </c>
      <c r="C600" s="34" t="s">
        <v>29</v>
      </c>
      <c r="D600" s="33" t="s">
        <v>30</v>
      </c>
      <c r="E600" s="33">
        <v>0</v>
      </c>
      <c r="F600" s="32" t="s">
        <v>30</v>
      </c>
      <c r="G600" s="33">
        <v>0</v>
      </c>
      <c r="H600" s="32" t="s">
        <v>30</v>
      </c>
      <c r="I600" s="33">
        <v>0</v>
      </c>
      <c r="J600" s="32" t="s">
        <v>30</v>
      </c>
      <c r="K600" s="33">
        <v>0</v>
      </c>
      <c r="L600" s="32" t="s">
        <v>30</v>
      </c>
      <c r="M600" s="33">
        <v>0</v>
      </c>
      <c r="N600" s="32" t="s">
        <v>30</v>
      </c>
      <c r="O600" s="33">
        <v>0</v>
      </c>
      <c r="P600" s="32" t="s">
        <v>30</v>
      </c>
      <c r="Q600" s="33">
        <v>0</v>
      </c>
      <c r="R600" s="32" t="s">
        <v>30</v>
      </c>
      <c r="S600" s="35">
        <v>0</v>
      </c>
      <c r="T600" s="87" t="s">
        <v>30</v>
      </c>
      <c r="U600" s="21"/>
      <c r="W600" s="22"/>
    </row>
    <row r="601" spans="1:26" s="23" customFormat="1" x14ac:dyDescent="0.25">
      <c r="A601" s="34" t="s">
        <v>1169</v>
      </c>
      <c r="B601" s="34" t="s">
        <v>109</v>
      </c>
      <c r="C601" s="34" t="s">
        <v>29</v>
      </c>
      <c r="D601" s="33" t="s">
        <v>30</v>
      </c>
      <c r="E601" s="33">
        <v>0</v>
      </c>
      <c r="F601" s="26" t="s">
        <v>30</v>
      </c>
      <c r="G601" s="27">
        <v>0</v>
      </c>
      <c r="H601" s="26" t="s">
        <v>30</v>
      </c>
      <c r="I601" s="27">
        <v>0</v>
      </c>
      <c r="J601" s="26" t="s">
        <v>30</v>
      </c>
      <c r="K601" s="33">
        <v>0</v>
      </c>
      <c r="L601" s="26" t="s">
        <v>30</v>
      </c>
      <c r="M601" s="33">
        <v>0</v>
      </c>
      <c r="N601" s="26" t="s">
        <v>30</v>
      </c>
      <c r="O601" s="33">
        <v>0</v>
      </c>
      <c r="P601" s="26" t="s">
        <v>30</v>
      </c>
      <c r="Q601" s="33">
        <v>0</v>
      </c>
      <c r="R601" s="26" t="s">
        <v>30</v>
      </c>
      <c r="S601" s="35">
        <v>0</v>
      </c>
      <c r="T601" s="82" t="s">
        <v>30</v>
      </c>
      <c r="U601" s="21"/>
      <c r="W601" s="22"/>
    </row>
    <row r="602" spans="1:26" s="23" customFormat="1" ht="31.5" x14ac:dyDescent="0.25">
      <c r="A602" s="34" t="s">
        <v>1170</v>
      </c>
      <c r="B602" s="34" t="s">
        <v>114</v>
      </c>
      <c r="C602" s="34" t="s">
        <v>29</v>
      </c>
      <c r="D602" s="33" t="s">
        <v>30</v>
      </c>
      <c r="E602" s="33">
        <v>0</v>
      </c>
      <c r="F602" s="32" t="s">
        <v>30</v>
      </c>
      <c r="G602" s="33">
        <v>0</v>
      </c>
      <c r="H602" s="32" t="s">
        <v>30</v>
      </c>
      <c r="I602" s="33">
        <v>0</v>
      </c>
      <c r="J602" s="32" t="s">
        <v>30</v>
      </c>
      <c r="K602" s="33">
        <v>0</v>
      </c>
      <c r="L602" s="32" t="s">
        <v>30</v>
      </c>
      <c r="M602" s="33">
        <v>0</v>
      </c>
      <c r="N602" s="32" t="s">
        <v>30</v>
      </c>
      <c r="O602" s="33">
        <v>0</v>
      </c>
      <c r="P602" s="32" t="s">
        <v>30</v>
      </c>
      <c r="Q602" s="33">
        <v>0</v>
      </c>
      <c r="R602" s="32" t="s">
        <v>30</v>
      </c>
      <c r="S602" s="35">
        <v>0</v>
      </c>
      <c r="T602" s="87" t="s">
        <v>30</v>
      </c>
      <c r="U602" s="21"/>
      <c r="W602" s="22"/>
    </row>
    <row r="603" spans="1:26" s="23" customFormat="1" ht="31.5" x14ac:dyDescent="0.25">
      <c r="A603" s="34" t="s">
        <v>1171</v>
      </c>
      <c r="B603" s="34" t="s">
        <v>126</v>
      </c>
      <c r="C603" s="34" t="s">
        <v>29</v>
      </c>
      <c r="D603" s="33" t="s">
        <v>30</v>
      </c>
      <c r="E603" s="33">
        <f t="shared" ref="E603" si="258">E604+E605+E606+E607</f>
        <v>258.00826402000001</v>
      </c>
      <c r="F603" s="26" t="s">
        <v>30</v>
      </c>
      <c r="G603" s="27">
        <f t="shared" ref="G603" si="259">G604+G605+G606+G607</f>
        <v>41.038757619999998</v>
      </c>
      <c r="H603" s="26" t="s">
        <v>30</v>
      </c>
      <c r="I603" s="27">
        <f t="shared" ref="I603" si="260">I604+I605+I606+I607</f>
        <v>216.9695064</v>
      </c>
      <c r="J603" s="26" t="s">
        <v>30</v>
      </c>
      <c r="K603" s="33">
        <f t="shared" ref="K603" si="261">K604+K605+K606+K607</f>
        <v>41.40233491</v>
      </c>
      <c r="L603" s="26" t="s">
        <v>30</v>
      </c>
      <c r="M603" s="33">
        <f t="shared" ref="M603" si="262">M604+M605+M606+M607</f>
        <v>38.147531229999998</v>
      </c>
      <c r="N603" s="26" t="s">
        <v>30</v>
      </c>
      <c r="O603" s="33">
        <f t="shared" ref="O603" si="263">O604+O605+O606+O607</f>
        <v>178.82197517</v>
      </c>
      <c r="P603" s="26" t="s">
        <v>30</v>
      </c>
      <c r="Q603" s="33">
        <f t="shared" ref="Q603" si="264">Q604+Q605+Q606+Q607</f>
        <v>-3.254803680000002</v>
      </c>
      <c r="R603" s="26" t="s">
        <v>30</v>
      </c>
      <c r="S603" s="35">
        <f t="shared" ref="S603:S611" si="265">Q603/K603</f>
        <v>-7.8614012641443118E-2</v>
      </c>
      <c r="T603" s="82" t="s">
        <v>30</v>
      </c>
      <c r="U603" s="21"/>
      <c r="W603" s="22"/>
    </row>
    <row r="604" spans="1:26" s="23" customFormat="1" ht="31.5" x14ac:dyDescent="0.25">
      <c r="A604" s="34" t="s">
        <v>1172</v>
      </c>
      <c r="B604" s="34" t="s">
        <v>128</v>
      </c>
      <c r="C604" s="34" t="s">
        <v>29</v>
      </c>
      <c r="D604" s="33" t="s">
        <v>30</v>
      </c>
      <c r="E604" s="33">
        <v>0</v>
      </c>
      <c r="F604" s="32" t="s">
        <v>30</v>
      </c>
      <c r="G604" s="33">
        <v>0</v>
      </c>
      <c r="H604" s="32" t="s">
        <v>30</v>
      </c>
      <c r="I604" s="33">
        <v>0</v>
      </c>
      <c r="J604" s="32" t="s">
        <v>30</v>
      </c>
      <c r="K604" s="33">
        <v>0</v>
      </c>
      <c r="L604" s="32" t="s">
        <v>30</v>
      </c>
      <c r="M604" s="33">
        <v>0</v>
      </c>
      <c r="N604" s="32" t="s">
        <v>30</v>
      </c>
      <c r="O604" s="33">
        <v>0</v>
      </c>
      <c r="P604" s="32" t="s">
        <v>30</v>
      </c>
      <c r="Q604" s="33">
        <v>0</v>
      </c>
      <c r="R604" s="32" t="s">
        <v>30</v>
      </c>
      <c r="S604" s="35">
        <v>0</v>
      </c>
      <c r="T604" s="87" t="s">
        <v>30</v>
      </c>
      <c r="U604" s="21"/>
      <c r="W604" s="22"/>
    </row>
    <row r="605" spans="1:26" s="23" customFormat="1" ht="31.5" x14ac:dyDescent="0.25">
      <c r="A605" s="34" t="s">
        <v>1173</v>
      </c>
      <c r="B605" s="34" t="s">
        <v>158</v>
      </c>
      <c r="C605" s="34" t="s">
        <v>29</v>
      </c>
      <c r="D605" s="33" t="s">
        <v>30</v>
      </c>
      <c r="E605" s="33">
        <v>0</v>
      </c>
      <c r="F605" s="32" t="s">
        <v>30</v>
      </c>
      <c r="G605" s="33">
        <v>0</v>
      </c>
      <c r="H605" s="32" t="s">
        <v>30</v>
      </c>
      <c r="I605" s="33">
        <v>0</v>
      </c>
      <c r="J605" s="32" t="s">
        <v>30</v>
      </c>
      <c r="K605" s="33">
        <v>0</v>
      </c>
      <c r="L605" s="32" t="s">
        <v>30</v>
      </c>
      <c r="M605" s="33">
        <v>0</v>
      </c>
      <c r="N605" s="32" t="s">
        <v>30</v>
      </c>
      <c r="O605" s="33">
        <v>0</v>
      </c>
      <c r="P605" s="32" t="s">
        <v>30</v>
      </c>
      <c r="Q605" s="33">
        <v>0</v>
      </c>
      <c r="R605" s="32" t="s">
        <v>30</v>
      </c>
      <c r="S605" s="35">
        <v>0</v>
      </c>
      <c r="T605" s="87" t="s">
        <v>30</v>
      </c>
      <c r="U605" s="21"/>
      <c r="W605" s="22"/>
    </row>
    <row r="606" spans="1:26" s="23" customFormat="1" ht="31.5" x14ac:dyDescent="0.25">
      <c r="A606" s="34" t="s">
        <v>1174</v>
      </c>
      <c r="B606" s="34" t="s">
        <v>160</v>
      </c>
      <c r="C606" s="34" t="s">
        <v>29</v>
      </c>
      <c r="D606" s="33" t="s">
        <v>30</v>
      </c>
      <c r="E606" s="33">
        <v>0</v>
      </c>
      <c r="F606" s="32" t="s">
        <v>30</v>
      </c>
      <c r="G606" s="33">
        <v>0</v>
      </c>
      <c r="H606" s="32" t="s">
        <v>30</v>
      </c>
      <c r="I606" s="33">
        <v>0</v>
      </c>
      <c r="J606" s="32" t="s">
        <v>30</v>
      </c>
      <c r="K606" s="33">
        <v>0</v>
      </c>
      <c r="L606" s="32" t="s">
        <v>30</v>
      </c>
      <c r="M606" s="33">
        <v>0</v>
      </c>
      <c r="N606" s="32" t="s">
        <v>30</v>
      </c>
      <c r="O606" s="33">
        <v>0</v>
      </c>
      <c r="P606" s="32" t="s">
        <v>30</v>
      </c>
      <c r="Q606" s="33">
        <v>0</v>
      </c>
      <c r="R606" s="32" t="s">
        <v>30</v>
      </c>
      <c r="S606" s="35">
        <v>0</v>
      </c>
      <c r="T606" s="87" t="s">
        <v>30</v>
      </c>
      <c r="U606" s="21"/>
      <c r="W606" s="22"/>
    </row>
    <row r="607" spans="1:26" s="23" customFormat="1" ht="31.5" x14ac:dyDescent="0.25">
      <c r="A607" s="34" t="s">
        <v>1175</v>
      </c>
      <c r="B607" s="34" t="s">
        <v>192</v>
      </c>
      <c r="C607" s="34" t="s">
        <v>29</v>
      </c>
      <c r="D607" s="33" t="s">
        <v>30</v>
      </c>
      <c r="E607" s="33">
        <f>SUM(E608:E611)</f>
        <v>258.00826402000001</v>
      </c>
      <c r="F607" s="32" t="s">
        <v>30</v>
      </c>
      <c r="G607" s="33">
        <f>SUM(G608:G611)</f>
        <v>41.038757619999998</v>
      </c>
      <c r="H607" s="32" t="s">
        <v>30</v>
      </c>
      <c r="I607" s="33">
        <f>SUM(I608:I611)</f>
        <v>216.9695064</v>
      </c>
      <c r="J607" s="32" t="s">
        <v>30</v>
      </c>
      <c r="K607" s="33">
        <f>SUM(K608:K611)</f>
        <v>41.40233491</v>
      </c>
      <c r="L607" s="32" t="s">
        <v>30</v>
      </c>
      <c r="M607" s="33">
        <f>SUM(M608:M611)</f>
        <v>38.147531229999998</v>
      </c>
      <c r="N607" s="32" t="s">
        <v>30</v>
      </c>
      <c r="O607" s="33">
        <f>SUM(O608:O611)</f>
        <v>178.82197517</v>
      </c>
      <c r="P607" s="32" t="s">
        <v>30</v>
      </c>
      <c r="Q607" s="33">
        <f>SUM(Q608:Q611)</f>
        <v>-3.254803680000002</v>
      </c>
      <c r="R607" s="32" t="s">
        <v>30</v>
      </c>
      <c r="S607" s="35">
        <f t="shared" si="265"/>
        <v>-7.8614012641443118E-2</v>
      </c>
      <c r="T607" s="87" t="s">
        <v>30</v>
      </c>
      <c r="U607" s="21"/>
      <c r="W607" s="22"/>
    </row>
    <row r="608" spans="1:26" ht="31.5" x14ac:dyDescent="0.25">
      <c r="A608" s="42" t="s">
        <v>1175</v>
      </c>
      <c r="B608" s="53" t="s">
        <v>1176</v>
      </c>
      <c r="C608" s="42" t="s">
        <v>1177</v>
      </c>
      <c r="D608" s="50" t="s">
        <v>30</v>
      </c>
      <c r="E608" s="49">
        <v>63.988</v>
      </c>
      <c r="F608" s="42" t="s">
        <v>30</v>
      </c>
      <c r="G608" s="40">
        <v>26.740072190000003</v>
      </c>
      <c r="H608" s="40" t="s">
        <v>30</v>
      </c>
      <c r="I608" s="40">
        <v>37.247927809999993</v>
      </c>
      <c r="J608" s="42" t="s">
        <v>30</v>
      </c>
      <c r="K608" s="49">
        <v>1.7139260100000002</v>
      </c>
      <c r="L608" s="42" t="s">
        <v>30</v>
      </c>
      <c r="M608" s="49">
        <v>1.71392601</v>
      </c>
      <c r="N608" s="42" t="s">
        <v>30</v>
      </c>
      <c r="O608" s="41">
        <f t="shared" ref="O608:O611" si="266">I608-M608</f>
        <v>35.534001799999992</v>
      </c>
      <c r="P608" s="40" t="s">
        <v>30</v>
      </c>
      <c r="Q608" s="41">
        <f t="shared" ref="Q608:Q611" si="267">M608-K608</f>
        <v>0</v>
      </c>
      <c r="R608" s="40" t="s">
        <v>30</v>
      </c>
      <c r="S608" s="88">
        <f t="shared" si="265"/>
        <v>0</v>
      </c>
      <c r="T608" s="83" t="s">
        <v>30</v>
      </c>
      <c r="U608" s="21"/>
      <c r="W608" s="13"/>
      <c r="X608" s="23"/>
      <c r="Y608" s="23"/>
      <c r="Z608" s="23"/>
    </row>
    <row r="609" spans="1:26" ht="31.5" x14ac:dyDescent="0.25">
      <c r="A609" s="42" t="s">
        <v>1175</v>
      </c>
      <c r="B609" s="53" t="s">
        <v>1178</v>
      </c>
      <c r="C609" s="42" t="s">
        <v>1179</v>
      </c>
      <c r="D609" s="49" t="s">
        <v>30</v>
      </c>
      <c r="E609" s="49">
        <v>59.11134706</v>
      </c>
      <c r="F609" s="42" t="s">
        <v>30</v>
      </c>
      <c r="G609" s="40">
        <v>1.9120057999999998</v>
      </c>
      <c r="H609" s="40" t="s">
        <v>30</v>
      </c>
      <c r="I609" s="40">
        <v>57.199341259999997</v>
      </c>
      <c r="J609" s="42" t="s">
        <v>30</v>
      </c>
      <c r="K609" s="49">
        <v>29.7693789</v>
      </c>
      <c r="L609" s="42" t="s">
        <v>30</v>
      </c>
      <c r="M609" s="49">
        <v>27.02193406</v>
      </c>
      <c r="N609" s="42" t="s">
        <v>30</v>
      </c>
      <c r="O609" s="41">
        <f t="shared" si="266"/>
        <v>30.177407199999998</v>
      </c>
      <c r="P609" s="40" t="s">
        <v>30</v>
      </c>
      <c r="Q609" s="41">
        <f t="shared" si="267"/>
        <v>-2.74744484</v>
      </c>
      <c r="R609" s="40" t="s">
        <v>30</v>
      </c>
      <c r="S609" s="88">
        <f t="shared" si="265"/>
        <v>-9.2290969496847647E-2</v>
      </c>
      <c r="T609" s="83" t="s">
        <v>30</v>
      </c>
      <c r="U609" s="21"/>
      <c r="W609" s="13"/>
      <c r="X609" s="23"/>
      <c r="Y609" s="23"/>
      <c r="Z609" s="23"/>
    </row>
    <row r="610" spans="1:26" ht="31.5" x14ac:dyDescent="0.25">
      <c r="A610" s="42" t="s">
        <v>1175</v>
      </c>
      <c r="B610" s="53" t="s">
        <v>1180</v>
      </c>
      <c r="C610" s="42" t="s">
        <v>1181</v>
      </c>
      <c r="D610" s="49" t="s">
        <v>30</v>
      </c>
      <c r="E610" s="49">
        <v>65.473916959999997</v>
      </c>
      <c r="F610" s="42" t="s">
        <v>30</v>
      </c>
      <c r="G610" s="40">
        <v>0</v>
      </c>
      <c r="H610" s="40" t="s">
        <v>30</v>
      </c>
      <c r="I610" s="40">
        <v>65.473916959999997</v>
      </c>
      <c r="J610" s="42" t="s">
        <v>30</v>
      </c>
      <c r="K610" s="49">
        <v>0</v>
      </c>
      <c r="L610" s="42" t="s">
        <v>30</v>
      </c>
      <c r="M610" s="49">
        <v>0</v>
      </c>
      <c r="N610" s="42" t="s">
        <v>30</v>
      </c>
      <c r="O610" s="41">
        <f t="shared" si="266"/>
        <v>65.473916959999997</v>
      </c>
      <c r="P610" s="40" t="s">
        <v>30</v>
      </c>
      <c r="Q610" s="41">
        <f t="shared" si="267"/>
        <v>0</v>
      </c>
      <c r="R610" s="40" t="s">
        <v>30</v>
      </c>
      <c r="S610" s="88">
        <v>0</v>
      </c>
      <c r="T610" s="83" t="s">
        <v>30</v>
      </c>
      <c r="U610" s="21"/>
      <c r="W610" s="13"/>
      <c r="X610" s="23"/>
      <c r="Y610" s="23"/>
      <c r="Z610" s="23"/>
    </row>
    <row r="611" spans="1:26" ht="31.5" x14ac:dyDescent="0.25">
      <c r="A611" s="42" t="s">
        <v>1175</v>
      </c>
      <c r="B611" s="53" t="s">
        <v>1182</v>
      </c>
      <c r="C611" s="42" t="s">
        <v>1183</v>
      </c>
      <c r="D611" s="50" t="s">
        <v>30</v>
      </c>
      <c r="E611" s="49">
        <v>69.435000000000002</v>
      </c>
      <c r="F611" s="42" t="s">
        <v>30</v>
      </c>
      <c r="G611" s="40">
        <v>12.38667963</v>
      </c>
      <c r="H611" s="40" t="s">
        <v>30</v>
      </c>
      <c r="I611" s="40">
        <v>57.048320369999999</v>
      </c>
      <c r="J611" s="42" t="s">
        <v>30</v>
      </c>
      <c r="K611" s="49">
        <v>9.9190300000000011</v>
      </c>
      <c r="L611" s="42" t="s">
        <v>30</v>
      </c>
      <c r="M611" s="49">
        <v>9.4116711599999991</v>
      </c>
      <c r="N611" s="42" t="s">
        <v>30</v>
      </c>
      <c r="O611" s="41">
        <f t="shared" si="266"/>
        <v>47.636649210000002</v>
      </c>
      <c r="P611" s="40" t="s">
        <v>30</v>
      </c>
      <c r="Q611" s="41">
        <f t="shared" si="267"/>
        <v>-0.50735884000000198</v>
      </c>
      <c r="R611" s="40" t="s">
        <v>30</v>
      </c>
      <c r="S611" s="88">
        <f t="shared" si="265"/>
        <v>-5.1150045921829243E-2</v>
      </c>
      <c r="T611" s="83" t="s">
        <v>30</v>
      </c>
      <c r="U611" s="21"/>
      <c r="W611" s="13"/>
      <c r="X611" s="23"/>
      <c r="Y611" s="23"/>
      <c r="Z611" s="23"/>
    </row>
    <row r="612" spans="1:26" s="23" customFormat="1" ht="47.25" x14ac:dyDescent="0.25">
      <c r="A612" s="34" t="s">
        <v>1184</v>
      </c>
      <c r="B612" s="34" t="s">
        <v>281</v>
      </c>
      <c r="C612" s="34" t="s">
        <v>29</v>
      </c>
      <c r="D612" s="33" t="s">
        <v>30</v>
      </c>
      <c r="E612" s="33">
        <v>0</v>
      </c>
      <c r="F612" s="26" t="s">
        <v>30</v>
      </c>
      <c r="G612" s="27">
        <v>0</v>
      </c>
      <c r="H612" s="26" t="s">
        <v>30</v>
      </c>
      <c r="I612" s="27">
        <v>0</v>
      </c>
      <c r="J612" s="26" t="s">
        <v>30</v>
      </c>
      <c r="K612" s="33">
        <v>0</v>
      </c>
      <c r="L612" s="26" t="s">
        <v>30</v>
      </c>
      <c r="M612" s="33">
        <v>0</v>
      </c>
      <c r="N612" s="26" t="s">
        <v>30</v>
      </c>
      <c r="O612" s="33">
        <v>0</v>
      </c>
      <c r="P612" s="26" t="s">
        <v>30</v>
      </c>
      <c r="Q612" s="33">
        <v>0</v>
      </c>
      <c r="R612" s="26" t="s">
        <v>30</v>
      </c>
      <c r="S612" s="35">
        <v>0</v>
      </c>
      <c r="T612" s="82" t="s">
        <v>30</v>
      </c>
      <c r="U612" s="21"/>
      <c r="W612" s="22"/>
    </row>
    <row r="613" spans="1:26" s="23" customFormat="1" x14ac:dyDescent="0.25">
      <c r="A613" s="34" t="s">
        <v>1185</v>
      </c>
      <c r="B613" s="34" t="s">
        <v>289</v>
      </c>
      <c r="C613" s="34" t="s">
        <v>29</v>
      </c>
      <c r="D613" s="33" t="s">
        <v>30</v>
      </c>
      <c r="E613" s="33">
        <v>0</v>
      </c>
      <c r="F613" s="32" t="s">
        <v>30</v>
      </c>
      <c r="G613" s="33">
        <v>0</v>
      </c>
      <c r="H613" s="32" t="s">
        <v>30</v>
      </c>
      <c r="I613" s="33">
        <v>0</v>
      </c>
      <c r="J613" s="32" t="s">
        <v>30</v>
      </c>
      <c r="K613" s="33">
        <v>0</v>
      </c>
      <c r="L613" s="32" t="s">
        <v>30</v>
      </c>
      <c r="M613" s="33">
        <v>0</v>
      </c>
      <c r="N613" s="32" t="s">
        <v>30</v>
      </c>
      <c r="O613" s="33">
        <v>0</v>
      </c>
      <c r="P613" s="32" t="s">
        <v>30</v>
      </c>
      <c r="Q613" s="33">
        <v>0</v>
      </c>
      <c r="R613" s="32" t="s">
        <v>30</v>
      </c>
      <c r="S613" s="35">
        <v>0</v>
      </c>
      <c r="T613" s="87" t="s">
        <v>30</v>
      </c>
      <c r="U613" s="21"/>
      <c r="W613" s="22"/>
    </row>
    <row r="614" spans="1:26" s="23" customFormat="1" ht="47.25" x14ac:dyDescent="0.25">
      <c r="A614" s="34" t="s">
        <v>1186</v>
      </c>
      <c r="B614" s="34" t="s">
        <v>285</v>
      </c>
      <c r="C614" s="34" t="s">
        <v>29</v>
      </c>
      <c r="D614" s="33" t="s">
        <v>30</v>
      </c>
      <c r="E614" s="33">
        <v>0</v>
      </c>
      <c r="F614" s="32" t="s">
        <v>30</v>
      </c>
      <c r="G614" s="33">
        <v>0</v>
      </c>
      <c r="H614" s="32" t="s">
        <v>30</v>
      </c>
      <c r="I614" s="33">
        <v>0</v>
      </c>
      <c r="J614" s="32" t="s">
        <v>30</v>
      </c>
      <c r="K614" s="33">
        <v>0</v>
      </c>
      <c r="L614" s="32" t="s">
        <v>30</v>
      </c>
      <c r="M614" s="33">
        <v>0</v>
      </c>
      <c r="N614" s="32" t="s">
        <v>30</v>
      </c>
      <c r="O614" s="33">
        <v>0</v>
      </c>
      <c r="P614" s="32" t="s">
        <v>30</v>
      </c>
      <c r="Q614" s="33">
        <v>0</v>
      </c>
      <c r="R614" s="32" t="s">
        <v>30</v>
      </c>
      <c r="S614" s="35">
        <v>0</v>
      </c>
      <c r="T614" s="87" t="s">
        <v>30</v>
      </c>
      <c r="U614" s="21"/>
      <c r="W614" s="22"/>
    </row>
    <row r="615" spans="1:26" s="23" customFormat="1" ht="47.25" x14ac:dyDescent="0.25">
      <c r="A615" s="34" t="s">
        <v>1187</v>
      </c>
      <c r="B615" s="34" t="s">
        <v>287</v>
      </c>
      <c r="C615" s="34" t="s">
        <v>29</v>
      </c>
      <c r="D615" s="33" t="s">
        <v>30</v>
      </c>
      <c r="E615" s="33">
        <v>0</v>
      </c>
      <c r="F615" s="32" t="s">
        <v>30</v>
      </c>
      <c r="G615" s="33">
        <v>0</v>
      </c>
      <c r="H615" s="32" t="s">
        <v>30</v>
      </c>
      <c r="I615" s="33">
        <v>0</v>
      </c>
      <c r="J615" s="32" t="s">
        <v>30</v>
      </c>
      <c r="K615" s="33">
        <v>0</v>
      </c>
      <c r="L615" s="32" t="s">
        <v>30</v>
      </c>
      <c r="M615" s="33">
        <v>0</v>
      </c>
      <c r="N615" s="32" t="s">
        <v>30</v>
      </c>
      <c r="O615" s="33">
        <v>0</v>
      </c>
      <c r="P615" s="32" t="s">
        <v>30</v>
      </c>
      <c r="Q615" s="33">
        <v>0</v>
      </c>
      <c r="R615" s="32" t="s">
        <v>30</v>
      </c>
      <c r="S615" s="35">
        <v>0</v>
      </c>
      <c r="T615" s="87" t="s">
        <v>30</v>
      </c>
      <c r="U615" s="21"/>
      <c r="W615" s="22"/>
    </row>
    <row r="616" spans="1:26" s="23" customFormat="1" x14ac:dyDescent="0.25">
      <c r="A616" s="34" t="s">
        <v>1188</v>
      </c>
      <c r="B616" s="34" t="s">
        <v>289</v>
      </c>
      <c r="C616" s="34" t="s">
        <v>29</v>
      </c>
      <c r="D616" s="33" t="s">
        <v>30</v>
      </c>
      <c r="E616" s="33">
        <v>0</v>
      </c>
      <c r="F616" s="32" t="s">
        <v>30</v>
      </c>
      <c r="G616" s="33">
        <v>0</v>
      </c>
      <c r="H616" s="32" t="s">
        <v>30</v>
      </c>
      <c r="I616" s="33">
        <v>0</v>
      </c>
      <c r="J616" s="32" t="s">
        <v>30</v>
      </c>
      <c r="K616" s="33">
        <v>0</v>
      </c>
      <c r="L616" s="32" t="s">
        <v>30</v>
      </c>
      <c r="M616" s="33">
        <v>0</v>
      </c>
      <c r="N616" s="32" t="s">
        <v>30</v>
      </c>
      <c r="O616" s="33">
        <v>0</v>
      </c>
      <c r="P616" s="32" t="s">
        <v>30</v>
      </c>
      <c r="Q616" s="33">
        <v>0</v>
      </c>
      <c r="R616" s="32" t="s">
        <v>30</v>
      </c>
      <c r="S616" s="35">
        <v>0</v>
      </c>
      <c r="T616" s="87" t="s">
        <v>30</v>
      </c>
      <c r="U616" s="21"/>
      <c r="W616" s="22"/>
    </row>
    <row r="617" spans="1:26" s="23" customFormat="1" ht="47.25" x14ac:dyDescent="0.25">
      <c r="A617" s="34" t="s">
        <v>1189</v>
      </c>
      <c r="B617" s="34" t="s">
        <v>285</v>
      </c>
      <c r="C617" s="34" t="s">
        <v>29</v>
      </c>
      <c r="D617" s="33" t="s">
        <v>30</v>
      </c>
      <c r="E617" s="33">
        <v>0</v>
      </c>
      <c r="F617" s="32" t="s">
        <v>30</v>
      </c>
      <c r="G617" s="33">
        <v>0</v>
      </c>
      <c r="H617" s="32" t="s">
        <v>30</v>
      </c>
      <c r="I617" s="33">
        <v>0</v>
      </c>
      <c r="J617" s="32" t="s">
        <v>30</v>
      </c>
      <c r="K617" s="33">
        <v>0</v>
      </c>
      <c r="L617" s="32" t="s">
        <v>30</v>
      </c>
      <c r="M617" s="33">
        <v>0</v>
      </c>
      <c r="N617" s="32" t="s">
        <v>30</v>
      </c>
      <c r="O617" s="33">
        <v>0</v>
      </c>
      <c r="P617" s="32" t="s">
        <v>30</v>
      </c>
      <c r="Q617" s="33">
        <v>0</v>
      </c>
      <c r="R617" s="32" t="s">
        <v>30</v>
      </c>
      <c r="S617" s="35">
        <v>0</v>
      </c>
      <c r="T617" s="87" t="s">
        <v>30</v>
      </c>
      <c r="U617" s="21"/>
      <c r="W617" s="22"/>
    </row>
    <row r="618" spans="1:26" s="23" customFormat="1" ht="47.25" x14ac:dyDescent="0.25">
      <c r="A618" s="34" t="s">
        <v>1190</v>
      </c>
      <c r="B618" s="34" t="s">
        <v>287</v>
      </c>
      <c r="C618" s="34" t="s">
        <v>29</v>
      </c>
      <c r="D618" s="33" t="s">
        <v>30</v>
      </c>
      <c r="E618" s="33">
        <v>0</v>
      </c>
      <c r="F618" s="32" t="s">
        <v>30</v>
      </c>
      <c r="G618" s="33">
        <v>0</v>
      </c>
      <c r="H618" s="32" t="s">
        <v>30</v>
      </c>
      <c r="I618" s="33">
        <v>0</v>
      </c>
      <c r="J618" s="32" t="s">
        <v>30</v>
      </c>
      <c r="K618" s="33">
        <v>0</v>
      </c>
      <c r="L618" s="32" t="s">
        <v>30</v>
      </c>
      <c r="M618" s="33">
        <v>0</v>
      </c>
      <c r="N618" s="32" t="s">
        <v>30</v>
      </c>
      <c r="O618" s="33">
        <v>0</v>
      </c>
      <c r="P618" s="32" t="s">
        <v>30</v>
      </c>
      <c r="Q618" s="33">
        <v>0</v>
      </c>
      <c r="R618" s="32" t="s">
        <v>30</v>
      </c>
      <c r="S618" s="35">
        <v>0</v>
      </c>
      <c r="T618" s="87" t="s">
        <v>30</v>
      </c>
      <c r="U618" s="21"/>
      <c r="W618" s="22"/>
    </row>
    <row r="619" spans="1:26" s="23" customFormat="1" x14ac:dyDescent="0.25">
      <c r="A619" s="34" t="s">
        <v>1191</v>
      </c>
      <c r="B619" s="34" t="s">
        <v>293</v>
      </c>
      <c r="C619" s="34" t="s">
        <v>29</v>
      </c>
      <c r="D619" s="33" t="s">
        <v>30</v>
      </c>
      <c r="E619" s="33">
        <f t="shared" ref="E619" si="268">SUM(E620,E621,E622,E623)</f>
        <v>0</v>
      </c>
      <c r="F619" s="32" t="s">
        <v>30</v>
      </c>
      <c r="G619" s="33">
        <f t="shared" ref="G619" si="269">SUM(G620,G621,G622,G623)</f>
        <v>0</v>
      </c>
      <c r="H619" s="32" t="s">
        <v>30</v>
      </c>
      <c r="I619" s="33">
        <f t="shared" ref="I619" si="270">SUM(I620,I621,I622,I623)</f>
        <v>0</v>
      </c>
      <c r="J619" s="32" t="s">
        <v>30</v>
      </c>
      <c r="K619" s="33">
        <f t="shared" ref="K619" si="271">SUM(K620,K621,K622,K623)</f>
        <v>0</v>
      </c>
      <c r="L619" s="32" t="s">
        <v>30</v>
      </c>
      <c r="M619" s="33">
        <f t="shared" ref="M619" si="272">SUM(M620,M621,M622,M623)</f>
        <v>0</v>
      </c>
      <c r="N619" s="32" t="s">
        <v>30</v>
      </c>
      <c r="O619" s="33">
        <f t="shared" ref="O619" si="273">SUM(O620,O621,O622,O623)</f>
        <v>0</v>
      </c>
      <c r="P619" s="32" t="s">
        <v>30</v>
      </c>
      <c r="Q619" s="33">
        <f t="shared" ref="Q619" si="274">SUM(Q620,Q621,Q622,Q623)</f>
        <v>0</v>
      </c>
      <c r="R619" s="32" t="s">
        <v>30</v>
      </c>
      <c r="S619" s="35">
        <v>0</v>
      </c>
      <c r="T619" s="87" t="s">
        <v>30</v>
      </c>
      <c r="U619" s="21"/>
      <c r="W619" s="22"/>
    </row>
    <row r="620" spans="1:26" s="23" customFormat="1" ht="31.5" x14ac:dyDescent="0.25">
      <c r="A620" s="34" t="s">
        <v>1192</v>
      </c>
      <c r="B620" s="34" t="s">
        <v>295</v>
      </c>
      <c r="C620" s="34" t="s">
        <v>29</v>
      </c>
      <c r="D620" s="33" t="s">
        <v>30</v>
      </c>
      <c r="E620" s="33">
        <v>0</v>
      </c>
      <c r="F620" s="32" t="s">
        <v>30</v>
      </c>
      <c r="G620" s="33">
        <v>0</v>
      </c>
      <c r="H620" s="32" t="s">
        <v>30</v>
      </c>
      <c r="I620" s="33">
        <v>0</v>
      </c>
      <c r="J620" s="32" t="s">
        <v>30</v>
      </c>
      <c r="K620" s="33">
        <v>0</v>
      </c>
      <c r="L620" s="32" t="s">
        <v>30</v>
      </c>
      <c r="M620" s="33">
        <v>0</v>
      </c>
      <c r="N620" s="32" t="s">
        <v>30</v>
      </c>
      <c r="O620" s="33">
        <v>0</v>
      </c>
      <c r="P620" s="32" t="s">
        <v>30</v>
      </c>
      <c r="Q620" s="33">
        <v>0</v>
      </c>
      <c r="R620" s="32" t="s">
        <v>30</v>
      </c>
      <c r="S620" s="35">
        <v>0</v>
      </c>
      <c r="T620" s="87" t="s">
        <v>30</v>
      </c>
      <c r="U620" s="21"/>
      <c r="W620" s="22"/>
    </row>
    <row r="621" spans="1:26" s="23" customFormat="1" x14ac:dyDescent="0.25">
      <c r="A621" s="34" t="s">
        <v>1193</v>
      </c>
      <c r="B621" s="34" t="s">
        <v>297</v>
      </c>
      <c r="C621" s="34" t="s">
        <v>29</v>
      </c>
      <c r="D621" s="33" t="s">
        <v>30</v>
      </c>
      <c r="E621" s="33">
        <v>0</v>
      </c>
      <c r="F621" s="32" t="s">
        <v>30</v>
      </c>
      <c r="G621" s="33">
        <v>0</v>
      </c>
      <c r="H621" s="32" t="s">
        <v>30</v>
      </c>
      <c r="I621" s="33">
        <v>0</v>
      </c>
      <c r="J621" s="32" t="s">
        <v>30</v>
      </c>
      <c r="K621" s="33">
        <v>0</v>
      </c>
      <c r="L621" s="32" t="s">
        <v>30</v>
      </c>
      <c r="M621" s="33">
        <v>0</v>
      </c>
      <c r="N621" s="32" t="s">
        <v>30</v>
      </c>
      <c r="O621" s="33">
        <v>0</v>
      </c>
      <c r="P621" s="32" t="s">
        <v>30</v>
      </c>
      <c r="Q621" s="33">
        <v>0</v>
      </c>
      <c r="R621" s="32" t="s">
        <v>30</v>
      </c>
      <c r="S621" s="35">
        <v>0</v>
      </c>
      <c r="T621" s="87" t="s">
        <v>30</v>
      </c>
      <c r="U621" s="21"/>
      <c r="W621" s="22"/>
    </row>
    <row r="622" spans="1:26" s="23" customFormat="1" x14ac:dyDescent="0.25">
      <c r="A622" s="34" t="s">
        <v>1194</v>
      </c>
      <c r="B622" s="34" t="s">
        <v>302</v>
      </c>
      <c r="C622" s="34" t="s">
        <v>29</v>
      </c>
      <c r="D622" s="33" t="s">
        <v>30</v>
      </c>
      <c r="E622" s="33">
        <v>0</v>
      </c>
      <c r="F622" s="32" t="s">
        <v>30</v>
      </c>
      <c r="G622" s="33">
        <v>0</v>
      </c>
      <c r="H622" s="32" t="s">
        <v>30</v>
      </c>
      <c r="I622" s="33">
        <v>0</v>
      </c>
      <c r="J622" s="32" t="s">
        <v>30</v>
      </c>
      <c r="K622" s="33">
        <v>0</v>
      </c>
      <c r="L622" s="32" t="s">
        <v>30</v>
      </c>
      <c r="M622" s="33">
        <v>0</v>
      </c>
      <c r="N622" s="32" t="s">
        <v>30</v>
      </c>
      <c r="O622" s="33">
        <v>0</v>
      </c>
      <c r="P622" s="32" t="s">
        <v>30</v>
      </c>
      <c r="Q622" s="33">
        <v>0</v>
      </c>
      <c r="R622" s="32" t="s">
        <v>30</v>
      </c>
      <c r="S622" s="35">
        <v>0</v>
      </c>
      <c r="T622" s="87" t="s">
        <v>30</v>
      </c>
      <c r="U622" s="21"/>
      <c r="W622" s="22"/>
    </row>
    <row r="623" spans="1:26" s="23" customFormat="1" x14ac:dyDescent="0.25">
      <c r="A623" s="34" t="s">
        <v>1195</v>
      </c>
      <c r="B623" s="34" t="s">
        <v>309</v>
      </c>
      <c r="C623" s="34" t="s">
        <v>29</v>
      </c>
      <c r="D623" s="33" t="s">
        <v>30</v>
      </c>
      <c r="E623" s="33">
        <v>0</v>
      </c>
      <c r="F623" s="32" t="s">
        <v>30</v>
      </c>
      <c r="G623" s="33">
        <v>0</v>
      </c>
      <c r="H623" s="32" t="s">
        <v>30</v>
      </c>
      <c r="I623" s="33">
        <v>0</v>
      </c>
      <c r="J623" s="32" t="s">
        <v>30</v>
      </c>
      <c r="K623" s="33">
        <v>0</v>
      </c>
      <c r="L623" s="32" t="s">
        <v>30</v>
      </c>
      <c r="M623" s="33">
        <v>0</v>
      </c>
      <c r="N623" s="32" t="s">
        <v>30</v>
      </c>
      <c r="O623" s="33">
        <v>0</v>
      </c>
      <c r="P623" s="32" t="s">
        <v>30</v>
      </c>
      <c r="Q623" s="33">
        <v>0</v>
      </c>
      <c r="R623" s="32" t="s">
        <v>30</v>
      </c>
      <c r="S623" s="35">
        <v>0</v>
      </c>
      <c r="T623" s="87" t="s">
        <v>30</v>
      </c>
      <c r="U623" s="21"/>
      <c r="W623" s="22"/>
    </row>
    <row r="624" spans="1:26" s="23" customFormat="1" ht="31.5" x14ac:dyDescent="0.25">
      <c r="A624" s="34" t="s">
        <v>1196</v>
      </c>
      <c r="B624" s="34" t="s">
        <v>329</v>
      </c>
      <c r="C624" s="34" t="s">
        <v>29</v>
      </c>
      <c r="D624" s="33" t="s">
        <v>30</v>
      </c>
      <c r="E624" s="33">
        <v>0</v>
      </c>
      <c r="F624" s="32" t="s">
        <v>30</v>
      </c>
      <c r="G624" s="33">
        <v>0</v>
      </c>
      <c r="H624" s="32" t="s">
        <v>30</v>
      </c>
      <c r="I624" s="33">
        <v>0</v>
      </c>
      <c r="J624" s="32" t="s">
        <v>30</v>
      </c>
      <c r="K624" s="33">
        <v>0</v>
      </c>
      <c r="L624" s="32" t="s">
        <v>30</v>
      </c>
      <c r="M624" s="33">
        <v>0</v>
      </c>
      <c r="N624" s="32" t="s">
        <v>30</v>
      </c>
      <c r="O624" s="33">
        <v>0</v>
      </c>
      <c r="P624" s="32" t="s">
        <v>30</v>
      </c>
      <c r="Q624" s="33">
        <v>0</v>
      </c>
      <c r="R624" s="32" t="s">
        <v>30</v>
      </c>
      <c r="S624" s="35">
        <v>0</v>
      </c>
      <c r="T624" s="87" t="s">
        <v>30</v>
      </c>
      <c r="U624" s="21"/>
      <c r="W624" s="22"/>
    </row>
    <row r="625" spans="1:23" s="23" customFormat="1" x14ac:dyDescent="0.25">
      <c r="A625" s="34" t="s">
        <v>1197</v>
      </c>
      <c r="B625" s="34" t="s">
        <v>331</v>
      </c>
      <c r="C625" s="34" t="s">
        <v>29</v>
      </c>
      <c r="D625" s="33" t="s">
        <v>30</v>
      </c>
      <c r="E625" s="33">
        <v>0</v>
      </c>
      <c r="F625" s="32" t="s">
        <v>30</v>
      </c>
      <c r="G625" s="33">
        <v>0</v>
      </c>
      <c r="H625" s="32" t="s">
        <v>30</v>
      </c>
      <c r="I625" s="33">
        <v>0</v>
      </c>
      <c r="J625" s="32" t="s">
        <v>30</v>
      </c>
      <c r="K625" s="33">
        <v>0</v>
      </c>
      <c r="L625" s="32" t="s">
        <v>30</v>
      </c>
      <c r="M625" s="33">
        <v>0</v>
      </c>
      <c r="N625" s="32" t="s">
        <v>30</v>
      </c>
      <c r="O625" s="33">
        <v>0</v>
      </c>
      <c r="P625" s="32" t="s">
        <v>30</v>
      </c>
      <c r="Q625" s="33">
        <v>0</v>
      </c>
      <c r="R625" s="32" t="s">
        <v>30</v>
      </c>
      <c r="S625" s="35">
        <v>0</v>
      </c>
      <c r="T625" s="87" t="s">
        <v>30</v>
      </c>
      <c r="U625" s="21"/>
      <c r="W625" s="22"/>
    </row>
  </sheetData>
  <mergeCells count="23"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T17"/>
    <mergeCell ref="J17:K17"/>
    <mergeCell ref="L17:M17"/>
    <mergeCell ref="P17:Q17"/>
    <mergeCell ref="A12:T12"/>
    <mergeCell ref="A4:T4"/>
    <mergeCell ref="A5:T5"/>
    <mergeCell ref="A7:T7"/>
    <mergeCell ref="A8:T8"/>
    <mergeCell ref="A10:T10"/>
  </mergeCells>
  <conditionalFormatting sqref="A53:C57 A60:C60 A155:C157 A559:C568 C582:C595 A582:B598 F521 F523 F525:F527 F530:F536 F540:F558 F571 F574:F581 F596 F608:F611 L521 L523 L525:L527 L530:L536 L540:L558 L571 L574:L581 L596 L608:L611 J521 J523 J525:J527 J530:J536 J540:J558 J571 J574:J581 J596 J608:J611 N521 N523 N525:N527 N530:N536 N540:N558 N571 N574:N581 N596 N608:N611 O42:Q43 A21:C47 O48:O50 Q48:Q50 G41:G137 D41:E137 I41:I137 K41:K137 M41:M137 G158:G256 I158:I256 K158:K256 M158:M256 D158:E256 O239:O252 Q239:Q252 R20:R519 T20:T519 H20:H519 F20:F519 L20:L519 J20:J519 N20:N519 A514:C520 A599:C625 P20:P41 P44:P519 O53 O58 O60 O65:O66 O79:O80 O96 O134:O137 Q53 Q58 Q60 Q65:Q66 Q79:Q80 Q96 Q134:Q137">
    <cfRule type="containsBlanks" dxfId="717" priority="718">
      <formula>LEN(TRIM(A20))=0</formula>
    </cfRule>
  </conditionalFormatting>
  <conditionalFormatting sqref="G144:G155 G267:G274 G277:G279 G283:G297 G310 G313:G334 G353:G370 G378:G380 G383:G387 G391:G415 G417:G444 G457 G460:G493 G508:G510 G514:G519 G525:G527 G540:G558 G571 G574:G581 G596 G608:G611">
    <cfRule type="containsBlanks" dxfId="716" priority="400">
      <formula>LEN(TRIM(G144))=0</formula>
    </cfRule>
  </conditionalFormatting>
  <conditionalFormatting sqref="G33:G40">
    <cfRule type="containsBlanks" dxfId="715" priority="399">
      <formula>LEN(TRIM(G33))=0</formula>
    </cfRule>
  </conditionalFormatting>
  <conditionalFormatting sqref="G141:G143">
    <cfRule type="containsBlanks" dxfId="714" priority="398">
      <formula>LEN(TRIM(G141))=0</formula>
    </cfRule>
  </conditionalFormatting>
  <conditionalFormatting sqref="G138">
    <cfRule type="containsBlanks" dxfId="713" priority="397">
      <formula>LEN(TRIM(G138))=0</formula>
    </cfRule>
  </conditionalFormatting>
  <conditionalFormatting sqref="G138">
    <cfRule type="containsBlanks" dxfId="712" priority="396">
      <formula>LEN(TRIM(G138))=0</formula>
    </cfRule>
  </conditionalFormatting>
  <conditionalFormatting sqref="G139">
    <cfRule type="containsBlanks" dxfId="711" priority="395">
      <formula>LEN(TRIM(G139))=0</formula>
    </cfRule>
  </conditionalFormatting>
  <conditionalFormatting sqref="G139">
    <cfRule type="containsBlanks" dxfId="710" priority="394">
      <formula>LEN(TRIM(G139))=0</formula>
    </cfRule>
  </conditionalFormatting>
  <conditionalFormatting sqref="G140">
    <cfRule type="containsBlanks" dxfId="709" priority="393">
      <formula>LEN(TRIM(G140))=0</formula>
    </cfRule>
  </conditionalFormatting>
  <conditionalFormatting sqref="G140">
    <cfRule type="containsBlanks" dxfId="708" priority="392">
      <formula>LEN(TRIM(G140))=0</formula>
    </cfRule>
  </conditionalFormatting>
  <conditionalFormatting sqref="G156:G157">
    <cfRule type="containsBlanks" dxfId="707" priority="391">
      <formula>LEN(TRIM(G156))=0</formula>
    </cfRule>
  </conditionalFormatting>
  <conditionalFormatting sqref="G157">
    <cfRule type="containsBlanks" dxfId="706" priority="390">
      <formula>LEN(TRIM(G157))=0</formula>
    </cfRule>
  </conditionalFormatting>
  <conditionalFormatting sqref="G257:G266">
    <cfRule type="containsBlanks" dxfId="705" priority="389">
      <formula>LEN(TRIM(G257))=0</formula>
    </cfRule>
  </conditionalFormatting>
  <conditionalFormatting sqref="G275:G276">
    <cfRule type="containsBlanks" dxfId="704" priority="388">
      <formula>LEN(TRIM(G275))=0</formula>
    </cfRule>
  </conditionalFormatting>
  <conditionalFormatting sqref="G275">
    <cfRule type="containsBlanks" dxfId="703" priority="387">
      <formula>LEN(TRIM(G275))=0</formula>
    </cfRule>
  </conditionalFormatting>
  <conditionalFormatting sqref="G280:G282">
    <cfRule type="containsBlanks" dxfId="702" priority="386">
      <formula>LEN(TRIM(G280))=0</formula>
    </cfRule>
  </conditionalFormatting>
  <conditionalFormatting sqref="G300">
    <cfRule type="containsBlanks" dxfId="701" priority="385">
      <formula>LEN(TRIM(G300))=0</formula>
    </cfRule>
  </conditionalFormatting>
  <conditionalFormatting sqref="G298:G299 G301">
    <cfRule type="containsBlanks" dxfId="700" priority="384">
      <formula>LEN(TRIM(G298))=0</formula>
    </cfRule>
  </conditionalFormatting>
  <conditionalFormatting sqref="G298">
    <cfRule type="containsBlanks" dxfId="699" priority="383">
      <formula>LEN(TRIM(G298))=0</formula>
    </cfRule>
  </conditionalFormatting>
  <conditionalFormatting sqref="G305:G309">
    <cfRule type="containsBlanks" dxfId="698" priority="382">
      <formula>LEN(TRIM(G305))=0</formula>
    </cfRule>
  </conditionalFormatting>
  <conditionalFormatting sqref="G308:G309">
    <cfRule type="containsBlanks" dxfId="697" priority="381">
      <formula>LEN(TRIM(G308))=0</formula>
    </cfRule>
  </conditionalFormatting>
  <conditionalFormatting sqref="G302:G304">
    <cfRule type="containsBlanks" dxfId="696" priority="380">
      <formula>LEN(TRIM(G302))=0</formula>
    </cfRule>
  </conditionalFormatting>
  <conditionalFormatting sqref="G311:G312">
    <cfRule type="containsBlanks" dxfId="695" priority="379">
      <formula>LEN(TRIM(G311))=0</formula>
    </cfRule>
  </conditionalFormatting>
  <conditionalFormatting sqref="G311:G312">
    <cfRule type="containsBlanks" dxfId="694" priority="378">
      <formula>LEN(TRIM(G311))=0</formula>
    </cfRule>
  </conditionalFormatting>
  <conditionalFormatting sqref="G335:G337 G340:G345">
    <cfRule type="containsBlanks" dxfId="693" priority="377">
      <formula>LEN(TRIM(G335))=0</formula>
    </cfRule>
  </conditionalFormatting>
  <conditionalFormatting sqref="G338:G339">
    <cfRule type="containsBlanks" dxfId="692" priority="376">
      <formula>LEN(TRIM(G338))=0</formula>
    </cfRule>
  </conditionalFormatting>
  <conditionalFormatting sqref="G346:G351">
    <cfRule type="containsBlanks" dxfId="691" priority="375">
      <formula>LEN(TRIM(G346))=0</formula>
    </cfRule>
  </conditionalFormatting>
  <conditionalFormatting sqref="G352">
    <cfRule type="containsBlanks" dxfId="690" priority="374">
      <formula>LEN(TRIM(G352))=0</formula>
    </cfRule>
  </conditionalFormatting>
  <conditionalFormatting sqref="G371:G373">
    <cfRule type="containsBlanks" dxfId="689" priority="373">
      <formula>LEN(TRIM(G371))=0</formula>
    </cfRule>
  </conditionalFormatting>
  <conditionalFormatting sqref="G371:G372">
    <cfRule type="containsBlanks" dxfId="688" priority="372">
      <formula>LEN(TRIM(G371))=0</formula>
    </cfRule>
  </conditionalFormatting>
  <conditionalFormatting sqref="G373">
    <cfRule type="containsBlanks" dxfId="687" priority="371">
      <formula>LEN(TRIM(G373))=0</formula>
    </cfRule>
  </conditionalFormatting>
  <conditionalFormatting sqref="G374:G377">
    <cfRule type="containsBlanks" dxfId="686" priority="370">
      <formula>LEN(TRIM(G374))=0</formula>
    </cfRule>
  </conditionalFormatting>
  <conditionalFormatting sqref="G374:G377">
    <cfRule type="containsBlanks" dxfId="685" priority="369">
      <formula>LEN(TRIM(G374))=0</formula>
    </cfRule>
  </conditionalFormatting>
  <conditionalFormatting sqref="G381:G382">
    <cfRule type="containsBlanks" dxfId="684" priority="368">
      <formula>LEN(TRIM(G381))=0</formula>
    </cfRule>
  </conditionalFormatting>
  <conditionalFormatting sqref="G381:G382">
    <cfRule type="containsBlanks" dxfId="683" priority="367">
      <formula>LEN(TRIM(G381))=0</formula>
    </cfRule>
  </conditionalFormatting>
  <conditionalFormatting sqref="G388:G390">
    <cfRule type="containsBlanks" dxfId="682" priority="366">
      <formula>LEN(TRIM(G388))=0</formula>
    </cfRule>
  </conditionalFormatting>
  <conditionalFormatting sqref="G388:G390">
    <cfRule type="containsBlanks" dxfId="681" priority="365">
      <formula>LEN(TRIM(G388))=0</formula>
    </cfRule>
  </conditionalFormatting>
  <conditionalFormatting sqref="G416">
    <cfRule type="containsBlanks" dxfId="680" priority="364">
      <formula>LEN(TRIM(G416))=0</formula>
    </cfRule>
  </conditionalFormatting>
  <conditionalFormatting sqref="G416">
    <cfRule type="containsBlanks" dxfId="679" priority="363">
      <formula>LEN(TRIM(G416))=0</formula>
    </cfRule>
  </conditionalFormatting>
  <conditionalFormatting sqref="G445:G448 G452:G456">
    <cfRule type="containsBlanks" dxfId="678" priority="362">
      <formula>LEN(TRIM(G445))=0</formula>
    </cfRule>
  </conditionalFormatting>
  <conditionalFormatting sqref="G445">
    <cfRule type="containsBlanks" dxfId="677" priority="361">
      <formula>LEN(TRIM(G445))=0</formula>
    </cfRule>
  </conditionalFormatting>
  <conditionalFormatting sqref="G446:G448">
    <cfRule type="containsBlanks" dxfId="676" priority="360">
      <formula>LEN(TRIM(G446))=0</formula>
    </cfRule>
  </conditionalFormatting>
  <conditionalFormatting sqref="G449:G451">
    <cfRule type="containsBlanks" dxfId="675" priority="359">
      <formula>LEN(TRIM(G449))=0</formula>
    </cfRule>
  </conditionalFormatting>
  <conditionalFormatting sqref="G449:G451">
    <cfRule type="containsBlanks" dxfId="674" priority="358">
      <formula>LEN(TRIM(G449))=0</formula>
    </cfRule>
  </conditionalFormatting>
  <conditionalFormatting sqref="G458:G459">
    <cfRule type="containsBlanks" dxfId="673" priority="357">
      <formula>LEN(TRIM(G458))=0</formula>
    </cfRule>
  </conditionalFormatting>
  <conditionalFormatting sqref="G494:G507">
    <cfRule type="containsBlanks" dxfId="672" priority="356">
      <formula>LEN(TRIM(G494))=0</formula>
    </cfRule>
  </conditionalFormatting>
  <conditionalFormatting sqref="G505:G506">
    <cfRule type="containsBlanks" dxfId="671" priority="355">
      <formula>LEN(TRIM(G505))=0</formula>
    </cfRule>
  </conditionalFormatting>
  <conditionalFormatting sqref="G511:G513">
    <cfRule type="containsBlanks" dxfId="670" priority="354">
      <formula>LEN(TRIM(G511))=0</formula>
    </cfRule>
  </conditionalFormatting>
  <conditionalFormatting sqref="G520:G524">
    <cfRule type="containsBlanks" dxfId="669" priority="353">
      <formula>LEN(TRIM(G520))=0</formula>
    </cfRule>
  </conditionalFormatting>
  <conditionalFormatting sqref="G528:G539">
    <cfRule type="containsBlanks" dxfId="668" priority="352">
      <formula>LEN(TRIM(G528))=0</formula>
    </cfRule>
  </conditionalFormatting>
  <conditionalFormatting sqref="G528:G539">
    <cfRule type="containsBlanks" dxfId="667" priority="351">
      <formula>LEN(TRIM(G528))=0</formula>
    </cfRule>
  </conditionalFormatting>
  <conditionalFormatting sqref="G559:G568">
    <cfRule type="containsBlanks" dxfId="666" priority="350">
      <formula>LEN(TRIM(G559))=0</formula>
    </cfRule>
  </conditionalFormatting>
  <conditionalFormatting sqref="G569:G570">
    <cfRule type="containsBlanks" dxfId="665" priority="349">
      <formula>LEN(TRIM(G569))=0</formula>
    </cfRule>
  </conditionalFormatting>
  <conditionalFormatting sqref="G572">
    <cfRule type="containsBlanks" dxfId="664" priority="348">
      <formula>LEN(TRIM(G572))=0</formula>
    </cfRule>
  </conditionalFormatting>
  <conditionalFormatting sqref="G572">
    <cfRule type="containsBlanks" dxfId="663" priority="347">
      <formula>LEN(TRIM(G572))=0</formula>
    </cfRule>
  </conditionalFormatting>
  <conditionalFormatting sqref="G582:G595">
    <cfRule type="containsBlanks" dxfId="662" priority="346">
      <formula>LEN(TRIM(G582))=0</formula>
    </cfRule>
  </conditionalFormatting>
  <conditionalFormatting sqref="G582:G595">
    <cfRule type="containsBlanks" dxfId="661" priority="345">
      <formula>LEN(TRIM(G582))=0</formula>
    </cfRule>
  </conditionalFormatting>
  <conditionalFormatting sqref="G599:G600">
    <cfRule type="containsBlanks" dxfId="660" priority="344">
      <formula>LEN(TRIM(G599))=0</formula>
    </cfRule>
  </conditionalFormatting>
  <conditionalFormatting sqref="G598">
    <cfRule type="containsBlanks" dxfId="659" priority="343">
      <formula>LEN(TRIM(G598))=0</formula>
    </cfRule>
  </conditionalFormatting>
  <conditionalFormatting sqref="D144:E155 D267:E274 D277:E279 D283:E297 D310:E310 D313:E334 D353:E370 D378:E380 D383:E387 D391:E415 D417:E444 D457:E457 D460:E493 D508:E510 D514:E519 D525:E527 D540:E558 D571:E571 D574:E581 D596:E596 D608:E611">
    <cfRule type="containsBlanks" dxfId="658" priority="717">
      <formula>LEN(TRIM(D144))=0</formula>
    </cfRule>
  </conditionalFormatting>
  <conditionalFormatting sqref="C267:C274">
    <cfRule type="containsBlanks" dxfId="657" priority="705">
      <formula>LEN(TRIM(C267))=0</formula>
    </cfRule>
  </conditionalFormatting>
  <conditionalFormatting sqref="A352:B352 A391:B391 A419:B419 A458:B459 A455:B456 A569:C570 A150:C153 A52:C52 A59:C59 A62:C62 A64:C64 A141:C143 A154 C154 A206:C238 A244:C252 A305:C307 A335:C337 A353:C360 A378:C380 A383:C383 A385:C385 A387:C387 A452:C454 A462:C493 A496:C503 A97:C133 A77:C78 A340:C351 C20 A522:C526">
    <cfRule type="containsBlanks" dxfId="656" priority="716">
      <formula>LEN(TRIM(A20))=0</formula>
    </cfRule>
  </conditionalFormatting>
  <conditionalFormatting sqref="A49:B50 A505:B506 A275:B275 A298:B298 A68:B74 A147:B147 A510:B510 A528:B529 A572:B573 A81:B95 A136:B137 A310:B310 A20 A537:B539 A530:A536">
    <cfRule type="containsBlanks" dxfId="655" priority="715">
      <formula>LEN(TRIM(A20))=0</formula>
    </cfRule>
  </conditionalFormatting>
  <conditionalFormatting sqref="C598 C275 C298 C352 C391 C419 C458:C459 C455:C456 C68:C74 C147 C510 C528:C539 C572:C573 C49:C50 C81:C95 C136:C137 C310 C505:C506">
    <cfRule type="containsBlanks" dxfId="654" priority="713">
      <formula>LEN(TRIM(C49))=0</formula>
    </cfRule>
  </conditionalFormatting>
  <conditionalFormatting sqref="C72:C74 C147 C81:C95 C136:C137">
    <cfRule type="containsBlanks" dxfId="653" priority="712">
      <formula>LEN(TRIM(C72))=0</formula>
    </cfRule>
  </conditionalFormatting>
  <conditionalFormatting sqref="A275:B275 A298:B298 A352:B352 A391:B391 A419:B419 A458:B459 A455:B456 A68:B74 A147:B147 A510:B510 A528:B529 A572:B573 A49:B50 A81:B95 A136:B137 A310:B310 A505:B506 A20 A537:B539 A530:A536">
    <cfRule type="containsBlanks" dxfId="652" priority="714">
      <formula>LEN(TRIM(A20))=0</formula>
    </cfRule>
  </conditionalFormatting>
  <conditionalFormatting sqref="C596:C597">
    <cfRule type="containsBlanks" dxfId="651" priority="711">
      <formula>LEN(TRIM(C596))=0</formula>
    </cfRule>
  </conditionalFormatting>
  <conditionalFormatting sqref="A392:B415">
    <cfRule type="containsBlanks" dxfId="650" priority="697">
      <formula>LEN(TRIM(A392))=0</formula>
    </cfRule>
  </conditionalFormatting>
  <conditionalFormatting sqref="A277:B279">
    <cfRule type="containsBlanks" dxfId="649" priority="710">
      <formula>LEN(TRIM(A277))=0</formula>
    </cfRule>
  </conditionalFormatting>
  <conditionalFormatting sqref="A277:B279">
    <cfRule type="containsBlanks" dxfId="648" priority="709">
      <formula>LEN(TRIM(A277))=0</formula>
    </cfRule>
  </conditionalFormatting>
  <conditionalFormatting sqref="C277:C279">
    <cfRule type="containsBlanks" dxfId="647" priority="708">
      <formula>LEN(TRIM(C277))=0</formula>
    </cfRule>
  </conditionalFormatting>
  <conditionalFormatting sqref="A267:B274">
    <cfRule type="containsBlanks" dxfId="646" priority="707">
      <formula>LEN(TRIM(A267))=0</formula>
    </cfRule>
  </conditionalFormatting>
  <conditionalFormatting sqref="A267:B274">
    <cfRule type="containsBlanks" dxfId="645" priority="706">
      <formula>LEN(TRIM(A267))=0</formula>
    </cfRule>
  </conditionalFormatting>
  <conditionalFormatting sqref="A96:B96">
    <cfRule type="containsBlanks" dxfId="644" priority="635">
      <formula>LEN(TRIM(A96))=0</formula>
    </cfRule>
  </conditionalFormatting>
  <conditionalFormatting sqref="A571:B571">
    <cfRule type="containsBlanks" dxfId="643" priority="656">
      <formula>LEN(TRIM(A571))=0</formula>
    </cfRule>
  </conditionalFormatting>
  <conditionalFormatting sqref="A283:B297">
    <cfRule type="containsBlanks" dxfId="642" priority="704">
      <formula>LEN(TRIM(A283))=0</formula>
    </cfRule>
  </conditionalFormatting>
  <conditionalFormatting sqref="A283:B297">
    <cfRule type="containsBlanks" dxfId="641" priority="703">
      <formula>LEN(TRIM(A283))=0</formula>
    </cfRule>
  </conditionalFormatting>
  <conditionalFormatting sqref="C283:C297">
    <cfRule type="containsBlanks" dxfId="640" priority="702">
      <formula>LEN(TRIM(C283))=0</formula>
    </cfRule>
  </conditionalFormatting>
  <conditionalFormatting sqref="A313:B334">
    <cfRule type="containsBlanks" dxfId="639" priority="701">
      <formula>LEN(TRIM(A313))=0</formula>
    </cfRule>
  </conditionalFormatting>
  <conditionalFormatting sqref="A313:B334">
    <cfRule type="containsBlanks" dxfId="638" priority="700">
      <formula>LEN(TRIM(A313))=0</formula>
    </cfRule>
  </conditionalFormatting>
  <conditionalFormatting sqref="C48">
    <cfRule type="containsBlanks" dxfId="637" priority="649">
      <formula>LEN(TRIM(C48))=0</formula>
    </cfRule>
  </conditionalFormatting>
  <conditionalFormatting sqref="C313:C334">
    <cfRule type="containsBlanks" dxfId="636" priority="699">
      <formula>LEN(TRIM(C313))=0</formula>
    </cfRule>
  </conditionalFormatting>
  <conditionalFormatting sqref="A392:B415">
    <cfRule type="containsBlanks" dxfId="635" priority="698">
      <formula>LEN(TRIM(A392))=0</formula>
    </cfRule>
  </conditionalFormatting>
  <conditionalFormatting sqref="C392:C415">
    <cfRule type="containsBlanks" dxfId="634" priority="696">
      <formula>LEN(TRIM(C392))=0</formula>
    </cfRule>
  </conditionalFormatting>
  <conditionalFormatting sqref="A421:B435">
    <cfRule type="containsBlanks" dxfId="633" priority="695">
      <formula>LEN(TRIM(A421))=0</formula>
    </cfRule>
  </conditionalFormatting>
  <conditionalFormatting sqref="A421:B435">
    <cfRule type="containsBlanks" dxfId="632" priority="694">
      <formula>LEN(TRIM(A421))=0</formula>
    </cfRule>
  </conditionalFormatting>
  <conditionalFormatting sqref="C421:C435">
    <cfRule type="containsBlanks" dxfId="631" priority="693">
      <formula>LEN(TRIM(C421))=0</formula>
    </cfRule>
  </conditionalFormatting>
  <conditionalFormatting sqref="A457:B457">
    <cfRule type="containsBlanks" dxfId="630" priority="692">
      <formula>LEN(TRIM(A457))=0</formula>
    </cfRule>
  </conditionalFormatting>
  <conditionalFormatting sqref="A457:B457">
    <cfRule type="containsBlanks" dxfId="629" priority="691">
      <formula>LEN(TRIM(A457))=0</formula>
    </cfRule>
  </conditionalFormatting>
  <conditionalFormatting sqref="A299:B301">
    <cfRule type="containsBlanks" dxfId="628" priority="599">
      <formula>LEN(TRIM(A299))=0</formula>
    </cfRule>
  </conditionalFormatting>
  <conditionalFormatting sqref="A574:B581">
    <cfRule type="containsBlanks" dxfId="627" priority="654">
      <formula>LEN(TRIM(A574))=0</formula>
    </cfRule>
  </conditionalFormatting>
  <conditionalFormatting sqref="A381:B382">
    <cfRule type="containsBlanks" dxfId="626" priority="579">
      <formula>LEN(TRIM(A381))=0</formula>
    </cfRule>
  </conditionalFormatting>
  <conditionalFormatting sqref="A134:B134">
    <cfRule type="containsBlanks" dxfId="625" priority="633">
      <formula>LEN(TRIM(A134))=0</formula>
    </cfRule>
  </conditionalFormatting>
  <conditionalFormatting sqref="A511:B513">
    <cfRule type="containsBlanks" dxfId="624" priority="555">
      <formula>LEN(TRIM(A511))=0</formula>
    </cfRule>
  </conditionalFormatting>
  <conditionalFormatting sqref="C457">
    <cfRule type="containsBlanks" dxfId="623" priority="690">
      <formula>LEN(TRIM(C457))=0</formula>
    </cfRule>
  </conditionalFormatting>
  <conditionalFormatting sqref="A51:B51">
    <cfRule type="containsBlanks" dxfId="622" priority="689">
      <formula>LEN(TRIM(A51))=0</formula>
    </cfRule>
  </conditionalFormatting>
  <conditionalFormatting sqref="A51:B51">
    <cfRule type="containsBlanks" dxfId="621" priority="688">
      <formula>LEN(TRIM(A51))=0</formula>
    </cfRule>
  </conditionalFormatting>
  <conditionalFormatting sqref="A51:B51">
    <cfRule type="containsBlanks" dxfId="620" priority="687">
      <formula>LEN(TRIM(A51))=0</formula>
    </cfRule>
  </conditionalFormatting>
  <conditionalFormatting sqref="C51">
    <cfRule type="containsBlanks" dxfId="619" priority="686">
      <formula>LEN(TRIM(C51))=0</formula>
    </cfRule>
  </conditionalFormatting>
  <conditionalFormatting sqref="A75:B76">
    <cfRule type="containsBlanks" dxfId="618" priority="685">
      <formula>LEN(TRIM(A75))=0</formula>
    </cfRule>
  </conditionalFormatting>
  <conditionalFormatting sqref="A75:B76">
    <cfRule type="containsBlanks" dxfId="617" priority="684">
      <formula>LEN(TRIM(A75))=0</formula>
    </cfRule>
  </conditionalFormatting>
  <conditionalFormatting sqref="C75:C76">
    <cfRule type="containsBlanks" dxfId="616" priority="683">
      <formula>LEN(TRIM(C75))=0</formula>
    </cfRule>
  </conditionalFormatting>
  <conditionalFormatting sqref="C75:C76">
    <cfRule type="containsBlanks" dxfId="615" priority="682">
      <formula>LEN(TRIM(C75))=0</formula>
    </cfRule>
  </conditionalFormatting>
  <conditionalFormatting sqref="A144:B144">
    <cfRule type="containsBlanks" dxfId="614" priority="681">
      <formula>LEN(TRIM(A144))=0</formula>
    </cfRule>
  </conditionalFormatting>
  <conditionalFormatting sqref="A144:B144">
    <cfRule type="containsBlanks" dxfId="613" priority="680">
      <formula>LEN(TRIM(A144))=0</formula>
    </cfRule>
  </conditionalFormatting>
  <conditionalFormatting sqref="C144">
    <cfRule type="containsBlanks" dxfId="612" priority="679">
      <formula>LEN(TRIM(C144))=0</formula>
    </cfRule>
  </conditionalFormatting>
  <conditionalFormatting sqref="C144">
    <cfRule type="containsBlanks" dxfId="611" priority="678">
      <formula>LEN(TRIM(C144))=0</formula>
    </cfRule>
  </conditionalFormatting>
  <conditionalFormatting sqref="A146:B146">
    <cfRule type="containsBlanks" dxfId="610" priority="677">
      <formula>LEN(TRIM(A146))=0</formula>
    </cfRule>
  </conditionalFormatting>
  <conditionalFormatting sqref="A146:B146">
    <cfRule type="containsBlanks" dxfId="609" priority="676">
      <formula>LEN(TRIM(A146))=0</formula>
    </cfRule>
  </conditionalFormatting>
  <conditionalFormatting sqref="C146">
    <cfRule type="containsBlanks" dxfId="608" priority="675">
      <formula>LEN(TRIM(C146))=0</formula>
    </cfRule>
  </conditionalFormatting>
  <conditionalFormatting sqref="C146">
    <cfRule type="containsBlanks" dxfId="607" priority="674">
      <formula>LEN(TRIM(C146))=0</formula>
    </cfRule>
  </conditionalFormatting>
  <conditionalFormatting sqref="A149:B149">
    <cfRule type="containsBlanks" dxfId="606" priority="673">
      <formula>LEN(TRIM(A149))=0</formula>
    </cfRule>
  </conditionalFormatting>
  <conditionalFormatting sqref="A149:B149">
    <cfRule type="containsBlanks" dxfId="605" priority="672">
      <formula>LEN(TRIM(A149))=0</formula>
    </cfRule>
  </conditionalFormatting>
  <conditionalFormatting sqref="C149">
    <cfRule type="containsBlanks" dxfId="604" priority="671">
      <formula>LEN(TRIM(C149))=0</formula>
    </cfRule>
  </conditionalFormatting>
  <conditionalFormatting sqref="C149">
    <cfRule type="containsBlanks" dxfId="603" priority="670">
      <formula>LEN(TRIM(C149))=0</formula>
    </cfRule>
  </conditionalFormatting>
  <conditionalFormatting sqref="A508:B508">
    <cfRule type="containsBlanks" dxfId="602" priority="669">
      <formula>LEN(TRIM(A508))=0</formula>
    </cfRule>
  </conditionalFormatting>
  <conditionalFormatting sqref="A508:B508">
    <cfRule type="containsBlanks" dxfId="601" priority="668">
      <formula>LEN(TRIM(A508))=0</formula>
    </cfRule>
  </conditionalFormatting>
  <conditionalFormatting sqref="C508">
    <cfRule type="containsBlanks" dxfId="600" priority="667">
      <formula>LEN(TRIM(C508))=0</formula>
    </cfRule>
  </conditionalFormatting>
  <conditionalFormatting sqref="A509:B509">
    <cfRule type="containsBlanks" dxfId="599" priority="666">
      <formula>LEN(TRIM(A509))=0</formula>
    </cfRule>
  </conditionalFormatting>
  <conditionalFormatting sqref="A509:B509">
    <cfRule type="containsBlanks" dxfId="598" priority="665">
      <formula>LEN(TRIM(A509))=0</formula>
    </cfRule>
  </conditionalFormatting>
  <conditionalFormatting sqref="C509">
    <cfRule type="containsBlanks" dxfId="597" priority="664">
      <formula>LEN(TRIM(C509))=0</formula>
    </cfRule>
  </conditionalFormatting>
  <conditionalFormatting sqref="A527:B527">
    <cfRule type="containsBlanks" dxfId="596" priority="663">
      <formula>LEN(TRIM(A527))=0</formula>
    </cfRule>
  </conditionalFormatting>
  <conditionalFormatting sqref="A527:B527">
    <cfRule type="containsBlanks" dxfId="595" priority="662">
      <formula>LEN(TRIM(A527))=0</formula>
    </cfRule>
  </conditionalFormatting>
  <conditionalFormatting sqref="C527">
    <cfRule type="containsBlanks" dxfId="594" priority="661">
      <formula>LEN(TRIM(C527))=0</formula>
    </cfRule>
  </conditionalFormatting>
  <conditionalFormatting sqref="A540:B558">
    <cfRule type="containsBlanks" dxfId="593" priority="660">
      <formula>LEN(TRIM(A540))=0</formula>
    </cfRule>
  </conditionalFormatting>
  <conditionalFormatting sqref="A540:B558">
    <cfRule type="containsBlanks" dxfId="592" priority="659">
      <formula>LEN(TRIM(A540))=0</formula>
    </cfRule>
  </conditionalFormatting>
  <conditionalFormatting sqref="C540:C558">
    <cfRule type="containsBlanks" dxfId="591" priority="658">
      <formula>LEN(TRIM(C540))=0</formula>
    </cfRule>
  </conditionalFormatting>
  <conditionalFormatting sqref="A571:B571">
    <cfRule type="containsBlanks" dxfId="590" priority="657">
      <formula>LEN(TRIM(A571))=0</formula>
    </cfRule>
  </conditionalFormatting>
  <conditionalFormatting sqref="C571">
    <cfRule type="containsBlanks" dxfId="589" priority="655">
      <formula>LEN(TRIM(C571))=0</formula>
    </cfRule>
  </conditionalFormatting>
  <conditionalFormatting sqref="A574:B581">
    <cfRule type="containsBlanks" dxfId="588" priority="653">
      <formula>LEN(TRIM(A574))=0</formula>
    </cfRule>
  </conditionalFormatting>
  <conditionalFormatting sqref="C574:C581">
    <cfRule type="containsBlanks" dxfId="587" priority="652">
      <formula>LEN(TRIM(C574))=0</formula>
    </cfRule>
  </conditionalFormatting>
  <conditionalFormatting sqref="A48:B48">
    <cfRule type="containsBlanks" dxfId="586" priority="651">
      <formula>LEN(TRIM(A48))=0</formula>
    </cfRule>
  </conditionalFormatting>
  <conditionalFormatting sqref="A48:B48">
    <cfRule type="containsBlanks" dxfId="585" priority="650">
      <formula>LEN(TRIM(A48))=0</formula>
    </cfRule>
  </conditionalFormatting>
  <conditionalFormatting sqref="A58:B58">
    <cfRule type="containsBlanks" dxfId="584" priority="648">
      <formula>LEN(TRIM(A58))=0</formula>
    </cfRule>
  </conditionalFormatting>
  <conditionalFormatting sqref="A58:B58">
    <cfRule type="containsBlanks" dxfId="583" priority="647">
      <formula>LEN(TRIM(A58))=0</formula>
    </cfRule>
  </conditionalFormatting>
  <conditionalFormatting sqref="C58">
    <cfRule type="containsBlanks" dxfId="582" priority="646">
      <formula>LEN(TRIM(C58))=0</formula>
    </cfRule>
  </conditionalFormatting>
  <conditionalFormatting sqref="A65:B66">
    <cfRule type="containsBlanks" dxfId="581" priority="645">
      <formula>LEN(TRIM(A65))=0</formula>
    </cfRule>
  </conditionalFormatting>
  <conditionalFormatting sqref="A65:B66">
    <cfRule type="containsBlanks" dxfId="580" priority="644">
      <formula>LEN(TRIM(A65))=0</formula>
    </cfRule>
  </conditionalFormatting>
  <conditionalFormatting sqref="C65:C66">
    <cfRule type="containsBlanks" dxfId="579" priority="643">
      <formula>LEN(TRIM(C65))=0</formula>
    </cfRule>
  </conditionalFormatting>
  <conditionalFormatting sqref="A79:B79">
    <cfRule type="containsBlanks" dxfId="578" priority="642">
      <formula>LEN(TRIM(A79))=0</formula>
    </cfRule>
  </conditionalFormatting>
  <conditionalFormatting sqref="A79:B79">
    <cfRule type="containsBlanks" dxfId="577" priority="641">
      <formula>LEN(TRIM(A79))=0</formula>
    </cfRule>
  </conditionalFormatting>
  <conditionalFormatting sqref="C79">
    <cfRule type="containsBlanks" dxfId="576" priority="640">
      <formula>LEN(TRIM(C79))=0</formula>
    </cfRule>
  </conditionalFormatting>
  <conditionalFormatting sqref="A80:B80">
    <cfRule type="containsBlanks" dxfId="575" priority="639">
      <formula>LEN(TRIM(A80))=0</formula>
    </cfRule>
  </conditionalFormatting>
  <conditionalFormatting sqref="A80:B80">
    <cfRule type="containsBlanks" dxfId="574" priority="638">
      <formula>LEN(TRIM(A80))=0</formula>
    </cfRule>
  </conditionalFormatting>
  <conditionalFormatting sqref="C80">
    <cfRule type="containsBlanks" dxfId="573" priority="637">
      <formula>LEN(TRIM(C80))=0</formula>
    </cfRule>
  </conditionalFormatting>
  <conditionalFormatting sqref="A96:B96">
    <cfRule type="containsBlanks" dxfId="572" priority="636">
      <formula>LEN(TRIM(A96))=0</formula>
    </cfRule>
  </conditionalFormatting>
  <conditionalFormatting sqref="C96">
    <cfRule type="containsBlanks" dxfId="571" priority="634">
      <formula>LEN(TRIM(C96))=0</formula>
    </cfRule>
  </conditionalFormatting>
  <conditionalFormatting sqref="A134:B134">
    <cfRule type="containsBlanks" dxfId="570" priority="632">
      <formula>LEN(TRIM(A134))=0</formula>
    </cfRule>
  </conditionalFormatting>
  <conditionalFormatting sqref="C134">
    <cfRule type="containsBlanks" dxfId="569" priority="631">
      <formula>LEN(TRIM(C134))=0</formula>
    </cfRule>
  </conditionalFormatting>
  <conditionalFormatting sqref="A135:B135">
    <cfRule type="containsBlanks" dxfId="568" priority="630">
      <formula>LEN(TRIM(A135))=0</formula>
    </cfRule>
  </conditionalFormatting>
  <conditionalFormatting sqref="A135:B135">
    <cfRule type="containsBlanks" dxfId="567" priority="629">
      <formula>LEN(TRIM(A135))=0</formula>
    </cfRule>
  </conditionalFormatting>
  <conditionalFormatting sqref="C135">
    <cfRule type="containsBlanks" dxfId="566" priority="628">
      <formula>LEN(TRIM(C135))=0</formula>
    </cfRule>
  </conditionalFormatting>
  <conditionalFormatting sqref="A145:B145">
    <cfRule type="containsBlanks" dxfId="565" priority="627">
      <formula>LEN(TRIM(A145))=0</formula>
    </cfRule>
  </conditionalFormatting>
  <conditionalFormatting sqref="A145:B145">
    <cfRule type="containsBlanks" dxfId="564" priority="626">
      <formula>LEN(TRIM(A145))=0</formula>
    </cfRule>
  </conditionalFormatting>
  <conditionalFormatting sqref="C145">
    <cfRule type="containsBlanks" dxfId="563" priority="625">
      <formula>LEN(TRIM(C145))=0</formula>
    </cfRule>
  </conditionalFormatting>
  <conditionalFormatting sqref="C145">
    <cfRule type="containsBlanks" dxfId="562" priority="624">
      <formula>LEN(TRIM(C145))=0</formula>
    </cfRule>
  </conditionalFormatting>
  <conditionalFormatting sqref="A148:B148">
    <cfRule type="containsBlanks" dxfId="561" priority="623">
      <formula>LEN(TRIM(A148))=0</formula>
    </cfRule>
  </conditionalFormatting>
  <conditionalFormatting sqref="A148:B148">
    <cfRule type="containsBlanks" dxfId="560" priority="622">
      <formula>LEN(TRIM(A148))=0</formula>
    </cfRule>
  </conditionalFormatting>
  <conditionalFormatting sqref="C148">
    <cfRule type="containsBlanks" dxfId="559" priority="621">
      <formula>LEN(TRIM(C148))=0</formula>
    </cfRule>
  </conditionalFormatting>
  <conditionalFormatting sqref="C148">
    <cfRule type="containsBlanks" dxfId="558" priority="620">
      <formula>LEN(TRIM(C148))=0</formula>
    </cfRule>
  </conditionalFormatting>
  <conditionalFormatting sqref="A239:B240">
    <cfRule type="containsBlanks" dxfId="557" priority="619">
      <formula>LEN(TRIM(A239))=0</formula>
    </cfRule>
  </conditionalFormatting>
  <conditionalFormatting sqref="A239:B240">
    <cfRule type="containsBlanks" dxfId="556" priority="618">
      <formula>LEN(TRIM(A239))=0</formula>
    </cfRule>
  </conditionalFormatting>
  <conditionalFormatting sqref="C239:C240">
    <cfRule type="containsBlanks" dxfId="555" priority="617">
      <formula>LEN(TRIM(C239))=0</formula>
    </cfRule>
  </conditionalFormatting>
  <conditionalFormatting sqref="C239:C240">
    <cfRule type="containsBlanks" dxfId="554" priority="616">
      <formula>LEN(TRIM(C239))=0</formula>
    </cfRule>
  </conditionalFormatting>
  <conditionalFormatting sqref="A241:B243">
    <cfRule type="containsBlanks" dxfId="553" priority="615">
      <formula>LEN(TRIM(A241))=0</formula>
    </cfRule>
  </conditionalFormatting>
  <conditionalFormatting sqref="A241:B243">
    <cfRule type="containsBlanks" dxfId="552" priority="614">
      <formula>LEN(TRIM(A241))=0</formula>
    </cfRule>
  </conditionalFormatting>
  <conditionalFormatting sqref="C241:C243">
    <cfRule type="containsBlanks" dxfId="551" priority="613">
      <formula>LEN(TRIM(C241))=0</formula>
    </cfRule>
  </conditionalFormatting>
  <conditionalFormatting sqref="C241:C243">
    <cfRule type="containsBlanks" dxfId="550" priority="612">
      <formula>LEN(TRIM(C241))=0</formula>
    </cfRule>
  </conditionalFormatting>
  <conditionalFormatting sqref="A257:B266">
    <cfRule type="containsBlanks" dxfId="549" priority="611">
      <formula>LEN(TRIM(A257))=0</formula>
    </cfRule>
  </conditionalFormatting>
  <conditionalFormatting sqref="A257:B266">
    <cfRule type="containsBlanks" dxfId="548" priority="610">
      <formula>LEN(TRIM(A257))=0</formula>
    </cfRule>
  </conditionalFormatting>
  <conditionalFormatting sqref="C257:C266">
    <cfRule type="containsBlanks" dxfId="547" priority="609">
      <formula>LEN(TRIM(C257))=0</formula>
    </cfRule>
  </conditionalFormatting>
  <conditionalFormatting sqref="C257:C266">
    <cfRule type="containsBlanks" dxfId="546" priority="608">
      <formula>LEN(TRIM(C257))=0</formula>
    </cfRule>
  </conditionalFormatting>
  <conditionalFormatting sqref="A276:B276">
    <cfRule type="containsBlanks" dxfId="545" priority="607">
      <formula>LEN(TRIM(A276))=0</formula>
    </cfRule>
  </conditionalFormatting>
  <conditionalFormatting sqref="A276:B276">
    <cfRule type="containsBlanks" dxfId="544" priority="606">
      <formula>LEN(TRIM(A276))=0</formula>
    </cfRule>
  </conditionalFormatting>
  <conditionalFormatting sqref="C276">
    <cfRule type="containsBlanks" dxfId="543" priority="605">
      <formula>LEN(TRIM(C276))=0</formula>
    </cfRule>
  </conditionalFormatting>
  <conditionalFormatting sqref="C276">
    <cfRule type="containsBlanks" dxfId="542" priority="604">
      <formula>LEN(TRIM(C276))=0</formula>
    </cfRule>
  </conditionalFormatting>
  <conditionalFormatting sqref="A280:B282">
    <cfRule type="containsBlanks" dxfId="541" priority="603">
      <formula>LEN(TRIM(A280))=0</formula>
    </cfRule>
  </conditionalFormatting>
  <conditionalFormatting sqref="A280:B282">
    <cfRule type="containsBlanks" dxfId="540" priority="602">
      <formula>LEN(TRIM(A280))=0</formula>
    </cfRule>
  </conditionalFormatting>
  <conditionalFormatting sqref="C280:C282">
    <cfRule type="containsBlanks" dxfId="539" priority="601">
      <formula>LEN(TRIM(C280))=0</formula>
    </cfRule>
  </conditionalFormatting>
  <conditionalFormatting sqref="C280:C282">
    <cfRule type="containsBlanks" dxfId="538" priority="600">
      <formula>LEN(TRIM(C280))=0</formula>
    </cfRule>
  </conditionalFormatting>
  <conditionalFormatting sqref="A299:B301">
    <cfRule type="containsBlanks" dxfId="537" priority="598">
      <formula>LEN(TRIM(A299))=0</formula>
    </cfRule>
  </conditionalFormatting>
  <conditionalFormatting sqref="C299:C301">
    <cfRule type="containsBlanks" dxfId="536" priority="597">
      <formula>LEN(TRIM(C299))=0</formula>
    </cfRule>
  </conditionalFormatting>
  <conditionalFormatting sqref="C299:C301">
    <cfRule type="containsBlanks" dxfId="535" priority="596">
      <formula>LEN(TRIM(C299))=0</formula>
    </cfRule>
  </conditionalFormatting>
  <conditionalFormatting sqref="A308:B309">
    <cfRule type="containsBlanks" dxfId="534" priority="595">
      <formula>LEN(TRIM(A308))=0</formula>
    </cfRule>
  </conditionalFormatting>
  <conditionalFormatting sqref="A308:B309">
    <cfRule type="containsBlanks" dxfId="533" priority="594">
      <formula>LEN(TRIM(A308))=0</formula>
    </cfRule>
  </conditionalFormatting>
  <conditionalFormatting sqref="C308:C309">
    <cfRule type="containsBlanks" dxfId="532" priority="593">
      <formula>LEN(TRIM(C308))=0</formula>
    </cfRule>
  </conditionalFormatting>
  <conditionalFormatting sqref="A311:B312">
    <cfRule type="containsBlanks" dxfId="531" priority="592">
      <formula>LEN(TRIM(A311))=0</formula>
    </cfRule>
  </conditionalFormatting>
  <conditionalFormatting sqref="A311:B312">
    <cfRule type="containsBlanks" dxfId="530" priority="591">
      <formula>LEN(TRIM(A311))=0</formula>
    </cfRule>
  </conditionalFormatting>
  <conditionalFormatting sqref="C311:C312">
    <cfRule type="containsBlanks" dxfId="529" priority="590">
      <formula>LEN(TRIM(C311))=0</formula>
    </cfRule>
  </conditionalFormatting>
  <conditionalFormatting sqref="A371:B372">
    <cfRule type="containsBlanks" dxfId="528" priority="589">
      <formula>LEN(TRIM(A371))=0</formula>
    </cfRule>
  </conditionalFormatting>
  <conditionalFormatting sqref="A371:B372">
    <cfRule type="containsBlanks" dxfId="527" priority="588">
      <formula>LEN(TRIM(A371))=0</formula>
    </cfRule>
  </conditionalFormatting>
  <conditionalFormatting sqref="C371:C372">
    <cfRule type="containsBlanks" dxfId="526" priority="587">
      <formula>LEN(TRIM(C371))=0</formula>
    </cfRule>
  </conditionalFormatting>
  <conditionalFormatting sqref="A373:B373">
    <cfRule type="containsBlanks" dxfId="525" priority="586">
      <formula>LEN(TRIM(A373))=0</formula>
    </cfRule>
  </conditionalFormatting>
  <conditionalFormatting sqref="A373:B373">
    <cfRule type="containsBlanks" dxfId="524" priority="585">
      <formula>LEN(TRIM(A373))=0</formula>
    </cfRule>
  </conditionalFormatting>
  <conditionalFormatting sqref="C373">
    <cfRule type="containsBlanks" dxfId="523" priority="584">
      <formula>LEN(TRIM(C373))=0</formula>
    </cfRule>
  </conditionalFormatting>
  <conditionalFormatting sqref="A374:B377">
    <cfRule type="containsBlanks" dxfId="522" priority="583">
      <formula>LEN(TRIM(A374))=0</formula>
    </cfRule>
  </conditionalFormatting>
  <conditionalFormatting sqref="A374:B377">
    <cfRule type="containsBlanks" dxfId="521" priority="582">
      <formula>LEN(TRIM(A374))=0</formula>
    </cfRule>
  </conditionalFormatting>
  <conditionalFormatting sqref="C374:C377">
    <cfRule type="containsBlanks" dxfId="520" priority="581">
      <formula>LEN(TRIM(C374))=0</formula>
    </cfRule>
  </conditionalFormatting>
  <conditionalFormatting sqref="A381:B382">
    <cfRule type="containsBlanks" dxfId="519" priority="580">
      <formula>LEN(TRIM(A381))=0</formula>
    </cfRule>
  </conditionalFormatting>
  <conditionalFormatting sqref="C381:C382">
    <cfRule type="containsBlanks" dxfId="518" priority="578">
      <formula>LEN(TRIM(C381))=0</formula>
    </cfRule>
  </conditionalFormatting>
  <conditionalFormatting sqref="A388:B390">
    <cfRule type="containsBlanks" dxfId="517" priority="577">
      <formula>LEN(TRIM(A388))=0</formula>
    </cfRule>
  </conditionalFormatting>
  <conditionalFormatting sqref="A388:B390">
    <cfRule type="containsBlanks" dxfId="516" priority="576">
      <formula>LEN(TRIM(A388))=0</formula>
    </cfRule>
  </conditionalFormatting>
  <conditionalFormatting sqref="C388:C390">
    <cfRule type="containsBlanks" dxfId="515" priority="575">
      <formula>LEN(TRIM(C388))=0</formula>
    </cfRule>
  </conditionalFormatting>
  <conditionalFormatting sqref="A416:B416">
    <cfRule type="containsBlanks" dxfId="514" priority="574">
      <formula>LEN(TRIM(A416))=0</formula>
    </cfRule>
  </conditionalFormatting>
  <conditionalFormatting sqref="A416:B416">
    <cfRule type="containsBlanks" dxfId="513" priority="573">
      <formula>LEN(TRIM(A416))=0</formula>
    </cfRule>
  </conditionalFormatting>
  <conditionalFormatting sqref="C416">
    <cfRule type="containsBlanks" dxfId="512" priority="572">
      <formula>LEN(TRIM(C416))=0</formula>
    </cfRule>
  </conditionalFormatting>
  <conditionalFormatting sqref="A445:B445">
    <cfRule type="containsBlanks" dxfId="511" priority="571">
      <formula>LEN(TRIM(A445))=0</formula>
    </cfRule>
  </conditionalFormatting>
  <conditionalFormatting sqref="A445:B445">
    <cfRule type="containsBlanks" dxfId="510" priority="570">
      <formula>LEN(TRIM(A445))=0</formula>
    </cfRule>
  </conditionalFormatting>
  <conditionalFormatting sqref="C445">
    <cfRule type="containsBlanks" dxfId="509" priority="569">
      <formula>LEN(TRIM(C445))=0</formula>
    </cfRule>
  </conditionalFormatting>
  <conditionalFormatting sqref="A446:B448">
    <cfRule type="containsBlanks" dxfId="508" priority="568">
      <formula>LEN(TRIM(A446))=0</formula>
    </cfRule>
  </conditionalFormatting>
  <conditionalFormatting sqref="A446:B448">
    <cfRule type="containsBlanks" dxfId="507" priority="567">
      <formula>LEN(TRIM(A446))=0</formula>
    </cfRule>
  </conditionalFormatting>
  <conditionalFormatting sqref="C446:C448">
    <cfRule type="containsBlanks" dxfId="506" priority="566">
      <formula>LEN(TRIM(C446))=0</formula>
    </cfRule>
  </conditionalFormatting>
  <conditionalFormatting sqref="A494:B495">
    <cfRule type="containsBlanks" dxfId="505" priority="565">
      <formula>LEN(TRIM(A494))=0</formula>
    </cfRule>
  </conditionalFormatting>
  <conditionalFormatting sqref="A494:B495">
    <cfRule type="containsBlanks" dxfId="504" priority="564">
      <formula>LEN(TRIM(A494))=0</formula>
    </cfRule>
  </conditionalFormatting>
  <conditionalFormatting sqref="C494:C495">
    <cfRule type="containsBlanks" dxfId="503" priority="563">
      <formula>LEN(TRIM(C494))=0</formula>
    </cfRule>
  </conditionalFormatting>
  <conditionalFormatting sqref="A504:B504">
    <cfRule type="containsBlanks" dxfId="502" priority="562">
      <formula>LEN(TRIM(A504))=0</formula>
    </cfRule>
  </conditionalFormatting>
  <conditionalFormatting sqref="A504:B504">
    <cfRule type="containsBlanks" dxfId="501" priority="561">
      <formula>LEN(TRIM(A504))=0</formula>
    </cfRule>
  </conditionalFormatting>
  <conditionalFormatting sqref="C504">
    <cfRule type="containsBlanks" dxfId="500" priority="560">
      <formula>LEN(TRIM(C504))=0</formula>
    </cfRule>
  </conditionalFormatting>
  <conditionalFormatting sqref="A507:B507">
    <cfRule type="containsBlanks" dxfId="499" priority="559">
      <formula>LEN(TRIM(A507))=0</formula>
    </cfRule>
  </conditionalFormatting>
  <conditionalFormatting sqref="A507:B507">
    <cfRule type="containsBlanks" dxfId="498" priority="558">
      <formula>LEN(TRIM(A507))=0</formula>
    </cfRule>
  </conditionalFormatting>
  <conditionalFormatting sqref="C507">
    <cfRule type="containsBlanks" dxfId="497" priority="557">
      <formula>LEN(TRIM(C507))=0</formula>
    </cfRule>
  </conditionalFormatting>
  <conditionalFormatting sqref="A511:B513">
    <cfRule type="containsBlanks" dxfId="496" priority="556">
      <formula>LEN(TRIM(A511))=0</formula>
    </cfRule>
  </conditionalFormatting>
  <conditionalFormatting sqref="C511:C513">
    <cfRule type="containsBlanks" dxfId="495" priority="554">
      <formula>LEN(TRIM(C511))=0</formula>
    </cfRule>
  </conditionalFormatting>
  <conditionalFormatting sqref="A67:B67">
    <cfRule type="containsBlanks" dxfId="494" priority="548">
      <formula>LEN(TRIM(A67))=0</formula>
    </cfRule>
  </conditionalFormatting>
  <conditionalFormatting sqref="A67:B67">
    <cfRule type="containsBlanks" dxfId="493" priority="547">
      <formula>LEN(TRIM(A67))=0</formula>
    </cfRule>
  </conditionalFormatting>
  <conditionalFormatting sqref="C67">
    <cfRule type="containsBlanks" dxfId="492" priority="546">
      <formula>LEN(TRIM(C67))=0</formula>
    </cfRule>
  </conditionalFormatting>
  <conditionalFormatting sqref="A449:B451">
    <cfRule type="containsBlanks" dxfId="491" priority="517">
      <formula>LEN(TRIM(A449))=0</formula>
    </cfRule>
  </conditionalFormatting>
  <conditionalFormatting sqref="A449:B451">
    <cfRule type="containsBlanks" dxfId="490" priority="516">
      <formula>LEN(TRIM(A449))=0</formula>
    </cfRule>
  </conditionalFormatting>
  <conditionalFormatting sqref="C449:C451">
    <cfRule type="containsBlanks" dxfId="489" priority="515">
      <formula>LEN(TRIM(C449))=0</formula>
    </cfRule>
  </conditionalFormatting>
  <conditionalFormatting sqref="B20">
    <cfRule type="containsBlanks" dxfId="488" priority="553">
      <formula>LEN(TRIM(B20))=0</formula>
    </cfRule>
  </conditionalFormatting>
  <conditionalFormatting sqref="A158:B204">
    <cfRule type="containsBlanks" dxfId="487" priority="552">
      <formula>LEN(TRIM(A158))=0</formula>
    </cfRule>
  </conditionalFormatting>
  <conditionalFormatting sqref="A158:B204">
    <cfRule type="containsBlanks" dxfId="486" priority="551">
      <formula>LEN(TRIM(A158))=0</formula>
    </cfRule>
  </conditionalFormatting>
  <conditionalFormatting sqref="C158:C204">
    <cfRule type="containsBlanks" dxfId="485" priority="550">
      <formula>LEN(TRIM(C158))=0</formula>
    </cfRule>
  </conditionalFormatting>
  <conditionalFormatting sqref="A61:C61">
    <cfRule type="containsBlanks" dxfId="484" priority="549">
      <formula>LEN(TRIM(A61))=0</formula>
    </cfRule>
  </conditionalFormatting>
  <conditionalFormatting sqref="C67">
    <cfRule type="containsBlanks" dxfId="483" priority="545">
      <formula>LEN(TRIM(C67))=0</formula>
    </cfRule>
  </conditionalFormatting>
  <conditionalFormatting sqref="A138:B140">
    <cfRule type="containsBlanks" dxfId="482" priority="544">
      <formula>LEN(TRIM(A138))=0</formula>
    </cfRule>
  </conditionalFormatting>
  <conditionalFormatting sqref="A138:B140">
    <cfRule type="containsBlanks" dxfId="481" priority="543">
      <formula>LEN(TRIM(A138))=0</formula>
    </cfRule>
  </conditionalFormatting>
  <conditionalFormatting sqref="C138:C140">
    <cfRule type="containsBlanks" dxfId="480" priority="542">
      <formula>LEN(TRIM(C138))=0</formula>
    </cfRule>
  </conditionalFormatting>
  <conditionalFormatting sqref="C138:C140">
    <cfRule type="containsBlanks" dxfId="479" priority="541">
      <formula>LEN(TRIM(C138))=0</formula>
    </cfRule>
  </conditionalFormatting>
  <conditionalFormatting sqref="A205:B205">
    <cfRule type="containsBlanks" dxfId="478" priority="540">
      <formula>LEN(TRIM(A205))=0</formula>
    </cfRule>
  </conditionalFormatting>
  <conditionalFormatting sqref="A205:B205">
    <cfRule type="containsBlanks" dxfId="477" priority="539">
      <formula>LEN(TRIM(A205))=0</formula>
    </cfRule>
  </conditionalFormatting>
  <conditionalFormatting sqref="C205">
    <cfRule type="containsBlanks" dxfId="476" priority="538">
      <formula>LEN(TRIM(C205))=0</formula>
    </cfRule>
  </conditionalFormatting>
  <conditionalFormatting sqref="A302:B304">
    <cfRule type="containsBlanks" dxfId="475" priority="534">
      <formula>LEN(TRIM(A302))=0</formula>
    </cfRule>
  </conditionalFormatting>
  <conditionalFormatting sqref="C302:C304">
    <cfRule type="containsBlanks" dxfId="474" priority="533">
      <formula>LEN(TRIM(C302))=0</formula>
    </cfRule>
  </conditionalFormatting>
  <conditionalFormatting sqref="C205">
    <cfRule type="containsBlanks" dxfId="473" priority="537">
      <formula>LEN(TRIM(C205))=0</formula>
    </cfRule>
  </conditionalFormatting>
  <conditionalFormatting sqref="B154">
    <cfRule type="containsBlanks" dxfId="472" priority="536">
      <formula>LEN(TRIM(B154))=0</formula>
    </cfRule>
  </conditionalFormatting>
  <conditionalFormatting sqref="A302:B304">
    <cfRule type="containsBlanks" dxfId="471" priority="535">
      <formula>LEN(TRIM(A302))=0</formula>
    </cfRule>
  </conditionalFormatting>
  <conditionalFormatting sqref="C302:C304">
    <cfRule type="containsBlanks" dxfId="470" priority="532">
      <formula>LEN(TRIM(C302))=0</formula>
    </cfRule>
  </conditionalFormatting>
  <conditionalFormatting sqref="A338:C339">
    <cfRule type="containsBlanks" dxfId="469" priority="531">
      <formula>LEN(TRIM(A338))=0</formula>
    </cfRule>
  </conditionalFormatting>
  <conditionalFormatting sqref="B361:B366">
    <cfRule type="containsBlanks" dxfId="468" priority="529">
      <formula>LEN(TRIM(B361))=0</formula>
    </cfRule>
  </conditionalFormatting>
  <conditionalFormatting sqref="B361:B366">
    <cfRule type="containsBlanks" dxfId="467" priority="530">
      <formula>LEN(TRIM(B361))=0</formula>
    </cfRule>
  </conditionalFormatting>
  <conditionalFormatting sqref="C361:C366">
    <cfRule type="containsBlanks" dxfId="466" priority="528">
      <formula>LEN(TRIM(C361))=0</formula>
    </cfRule>
  </conditionalFormatting>
  <conditionalFormatting sqref="A367:C370">
    <cfRule type="containsBlanks" dxfId="465" priority="527">
      <formula>LEN(TRIM(A367))=0</formula>
    </cfRule>
  </conditionalFormatting>
  <conditionalFormatting sqref="C460">
    <cfRule type="containsBlanks" dxfId="464" priority="526">
      <formula>LEN(TRIM(C460))=0</formula>
    </cfRule>
  </conditionalFormatting>
  <conditionalFormatting sqref="A386:C386">
    <cfRule type="containsBlanks" dxfId="463" priority="525">
      <formula>LEN(TRIM(A386))=0</formula>
    </cfRule>
  </conditionalFormatting>
  <conditionalFormatting sqref="A417:B417">
    <cfRule type="containsBlanks" dxfId="462" priority="524">
      <formula>LEN(TRIM(A417))=0</formula>
    </cfRule>
  </conditionalFormatting>
  <conditionalFormatting sqref="A417:B417">
    <cfRule type="containsBlanks" dxfId="461" priority="523">
      <formula>LEN(TRIM(A417))=0</formula>
    </cfRule>
  </conditionalFormatting>
  <conditionalFormatting sqref="C420">
    <cfRule type="containsBlanks" dxfId="460" priority="519">
      <formula>LEN(TRIM(C420))=0</formula>
    </cfRule>
  </conditionalFormatting>
  <conditionalFormatting sqref="C417">
    <cfRule type="containsBlanks" dxfId="459" priority="522">
      <formula>LEN(TRIM(C417))=0</formula>
    </cfRule>
  </conditionalFormatting>
  <conditionalFormatting sqref="A420:B420">
    <cfRule type="containsBlanks" dxfId="458" priority="521">
      <formula>LEN(TRIM(A420))=0</formula>
    </cfRule>
  </conditionalFormatting>
  <conditionalFormatting sqref="A420:B420">
    <cfRule type="containsBlanks" dxfId="457" priority="520">
      <formula>LEN(TRIM(A420))=0</formula>
    </cfRule>
  </conditionalFormatting>
  <conditionalFormatting sqref="A436:C444">
    <cfRule type="containsBlanks" dxfId="456" priority="518">
      <formula>LEN(TRIM(A436))=0</formula>
    </cfRule>
  </conditionalFormatting>
  <conditionalFormatting sqref="C461">
    <cfRule type="containsBlanks" dxfId="455" priority="514">
      <formula>LEN(TRIM(C461))=0</formula>
    </cfRule>
  </conditionalFormatting>
  <conditionalFormatting sqref="A460:B461">
    <cfRule type="containsBlanks" dxfId="454" priority="513">
      <formula>LEN(TRIM(A460))=0</formula>
    </cfRule>
  </conditionalFormatting>
  <conditionalFormatting sqref="A460:B461">
    <cfRule type="containsBlanks" dxfId="453" priority="512">
      <formula>LEN(TRIM(A460))=0</formula>
    </cfRule>
  </conditionalFormatting>
  <conditionalFormatting sqref="D33:E40">
    <cfRule type="containsBlanks" dxfId="452" priority="511">
      <formula>LEN(TRIM(D33))=0</formula>
    </cfRule>
  </conditionalFormatting>
  <conditionalFormatting sqref="D141:E143">
    <cfRule type="containsBlanks" dxfId="451" priority="510">
      <formula>LEN(TRIM(D141))=0</formula>
    </cfRule>
  </conditionalFormatting>
  <conditionalFormatting sqref="D138:E138">
    <cfRule type="containsBlanks" dxfId="450" priority="509">
      <formula>LEN(TRIM(D138))=0</formula>
    </cfRule>
  </conditionalFormatting>
  <conditionalFormatting sqref="D138:E138">
    <cfRule type="containsBlanks" dxfId="449" priority="508">
      <formula>LEN(TRIM(D138))=0</formula>
    </cfRule>
  </conditionalFormatting>
  <conditionalFormatting sqref="D139:E139">
    <cfRule type="containsBlanks" dxfId="448" priority="507">
      <formula>LEN(TRIM(D139))=0</formula>
    </cfRule>
  </conditionalFormatting>
  <conditionalFormatting sqref="D139:E139">
    <cfRule type="containsBlanks" dxfId="447" priority="506">
      <formula>LEN(TRIM(D139))=0</formula>
    </cfRule>
  </conditionalFormatting>
  <conditionalFormatting sqref="D140:E140">
    <cfRule type="containsBlanks" dxfId="446" priority="505">
      <formula>LEN(TRIM(D140))=0</formula>
    </cfRule>
  </conditionalFormatting>
  <conditionalFormatting sqref="D140:E140">
    <cfRule type="containsBlanks" dxfId="445" priority="504">
      <formula>LEN(TRIM(D140))=0</formula>
    </cfRule>
  </conditionalFormatting>
  <conditionalFormatting sqref="D156:D157">
    <cfRule type="containsBlanks" dxfId="444" priority="503">
      <formula>LEN(TRIM(D156))=0</formula>
    </cfRule>
  </conditionalFormatting>
  <conditionalFormatting sqref="D157">
    <cfRule type="containsBlanks" dxfId="443" priority="502">
      <formula>LEN(TRIM(D157))=0</formula>
    </cfRule>
  </conditionalFormatting>
  <conditionalFormatting sqref="E156:E157">
    <cfRule type="containsBlanks" dxfId="442" priority="501">
      <formula>LEN(TRIM(E156))=0</formula>
    </cfRule>
  </conditionalFormatting>
  <conditionalFormatting sqref="E612:E625">
    <cfRule type="containsBlanks" dxfId="441" priority="403">
      <formula>LEN(TRIM(E612))=0</formula>
    </cfRule>
  </conditionalFormatting>
  <conditionalFormatting sqref="E157">
    <cfRule type="containsBlanks" dxfId="440" priority="500">
      <formula>LEN(TRIM(E157))=0</formula>
    </cfRule>
  </conditionalFormatting>
  <conditionalFormatting sqref="D257:E266">
    <cfRule type="containsBlanks" dxfId="439" priority="499">
      <formula>LEN(TRIM(D257))=0</formula>
    </cfRule>
  </conditionalFormatting>
  <conditionalFormatting sqref="D275:E276">
    <cfRule type="containsBlanks" dxfId="438" priority="498">
      <formula>LEN(TRIM(D275))=0</formula>
    </cfRule>
  </conditionalFormatting>
  <conditionalFormatting sqref="D275:E275">
    <cfRule type="containsBlanks" dxfId="437" priority="497">
      <formula>LEN(TRIM(D275))=0</formula>
    </cfRule>
  </conditionalFormatting>
  <conditionalFormatting sqref="D280:D282">
    <cfRule type="containsBlanks" dxfId="436" priority="496">
      <formula>LEN(TRIM(D280))=0</formula>
    </cfRule>
  </conditionalFormatting>
  <conditionalFormatting sqref="E280:E282">
    <cfRule type="containsBlanks" dxfId="435" priority="495">
      <formula>LEN(TRIM(E280))=0</formula>
    </cfRule>
  </conditionalFormatting>
  <conditionalFormatting sqref="D298:D301">
    <cfRule type="containsBlanks" dxfId="434" priority="494">
      <formula>LEN(TRIM(D298))=0</formula>
    </cfRule>
  </conditionalFormatting>
  <conditionalFormatting sqref="D298">
    <cfRule type="containsBlanks" dxfId="433" priority="493">
      <formula>LEN(TRIM(D298))=0</formula>
    </cfRule>
  </conditionalFormatting>
  <conditionalFormatting sqref="E298:E301">
    <cfRule type="containsBlanks" dxfId="432" priority="492">
      <formula>LEN(TRIM(E298))=0</formula>
    </cfRule>
  </conditionalFormatting>
  <conditionalFormatting sqref="E298">
    <cfRule type="containsBlanks" dxfId="431" priority="491">
      <formula>LEN(TRIM(E298))=0</formula>
    </cfRule>
  </conditionalFormatting>
  <conditionalFormatting sqref="D305:D309">
    <cfRule type="containsBlanks" dxfId="430" priority="490">
      <formula>LEN(TRIM(D305))=0</formula>
    </cfRule>
  </conditionalFormatting>
  <conditionalFormatting sqref="D308:D309">
    <cfRule type="containsBlanks" dxfId="429" priority="489">
      <formula>LEN(TRIM(D308))=0</formula>
    </cfRule>
  </conditionalFormatting>
  <conditionalFormatting sqref="D302:D304">
    <cfRule type="containsBlanks" dxfId="428" priority="488">
      <formula>LEN(TRIM(D302))=0</formula>
    </cfRule>
  </conditionalFormatting>
  <conditionalFormatting sqref="E305:E309">
    <cfRule type="containsBlanks" dxfId="427" priority="487">
      <formula>LEN(TRIM(E305))=0</formula>
    </cfRule>
  </conditionalFormatting>
  <conditionalFormatting sqref="E308:E309">
    <cfRule type="containsBlanks" dxfId="426" priority="486">
      <formula>LEN(TRIM(E308))=0</formula>
    </cfRule>
  </conditionalFormatting>
  <conditionalFormatting sqref="E302:E304">
    <cfRule type="containsBlanks" dxfId="425" priority="485">
      <formula>LEN(TRIM(E302))=0</formula>
    </cfRule>
  </conditionalFormatting>
  <conditionalFormatting sqref="D311:D312 E312">
    <cfRule type="containsBlanks" dxfId="424" priority="484">
      <formula>LEN(TRIM(D311))=0</formula>
    </cfRule>
  </conditionalFormatting>
  <conditionalFormatting sqref="D311:D312 E312">
    <cfRule type="containsBlanks" dxfId="423" priority="483">
      <formula>LEN(TRIM(D311))=0</formula>
    </cfRule>
  </conditionalFormatting>
  <conditionalFormatting sqref="E311">
    <cfRule type="containsBlanks" dxfId="422" priority="482">
      <formula>LEN(TRIM(E311))=0</formula>
    </cfRule>
  </conditionalFormatting>
  <conditionalFormatting sqref="E311">
    <cfRule type="containsBlanks" dxfId="421" priority="481">
      <formula>LEN(TRIM(E311))=0</formula>
    </cfRule>
  </conditionalFormatting>
  <conditionalFormatting sqref="D335:D337 D340:D345 E345">
    <cfRule type="containsBlanks" dxfId="420" priority="480">
      <formula>LEN(TRIM(D335))=0</formula>
    </cfRule>
  </conditionalFormatting>
  <conditionalFormatting sqref="D338:D339">
    <cfRule type="containsBlanks" dxfId="419" priority="479">
      <formula>LEN(TRIM(D338))=0</formula>
    </cfRule>
  </conditionalFormatting>
  <conditionalFormatting sqref="E335:E337 E340:E344">
    <cfRule type="containsBlanks" dxfId="418" priority="478">
      <formula>LEN(TRIM(E335))=0</formula>
    </cfRule>
  </conditionalFormatting>
  <conditionalFormatting sqref="E338:E339">
    <cfRule type="containsBlanks" dxfId="417" priority="477">
      <formula>LEN(TRIM(E338))=0</formula>
    </cfRule>
  </conditionalFormatting>
  <conditionalFormatting sqref="D346:E351">
    <cfRule type="containsBlanks" dxfId="416" priority="476">
      <formula>LEN(TRIM(D346))=0</formula>
    </cfRule>
  </conditionalFormatting>
  <conditionalFormatting sqref="D352:E352">
    <cfRule type="containsBlanks" dxfId="415" priority="475">
      <formula>LEN(TRIM(D352))=0</formula>
    </cfRule>
  </conditionalFormatting>
  <conditionalFormatting sqref="D371:D373">
    <cfRule type="containsBlanks" dxfId="414" priority="474">
      <formula>LEN(TRIM(D371))=0</formula>
    </cfRule>
  </conditionalFormatting>
  <conditionalFormatting sqref="D371:D372">
    <cfRule type="containsBlanks" dxfId="413" priority="473">
      <formula>LEN(TRIM(D371))=0</formula>
    </cfRule>
  </conditionalFormatting>
  <conditionalFormatting sqref="D373">
    <cfRule type="containsBlanks" dxfId="412" priority="472">
      <formula>LEN(TRIM(D373))=0</formula>
    </cfRule>
  </conditionalFormatting>
  <conditionalFormatting sqref="E371:E373">
    <cfRule type="containsBlanks" dxfId="411" priority="471">
      <formula>LEN(TRIM(E371))=0</formula>
    </cfRule>
  </conditionalFormatting>
  <conditionalFormatting sqref="E371:E372">
    <cfRule type="containsBlanks" dxfId="410" priority="470">
      <formula>LEN(TRIM(E371))=0</formula>
    </cfRule>
  </conditionalFormatting>
  <conditionalFormatting sqref="E373">
    <cfRule type="containsBlanks" dxfId="409" priority="469">
      <formula>LEN(TRIM(E373))=0</formula>
    </cfRule>
  </conditionalFormatting>
  <conditionalFormatting sqref="D374:D377">
    <cfRule type="containsBlanks" dxfId="408" priority="468">
      <formula>LEN(TRIM(D374))=0</formula>
    </cfRule>
  </conditionalFormatting>
  <conditionalFormatting sqref="D374:D377">
    <cfRule type="containsBlanks" dxfId="407" priority="467">
      <formula>LEN(TRIM(D374))=0</formula>
    </cfRule>
  </conditionalFormatting>
  <conditionalFormatting sqref="E374:E377">
    <cfRule type="containsBlanks" dxfId="406" priority="466">
      <formula>LEN(TRIM(E374))=0</formula>
    </cfRule>
  </conditionalFormatting>
  <conditionalFormatting sqref="E374:E377">
    <cfRule type="containsBlanks" dxfId="405" priority="465">
      <formula>LEN(TRIM(E374))=0</formula>
    </cfRule>
  </conditionalFormatting>
  <conditionalFormatting sqref="D381:D382">
    <cfRule type="containsBlanks" dxfId="404" priority="464">
      <formula>LEN(TRIM(D381))=0</formula>
    </cfRule>
  </conditionalFormatting>
  <conditionalFormatting sqref="D381:D382">
    <cfRule type="containsBlanks" dxfId="403" priority="463">
      <formula>LEN(TRIM(D381))=0</formula>
    </cfRule>
  </conditionalFormatting>
  <conditionalFormatting sqref="E381:E382">
    <cfRule type="containsBlanks" dxfId="402" priority="462">
      <formula>LEN(TRIM(E381))=0</formula>
    </cfRule>
  </conditionalFormatting>
  <conditionalFormatting sqref="E381:E382">
    <cfRule type="containsBlanks" dxfId="401" priority="461">
      <formula>LEN(TRIM(E381))=0</formula>
    </cfRule>
  </conditionalFormatting>
  <conditionalFormatting sqref="D388:D390 E388">
    <cfRule type="containsBlanks" dxfId="400" priority="460">
      <formula>LEN(TRIM(D388))=0</formula>
    </cfRule>
  </conditionalFormatting>
  <conditionalFormatting sqref="D388:D390 E388">
    <cfRule type="containsBlanks" dxfId="399" priority="459">
      <formula>LEN(TRIM(D388))=0</formula>
    </cfRule>
  </conditionalFormatting>
  <conditionalFormatting sqref="E389:E390">
    <cfRule type="containsBlanks" dxfId="398" priority="458">
      <formula>LEN(TRIM(E389))=0</formula>
    </cfRule>
  </conditionalFormatting>
  <conditionalFormatting sqref="E389:E390">
    <cfRule type="containsBlanks" dxfId="397" priority="457">
      <formula>LEN(TRIM(E389))=0</formula>
    </cfRule>
  </conditionalFormatting>
  <conditionalFormatting sqref="D416:E416">
    <cfRule type="containsBlanks" dxfId="396" priority="456">
      <formula>LEN(TRIM(D416))=0</formula>
    </cfRule>
  </conditionalFormatting>
  <conditionalFormatting sqref="D416:E416">
    <cfRule type="containsBlanks" dxfId="395" priority="455">
      <formula>LEN(TRIM(D416))=0</formula>
    </cfRule>
  </conditionalFormatting>
  <conditionalFormatting sqref="D445:D448 D452:D456">
    <cfRule type="containsBlanks" dxfId="394" priority="454">
      <formula>LEN(TRIM(D445))=0</formula>
    </cfRule>
  </conditionalFormatting>
  <conditionalFormatting sqref="D445">
    <cfRule type="containsBlanks" dxfId="393" priority="453">
      <formula>LEN(TRIM(D445))=0</formula>
    </cfRule>
  </conditionalFormatting>
  <conditionalFormatting sqref="D449:D451">
    <cfRule type="containsBlanks" dxfId="392" priority="451">
      <formula>LEN(TRIM(D449))=0</formula>
    </cfRule>
  </conditionalFormatting>
  <conditionalFormatting sqref="D446:D448">
    <cfRule type="containsBlanks" dxfId="391" priority="452">
      <formula>LEN(TRIM(D446))=0</formula>
    </cfRule>
  </conditionalFormatting>
  <conditionalFormatting sqref="D449:D451">
    <cfRule type="containsBlanks" dxfId="390" priority="450">
      <formula>LEN(TRIM(D449))=0</formula>
    </cfRule>
  </conditionalFormatting>
  <conditionalFormatting sqref="E445:E448 E452:E456">
    <cfRule type="containsBlanks" dxfId="389" priority="449">
      <formula>LEN(TRIM(E445))=0</formula>
    </cfRule>
  </conditionalFormatting>
  <conditionalFormatting sqref="E445">
    <cfRule type="containsBlanks" dxfId="388" priority="448">
      <formula>LEN(TRIM(E445))=0</formula>
    </cfRule>
  </conditionalFormatting>
  <conditionalFormatting sqref="E449:E451">
    <cfRule type="containsBlanks" dxfId="387" priority="446">
      <formula>LEN(TRIM(E449))=0</formula>
    </cfRule>
  </conditionalFormatting>
  <conditionalFormatting sqref="E446:E448">
    <cfRule type="containsBlanks" dxfId="386" priority="447">
      <formula>LEN(TRIM(E446))=0</formula>
    </cfRule>
  </conditionalFormatting>
  <conditionalFormatting sqref="E449:E451">
    <cfRule type="containsBlanks" dxfId="385" priority="445">
      <formula>LEN(TRIM(E449))=0</formula>
    </cfRule>
  </conditionalFormatting>
  <conditionalFormatting sqref="D458:E459">
    <cfRule type="containsBlanks" dxfId="384" priority="444">
      <formula>LEN(TRIM(D458))=0</formula>
    </cfRule>
  </conditionalFormatting>
  <conditionalFormatting sqref="D494:D507">
    <cfRule type="containsBlanks" dxfId="383" priority="443">
      <formula>LEN(TRIM(D494))=0</formula>
    </cfRule>
  </conditionalFormatting>
  <conditionalFormatting sqref="D505:D506">
    <cfRule type="containsBlanks" dxfId="382" priority="442">
      <formula>LEN(TRIM(D505))=0</formula>
    </cfRule>
  </conditionalFormatting>
  <conditionalFormatting sqref="E494:E507">
    <cfRule type="containsBlanks" dxfId="381" priority="441">
      <formula>LEN(TRIM(E494))=0</formula>
    </cfRule>
  </conditionalFormatting>
  <conditionalFormatting sqref="E505:E506">
    <cfRule type="containsBlanks" dxfId="380" priority="440">
      <formula>LEN(TRIM(E505))=0</formula>
    </cfRule>
  </conditionalFormatting>
  <conditionalFormatting sqref="D511:E513">
    <cfRule type="containsBlanks" dxfId="379" priority="439">
      <formula>LEN(TRIM(D511))=0</formula>
    </cfRule>
  </conditionalFormatting>
  <conditionalFormatting sqref="D520:E524">
    <cfRule type="containsBlanks" dxfId="378" priority="438">
      <formula>LEN(TRIM(D520))=0</formula>
    </cfRule>
  </conditionalFormatting>
  <conditionalFormatting sqref="E520:E521">
    <cfRule type="containsBlanks" dxfId="377" priority="437">
      <formula>LEN(TRIM(E520))=0</formula>
    </cfRule>
  </conditionalFormatting>
  <conditionalFormatting sqref="E522:E524">
    <cfRule type="containsBlanks" dxfId="376" priority="436">
      <formula>LEN(TRIM(E522))=0</formula>
    </cfRule>
  </conditionalFormatting>
  <conditionalFormatting sqref="E528:E539">
    <cfRule type="containsBlanks" dxfId="375" priority="434">
      <formula>LEN(TRIM(E528))=0</formula>
    </cfRule>
  </conditionalFormatting>
  <conditionalFormatting sqref="D528:E539">
    <cfRule type="containsBlanks" dxfId="374" priority="435">
      <formula>LEN(TRIM(D528))=0</formula>
    </cfRule>
  </conditionalFormatting>
  <conditionalFormatting sqref="D528:D539">
    <cfRule type="containsBlanks" dxfId="373" priority="433">
      <formula>LEN(TRIM(D528))=0</formula>
    </cfRule>
  </conditionalFormatting>
  <conditionalFormatting sqref="E528:E536">
    <cfRule type="containsBlanks" dxfId="372" priority="432">
      <formula>LEN(TRIM(E528))=0</formula>
    </cfRule>
  </conditionalFormatting>
  <conditionalFormatting sqref="E537:E539">
    <cfRule type="containsBlanks" dxfId="371" priority="431">
      <formula>LEN(TRIM(E537))=0</formula>
    </cfRule>
  </conditionalFormatting>
  <conditionalFormatting sqref="D559:D568">
    <cfRule type="containsBlanks" dxfId="370" priority="430">
      <formula>LEN(TRIM(D559))=0</formula>
    </cfRule>
  </conditionalFormatting>
  <conditionalFormatting sqref="E559:E568">
    <cfRule type="containsBlanks" dxfId="369" priority="429">
      <formula>LEN(TRIM(E559))=0</formula>
    </cfRule>
  </conditionalFormatting>
  <conditionalFormatting sqref="D569:D570">
    <cfRule type="containsBlanks" dxfId="368" priority="428">
      <formula>LEN(TRIM(D569))=0</formula>
    </cfRule>
  </conditionalFormatting>
  <conditionalFormatting sqref="E569:E570">
    <cfRule type="containsBlanks" dxfId="367" priority="427">
      <formula>LEN(TRIM(E569))=0</formula>
    </cfRule>
  </conditionalFormatting>
  <conditionalFormatting sqref="D572:D573 E573:I573">
    <cfRule type="containsBlanks" dxfId="366" priority="426">
      <formula>LEN(TRIM(D572))=0</formula>
    </cfRule>
  </conditionalFormatting>
  <conditionalFormatting sqref="D572:D573 E573:I573">
    <cfRule type="containsBlanks" dxfId="365" priority="425">
      <formula>LEN(TRIM(D572))=0</formula>
    </cfRule>
  </conditionalFormatting>
  <conditionalFormatting sqref="E572">
    <cfRule type="containsBlanks" dxfId="364" priority="424">
      <formula>LEN(TRIM(E572))=0</formula>
    </cfRule>
  </conditionalFormatting>
  <conditionalFormatting sqref="E572">
    <cfRule type="containsBlanks" dxfId="363" priority="423">
      <formula>LEN(TRIM(E572))=0</formula>
    </cfRule>
  </conditionalFormatting>
  <conditionalFormatting sqref="D582:D595">
    <cfRule type="containsBlanks" dxfId="362" priority="422">
      <formula>LEN(TRIM(D582))=0</formula>
    </cfRule>
  </conditionalFormatting>
  <conditionalFormatting sqref="D582:D595">
    <cfRule type="containsBlanks" dxfId="361" priority="421">
      <formula>LEN(TRIM(D582))=0</formula>
    </cfRule>
  </conditionalFormatting>
  <conditionalFormatting sqref="E582:E595">
    <cfRule type="containsBlanks" dxfId="360" priority="420">
      <formula>LEN(TRIM(E582))=0</formula>
    </cfRule>
  </conditionalFormatting>
  <conditionalFormatting sqref="E582:E595">
    <cfRule type="containsBlanks" dxfId="359" priority="419">
      <formula>LEN(TRIM(E582))=0</formula>
    </cfRule>
  </conditionalFormatting>
  <conditionalFormatting sqref="D599:D600">
    <cfRule type="containsBlanks" dxfId="358" priority="418">
      <formula>LEN(TRIM(D599))=0</formula>
    </cfRule>
  </conditionalFormatting>
  <conditionalFormatting sqref="D598">
    <cfRule type="containsBlanks" dxfId="357" priority="417">
      <formula>LEN(TRIM(D598))=0</formula>
    </cfRule>
  </conditionalFormatting>
  <conditionalFormatting sqref="D597">
    <cfRule type="containsBlanks" dxfId="356" priority="416">
      <formula>LEN(TRIM(D597))=0</formula>
    </cfRule>
  </conditionalFormatting>
  <conditionalFormatting sqref="D597:D598">
    <cfRule type="containsBlanks" dxfId="355" priority="415">
      <formula>LEN(TRIM(D597))=0</formula>
    </cfRule>
  </conditionalFormatting>
  <conditionalFormatting sqref="D599:D600">
    <cfRule type="containsBlanks" dxfId="354" priority="414">
      <formula>LEN(TRIM(D599))=0</formula>
    </cfRule>
  </conditionalFormatting>
  <conditionalFormatting sqref="E599:E600">
    <cfRule type="containsBlanks" dxfId="353" priority="413">
      <formula>LEN(TRIM(E599))=0</formula>
    </cfRule>
  </conditionalFormatting>
  <conditionalFormatting sqref="E598">
    <cfRule type="containsBlanks" dxfId="352" priority="412">
      <formula>LEN(TRIM(E598))=0</formula>
    </cfRule>
  </conditionalFormatting>
  <conditionalFormatting sqref="E597">
    <cfRule type="containsBlanks" dxfId="351" priority="411">
      <formula>LEN(TRIM(E597))=0</formula>
    </cfRule>
  </conditionalFormatting>
  <conditionalFormatting sqref="E597:E598">
    <cfRule type="containsBlanks" dxfId="350" priority="410">
      <formula>LEN(TRIM(E597))=0</formula>
    </cfRule>
  </conditionalFormatting>
  <conditionalFormatting sqref="E599:E600">
    <cfRule type="containsBlanks" dxfId="349" priority="409">
      <formula>LEN(TRIM(E599))=0</formula>
    </cfRule>
  </conditionalFormatting>
  <conditionalFormatting sqref="D601:E602">
    <cfRule type="containsBlanks" dxfId="348" priority="408">
      <formula>LEN(TRIM(D601))=0</formula>
    </cfRule>
  </conditionalFormatting>
  <conditionalFormatting sqref="E601:E602">
    <cfRule type="containsBlanks" dxfId="347" priority="407">
      <formula>LEN(TRIM(E601))=0</formula>
    </cfRule>
  </conditionalFormatting>
  <conditionalFormatting sqref="D603:E607">
    <cfRule type="containsBlanks" dxfId="346" priority="406">
      <formula>LEN(TRIM(D603))=0</formula>
    </cfRule>
  </conditionalFormatting>
  <conditionalFormatting sqref="E603:E607">
    <cfRule type="containsBlanks" dxfId="345" priority="405">
      <formula>LEN(TRIM(E603))=0</formula>
    </cfRule>
  </conditionalFormatting>
  <conditionalFormatting sqref="D612:D625">
    <cfRule type="containsBlanks" dxfId="344" priority="404">
      <formula>LEN(TRIM(D612))=0</formula>
    </cfRule>
  </conditionalFormatting>
  <conditionalFormatting sqref="D20:E32">
    <cfRule type="containsBlanks" dxfId="343" priority="402">
      <formula>LEN(TRIM(D20))=0</formula>
    </cfRule>
  </conditionalFormatting>
  <conditionalFormatting sqref="A521">
    <cfRule type="containsBlanks" dxfId="342" priority="401">
      <formula>LEN(TRIM(A521))=0</formula>
    </cfRule>
  </conditionalFormatting>
  <conditionalFormatting sqref="G20:G32">
    <cfRule type="containsBlanks" dxfId="341" priority="336">
      <formula>LEN(TRIM(G20))=0</formula>
    </cfRule>
  </conditionalFormatting>
  <conditionalFormatting sqref="G612:G625">
    <cfRule type="containsBlanks" dxfId="340" priority="337">
      <formula>LEN(TRIM(G612))=0</formula>
    </cfRule>
  </conditionalFormatting>
  <conditionalFormatting sqref="G597">
    <cfRule type="containsBlanks" dxfId="339" priority="342">
      <formula>LEN(TRIM(G597))=0</formula>
    </cfRule>
  </conditionalFormatting>
  <conditionalFormatting sqref="G597:G598">
    <cfRule type="containsBlanks" dxfId="338" priority="341">
      <formula>LEN(TRIM(G597))=0</formula>
    </cfRule>
  </conditionalFormatting>
  <conditionalFormatting sqref="G599:G600">
    <cfRule type="containsBlanks" dxfId="337" priority="340">
      <formula>LEN(TRIM(G599))=0</formula>
    </cfRule>
  </conditionalFormatting>
  <conditionalFormatting sqref="G601:G602">
    <cfRule type="containsBlanks" dxfId="336" priority="339">
      <formula>LEN(TRIM(G601))=0</formula>
    </cfRule>
  </conditionalFormatting>
  <conditionalFormatting sqref="G603:G607">
    <cfRule type="containsBlanks" dxfId="335" priority="338">
      <formula>LEN(TRIM(G603))=0</formula>
    </cfRule>
  </conditionalFormatting>
  <conditionalFormatting sqref="I144:I155 I267:I274 I277:I279 I283:I297 I310 I313:I334 I353:I370 I378:I380 I383:I387 I391:I415 I417:I444 I457 I460:I493 I508:I510 I514:I519 I521 I525:I527 I540:I558 I571 I574:I581 I596 I608:I611">
    <cfRule type="containsBlanks" dxfId="334" priority="335">
      <formula>LEN(TRIM(I144))=0</formula>
    </cfRule>
  </conditionalFormatting>
  <conditionalFormatting sqref="I33:I40">
    <cfRule type="containsBlanks" dxfId="333" priority="334">
      <formula>LEN(TRIM(I33))=0</formula>
    </cfRule>
  </conditionalFormatting>
  <conditionalFormatting sqref="I141:I143">
    <cfRule type="containsBlanks" dxfId="332" priority="333">
      <formula>LEN(TRIM(I141))=0</formula>
    </cfRule>
  </conditionalFormatting>
  <conditionalFormatting sqref="I138">
    <cfRule type="containsBlanks" dxfId="331" priority="332">
      <formula>LEN(TRIM(I138))=0</formula>
    </cfRule>
  </conditionalFormatting>
  <conditionalFormatting sqref="I138">
    <cfRule type="containsBlanks" dxfId="330" priority="331">
      <formula>LEN(TRIM(I138))=0</formula>
    </cfRule>
  </conditionalFormatting>
  <conditionalFormatting sqref="I139">
    <cfRule type="containsBlanks" dxfId="329" priority="330">
      <formula>LEN(TRIM(I139))=0</formula>
    </cfRule>
  </conditionalFormatting>
  <conditionalFormatting sqref="I139">
    <cfRule type="containsBlanks" dxfId="328" priority="329">
      <formula>LEN(TRIM(I139))=0</formula>
    </cfRule>
  </conditionalFormatting>
  <conditionalFormatting sqref="I140">
    <cfRule type="containsBlanks" dxfId="327" priority="328">
      <formula>LEN(TRIM(I140))=0</formula>
    </cfRule>
  </conditionalFormatting>
  <conditionalFormatting sqref="I140">
    <cfRule type="containsBlanks" dxfId="326" priority="327">
      <formula>LEN(TRIM(I140))=0</formula>
    </cfRule>
  </conditionalFormatting>
  <conditionalFormatting sqref="I156:I157">
    <cfRule type="containsBlanks" dxfId="325" priority="326">
      <formula>LEN(TRIM(I156))=0</formula>
    </cfRule>
  </conditionalFormatting>
  <conditionalFormatting sqref="I612:I625">
    <cfRule type="containsBlanks" dxfId="324" priority="266">
      <formula>LEN(TRIM(I612))=0</formula>
    </cfRule>
  </conditionalFormatting>
  <conditionalFormatting sqref="I157">
    <cfRule type="containsBlanks" dxfId="323" priority="325">
      <formula>LEN(TRIM(I157))=0</formula>
    </cfRule>
  </conditionalFormatting>
  <conditionalFormatting sqref="I257:I266">
    <cfRule type="containsBlanks" dxfId="322" priority="324">
      <formula>LEN(TRIM(I257))=0</formula>
    </cfRule>
  </conditionalFormatting>
  <conditionalFormatting sqref="I275:I276">
    <cfRule type="containsBlanks" dxfId="321" priority="323">
      <formula>LEN(TRIM(I275))=0</formula>
    </cfRule>
  </conditionalFormatting>
  <conditionalFormatting sqref="I275">
    <cfRule type="containsBlanks" dxfId="320" priority="322">
      <formula>LEN(TRIM(I275))=0</formula>
    </cfRule>
  </conditionalFormatting>
  <conditionalFormatting sqref="I280:I282">
    <cfRule type="containsBlanks" dxfId="319" priority="321">
      <formula>LEN(TRIM(I280))=0</formula>
    </cfRule>
  </conditionalFormatting>
  <conditionalFormatting sqref="I298:I301">
    <cfRule type="containsBlanks" dxfId="318" priority="320">
      <formula>LEN(TRIM(I298))=0</formula>
    </cfRule>
  </conditionalFormatting>
  <conditionalFormatting sqref="I298">
    <cfRule type="containsBlanks" dxfId="317" priority="319">
      <formula>LEN(TRIM(I298))=0</formula>
    </cfRule>
  </conditionalFormatting>
  <conditionalFormatting sqref="I305:I309">
    <cfRule type="containsBlanks" dxfId="316" priority="318">
      <formula>LEN(TRIM(I305))=0</formula>
    </cfRule>
  </conditionalFormatting>
  <conditionalFormatting sqref="I308:I309">
    <cfRule type="containsBlanks" dxfId="315" priority="317">
      <formula>LEN(TRIM(I308))=0</formula>
    </cfRule>
  </conditionalFormatting>
  <conditionalFormatting sqref="I302:I304">
    <cfRule type="containsBlanks" dxfId="314" priority="316">
      <formula>LEN(TRIM(I302))=0</formula>
    </cfRule>
  </conditionalFormatting>
  <conditionalFormatting sqref="I311:I312">
    <cfRule type="containsBlanks" dxfId="313" priority="315">
      <formula>LEN(TRIM(I311))=0</formula>
    </cfRule>
  </conditionalFormatting>
  <conditionalFormatting sqref="I311:I312">
    <cfRule type="containsBlanks" dxfId="312" priority="314">
      <formula>LEN(TRIM(I311))=0</formula>
    </cfRule>
  </conditionalFormatting>
  <conditionalFormatting sqref="I335:I337 I340:I345">
    <cfRule type="containsBlanks" dxfId="311" priority="313">
      <formula>LEN(TRIM(I335))=0</formula>
    </cfRule>
  </conditionalFormatting>
  <conditionalFormatting sqref="I338:I339">
    <cfRule type="containsBlanks" dxfId="310" priority="312">
      <formula>LEN(TRIM(I338))=0</formula>
    </cfRule>
  </conditionalFormatting>
  <conditionalFormatting sqref="I346:I351">
    <cfRule type="containsBlanks" dxfId="309" priority="311">
      <formula>LEN(TRIM(I346))=0</formula>
    </cfRule>
  </conditionalFormatting>
  <conditionalFormatting sqref="I352">
    <cfRule type="containsBlanks" dxfId="308" priority="310">
      <formula>LEN(TRIM(I352))=0</formula>
    </cfRule>
  </conditionalFormatting>
  <conditionalFormatting sqref="I371:I373">
    <cfRule type="containsBlanks" dxfId="307" priority="309">
      <formula>LEN(TRIM(I371))=0</formula>
    </cfRule>
  </conditionalFormatting>
  <conditionalFormatting sqref="I371:I372">
    <cfRule type="containsBlanks" dxfId="306" priority="308">
      <formula>LEN(TRIM(I371))=0</formula>
    </cfRule>
  </conditionalFormatting>
  <conditionalFormatting sqref="I373">
    <cfRule type="containsBlanks" dxfId="305" priority="307">
      <formula>LEN(TRIM(I373))=0</formula>
    </cfRule>
  </conditionalFormatting>
  <conditionalFormatting sqref="I374:I377">
    <cfRule type="containsBlanks" dxfId="304" priority="306">
      <formula>LEN(TRIM(I374))=0</formula>
    </cfRule>
  </conditionalFormatting>
  <conditionalFormatting sqref="I374:I377">
    <cfRule type="containsBlanks" dxfId="303" priority="305">
      <formula>LEN(TRIM(I374))=0</formula>
    </cfRule>
  </conditionalFormatting>
  <conditionalFormatting sqref="I381:I382">
    <cfRule type="containsBlanks" dxfId="302" priority="304">
      <formula>LEN(TRIM(I381))=0</formula>
    </cfRule>
  </conditionalFormatting>
  <conditionalFormatting sqref="I381:I382">
    <cfRule type="containsBlanks" dxfId="301" priority="303">
      <formula>LEN(TRIM(I381))=0</formula>
    </cfRule>
  </conditionalFormatting>
  <conditionalFormatting sqref="I388:I390">
    <cfRule type="containsBlanks" dxfId="300" priority="302">
      <formula>LEN(TRIM(I388))=0</formula>
    </cfRule>
  </conditionalFormatting>
  <conditionalFormatting sqref="I388:I390">
    <cfRule type="containsBlanks" dxfId="299" priority="301">
      <formula>LEN(TRIM(I388))=0</formula>
    </cfRule>
  </conditionalFormatting>
  <conditionalFormatting sqref="I416">
    <cfRule type="containsBlanks" dxfId="298" priority="300">
      <formula>LEN(TRIM(I416))=0</formula>
    </cfRule>
  </conditionalFormatting>
  <conditionalFormatting sqref="I416">
    <cfRule type="containsBlanks" dxfId="297" priority="299">
      <formula>LEN(TRIM(I416))=0</formula>
    </cfRule>
  </conditionalFormatting>
  <conditionalFormatting sqref="I445:I448 I452:I456">
    <cfRule type="containsBlanks" dxfId="296" priority="298">
      <formula>LEN(TRIM(I445))=0</formula>
    </cfRule>
  </conditionalFormatting>
  <conditionalFormatting sqref="I445">
    <cfRule type="containsBlanks" dxfId="295" priority="297">
      <formula>LEN(TRIM(I445))=0</formula>
    </cfRule>
  </conditionalFormatting>
  <conditionalFormatting sqref="I449:I451">
    <cfRule type="containsBlanks" dxfId="294" priority="295">
      <formula>LEN(TRIM(I449))=0</formula>
    </cfRule>
  </conditionalFormatting>
  <conditionalFormatting sqref="I446:I448">
    <cfRule type="containsBlanks" dxfId="293" priority="296">
      <formula>LEN(TRIM(I446))=0</formula>
    </cfRule>
  </conditionalFormatting>
  <conditionalFormatting sqref="I449:I451">
    <cfRule type="containsBlanks" dxfId="292" priority="294">
      <formula>LEN(TRIM(I449))=0</formula>
    </cfRule>
  </conditionalFormatting>
  <conditionalFormatting sqref="I458:I459">
    <cfRule type="containsBlanks" dxfId="291" priority="293">
      <formula>LEN(TRIM(I458))=0</formula>
    </cfRule>
  </conditionalFormatting>
  <conditionalFormatting sqref="I494:I507">
    <cfRule type="containsBlanks" dxfId="290" priority="292">
      <formula>LEN(TRIM(I494))=0</formula>
    </cfRule>
  </conditionalFormatting>
  <conditionalFormatting sqref="I505:I506">
    <cfRule type="containsBlanks" dxfId="289" priority="291">
      <formula>LEN(TRIM(I505))=0</formula>
    </cfRule>
  </conditionalFormatting>
  <conditionalFormatting sqref="I511:I513">
    <cfRule type="containsBlanks" dxfId="288" priority="290">
      <formula>LEN(TRIM(I511))=0</formula>
    </cfRule>
  </conditionalFormatting>
  <conditionalFormatting sqref="I520 I522:I524">
    <cfRule type="containsBlanks" dxfId="287" priority="289">
      <formula>LEN(TRIM(I520))=0</formula>
    </cfRule>
  </conditionalFormatting>
  <conditionalFormatting sqref="I520">
    <cfRule type="containsBlanks" dxfId="286" priority="288">
      <formula>LEN(TRIM(I520))=0</formula>
    </cfRule>
  </conditionalFormatting>
  <conditionalFormatting sqref="I522:I524">
    <cfRule type="containsBlanks" dxfId="285" priority="287">
      <formula>LEN(TRIM(I522))=0</formula>
    </cfRule>
  </conditionalFormatting>
  <conditionalFormatting sqref="I528:I539">
    <cfRule type="containsBlanks" dxfId="284" priority="285">
      <formula>LEN(TRIM(I528))=0</formula>
    </cfRule>
  </conditionalFormatting>
  <conditionalFormatting sqref="I528:I539">
    <cfRule type="containsBlanks" dxfId="283" priority="286">
      <formula>LEN(TRIM(I528))=0</formula>
    </cfRule>
  </conditionalFormatting>
  <conditionalFormatting sqref="I528:I536">
    <cfRule type="containsBlanks" dxfId="282" priority="284">
      <formula>LEN(TRIM(I528))=0</formula>
    </cfRule>
  </conditionalFormatting>
  <conditionalFormatting sqref="I537:I539">
    <cfRule type="containsBlanks" dxfId="281" priority="283">
      <formula>LEN(TRIM(I537))=0</formula>
    </cfRule>
  </conditionalFormatting>
  <conditionalFormatting sqref="I559:I568">
    <cfRule type="containsBlanks" dxfId="280" priority="282">
      <formula>LEN(TRIM(I559))=0</formula>
    </cfRule>
  </conditionalFormatting>
  <conditionalFormatting sqref="I569:I570">
    <cfRule type="containsBlanks" dxfId="279" priority="281">
      <formula>LEN(TRIM(I569))=0</formula>
    </cfRule>
  </conditionalFormatting>
  <conditionalFormatting sqref="I572">
    <cfRule type="containsBlanks" dxfId="278" priority="279">
      <formula>LEN(TRIM(I572))=0</formula>
    </cfRule>
  </conditionalFormatting>
  <conditionalFormatting sqref="I572">
    <cfRule type="containsBlanks" dxfId="277" priority="280">
      <formula>LEN(TRIM(I572))=0</formula>
    </cfRule>
  </conditionalFormatting>
  <conditionalFormatting sqref="I572">
    <cfRule type="containsBlanks" dxfId="276" priority="278">
      <formula>LEN(TRIM(I572))=0</formula>
    </cfRule>
  </conditionalFormatting>
  <conditionalFormatting sqref="I582:I595">
    <cfRule type="containsBlanks" dxfId="275" priority="277">
      <formula>LEN(TRIM(I582))=0</formula>
    </cfRule>
  </conditionalFormatting>
  <conditionalFormatting sqref="I582:I595">
    <cfRule type="containsBlanks" dxfId="274" priority="276">
      <formula>LEN(TRIM(I582))=0</formula>
    </cfRule>
  </conditionalFormatting>
  <conditionalFormatting sqref="I599:I600">
    <cfRule type="containsBlanks" dxfId="273" priority="275">
      <formula>LEN(TRIM(I599))=0</formula>
    </cfRule>
  </conditionalFormatting>
  <conditionalFormatting sqref="I598">
    <cfRule type="containsBlanks" dxfId="272" priority="274">
      <formula>LEN(TRIM(I598))=0</formula>
    </cfRule>
  </conditionalFormatting>
  <conditionalFormatting sqref="I597">
    <cfRule type="containsBlanks" dxfId="271" priority="273">
      <formula>LEN(TRIM(I597))=0</formula>
    </cfRule>
  </conditionalFormatting>
  <conditionalFormatting sqref="I597:I598">
    <cfRule type="containsBlanks" dxfId="270" priority="272">
      <formula>LEN(TRIM(I597))=0</formula>
    </cfRule>
  </conditionalFormatting>
  <conditionalFormatting sqref="I599:I600">
    <cfRule type="containsBlanks" dxfId="269" priority="271">
      <formula>LEN(TRIM(I599))=0</formula>
    </cfRule>
  </conditionalFormatting>
  <conditionalFormatting sqref="I601:I602">
    <cfRule type="containsBlanks" dxfId="268" priority="270">
      <formula>LEN(TRIM(I601))=0</formula>
    </cfRule>
  </conditionalFormatting>
  <conditionalFormatting sqref="I601:I602">
    <cfRule type="containsBlanks" dxfId="267" priority="269">
      <formula>LEN(TRIM(I601))=0</formula>
    </cfRule>
  </conditionalFormatting>
  <conditionalFormatting sqref="I603:I607">
    <cfRule type="containsBlanks" dxfId="266" priority="268">
      <formula>LEN(TRIM(I603))=0</formula>
    </cfRule>
  </conditionalFormatting>
  <conditionalFormatting sqref="I603:I607">
    <cfRule type="containsBlanks" dxfId="265" priority="267">
      <formula>LEN(TRIM(I603))=0</formula>
    </cfRule>
  </conditionalFormatting>
  <conditionalFormatting sqref="I20:I32">
    <cfRule type="containsBlanks" dxfId="264" priority="265">
      <formula>LEN(TRIM(I20))=0</formula>
    </cfRule>
  </conditionalFormatting>
  <conditionalFormatting sqref="K521 K144:K155 K267:K274 K277:K279 K283:K297 K310 K313:K334 K353:K370 K378:K380 K383:K387 K391:K415 K417:K444 K457 K460:K493 K508:K510 K514:K519 K525:K527 K540:K558 K571 K574:K581 K596 K608:K611">
    <cfRule type="containsBlanks" dxfId="263" priority="264">
      <formula>LEN(TRIM(K144))=0</formula>
    </cfRule>
  </conditionalFormatting>
  <conditionalFormatting sqref="K33:K40">
    <cfRule type="containsBlanks" dxfId="262" priority="263">
      <formula>LEN(TRIM(K33))=0</formula>
    </cfRule>
  </conditionalFormatting>
  <conditionalFormatting sqref="K141:K143">
    <cfRule type="containsBlanks" dxfId="261" priority="262">
      <formula>LEN(TRIM(K141))=0</formula>
    </cfRule>
  </conditionalFormatting>
  <conditionalFormatting sqref="K138">
    <cfRule type="containsBlanks" dxfId="260" priority="261">
      <formula>LEN(TRIM(K138))=0</formula>
    </cfRule>
  </conditionalFormatting>
  <conditionalFormatting sqref="K138">
    <cfRule type="containsBlanks" dxfId="259" priority="260">
      <formula>LEN(TRIM(K138))=0</formula>
    </cfRule>
  </conditionalFormatting>
  <conditionalFormatting sqref="K139">
    <cfRule type="containsBlanks" dxfId="258" priority="259">
      <formula>LEN(TRIM(K139))=0</formula>
    </cfRule>
  </conditionalFormatting>
  <conditionalFormatting sqref="K139">
    <cfRule type="containsBlanks" dxfId="257" priority="258">
      <formula>LEN(TRIM(K139))=0</formula>
    </cfRule>
  </conditionalFormatting>
  <conditionalFormatting sqref="K140">
    <cfRule type="containsBlanks" dxfId="256" priority="257">
      <formula>LEN(TRIM(K140))=0</formula>
    </cfRule>
  </conditionalFormatting>
  <conditionalFormatting sqref="K140">
    <cfRule type="containsBlanks" dxfId="255" priority="256">
      <formula>LEN(TRIM(K140))=0</formula>
    </cfRule>
  </conditionalFormatting>
  <conditionalFormatting sqref="K156:K157">
    <cfRule type="containsBlanks" dxfId="254" priority="255">
      <formula>LEN(TRIM(K156))=0</formula>
    </cfRule>
  </conditionalFormatting>
  <conditionalFormatting sqref="K157">
    <cfRule type="containsBlanks" dxfId="253" priority="254">
      <formula>LEN(TRIM(K157))=0</formula>
    </cfRule>
  </conditionalFormatting>
  <conditionalFormatting sqref="K612:K625">
    <cfRule type="containsBlanks" dxfId="252" priority="201">
      <formula>LEN(TRIM(K612))=0</formula>
    </cfRule>
  </conditionalFormatting>
  <conditionalFormatting sqref="K257:K266">
    <cfRule type="containsBlanks" dxfId="251" priority="253">
      <formula>LEN(TRIM(K257))=0</formula>
    </cfRule>
  </conditionalFormatting>
  <conditionalFormatting sqref="K275:K276">
    <cfRule type="containsBlanks" dxfId="250" priority="252">
      <formula>LEN(TRIM(K275))=0</formula>
    </cfRule>
  </conditionalFormatting>
  <conditionalFormatting sqref="K275">
    <cfRule type="containsBlanks" dxfId="249" priority="251">
      <formula>LEN(TRIM(K275))=0</formula>
    </cfRule>
  </conditionalFormatting>
  <conditionalFormatting sqref="K280:K282">
    <cfRule type="containsBlanks" dxfId="248" priority="250">
      <formula>LEN(TRIM(K280))=0</formula>
    </cfRule>
  </conditionalFormatting>
  <conditionalFormatting sqref="K300">
    <cfRule type="containsBlanks" dxfId="247" priority="249">
      <formula>LEN(TRIM(K300))=0</formula>
    </cfRule>
  </conditionalFormatting>
  <conditionalFormatting sqref="K298:K299 K301">
    <cfRule type="containsBlanks" dxfId="246" priority="248">
      <formula>LEN(TRIM(K298))=0</formula>
    </cfRule>
  </conditionalFormatting>
  <conditionalFormatting sqref="K298">
    <cfRule type="containsBlanks" dxfId="245" priority="247">
      <formula>LEN(TRIM(K298))=0</formula>
    </cfRule>
  </conditionalFormatting>
  <conditionalFormatting sqref="K305:K309">
    <cfRule type="containsBlanks" dxfId="244" priority="246">
      <formula>LEN(TRIM(K305))=0</formula>
    </cfRule>
  </conditionalFormatting>
  <conditionalFormatting sqref="K308:K309">
    <cfRule type="containsBlanks" dxfId="243" priority="245">
      <formula>LEN(TRIM(K308))=0</formula>
    </cfRule>
  </conditionalFormatting>
  <conditionalFormatting sqref="K302:K304">
    <cfRule type="containsBlanks" dxfId="242" priority="244">
      <formula>LEN(TRIM(K302))=0</formula>
    </cfRule>
  </conditionalFormatting>
  <conditionalFormatting sqref="K311:K312">
    <cfRule type="containsBlanks" dxfId="241" priority="243">
      <formula>LEN(TRIM(K311))=0</formula>
    </cfRule>
  </conditionalFormatting>
  <conditionalFormatting sqref="K311:K312">
    <cfRule type="containsBlanks" dxfId="240" priority="242">
      <formula>LEN(TRIM(K311))=0</formula>
    </cfRule>
  </conditionalFormatting>
  <conditionalFormatting sqref="K335:K337 K340:K345">
    <cfRule type="containsBlanks" dxfId="239" priority="241">
      <formula>LEN(TRIM(K335))=0</formula>
    </cfRule>
  </conditionalFormatting>
  <conditionalFormatting sqref="K338:K339">
    <cfRule type="containsBlanks" dxfId="238" priority="240">
      <formula>LEN(TRIM(K338))=0</formula>
    </cfRule>
  </conditionalFormatting>
  <conditionalFormatting sqref="K346:K351">
    <cfRule type="containsBlanks" dxfId="237" priority="239">
      <formula>LEN(TRIM(K346))=0</formula>
    </cfRule>
  </conditionalFormatting>
  <conditionalFormatting sqref="K352">
    <cfRule type="containsBlanks" dxfId="236" priority="238">
      <formula>LEN(TRIM(K352))=0</formula>
    </cfRule>
  </conditionalFormatting>
  <conditionalFormatting sqref="K371:K373">
    <cfRule type="containsBlanks" dxfId="235" priority="237">
      <formula>LEN(TRIM(K371))=0</formula>
    </cfRule>
  </conditionalFormatting>
  <conditionalFormatting sqref="K371:K372">
    <cfRule type="containsBlanks" dxfId="234" priority="236">
      <formula>LEN(TRIM(K371))=0</formula>
    </cfRule>
  </conditionalFormatting>
  <conditionalFormatting sqref="K373">
    <cfRule type="containsBlanks" dxfId="233" priority="235">
      <formula>LEN(TRIM(K373))=0</formula>
    </cfRule>
  </conditionalFormatting>
  <conditionalFormatting sqref="K374:K377">
    <cfRule type="containsBlanks" dxfId="232" priority="234">
      <formula>LEN(TRIM(K374))=0</formula>
    </cfRule>
  </conditionalFormatting>
  <conditionalFormatting sqref="K374:K377">
    <cfRule type="containsBlanks" dxfId="231" priority="233">
      <formula>LEN(TRIM(K374))=0</formula>
    </cfRule>
  </conditionalFormatting>
  <conditionalFormatting sqref="K381:K382">
    <cfRule type="containsBlanks" dxfId="230" priority="232">
      <formula>LEN(TRIM(K381))=0</formula>
    </cfRule>
  </conditionalFormatting>
  <conditionalFormatting sqref="K381:K382">
    <cfRule type="containsBlanks" dxfId="229" priority="231">
      <formula>LEN(TRIM(K381))=0</formula>
    </cfRule>
  </conditionalFormatting>
  <conditionalFormatting sqref="K388:K390">
    <cfRule type="containsBlanks" dxfId="228" priority="230">
      <formula>LEN(TRIM(K388))=0</formula>
    </cfRule>
  </conditionalFormatting>
  <conditionalFormatting sqref="K388:K390">
    <cfRule type="containsBlanks" dxfId="227" priority="229">
      <formula>LEN(TRIM(K388))=0</formula>
    </cfRule>
  </conditionalFormatting>
  <conditionalFormatting sqref="K416">
    <cfRule type="containsBlanks" dxfId="226" priority="228">
      <formula>LEN(TRIM(K416))=0</formula>
    </cfRule>
  </conditionalFormatting>
  <conditionalFormatting sqref="K416">
    <cfRule type="containsBlanks" dxfId="225" priority="227">
      <formula>LEN(TRIM(K416))=0</formula>
    </cfRule>
  </conditionalFormatting>
  <conditionalFormatting sqref="K445:K448 K452:K456">
    <cfRule type="containsBlanks" dxfId="224" priority="226">
      <formula>LEN(TRIM(K445))=0</formula>
    </cfRule>
  </conditionalFormatting>
  <conditionalFormatting sqref="K445">
    <cfRule type="containsBlanks" dxfId="223" priority="225">
      <formula>LEN(TRIM(K445))=0</formula>
    </cfRule>
  </conditionalFormatting>
  <conditionalFormatting sqref="K449:K451">
    <cfRule type="containsBlanks" dxfId="222" priority="223">
      <formula>LEN(TRIM(K449))=0</formula>
    </cfRule>
  </conditionalFormatting>
  <conditionalFormatting sqref="K446:K448">
    <cfRule type="containsBlanks" dxfId="221" priority="224">
      <formula>LEN(TRIM(K446))=0</formula>
    </cfRule>
  </conditionalFormatting>
  <conditionalFormatting sqref="K449:K451">
    <cfRule type="containsBlanks" dxfId="220" priority="222">
      <formula>LEN(TRIM(K449))=0</formula>
    </cfRule>
  </conditionalFormatting>
  <conditionalFormatting sqref="K458:K459">
    <cfRule type="containsBlanks" dxfId="219" priority="221">
      <formula>LEN(TRIM(K458))=0</formula>
    </cfRule>
  </conditionalFormatting>
  <conditionalFormatting sqref="K494:K507">
    <cfRule type="containsBlanks" dxfId="218" priority="220">
      <formula>LEN(TRIM(K494))=0</formula>
    </cfRule>
  </conditionalFormatting>
  <conditionalFormatting sqref="K505:K506">
    <cfRule type="containsBlanks" dxfId="217" priority="219">
      <formula>LEN(TRIM(K505))=0</formula>
    </cfRule>
  </conditionalFormatting>
  <conditionalFormatting sqref="K511:K513">
    <cfRule type="containsBlanks" dxfId="216" priority="218">
      <formula>LEN(TRIM(K511))=0</formula>
    </cfRule>
  </conditionalFormatting>
  <conditionalFormatting sqref="K520 K522:K524">
    <cfRule type="containsBlanks" dxfId="215" priority="217">
      <formula>LEN(TRIM(K520))=0</formula>
    </cfRule>
  </conditionalFormatting>
  <conditionalFormatting sqref="K528:K539">
    <cfRule type="containsBlanks" dxfId="214" priority="216">
      <formula>LEN(TRIM(K528))=0</formula>
    </cfRule>
  </conditionalFormatting>
  <conditionalFormatting sqref="K528:K539">
    <cfRule type="containsBlanks" dxfId="213" priority="215">
      <formula>LEN(TRIM(K528))=0</formula>
    </cfRule>
  </conditionalFormatting>
  <conditionalFormatting sqref="K559:K568">
    <cfRule type="containsBlanks" dxfId="212" priority="214">
      <formula>LEN(TRIM(K559))=0</formula>
    </cfRule>
  </conditionalFormatting>
  <conditionalFormatting sqref="K569:K570">
    <cfRule type="containsBlanks" dxfId="211" priority="213">
      <formula>LEN(TRIM(K569))=0</formula>
    </cfRule>
  </conditionalFormatting>
  <conditionalFormatting sqref="K572:K573">
    <cfRule type="containsBlanks" dxfId="210" priority="212">
      <formula>LEN(TRIM(K572))=0</formula>
    </cfRule>
  </conditionalFormatting>
  <conditionalFormatting sqref="K572:K573">
    <cfRule type="containsBlanks" dxfId="209" priority="211">
      <formula>LEN(TRIM(K572))=0</formula>
    </cfRule>
  </conditionalFormatting>
  <conditionalFormatting sqref="K582:K595">
    <cfRule type="containsBlanks" dxfId="208" priority="210">
      <formula>LEN(TRIM(K582))=0</formula>
    </cfRule>
  </conditionalFormatting>
  <conditionalFormatting sqref="K582:K595">
    <cfRule type="containsBlanks" dxfId="207" priority="209">
      <formula>LEN(TRIM(K582))=0</formula>
    </cfRule>
  </conditionalFormatting>
  <conditionalFormatting sqref="K599:K600">
    <cfRule type="containsBlanks" dxfId="206" priority="208">
      <formula>LEN(TRIM(K599))=0</formula>
    </cfRule>
  </conditionalFormatting>
  <conditionalFormatting sqref="K598">
    <cfRule type="containsBlanks" dxfId="205" priority="207">
      <formula>LEN(TRIM(K598))=0</formula>
    </cfRule>
  </conditionalFormatting>
  <conditionalFormatting sqref="K597">
    <cfRule type="containsBlanks" dxfId="204" priority="206">
      <formula>LEN(TRIM(K597))=0</formula>
    </cfRule>
  </conditionalFormatting>
  <conditionalFormatting sqref="K597:K598">
    <cfRule type="containsBlanks" dxfId="203" priority="205">
      <formula>LEN(TRIM(K597))=0</formula>
    </cfRule>
  </conditionalFormatting>
  <conditionalFormatting sqref="K599:K600">
    <cfRule type="containsBlanks" dxfId="202" priority="204">
      <formula>LEN(TRIM(K599))=0</formula>
    </cfRule>
  </conditionalFormatting>
  <conditionalFormatting sqref="K601:K602">
    <cfRule type="containsBlanks" dxfId="201" priority="203">
      <formula>LEN(TRIM(K601))=0</formula>
    </cfRule>
  </conditionalFormatting>
  <conditionalFormatting sqref="K603:K607">
    <cfRule type="containsBlanks" dxfId="200" priority="202">
      <formula>LEN(TRIM(K603))=0</formula>
    </cfRule>
  </conditionalFormatting>
  <conditionalFormatting sqref="K20:K32">
    <cfRule type="containsBlanks" dxfId="199" priority="200">
      <formula>LEN(TRIM(K20))=0</formula>
    </cfRule>
  </conditionalFormatting>
  <conditionalFormatting sqref="M521 M144:M155 M267:M274 M277:M279 M283:M297 M310 M313:M334 M353:M370 M378:M380 M383:M387 M391:M415 M417:M444 M457 M460:M493 M508:M510 M514:M519 M525:M527 M540:M558 M571 M574:M581 M596 M608:M611">
    <cfRule type="containsBlanks" dxfId="198" priority="199">
      <formula>LEN(TRIM(M144))=0</formula>
    </cfRule>
  </conditionalFormatting>
  <conditionalFormatting sqref="M33:M40">
    <cfRule type="containsBlanks" dxfId="197" priority="198">
      <formula>LEN(TRIM(M33))=0</formula>
    </cfRule>
  </conditionalFormatting>
  <conditionalFormatting sqref="M141:M143">
    <cfRule type="containsBlanks" dxfId="196" priority="197">
      <formula>LEN(TRIM(M141))=0</formula>
    </cfRule>
  </conditionalFormatting>
  <conditionalFormatting sqref="M138">
    <cfRule type="containsBlanks" dxfId="195" priority="196">
      <formula>LEN(TRIM(M138))=0</formula>
    </cfRule>
  </conditionalFormatting>
  <conditionalFormatting sqref="M138">
    <cfRule type="containsBlanks" dxfId="194" priority="195">
      <formula>LEN(TRIM(M138))=0</formula>
    </cfRule>
  </conditionalFormatting>
  <conditionalFormatting sqref="M139">
    <cfRule type="containsBlanks" dxfId="193" priority="194">
      <formula>LEN(TRIM(M139))=0</formula>
    </cfRule>
  </conditionalFormatting>
  <conditionalFormatting sqref="M139">
    <cfRule type="containsBlanks" dxfId="192" priority="193">
      <formula>LEN(TRIM(M139))=0</formula>
    </cfRule>
  </conditionalFormatting>
  <conditionalFormatting sqref="M140">
    <cfRule type="containsBlanks" dxfId="191" priority="192">
      <formula>LEN(TRIM(M140))=0</formula>
    </cfRule>
  </conditionalFormatting>
  <conditionalFormatting sqref="M140">
    <cfRule type="containsBlanks" dxfId="190" priority="191">
      <formula>LEN(TRIM(M140))=0</formula>
    </cfRule>
  </conditionalFormatting>
  <conditionalFormatting sqref="M156:M157">
    <cfRule type="containsBlanks" dxfId="189" priority="190">
      <formula>LEN(TRIM(M156))=0</formula>
    </cfRule>
  </conditionalFormatting>
  <conditionalFormatting sqref="M157">
    <cfRule type="containsBlanks" dxfId="188" priority="189">
      <formula>LEN(TRIM(M157))=0</formula>
    </cfRule>
  </conditionalFormatting>
  <conditionalFormatting sqref="M612:M625">
    <cfRule type="containsBlanks" dxfId="187" priority="136">
      <formula>LEN(TRIM(M612))=0</formula>
    </cfRule>
  </conditionalFormatting>
  <conditionalFormatting sqref="M257:M266">
    <cfRule type="containsBlanks" dxfId="186" priority="188">
      <formula>LEN(TRIM(M257))=0</formula>
    </cfRule>
  </conditionalFormatting>
  <conditionalFormatting sqref="M275:M276">
    <cfRule type="containsBlanks" dxfId="185" priority="187">
      <formula>LEN(TRIM(M275))=0</formula>
    </cfRule>
  </conditionalFormatting>
  <conditionalFormatting sqref="M275">
    <cfRule type="containsBlanks" dxfId="184" priority="186">
      <formula>LEN(TRIM(M275))=0</formula>
    </cfRule>
  </conditionalFormatting>
  <conditionalFormatting sqref="M280:M282">
    <cfRule type="containsBlanks" dxfId="183" priority="185">
      <formula>LEN(TRIM(M280))=0</formula>
    </cfRule>
  </conditionalFormatting>
  <conditionalFormatting sqref="M300">
    <cfRule type="containsBlanks" dxfId="182" priority="184">
      <formula>LEN(TRIM(M300))=0</formula>
    </cfRule>
  </conditionalFormatting>
  <conditionalFormatting sqref="M298:M299 M301">
    <cfRule type="containsBlanks" dxfId="181" priority="183">
      <formula>LEN(TRIM(M298))=0</formula>
    </cfRule>
  </conditionalFormatting>
  <conditionalFormatting sqref="M298">
    <cfRule type="containsBlanks" dxfId="180" priority="182">
      <formula>LEN(TRIM(M298))=0</formula>
    </cfRule>
  </conditionalFormatting>
  <conditionalFormatting sqref="M305:M309">
    <cfRule type="containsBlanks" dxfId="179" priority="181">
      <formula>LEN(TRIM(M305))=0</formula>
    </cfRule>
  </conditionalFormatting>
  <conditionalFormatting sqref="M308:M309">
    <cfRule type="containsBlanks" dxfId="178" priority="180">
      <formula>LEN(TRIM(M308))=0</formula>
    </cfRule>
  </conditionalFormatting>
  <conditionalFormatting sqref="M302:M304">
    <cfRule type="containsBlanks" dxfId="177" priority="179">
      <formula>LEN(TRIM(M302))=0</formula>
    </cfRule>
  </conditionalFormatting>
  <conditionalFormatting sqref="M311:M312">
    <cfRule type="containsBlanks" dxfId="176" priority="178">
      <formula>LEN(TRIM(M311))=0</formula>
    </cfRule>
  </conditionalFormatting>
  <conditionalFormatting sqref="M311:M312">
    <cfRule type="containsBlanks" dxfId="175" priority="177">
      <formula>LEN(TRIM(M311))=0</formula>
    </cfRule>
  </conditionalFormatting>
  <conditionalFormatting sqref="M335:M337 M340:M345">
    <cfRule type="containsBlanks" dxfId="174" priority="176">
      <formula>LEN(TRIM(M335))=0</formula>
    </cfRule>
  </conditionalFormatting>
  <conditionalFormatting sqref="M338:M339">
    <cfRule type="containsBlanks" dxfId="173" priority="175">
      <formula>LEN(TRIM(M338))=0</formula>
    </cfRule>
  </conditionalFormatting>
  <conditionalFormatting sqref="M346:M351">
    <cfRule type="containsBlanks" dxfId="172" priority="174">
      <formula>LEN(TRIM(M346))=0</formula>
    </cfRule>
  </conditionalFormatting>
  <conditionalFormatting sqref="M352">
    <cfRule type="containsBlanks" dxfId="171" priority="173">
      <formula>LEN(TRIM(M352))=0</formula>
    </cfRule>
  </conditionalFormatting>
  <conditionalFormatting sqref="M371:M373">
    <cfRule type="containsBlanks" dxfId="170" priority="172">
      <formula>LEN(TRIM(M371))=0</formula>
    </cfRule>
  </conditionalFormatting>
  <conditionalFormatting sqref="M371:M372">
    <cfRule type="containsBlanks" dxfId="169" priority="171">
      <formula>LEN(TRIM(M371))=0</formula>
    </cfRule>
  </conditionalFormatting>
  <conditionalFormatting sqref="M373">
    <cfRule type="containsBlanks" dxfId="168" priority="170">
      <formula>LEN(TRIM(M373))=0</formula>
    </cfRule>
  </conditionalFormatting>
  <conditionalFormatting sqref="M374:M377">
    <cfRule type="containsBlanks" dxfId="167" priority="169">
      <formula>LEN(TRIM(M374))=0</formula>
    </cfRule>
  </conditionalFormatting>
  <conditionalFormatting sqref="M374:M377">
    <cfRule type="containsBlanks" dxfId="166" priority="168">
      <formula>LEN(TRIM(M374))=0</formula>
    </cfRule>
  </conditionalFormatting>
  <conditionalFormatting sqref="M381:M382">
    <cfRule type="containsBlanks" dxfId="165" priority="167">
      <formula>LEN(TRIM(M381))=0</formula>
    </cfRule>
  </conditionalFormatting>
  <conditionalFormatting sqref="M381:M382">
    <cfRule type="containsBlanks" dxfId="164" priority="166">
      <formula>LEN(TRIM(M381))=0</formula>
    </cfRule>
  </conditionalFormatting>
  <conditionalFormatting sqref="M388:M390">
    <cfRule type="containsBlanks" dxfId="163" priority="165">
      <formula>LEN(TRIM(M388))=0</formula>
    </cfRule>
  </conditionalFormatting>
  <conditionalFormatting sqref="M388:M390">
    <cfRule type="containsBlanks" dxfId="162" priority="164">
      <formula>LEN(TRIM(M388))=0</formula>
    </cfRule>
  </conditionalFormatting>
  <conditionalFormatting sqref="M416">
    <cfRule type="containsBlanks" dxfId="161" priority="163">
      <formula>LEN(TRIM(M416))=0</formula>
    </cfRule>
  </conditionalFormatting>
  <conditionalFormatting sqref="M416">
    <cfRule type="containsBlanks" dxfId="160" priority="162">
      <formula>LEN(TRIM(M416))=0</formula>
    </cfRule>
  </conditionalFormatting>
  <conditionalFormatting sqref="M445:M448 M452:M456">
    <cfRule type="containsBlanks" dxfId="159" priority="161">
      <formula>LEN(TRIM(M445))=0</formula>
    </cfRule>
  </conditionalFormatting>
  <conditionalFormatting sqref="M445">
    <cfRule type="containsBlanks" dxfId="158" priority="160">
      <formula>LEN(TRIM(M445))=0</formula>
    </cfRule>
  </conditionalFormatting>
  <conditionalFormatting sqref="M449:M451">
    <cfRule type="containsBlanks" dxfId="157" priority="158">
      <formula>LEN(TRIM(M449))=0</formula>
    </cfRule>
  </conditionalFormatting>
  <conditionalFormatting sqref="M446:M448">
    <cfRule type="containsBlanks" dxfId="156" priority="159">
      <formula>LEN(TRIM(M446))=0</formula>
    </cfRule>
  </conditionalFormatting>
  <conditionalFormatting sqref="M449:M451">
    <cfRule type="containsBlanks" dxfId="155" priority="157">
      <formula>LEN(TRIM(M449))=0</formula>
    </cfRule>
  </conditionalFormatting>
  <conditionalFormatting sqref="M458:M459">
    <cfRule type="containsBlanks" dxfId="154" priority="156">
      <formula>LEN(TRIM(M458))=0</formula>
    </cfRule>
  </conditionalFormatting>
  <conditionalFormatting sqref="M494:M507">
    <cfRule type="containsBlanks" dxfId="153" priority="155">
      <formula>LEN(TRIM(M494))=0</formula>
    </cfRule>
  </conditionalFormatting>
  <conditionalFormatting sqref="M505:M506">
    <cfRule type="containsBlanks" dxfId="152" priority="154">
      <formula>LEN(TRIM(M505))=0</formula>
    </cfRule>
  </conditionalFormatting>
  <conditionalFormatting sqref="M511:M513">
    <cfRule type="containsBlanks" dxfId="151" priority="153">
      <formula>LEN(TRIM(M511))=0</formula>
    </cfRule>
  </conditionalFormatting>
  <conditionalFormatting sqref="M520 M522:M524">
    <cfRule type="containsBlanks" dxfId="150" priority="152">
      <formula>LEN(TRIM(M520))=0</formula>
    </cfRule>
  </conditionalFormatting>
  <conditionalFormatting sqref="M528:M539">
    <cfRule type="containsBlanks" dxfId="149" priority="151">
      <formula>LEN(TRIM(M528))=0</formula>
    </cfRule>
  </conditionalFormatting>
  <conditionalFormatting sqref="M528:M539">
    <cfRule type="containsBlanks" dxfId="148" priority="150">
      <formula>LEN(TRIM(M528))=0</formula>
    </cfRule>
  </conditionalFormatting>
  <conditionalFormatting sqref="M559:M568">
    <cfRule type="containsBlanks" dxfId="147" priority="149">
      <formula>LEN(TRIM(M559))=0</formula>
    </cfRule>
  </conditionalFormatting>
  <conditionalFormatting sqref="M569:M570">
    <cfRule type="containsBlanks" dxfId="146" priority="148">
      <formula>LEN(TRIM(M569))=0</formula>
    </cfRule>
  </conditionalFormatting>
  <conditionalFormatting sqref="M572:M573 N573:O573 Q573">
    <cfRule type="containsBlanks" dxfId="145" priority="147">
      <formula>LEN(TRIM(M572))=0</formula>
    </cfRule>
  </conditionalFormatting>
  <conditionalFormatting sqref="M572:M573 N573:O573 Q573">
    <cfRule type="containsBlanks" dxfId="144" priority="146">
      <formula>LEN(TRIM(M572))=0</formula>
    </cfRule>
  </conditionalFormatting>
  <conditionalFormatting sqref="M582:M595">
    <cfRule type="containsBlanks" dxfId="143" priority="145">
      <formula>LEN(TRIM(M582))=0</formula>
    </cfRule>
  </conditionalFormatting>
  <conditionalFormatting sqref="M582:M595">
    <cfRule type="containsBlanks" dxfId="142" priority="144">
      <formula>LEN(TRIM(M582))=0</formula>
    </cfRule>
  </conditionalFormatting>
  <conditionalFormatting sqref="M599:M600">
    <cfRule type="containsBlanks" dxfId="141" priority="143">
      <formula>LEN(TRIM(M599))=0</formula>
    </cfRule>
  </conditionalFormatting>
  <conditionalFormatting sqref="M598">
    <cfRule type="containsBlanks" dxfId="140" priority="142">
      <formula>LEN(TRIM(M598))=0</formula>
    </cfRule>
  </conditionalFormatting>
  <conditionalFormatting sqref="M597">
    <cfRule type="containsBlanks" dxfId="139" priority="141">
      <formula>LEN(TRIM(M597))=0</formula>
    </cfRule>
  </conditionalFormatting>
  <conditionalFormatting sqref="M597:M598">
    <cfRule type="containsBlanks" dxfId="138" priority="140">
      <formula>LEN(TRIM(M597))=0</formula>
    </cfRule>
  </conditionalFormatting>
  <conditionalFormatting sqref="M599:M600">
    <cfRule type="containsBlanks" dxfId="137" priority="139">
      <formula>LEN(TRIM(M599))=0</formula>
    </cfRule>
  </conditionalFormatting>
  <conditionalFormatting sqref="M601:M602">
    <cfRule type="containsBlanks" dxfId="136" priority="138">
      <formula>LEN(TRIM(M601))=0</formula>
    </cfRule>
  </conditionalFormatting>
  <conditionalFormatting sqref="M603:M607">
    <cfRule type="containsBlanks" dxfId="135" priority="137">
      <formula>LEN(TRIM(M603))=0</formula>
    </cfRule>
  </conditionalFormatting>
  <conditionalFormatting sqref="M20:M32">
    <cfRule type="containsBlanks" dxfId="134" priority="135">
      <formula>LEN(TRIM(M20))=0</formula>
    </cfRule>
  </conditionalFormatting>
  <conditionalFormatting sqref="O145 O148">
    <cfRule type="containsBlanks" dxfId="133" priority="134">
      <formula>LEN(TRIM(O145))=0</formula>
    </cfRule>
  </conditionalFormatting>
  <conditionalFormatting sqref="O33:O40">
    <cfRule type="containsBlanks" dxfId="132" priority="133">
      <formula>LEN(TRIM(O33))=0</formula>
    </cfRule>
  </conditionalFormatting>
  <conditionalFormatting sqref="O141:O143">
    <cfRule type="containsBlanks" dxfId="131" priority="132">
      <formula>LEN(TRIM(O141))=0</formula>
    </cfRule>
  </conditionalFormatting>
  <conditionalFormatting sqref="O138">
    <cfRule type="containsBlanks" dxfId="130" priority="131">
      <formula>LEN(TRIM(O138))=0</formula>
    </cfRule>
  </conditionalFormatting>
  <conditionalFormatting sqref="O138">
    <cfRule type="containsBlanks" dxfId="129" priority="130">
      <formula>LEN(TRIM(O138))=0</formula>
    </cfRule>
  </conditionalFormatting>
  <conditionalFormatting sqref="O139">
    <cfRule type="containsBlanks" dxfId="128" priority="129">
      <formula>LEN(TRIM(O139))=0</formula>
    </cfRule>
  </conditionalFormatting>
  <conditionalFormatting sqref="O139">
    <cfRule type="containsBlanks" dxfId="127" priority="128">
      <formula>LEN(TRIM(O139))=0</formula>
    </cfRule>
  </conditionalFormatting>
  <conditionalFormatting sqref="O140">
    <cfRule type="containsBlanks" dxfId="126" priority="127">
      <formula>LEN(TRIM(O140))=0</formula>
    </cfRule>
  </conditionalFormatting>
  <conditionalFormatting sqref="O140">
    <cfRule type="containsBlanks" dxfId="125" priority="126">
      <formula>LEN(TRIM(O140))=0</formula>
    </cfRule>
  </conditionalFormatting>
  <conditionalFormatting sqref="O156:O157">
    <cfRule type="containsBlanks" dxfId="124" priority="125">
      <formula>LEN(TRIM(O156))=0</formula>
    </cfRule>
  </conditionalFormatting>
  <conditionalFormatting sqref="O157">
    <cfRule type="containsBlanks" dxfId="123" priority="124">
      <formula>LEN(TRIM(O157))=0</formula>
    </cfRule>
  </conditionalFormatting>
  <conditionalFormatting sqref="O612:O625">
    <cfRule type="containsBlanks" dxfId="122" priority="71">
      <formula>LEN(TRIM(O612))=0</formula>
    </cfRule>
  </conditionalFormatting>
  <conditionalFormatting sqref="O257:O259 O263:O264 O266">
    <cfRule type="containsBlanks" dxfId="121" priority="123">
      <formula>LEN(TRIM(O257))=0</formula>
    </cfRule>
  </conditionalFormatting>
  <conditionalFormatting sqref="O275:O276">
    <cfRule type="containsBlanks" dxfId="120" priority="122">
      <formula>LEN(TRIM(O275))=0</formula>
    </cfRule>
  </conditionalFormatting>
  <conditionalFormatting sqref="O275">
    <cfRule type="containsBlanks" dxfId="119" priority="121">
      <formula>LEN(TRIM(O275))=0</formula>
    </cfRule>
  </conditionalFormatting>
  <conditionalFormatting sqref="O280:O282">
    <cfRule type="containsBlanks" dxfId="118" priority="120">
      <formula>LEN(TRIM(O280))=0</formula>
    </cfRule>
  </conditionalFormatting>
  <conditionalFormatting sqref="O300">
    <cfRule type="containsBlanks" dxfId="117" priority="119">
      <formula>LEN(TRIM(O300))=0</formula>
    </cfRule>
  </conditionalFormatting>
  <conditionalFormatting sqref="O298:O299 O301">
    <cfRule type="containsBlanks" dxfId="116" priority="118">
      <formula>LEN(TRIM(O298))=0</formula>
    </cfRule>
  </conditionalFormatting>
  <conditionalFormatting sqref="O298">
    <cfRule type="containsBlanks" dxfId="115" priority="117">
      <formula>LEN(TRIM(O298))=0</formula>
    </cfRule>
  </conditionalFormatting>
  <conditionalFormatting sqref="O305:O309">
    <cfRule type="containsBlanks" dxfId="114" priority="116">
      <formula>LEN(TRIM(O305))=0</formula>
    </cfRule>
  </conditionalFormatting>
  <conditionalFormatting sqref="O308:O309">
    <cfRule type="containsBlanks" dxfId="113" priority="115">
      <formula>LEN(TRIM(O308))=0</formula>
    </cfRule>
  </conditionalFormatting>
  <conditionalFormatting sqref="O302:O304">
    <cfRule type="containsBlanks" dxfId="112" priority="114">
      <formula>LEN(TRIM(O302))=0</formula>
    </cfRule>
  </conditionalFormatting>
  <conditionalFormatting sqref="O311:O312">
    <cfRule type="containsBlanks" dxfId="111" priority="113">
      <formula>LEN(TRIM(O311))=0</formula>
    </cfRule>
  </conditionalFormatting>
  <conditionalFormatting sqref="O311:O312">
    <cfRule type="containsBlanks" dxfId="110" priority="112">
      <formula>LEN(TRIM(O311))=0</formula>
    </cfRule>
  </conditionalFormatting>
  <conditionalFormatting sqref="O335:O337 O340:O345">
    <cfRule type="containsBlanks" dxfId="109" priority="111">
      <formula>LEN(TRIM(O335))=0</formula>
    </cfRule>
  </conditionalFormatting>
  <conditionalFormatting sqref="O338:O339">
    <cfRule type="containsBlanks" dxfId="108" priority="110">
      <formula>LEN(TRIM(O338))=0</formula>
    </cfRule>
  </conditionalFormatting>
  <conditionalFormatting sqref="O346 O351">
    <cfRule type="containsBlanks" dxfId="107" priority="109">
      <formula>LEN(TRIM(O346))=0</formula>
    </cfRule>
  </conditionalFormatting>
  <conditionalFormatting sqref="O352">
    <cfRule type="containsBlanks" dxfId="106" priority="108">
      <formula>LEN(TRIM(O352))=0</formula>
    </cfRule>
  </conditionalFormatting>
  <conditionalFormatting sqref="O371:O373">
    <cfRule type="containsBlanks" dxfId="105" priority="107">
      <formula>LEN(TRIM(O371))=0</formula>
    </cfRule>
  </conditionalFormatting>
  <conditionalFormatting sqref="O371:O372">
    <cfRule type="containsBlanks" dxfId="104" priority="106">
      <formula>LEN(TRIM(O371))=0</formula>
    </cfRule>
  </conditionalFormatting>
  <conditionalFormatting sqref="O373">
    <cfRule type="containsBlanks" dxfId="103" priority="105">
      <formula>LEN(TRIM(O373))=0</formula>
    </cfRule>
  </conditionalFormatting>
  <conditionalFormatting sqref="O374:O375 O377">
    <cfRule type="containsBlanks" dxfId="102" priority="104">
      <formula>LEN(TRIM(O374))=0</formula>
    </cfRule>
  </conditionalFormatting>
  <conditionalFormatting sqref="O374:O375 O377">
    <cfRule type="containsBlanks" dxfId="101" priority="103">
      <formula>LEN(TRIM(O374))=0</formula>
    </cfRule>
  </conditionalFormatting>
  <conditionalFormatting sqref="O381:O382">
    <cfRule type="containsBlanks" dxfId="100" priority="102">
      <formula>LEN(TRIM(O381))=0</formula>
    </cfRule>
  </conditionalFormatting>
  <conditionalFormatting sqref="O381:O382">
    <cfRule type="containsBlanks" dxfId="99" priority="101">
      <formula>LEN(TRIM(O381))=0</formula>
    </cfRule>
  </conditionalFormatting>
  <conditionalFormatting sqref="O388 O390">
    <cfRule type="containsBlanks" dxfId="98" priority="100">
      <formula>LEN(TRIM(O388))=0</formula>
    </cfRule>
  </conditionalFormatting>
  <conditionalFormatting sqref="O388 O390">
    <cfRule type="containsBlanks" dxfId="97" priority="99">
      <formula>LEN(TRIM(O388))=0</formula>
    </cfRule>
  </conditionalFormatting>
  <conditionalFormatting sqref="O416">
    <cfRule type="containsBlanks" dxfId="96" priority="98">
      <formula>LEN(TRIM(O416))=0</formula>
    </cfRule>
  </conditionalFormatting>
  <conditionalFormatting sqref="O416">
    <cfRule type="containsBlanks" dxfId="95" priority="97">
      <formula>LEN(TRIM(O416))=0</formula>
    </cfRule>
  </conditionalFormatting>
  <conditionalFormatting sqref="O445:O448 O452:O456">
    <cfRule type="containsBlanks" dxfId="94" priority="96">
      <formula>LEN(TRIM(O445))=0</formula>
    </cfRule>
  </conditionalFormatting>
  <conditionalFormatting sqref="O445">
    <cfRule type="containsBlanks" dxfId="93" priority="95">
      <formula>LEN(TRIM(O445))=0</formula>
    </cfRule>
  </conditionalFormatting>
  <conditionalFormatting sqref="O449:O451">
    <cfRule type="containsBlanks" dxfId="92" priority="93">
      <formula>LEN(TRIM(O449))=0</formula>
    </cfRule>
  </conditionalFormatting>
  <conditionalFormatting sqref="O446:O448">
    <cfRule type="containsBlanks" dxfId="91" priority="94">
      <formula>LEN(TRIM(O446))=0</formula>
    </cfRule>
  </conditionalFormatting>
  <conditionalFormatting sqref="O449:O451">
    <cfRule type="containsBlanks" dxfId="90" priority="92">
      <formula>LEN(TRIM(O449))=0</formula>
    </cfRule>
  </conditionalFormatting>
  <conditionalFormatting sqref="O458:O459">
    <cfRule type="containsBlanks" dxfId="89" priority="91">
      <formula>LEN(TRIM(O458))=0</formula>
    </cfRule>
  </conditionalFormatting>
  <conditionalFormatting sqref="O494:O507">
    <cfRule type="containsBlanks" dxfId="88" priority="90">
      <formula>LEN(TRIM(O494))=0</formula>
    </cfRule>
  </conditionalFormatting>
  <conditionalFormatting sqref="O505:O506">
    <cfRule type="containsBlanks" dxfId="87" priority="89">
      <formula>LEN(TRIM(O505))=0</formula>
    </cfRule>
  </conditionalFormatting>
  <conditionalFormatting sqref="O511:O513">
    <cfRule type="containsBlanks" dxfId="86" priority="88">
      <formula>LEN(TRIM(O511))=0</formula>
    </cfRule>
  </conditionalFormatting>
  <conditionalFormatting sqref="O520 O522 O524">
    <cfRule type="containsBlanks" dxfId="85" priority="87">
      <formula>LEN(TRIM(O520))=0</formula>
    </cfRule>
  </conditionalFormatting>
  <conditionalFormatting sqref="O528:O529 O537:O539">
    <cfRule type="containsBlanks" dxfId="84" priority="86">
      <formula>LEN(TRIM(O528))=0</formula>
    </cfRule>
  </conditionalFormatting>
  <conditionalFormatting sqref="O528:O529 O537:O539">
    <cfRule type="containsBlanks" dxfId="83" priority="85">
      <formula>LEN(TRIM(O528))=0</formula>
    </cfRule>
  </conditionalFormatting>
  <conditionalFormatting sqref="O559:O568">
    <cfRule type="containsBlanks" dxfId="82" priority="84">
      <formula>LEN(TRIM(O559))=0</formula>
    </cfRule>
  </conditionalFormatting>
  <conditionalFormatting sqref="O569:O570">
    <cfRule type="containsBlanks" dxfId="81" priority="83">
      <formula>LEN(TRIM(O569))=0</formula>
    </cfRule>
  </conditionalFormatting>
  <conditionalFormatting sqref="O572">
    <cfRule type="containsBlanks" dxfId="80" priority="82">
      <formula>LEN(TRIM(O572))=0</formula>
    </cfRule>
  </conditionalFormatting>
  <conditionalFormatting sqref="O572">
    <cfRule type="containsBlanks" dxfId="79" priority="81">
      <formula>LEN(TRIM(O572))=0</formula>
    </cfRule>
  </conditionalFormatting>
  <conditionalFormatting sqref="O582:O595">
    <cfRule type="containsBlanks" dxfId="78" priority="80">
      <formula>LEN(TRIM(O582))=0</formula>
    </cfRule>
  </conditionalFormatting>
  <conditionalFormatting sqref="O582:O595">
    <cfRule type="containsBlanks" dxfId="77" priority="79">
      <formula>LEN(TRIM(O582))=0</formula>
    </cfRule>
  </conditionalFormatting>
  <conditionalFormatting sqref="O599:O600">
    <cfRule type="containsBlanks" dxfId="76" priority="78">
      <formula>LEN(TRIM(O599))=0</formula>
    </cfRule>
  </conditionalFormatting>
  <conditionalFormatting sqref="O598">
    <cfRule type="containsBlanks" dxfId="75" priority="77">
      <formula>LEN(TRIM(O598))=0</formula>
    </cfRule>
  </conditionalFormatting>
  <conditionalFormatting sqref="O597">
    <cfRule type="containsBlanks" dxfId="74" priority="76">
      <formula>LEN(TRIM(O597))=0</formula>
    </cfRule>
  </conditionalFormatting>
  <conditionalFormatting sqref="O597:O598">
    <cfRule type="containsBlanks" dxfId="73" priority="75">
      <formula>LEN(TRIM(O597))=0</formula>
    </cfRule>
  </conditionalFormatting>
  <conditionalFormatting sqref="O599:O600">
    <cfRule type="containsBlanks" dxfId="72" priority="74">
      <formula>LEN(TRIM(O599))=0</formula>
    </cfRule>
  </conditionalFormatting>
  <conditionalFormatting sqref="O601:O602">
    <cfRule type="containsBlanks" dxfId="71" priority="73">
      <formula>LEN(TRIM(O601))=0</formula>
    </cfRule>
  </conditionalFormatting>
  <conditionalFormatting sqref="O603:O607">
    <cfRule type="containsBlanks" dxfId="70" priority="72">
      <formula>LEN(TRIM(O603))=0</formula>
    </cfRule>
  </conditionalFormatting>
  <conditionalFormatting sqref="O20:O32 O41 O44:O47 O51:O52 O54:O57 O59 O61:O64 O67:O78 O81:O95 O97:O133 O144 O146:O147 O149:O155 O158:O238 O253:O256 O260:O262 O265 O267:O274 O277:O279 O283:O297 O310 O313:O334 O347:O350 O353:O370 O376 O378:O380 O383:O387 O389 O391:O415 O417:O444 O457 O460:O493 O508:O510 O514:O519 O521 O523 O525:O527 O530:O536 O540:O558 O571 O574:O581 O596 O608:O611">
    <cfRule type="containsBlanks" dxfId="69" priority="70">
      <formula>LEN(TRIM(O20))=0</formula>
    </cfRule>
  </conditionalFormatting>
  <conditionalFormatting sqref="Q145 Q148">
    <cfRule type="containsBlanks" dxfId="68" priority="69">
      <formula>LEN(TRIM(Q145))=0</formula>
    </cfRule>
  </conditionalFormatting>
  <conditionalFormatting sqref="Q33:Q40">
    <cfRule type="containsBlanks" dxfId="67" priority="68">
      <formula>LEN(TRIM(Q33))=0</formula>
    </cfRule>
  </conditionalFormatting>
  <conditionalFormatting sqref="Q141:Q143">
    <cfRule type="containsBlanks" dxfId="66" priority="67">
      <formula>LEN(TRIM(Q141))=0</formula>
    </cfRule>
  </conditionalFormatting>
  <conditionalFormatting sqref="Q138">
    <cfRule type="containsBlanks" dxfId="65" priority="66">
      <formula>LEN(TRIM(Q138))=0</formula>
    </cfRule>
  </conditionalFormatting>
  <conditionalFormatting sqref="Q138">
    <cfRule type="containsBlanks" dxfId="64" priority="65">
      <formula>LEN(TRIM(Q138))=0</formula>
    </cfRule>
  </conditionalFormatting>
  <conditionalFormatting sqref="Q139">
    <cfRule type="containsBlanks" dxfId="63" priority="64">
      <formula>LEN(TRIM(Q139))=0</formula>
    </cfRule>
  </conditionalFormatting>
  <conditionalFormatting sqref="Q139">
    <cfRule type="containsBlanks" dxfId="62" priority="63">
      <formula>LEN(TRIM(Q139))=0</formula>
    </cfRule>
  </conditionalFormatting>
  <conditionalFormatting sqref="Q140">
    <cfRule type="containsBlanks" dxfId="61" priority="62">
      <formula>LEN(TRIM(Q140))=0</formula>
    </cfRule>
  </conditionalFormatting>
  <conditionalFormatting sqref="Q140">
    <cfRule type="containsBlanks" dxfId="60" priority="61">
      <formula>LEN(TRIM(Q140))=0</formula>
    </cfRule>
  </conditionalFormatting>
  <conditionalFormatting sqref="Q156:Q157">
    <cfRule type="containsBlanks" dxfId="59" priority="60">
      <formula>LEN(TRIM(Q156))=0</formula>
    </cfRule>
  </conditionalFormatting>
  <conditionalFormatting sqref="Q157">
    <cfRule type="containsBlanks" dxfId="58" priority="59">
      <formula>LEN(TRIM(Q157))=0</formula>
    </cfRule>
  </conditionalFormatting>
  <conditionalFormatting sqref="Q612:Q625">
    <cfRule type="containsBlanks" dxfId="57" priority="6">
      <formula>LEN(TRIM(Q612))=0</formula>
    </cfRule>
  </conditionalFormatting>
  <conditionalFormatting sqref="Q257:Q259 Q263:Q264 Q266">
    <cfRule type="containsBlanks" dxfId="56" priority="58">
      <formula>LEN(TRIM(Q257))=0</formula>
    </cfRule>
  </conditionalFormatting>
  <conditionalFormatting sqref="Q275:Q276">
    <cfRule type="containsBlanks" dxfId="55" priority="57">
      <formula>LEN(TRIM(Q275))=0</formula>
    </cfRule>
  </conditionalFormatting>
  <conditionalFormatting sqref="Q275">
    <cfRule type="containsBlanks" dxfId="54" priority="56">
      <formula>LEN(TRIM(Q275))=0</formula>
    </cfRule>
  </conditionalFormatting>
  <conditionalFormatting sqref="Q280:Q282">
    <cfRule type="containsBlanks" dxfId="53" priority="55">
      <formula>LEN(TRIM(Q280))=0</formula>
    </cfRule>
  </conditionalFormatting>
  <conditionalFormatting sqref="Q300">
    <cfRule type="containsBlanks" dxfId="52" priority="54">
      <formula>LEN(TRIM(Q300))=0</formula>
    </cfRule>
  </conditionalFormatting>
  <conditionalFormatting sqref="Q298:Q299 Q301">
    <cfRule type="containsBlanks" dxfId="51" priority="53">
      <formula>LEN(TRIM(Q298))=0</formula>
    </cfRule>
  </conditionalFormatting>
  <conditionalFormatting sqref="Q298">
    <cfRule type="containsBlanks" dxfId="50" priority="52">
      <formula>LEN(TRIM(Q298))=0</formula>
    </cfRule>
  </conditionalFormatting>
  <conditionalFormatting sqref="Q305:Q309">
    <cfRule type="containsBlanks" dxfId="49" priority="51">
      <formula>LEN(TRIM(Q305))=0</formula>
    </cfRule>
  </conditionalFormatting>
  <conditionalFormatting sqref="Q308:Q309">
    <cfRule type="containsBlanks" dxfId="48" priority="50">
      <formula>LEN(TRIM(Q308))=0</formula>
    </cfRule>
  </conditionalFormatting>
  <conditionalFormatting sqref="Q302:Q304">
    <cfRule type="containsBlanks" dxfId="47" priority="49">
      <formula>LEN(TRIM(Q302))=0</formula>
    </cfRule>
  </conditionalFormatting>
  <conditionalFormatting sqref="Q311:Q312">
    <cfRule type="containsBlanks" dxfId="46" priority="48">
      <formula>LEN(TRIM(Q311))=0</formula>
    </cfRule>
  </conditionalFormatting>
  <conditionalFormatting sqref="Q311:Q312">
    <cfRule type="containsBlanks" dxfId="45" priority="47">
      <formula>LEN(TRIM(Q311))=0</formula>
    </cfRule>
  </conditionalFormatting>
  <conditionalFormatting sqref="Q335:Q337 Q340:Q345">
    <cfRule type="containsBlanks" dxfId="44" priority="46">
      <formula>LEN(TRIM(Q335))=0</formula>
    </cfRule>
  </conditionalFormatting>
  <conditionalFormatting sqref="Q338:Q339">
    <cfRule type="containsBlanks" dxfId="43" priority="45">
      <formula>LEN(TRIM(Q338))=0</formula>
    </cfRule>
  </conditionalFormatting>
  <conditionalFormatting sqref="Q346 Q351">
    <cfRule type="containsBlanks" dxfId="42" priority="44">
      <formula>LEN(TRIM(Q346))=0</formula>
    </cfRule>
  </conditionalFormatting>
  <conditionalFormatting sqref="Q352">
    <cfRule type="containsBlanks" dxfId="41" priority="43">
      <formula>LEN(TRIM(Q352))=0</formula>
    </cfRule>
  </conditionalFormatting>
  <conditionalFormatting sqref="Q371:Q373">
    <cfRule type="containsBlanks" dxfId="40" priority="42">
      <formula>LEN(TRIM(Q371))=0</formula>
    </cfRule>
  </conditionalFormatting>
  <conditionalFormatting sqref="Q371:Q372">
    <cfRule type="containsBlanks" dxfId="39" priority="41">
      <formula>LEN(TRIM(Q371))=0</formula>
    </cfRule>
  </conditionalFormatting>
  <conditionalFormatting sqref="Q373">
    <cfRule type="containsBlanks" dxfId="38" priority="40">
      <formula>LEN(TRIM(Q373))=0</formula>
    </cfRule>
  </conditionalFormatting>
  <conditionalFormatting sqref="Q374:Q375 Q377">
    <cfRule type="containsBlanks" dxfId="37" priority="39">
      <formula>LEN(TRIM(Q374))=0</formula>
    </cfRule>
  </conditionalFormatting>
  <conditionalFormatting sqref="Q374:Q375 Q377">
    <cfRule type="containsBlanks" dxfId="36" priority="38">
      <formula>LEN(TRIM(Q374))=0</formula>
    </cfRule>
  </conditionalFormatting>
  <conditionalFormatting sqref="Q381:Q382">
    <cfRule type="containsBlanks" dxfId="35" priority="37">
      <formula>LEN(TRIM(Q381))=0</formula>
    </cfRule>
  </conditionalFormatting>
  <conditionalFormatting sqref="Q381:Q382">
    <cfRule type="containsBlanks" dxfId="34" priority="36">
      <formula>LEN(TRIM(Q381))=0</formula>
    </cfRule>
  </conditionalFormatting>
  <conditionalFormatting sqref="Q388 Q390">
    <cfRule type="containsBlanks" dxfId="33" priority="35">
      <formula>LEN(TRIM(Q388))=0</formula>
    </cfRule>
  </conditionalFormatting>
  <conditionalFormatting sqref="Q388 Q390">
    <cfRule type="containsBlanks" dxfId="32" priority="34">
      <formula>LEN(TRIM(Q388))=0</formula>
    </cfRule>
  </conditionalFormatting>
  <conditionalFormatting sqref="Q416">
    <cfRule type="containsBlanks" dxfId="31" priority="33">
      <formula>LEN(TRIM(Q416))=0</formula>
    </cfRule>
  </conditionalFormatting>
  <conditionalFormatting sqref="Q416">
    <cfRule type="containsBlanks" dxfId="30" priority="32">
      <formula>LEN(TRIM(Q416))=0</formula>
    </cfRule>
  </conditionalFormatting>
  <conditionalFormatting sqref="Q445:Q448 Q452:Q456">
    <cfRule type="containsBlanks" dxfId="29" priority="31">
      <formula>LEN(TRIM(Q445))=0</formula>
    </cfRule>
  </conditionalFormatting>
  <conditionalFormatting sqref="Q445">
    <cfRule type="containsBlanks" dxfId="28" priority="30">
      <formula>LEN(TRIM(Q445))=0</formula>
    </cfRule>
  </conditionalFormatting>
  <conditionalFormatting sqref="Q449:Q451">
    <cfRule type="containsBlanks" dxfId="27" priority="28">
      <formula>LEN(TRIM(Q449))=0</formula>
    </cfRule>
  </conditionalFormatting>
  <conditionalFormatting sqref="Q446:Q448">
    <cfRule type="containsBlanks" dxfId="26" priority="29">
      <formula>LEN(TRIM(Q446))=0</formula>
    </cfRule>
  </conditionalFormatting>
  <conditionalFormatting sqref="Q449:Q451">
    <cfRule type="containsBlanks" dxfId="25" priority="27">
      <formula>LEN(TRIM(Q449))=0</formula>
    </cfRule>
  </conditionalFormatting>
  <conditionalFormatting sqref="Q458:Q459">
    <cfRule type="containsBlanks" dxfId="24" priority="26">
      <formula>LEN(TRIM(Q458))=0</formula>
    </cfRule>
  </conditionalFormatting>
  <conditionalFormatting sqref="Q494:Q507">
    <cfRule type="containsBlanks" dxfId="23" priority="25">
      <formula>LEN(TRIM(Q494))=0</formula>
    </cfRule>
  </conditionalFormatting>
  <conditionalFormatting sqref="Q505:Q506">
    <cfRule type="containsBlanks" dxfId="22" priority="24">
      <formula>LEN(TRIM(Q505))=0</formula>
    </cfRule>
  </conditionalFormatting>
  <conditionalFormatting sqref="Q511:Q513">
    <cfRule type="containsBlanks" dxfId="21" priority="23">
      <formula>LEN(TRIM(Q511))=0</formula>
    </cfRule>
  </conditionalFormatting>
  <conditionalFormatting sqref="Q520 Q522 Q524">
    <cfRule type="containsBlanks" dxfId="20" priority="22">
      <formula>LEN(TRIM(Q520))=0</formula>
    </cfRule>
  </conditionalFormatting>
  <conditionalFormatting sqref="Q528:Q529 Q537:Q539">
    <cfRule type="containsBlanks" dxfId="19" priority="21">
      <formula>LEN(TRIM(Q528))=0</formula>
    </cfRule>
  </conditionalFormatting>
  <conditionalFormatting sqref="Q528:Q529 Q537:Q539">
    <cfRule type="containsBlanks" dxfId="18" priority="20">
      <formula>LEN(TRIM(Q528))=0</formula>
    </cfRule>
  </conditionalFormatting>
  <conditionalFormatting sqref="Q559:Q568">
    <cfRule type="containsBlanks" dxfId="17" priority="19">
      <formula>LEN(TRIM(Q559))=0</formula>
    </cfRule>
  </conditionalFormatting>
  <conditionalFormatting sqref="Q569:Q570">
    <cfRule type="containsBlanks" dxfId="16" priority="18">
      <formula>LEN(TRIM(Q569))=0</formula>
    </cfRule>
  </conditionalFormatting>
  <conditionalFormatting sqref="Q572">
    <cfRule type="containsBlanks" dxfId="15" priority="17">
      <formula>LEN(TRIM(Q572))=0</formula>
    </cfRule>
  </conditionalFormatting>
  <conditionalFormatting sqref="Q572">
    <cfRule type="containsBlanks" dxfId="14" priority="16">
      <formula>LEN(TRIM(Q572))=0</formula>
    </cfRule>
  </conditionalFormatting>
  <conditionalFormatting sqref="Q582:Q595">
    <cfRule type="containsBlanks" dxfId="13" priority="15">
      <formula>LEN(TRIM(Q582))=0</formula>
    </cfRule>
  </conditionalFormatting>
  <conditionalFormatting sqref="Q582:Q595">
    <cfRule type="containsBlanks" dxfId="12" priority="14">
      <formula>LEN(TRIM(Q582))=0</formula>
    </cfRule>
  </conditionalFormatting>
  <conditionalFormatting sqref="Q599:Q600">
    <cfRule type="containsBlanks" dxfId="11" priority="13">
      <formula>LEN(TRIM(Q599))=0</formula>
    </cfRule>
  </conditionalFormatting>
  <conditionalFormatting sqref="Q598">
    <cfRule type="containsBlanks" dxfId="10" priority="12">
      <formula>LEN(TRIM(Q598))=0</formula>
    </cfRule>
  </conditionalFormatting>
  <conditionalFormatting sqref="Q597">
    <cfRule type="containsBlanks" dxfId="9" priority="11">
      <formula>LEN(TRIM(Q597))=0</formula>
    </cfRule>
  </conditionalFormatting>
  <conditionalFormatting sqref="Q597:Q598">
    <cfRule type="containsBlanks" dxfId="8" priority="10">
      <formula>LEN(TRIM(Q597))=0</formula>
    </cfRule>
  </conditionalFormatting>
  <conditionalFormatting sqref="Q599:Q600">
    <cfRule type="containsBlanks" dxfId="7" priority="9">
      <formula>LEN(TRIM(Q599))=0</formula>
    </cfRule>
  </conditionalFormatting>
  <conditionalFormatting sqref="Q601:Q602">
    <cfRule type="containsBlanks" dxfId="6" priority="8">
      <formula>LEN(TRIM(Q601))=0</formula>
    </cfRule>
  </conditionalFormatting>
  <conditionalFormatting sqref="Q603:Q607">
    <cfRule type="containsBlanks" dxfId="5" priority="7">
      <formula>LEN(TRIM(Q603))=0</formula>
    </cfRule>
  </conditionalFormatting>
  <conditionalFormatting sqref="Q20:Q32 Q41 Q44:Q47 Q51:Q52 Q54:Q57 Q59 Q61:Q64 Q67:Q78 Q81:Q95 Q97:Q133 Q144 Q146:Q147 Q149:Q155 Q158:Q238 Q253:Q256 Q260:Q262 Q265 Q267:Q274 Q277:Q279 Q283:Q297 Q310 Q313:Q334 Q347:Q350 Q353:Q370 Q376 Q378:Q380 Q383:Q387 Q389 Q391:Q415 Q417:Q444 Q457 Q460:Q493 Q508:Q510 Q514:Q519 Q521 Q523 Q525:Q527 Q530:Q536 Q540:Q558 Q571 Q574:Q581 Q596 Q608:Q611">
    <cfRule type="containsBlanks" dxfId="4" priority="5">
      <formula>LEN(TRIM(Q20))=0</formula>
    </cfRule>
  </conditionalFormatting>
  <conditionalFormatting sqref="A253:C256">
    <cfRule type="containsBlanks" dxfId="3" priority="4">
      <formula>LEN(TRIM(A253))=0</formula>
    </cfRule>
  </conditionalFormatting>
  <conditionalFormatting sqref="A256:B256">
    <cfRule type="containsBlanks" dxfId="2" priority="3">
      <formula>LEN(TRIM(A256))=0</formula>
    </cfRule>
  </conditionalFormatting>
  <conditionalFormatting sqref="A256:B256">
    <cfRule type="containsBlanks" dxfId="1" priority="2">
      <formula>LEN(TRIM(A256))=0</formula>
    </cfRule>
  </conditionalFormatting>
  <conditionalFormatting sqref="B530:B536">
    <cfRule type="containsBlanks" dxfId="0" priority="1">
      <formula>LEN(TRIM(B530))=0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 осв</vt:lpstr>
      <vt:lpstr>'2 Г осв'!Область_печати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2022-03-24T05:01:35Z</dcterms:created>
  <dcterms:modified xsi:type="dcterms:W3CDTF">2022-03-25T01:13:51Z</dcterms:modified>
</cp:coreProperties>
</file>