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АРМы\Пятилетка 2010-2013\Планы отчеты для Минэнерго\2021\Отчет 4 квартал 2021\Годовой\Папка 1_Отчетность АО ДГК за 2021 год\"/>
    </mc:Choice>
  </mc:AlternateContent>
  <bookViews>
    <workbookView xWindow="0" yWindow="0" windowWidth="28800" windowHeight="12300"/>
  </bookViews>
  <sheets>
    <sheet name="3 Г ОС" sheetId="1" r:id="rId1"/>
  </sheets>
  <externalReferences>
    <externalReference r:id="rId2"/>
  </externalReferences>
  <definedNames>
    <definedName name="_xlnm._FilterDatabase" localSheetId="0" hidden="1">'3 Г ОС'!$A$20:$CA$626</definedName>
    <definedName name="Z_312F225E_EFE3_455A_A167_B1F3199E1635_.wvu.FilterData" localSheetId="0" hidden="1">'3 Г ОС'!$A$21:$AI$522</definedName>
    <definedName name="Z_312F225E_EFE3_455A_A167_B1F3199E1635_.wvu.PrintArea" localSheetId="0" hidden="1">'3 Г ОС'!$A$1:$AI$522</definedName>
    <definedName name="_xlnm.Print_Area" localSheetId="0">'3 Г ОС'!$A$1:$AI$626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620" i="1" l="1"/>
  <c r="AE620" i="1"/>
  <c r="AD620" i="1"/>
  <c r="AC620" i="1"/>
  <c r="AB620" i="1"/>
  <c r="AA620" i="1"/>
  <c r="Z620" i="1"/>
  <c r="Y620" i="1"/>
  <c r="X620" i="1"/>
  <c r="W620" i="1"/>
  <c r="V620" i="1"/>
  <c r="U620" i="1"/>
  <c r="T620" i="1"/>
  <c r="S620" i="1"/>
  <c r="R620" i="1"/>
  <c r="Q620" i="1"/>
  <c r="P620" i="1"/>
  <c r="O620" i="1"/>
  <c r="N620" i="1"/>
  <c r="M620" i="1"/>
  <c r="L620" i="1"/>
  <c r="K620" i="1"/>
  <c r="J620" i="1"/>
  <c r="I620" i="1"/>
  <c r="H620" i="1"/>
  <c r="G620" i="1"/>
  <c r="F620" i="1"/>
  <c r="E620" i="1"/>
  <c r="D620" i="1"/>
  <c r="AG612" i="1"/>
  <c r="AH612" i="1" s="1"/>
  <c r="AE612" i="1"/>
  <c r="AG611" i="1"/>
  <c r="AE611" i="1"/>
  <c r="AG610" i="1"/>
  <c r="AH610" i="1" s="1"/>
  <c r="AE610" i="1"/>
  <c r="AG609" i="1"/>
  <c r="AG608" i="1" s="1"/>
  <c r="AE609" i="1"/>
  <c r="AD608" i="1"/>
  <c r="AD604" i="1" s="1"/>
  <c r="AC608" i="1"/>
  <c r="AC604" i="1" s="1"/>
  <c r="AB608" i="1"/>
  <c r="AB604" i="1" s="1"/>
  <c r="AA608" i="1"/>
  <c r="Z608" i="1"/>
  <c r="Z604" i="1" s="1"/>
  <c r="Y608" i="1"/>
  <c r="Y604" i="1" s="1"/>
  <c r="X608" i="1"/>
  <c r="X604" i="1" s="1"/>
  <c r="W608" i="1"/>
  <c r="W604" i="1" s="1"/>
  <c r="V608" i="1"/>
  <c r="V604" i="1" s="1"/>
  <c r="U608" i="1"/>
  <c r="U604" i="1" s="1"/>
  <c r="T608" i="1"/>
  <c r="T604" i="1" s="1"/>
  <c r="S608" i="1"/>
  <c r="S604" i="1" s="1"/>
  <c r="R608" i="1"/>
  <c r="R604" i="1" s="1"/>
  <c r="Q608" i="1"/>
  <c r="Q604" i="1" s="1"/>
  <c r="P608" i="1"/>
  <c r="P604" i="1" s="1"/>
  <c r="O608" i="1"/>
  <c r="O604" i="1" s="1"/>
  <c r="N608" i="1"/>
  <c r="N604" i="1" s="1"/>
  <c r="M608" i="1"/>
  <c r="M604" i="1" s="1"/>
  <c r="L608" i="1"/>
  <c r="L604" i="1" s="1"/>
  <c r="K608" i="1"/>
  <c r="K604" i="1" s="1"/>
  <c r="J608" i="1"/>
  <c r="J604" i="1" s="1"/>
  <c r="I608" i="1"/>
  <c r="I604" i="1" s="1"/>
  <c r="H608" i="1"/>
  <c r="H604" i="1" s="1"/>
  <c r="G608" i="1"/>
  <c r="G604" i="1" s="1"/>
  <c r="F608" i="1"/>
  <c r="F604" i="1" s="1"/>
  <c r="E608" i="1"/>
  <c r="D608" i="1"/>
  <c r="D604" i="1" s="1"/>
  <c r="AA604" i="1"/>
  <c r="E604" i="1"/>
  <c r="AG599" i="1"/>
  <c r="AE599" i="1"/>
  <c r="AD599" i="1"/>
  <c r="AC599" i="1"/>
  <c r="AB599" i="1"/>
  <c r="AA599" i="1"/>
  <c r="Z599" i="1"/>
  <c r="Y599" i="1"/>
  <c r="X599" i="1"/>
  <c r="W599" i="1"/>
  <c r="V599" i="1"/>
  <c r="U599" i="1"/>
  <c r="T599" i="1"/>
  <c r="S599" i="1"/>
  <c r="R599" i="1"/>
  <c r="Q599" i="1"/>
  <c r="P599" i="1"/>
  <c r="O599" i="1"/>
  <c r="N599" i="1"/>
  <c r="M599" i="1"/>
  <c r="L599" i="1"/>
  <c r="K599" i="1"/>
  <c r="J599" i="1"/>
  <c r="I599" i="1"/>
  <c r="H599" i="1"/>
  <c r="G599" i="1"/>
  <c r="F599" i="1"/>
  <c r="E599" i="1"/>
  <c r="D599" i="1"/>
  <c r="AG597" i="1"/>
  <c r="AG596" i="1" s="1"/>
  <c r="AE597" i="1"/>
  <c r="AE596" i="1" s="1"/>
  <c r="AE591" i="1" s="1"/>
  <c r="AD596" i="1"/>
  <c r="AD591" i="1" s="1"/>
  <c r="AC596" i="1"/>
  <c r="AC591" i="1" s="1"/>
  <c r="AB596" i="1"/>
  <c r="AB591" i="1" s="1"/>
  <c r="AA596" i="1"/>
  <c r="AA591" i="1" s="1"/>
  <c r="Z596" i="1"/>
  <c r="Z591" i="1" s="1"/>
  <c r="Y596" i="1"/>
  <c r="Y591" i="1" s="1"/>
  <c r="X596" i="1"/>
  <c r="W596" i="1"/>
  <c r="W591" i="1" s="1"/>
  <c r="V596" i="1"/>
  <c r="V591" i="1" s="1"/>
  <c r="U596" i="1"/>
  <c r="U591" i="1" s="1"/>
  <c r="T596" i="1"/>
  <c r="T591" i="1" s="1"/>
  <c r="S596" i="1"/>
  <c r="S591" i="1" s="1"/>
  <c r="R596" i="1"/>
  <c r="R591" i="1" s="1"/>
  <c r="Q596" i="1"/>
  <c r="Q591" i="1" s="1"/>
  <c r="P596" i="1"/>
  <c r="O596" i="1"/>
  <c r="O591" i="1" s="1"/>
  <c r="N596" i="1"/>
  <c r="N591" i="1" s="1"/>
  <c r="M596" i="1"/>
  <c r="M591" i="1" s="1"/>
  <c r="L596" i="1"/>
  <c r="L591" i="1" s="1"/>
  <c r="K596" i="1"/>
  <c r="K591" i="1" s="1"/>
  <c r="J596" i="1"/>
  <c r="J591" i="1" s="1"/>
  <c r="I596" i="1"/>
  <c r="I591" i="1" s="1"/>
  <c r="H596" i="1"/>
  <c r="G596" i="1"/>
  <c r="G591" i="1" s="1"/>
  <c r="F596" i="1"/>
  <c r="F591" i="1" s="1"/>
  <c r="E596" i="1"/>
  <c r="E591" i="1" s="1"/>
  <c r="D596" i="1"/>
  <c r="D591" i="1" s="1"/>
  <c r="X591" i="1"/>
  <c r="P591" i="1"/>
  <c r="H591" i="1"/>
  <c r="AG588" i="1"/>
  <c r="AE588" i="1"/>
  <c r="AD588" i="1"/>
  <c r="AC588" i="1"/>
  <c r="AB588" i="1"/>
  <c r="AA588" i="1"/>
  <c r="Z588" i="1"/>
  <c r="Y588" i="1"/>
  <c r="X588" i="1"/>
  <c r="W588" i="1"/>
  <c r="V588" i="1"/>
  <c r="U588" i="1"/>
  <c r="T588" i="1"/>
  <c r="S588" i="1"/>
  <c r="R588" i="1"/>
  <c r="Q588" i="1"/>
  <c r="P588" i="1"/>
  <c r="O588" i="1"/>
  <c r="N588" i="1"/>
  <c r="M588" i="1"/>
  <c r="L588" i="1"/>
  <c r="K588" i="1"/>
  <c r="J588" i="1"/>
  <c r="I588" i="1"/>
  <c r="H588" i="1"/>
  <c r="G588" i="1"/>
  <c r="F588" i="1"/>
  <c r="E588" i="1"/>
  <c r="D588" i="1"/>
  <c r="AG585" i="1"/>
  <c r="AE585" i="1"/>
  <c r="AD585" i="1"/>
  <c r="AC585" i="1"/>
  <c r="AB585" i="1"/>
  <c r="AA585" i="1"/>
  <c r="Z585" i="1"/>
  <c r="Y585" i="1"/>
  <c r="X585" i="1"/>
  <c r="W585" i="1"/>
  <c r="V585" i="1"/>
  <c r="U585" i="1"/>
  <c r="T585" i="1"/>
  <c r="S585" i="1"/>
  <c r="R585" i="1"/>
  <c r="Q585" i="1"/>
  <c r="P585" i="1"/>
  <c r="O585" i="1"/>
  <c r="N585" i="1"/>
  <c r="M585" i="1"/>
  <c r="L585" i="1"/>
  <c r="K585" i="1"/>
  <c r="J585" i="1"/>
  <c r="I585" i="1"/>
  <c r="H585" i="1"/>
  <c r="G585" i="1"/>
  <c r="F585" i="1"/>
  <c r="E585" i="1"/>
  <c r="D585" i="1"/>
  <c r="AG582" i="1"/>
  <c r="AH582" i="1" s="1"/>
  <c r="AE582" i="1"/>
  <c r="AG581" i="1"/>
  <c r="AH581" i="1" s="1"/>
  <c r="AE581" i="1"/>
  <c r="AG580" i="1"/>
  <c r="AH580" i="1" s="1"/>
  <c r="AE580" i="1"/>
  <c r="AG579" i="1"/>
  <c r="AH579" i="1" s="1"/>
  <c r="AE579" i="1"/>
  <c r="AG578" i="1"/>
  <c r="AH578" i="1" s="1"/>
  <c r="AE578" i="1"/>
  <c r="AG576" i="1"/>
  <c r="AE576" i="1"/>
  <c r="AG575" i="1"/>
  <c r="AE575" i="1"/>
  <c r="AD574" i="1"/>
  <c r="AC574" i="1"/>
  <c r="AB574" i="1"/>
  <c r="AA574" i="1"/>
  <c r="Z574" i="1"/>
  <c r="Y574" i="1"/>
  <c r="X574" i="1"/>
  <c r="W574" i="1"/>
  <c r="V574" i="1"/>
  <c r="U574" i="1"/>
  <c r="T574" i="1"/>
  <c r="S574" i="1"/>
  <c r="R574" i="1"/>
  <c r="Q574" i="1"/>
  <c r="P574" i="1"/>
  <c r="O574" i="1"/>
  <c r="N574" i="1"/>
  <c r="M574" i="1"/>
  <c r="L574" i="1"/>
  <c r="K574" i="1"/>
  <c r="J574" i="1"/>
  <c r="I574" i="1"/>
  <c r="H574" i="1"/>
  <c r="G574" i="1"/>
  <c r="F574" i="1"/>
  <c r="E574" i="1"/>
  <c r="D574" i="1"/>
  <c r="AG572" i="1"/>
  <c r="AG571" i="1" s="1"/>
  <c r="AG567" i="1" s="1"/>
  <c r="AE572" i="1"/>
  <c r="AE571" i="1" s="1"/>
  <c r="AE567" i="1" s="1"/>
  <c r="AD571" i="1"/>
  <c r="AD567" i="1" s="1"/>
  <c r="AC571" i="1"/>
  <c r="AC567" i="1" s="1"/>
  <c r="AB571" i="1"/>
  <c r="AB567" i="1" s="1"/>
  <c r="AA571" i="1"/>
  <c r="AA567" i="1" s="1"/>
  <c r="Z571" i="1"/>
  <c r="Z567" i="1" s="1"/>
  <c r="Y571" i="1"/>
  <c r="Y567" i="1" s="1"/>
  <c r="X571" i="1"/>
  <c r="X567" i="1" s="1"/>
  <c r="W571" i="1"/>
  <c r="W567" i="1" s="1"/>
  <c r="V571" i="1"/>
  <c r="V567" i="1" s="1"/>
  <c r="U571" i="1"/>
  <c r="U567" i="1" s="1"/>
  <c r="T571" i="1"/>
  <c r="T567" i="1" s="1"/>
  <c r="S571" i="1"/>
  <c r="R571" i="1"/>
  <c r="R567" i="1" s="1"/>
  <c r="Q571" i="1"/>
  <c r="Q567" i="1" s="1"/>
  <c r="P571" i="1"/>
  <c r="P567" i="1" s="1"/>
  <c r="O571" i="1"/>
  <c r="O567" i="1" s="1"/>
  <c r="N571" i="1"/>
  <c r="N567" i="1" s="1"/>
  <c r="M571" i="1"/>
  <c r="M567" i="1" s="1"/>
  <c r="L571" i="1"/>
  <c r="L567" i="1" s="1"/>
  <c r="K571" i="1"/>
  <c r="K567" i="1" s="1"/>
  <c r="J571" i="1"/>
  <c r="J567" i="1" s="1"/>
  <c r="I571" i="1"/>
  <c r="I567" i="1" s="1"/>
  <c r="H571" i="1"/>
  <c r="H567" i="1" s="1"/>
  <c r="G571" i="1"/>
  <c r="G567" i="1" s="1"/>
  <c r="F571" i="1"/>
  <c r="F567" i="1" s="1"/>
  <c r="E571" i="1"/>
  <c r="E567" i="1" s="1"/>
  <c r="D571" i="1"/>
  <c r="D567" i="1" s="1"/>
  <c r="S567" i="1"/>
  <c r="AG561" i="1"/>
  <c r="AG560" i="1" s="1"/>
  <c r="AE561" i="1"/>
  <c r="AE560" i="1" s="1"/>
  <c r="AD561" i="1"/>
  <c r="AD560" i="1" s="1"/>
  <c r="AC561" i="1"/>
  <c r="AC560" i="1" s="1"/>
  <c r="AA561" i="1"/>
  <c r="AA560" i="1" s="1"/>
  <c r="W561" i="1"/>
  <c r="W560" i="1" s="1"/>
  <c r="U561" i="1"/>
  <c r="U560" i="1" s="1"/>
  <c r="O561" i="1"/>
  <c r="O560" i="1" s="1"/>
  <c r="M561" i="1"/>
  <c r="M560" i="1" s="1"/>
  <c r="I561" i="1"/>
  <c r="I560" i="1" s="1"/>
  <c r="G561" i="1"/>
  <c r="G560" i="1" s="1"/>
  <c r="AB560" i="1"/>
  <c r="Z560" i="1"/>
  <c r="Y560" i="1"/>
  <c r="X560" i="1"/>
  <c r="V560" i="1"/>
  <c r="T560" i="1"/>
  <c r="S560" i="1"/>
  <c r="R560" i="1"/>
  <c r="Q560" i="1"/>
  <c r="P560" i="1"/>
  <c r="N560" i="1"/>
  <c r="L560" i="1"/>
  <c r="K560" i="1"/>
  <c r="J560" i="1"/>
  <c r="H560" i="1"/>
  <c r="F560" i="1"/>
  <c r="E560" i="1"/>
  <c r="D560" i="1"/>
  <c r="AG558" i="1"/>
  <c r="AH558" i="1" s="1"/>
  <c r="AE558" i="1"/>
  <c r="AG557" i="1"/>
  <c r="AE557" i="1"/>
  <c r="AG556" i="1"/>
  <c r="AE556" i="1"/>
  <c r="AG555" i="1"/>
  <c r="AH555" i="1" s="1"/>
  <c r="AE555" i="1"/>
  <c r="AG554" i="1"/>
  <c r="AH554" i="1" s="1"/>
  <c r="AE554" i="1"/>
  <c r="AG553" i="1"/>
  <c r="AE553" i="1"/>
  <c r="AG552" i="1"/>
  <c r="AH552" i="1" s="1"/>
  <c r="AE552" i="1"/>
  <c r="AG551" i="1"/>
  <c r="AE551" i="1"/>
  <c r="AG550" i="1"/>
  <c r="AE550" i="1"/>
  <c r="AG549" i="1"/>
  <c r="AH549" i="1" s="1"/>
  <c r="AE549" i="1"/>
  <c r="AG548" i="1"/>
  <c r="AH548" i="1" s="1"/>
  <c r="AE548" i="1"/>
  <c r="AG547" i="1"/>
  <c r="AE547" i="1"/>
  <c r="AG546" i="1"/>
  <c r="AE546" i="1"/>
  <c r="AG545" i="1"/>
  <c r="AE545" i="1"/>
  <c r="AG544" i="1"/>
  <c r="AE544" i="1"/>
  <c r="AG543" i="1"/>
  <c r="AE543" i="1"/>
  <c r="AG542" i="1"/>
  <c r="AE542" i="1"/>
  <c r="AG541" i="1"/>
  <c r="AE541" i="1"/>
  <c r="AD540" i="1"/>
  <c r="AC540" i="1"/>
  <c r="AB540" i="1"/>
  <c r="AA540" i="1"/>
  <c r="Z540" i="1"/>
  <c r="Y540" i="1"/>
  <c r="X540" i="1"/>
  <c r="W540" i="1"/>
  <c r="V540" i="1"/>
  <c r="U540" i="1"/>
  <c r="T540" i="1"/>
  <c r="S540" i="1"/>
  <c r="R540" i="1"/>
  <c r="Q540" i="1"/>
  <c r="P540" i="1"/>
  <c r="O540" i="1"/>
  <c r="N540" i="1"/>
  <c r="M540" i="1"/>
  <c r="L540" i="1"/>
  <c r="K540" i="1"/>
  <c r="J540" i="1"/>
  <c r="I540" i="1"/>
  <c r="H540" i="1"/>
  <c r="G540" i="1"/>
  <c r="F540" i="1"/>
  <c r="E540" i="1"/>
  <c r="D540" i="1"/>
  <c r="AG537" i="1"/>
  <c r="AH537" i="1" s="1"/>
  <c r="AE537" i="1"/>
  <c r="AG536" i="1"/>
  <c r="AH536" i="1" s="1"/>
  <c r="AE536" i="1"/>
  <c r="AG534" i="1"/>
  <c r="AE534" i="1"/>
  <c r="AG533" i="1"/>
  <c r="AE533" i="1"/>
  <c r="AG532" i="1"/>
  <c r="AH532" i="1" s="1"/>
  <c r="AE532" i="1"/>
  <c r="AG531" i="1"/>
  <c r="AH531" i="1" s="1"/>
  <c r="AE531" i="1"/>
  <c r="AD530" i="1"/>
  <c r="AC530" i="1"/>
  <c r="AB530" i="1"/>
  <c r="AA530" i="1"/>
  <c r="Z530" i="1"/>
  <c r="Y530" i="1"/>
  <c r="X530" i="1"/>
  <c r="W530" i="1"/>
  <c r="V530" i="1"/>
  <c r="U530" i="1"/>
  <c r="T530" i="1"/>
  <c r="S530" i="1"/>
  <c r="R530" i="1"/>
  <c r="Q530" i="1"/>
  <c r="P530" i="1"/>
  <c r="O530" i="1"/>
  <c r="N530" i="1"/>
  <c r="M530" i="1"/>
  <c r="L530" i="1"/>
  <c r="K530" i="1"/>
  <c r="J530" i="1"/>
  <c r="I530" i="1"/>
  <c r="H530" i="1"/>
  <c r="G530" i="1"/>
  <c r="F530" i="1"/>
  <c r="E530" i="1"/>
  <c r="D530" i="1"/>
  <c r="AG528" i="1"/>
  <c r="AH528" i="1" s="1"/>
  <c r="AE528" i="1"/>
  <c r="AG527" i="1"/>
  <c r="AE527" i="1"/>
  <c r="AG526" i="1"/>
  <c r="AE526" i="1"/>
  <c r="AD525" i="1"/>
  <c r="AC525" i="1"/>
  <c r="AB525" i="1"/>
  <c r="AA525" i="1"/>
  <c r="Z525" i="1"/>
  <c r="Y525" i="1"/>
  <c r="X525" i="1"/>
  <c r="W525" i="1"/>
  <c r="V525" i="1"/>
  <c r="U525" i="1"/>
  <c r="T525" i="1"/>
  <c r="S525" i="1"/>
  <c r="R525" i="1"/>
  <c r="Q525" i="1"/>
  <c r="P525" i="1"/>
  <c r="O525" i="1"/>
  <c r="N525" i="1"/>
  <c r="M525" i="1"/>
  <c r="L525" i="1"/>
  <c r="K525" i="1"/>
  <c r="J525" i="1"/>
  <c r="I525" i="1"/>
  <c r="H525" i="1"/>
  <c r="G525" i="1"/>
  <c r="F525" i="1"/>
  <c r="E525" i="1"/>
  <c r="D525" i="1"/>
  <c r="AG524" i="1"/>
  <c r="AG523" i="1" s="1"/>
  <c r="AE524" i="1"/>
  <c r="AE523" i="1" s="1"/>
  <c r="AD523" i="1"/>
  <c r="AC523" i="1"/>
  <c r="AB523" i="1"/>
  <c r="AA523" i="1"/>
  <c r="Z523" i="1"/>
  <c r="Y523" i="1"/>
  <c r="X523" i="1"/>
  <c r="W523" i="1"/>
  <c r="V523" i="1"/>
  <c r="U523" i="1"/>
  <c r="T523" i="1"/>
  <c r="S523" i="1"/>
  <c r="R523" i="1"/>
  <c r="Q523" i="1"/>
  <c r="P523" i="1"/>
  <c r="O523" i="1"/>
  <c r="N523" i="1"/>
  <c r="M523" i="1"/>
  <c r="L523" i="1"/>
  <c r="K523" i="1"/>
  <c r="J523" i="1"/>
  <c r="I523" i="1"/>
  <c r="H523" i="1"/>
  <c r="G523" i="1"/>
  <c r="F523" i="1"/>
  <c r="E523" i="1"/>
  <c r="D523" i="1"/>
  <c r="AG522" i="1"/>
  <c r="AG521" i="1" s="1"/>
  <c r="AE522" i="1"/>
  <c r="AE521" i="1" s="1"/>
  <c r="AD521" i="1"/>
  <c r="AC521" i="1"/>
  <c r="AB521" i="1"/>
  <c r="AA521" i="1"/>
  <c r="Z521" i="1"/>
  <c r="Y521" i="1"/>
  <c r="X521" i="1"/>
  <c r="W521" i="1"/>
  <c r="V521" i="1"/>
  <c r="U521" i="1"/>
  <c r="T521" i="1"/>
  <c r="S521" i="1"/>
  <c r="R521" i="1"/>
  <c r="Q521" i="1"/>
  <c r="P521" i="1"/>
  <c r="O521" i="1"/>
  <c r="N521" i="1"/>
  <c r="M521" i="1"/>
  <c r="L521" i="1"/>
  <c r="K521" i="1"/>
  <c r="J521" i="1"/>
  <c r="I521" i="1"/>
  <c r="H521" i="1"/>
  <c r="G521" i="1"/>
  <c r="F521" i="1"/>
  <c r="E521" i="1"/>
  <c r="D521" i="1"/>
  <c r="AG520" i="1"/>
  <c r="AE520" i="1"/>
  <c r="AG519" i="1"/>
  <c r="AE519" i="1"/>
  <c r="AG518" i="1"/>
  <c r="AH518" i="1" s="1"/>
  <c r="AE518" i="1"/>
  <c r="AG517" i="1"/>
  <c r="AE517" i="1"/>
  <c r="AG516" i="1"/>
  <c r="AE516" i="1"/>
  <c r="AG515" i="1"/>
  <c r="AE515" i="1"/>
  <c r="AD514" i="1"/>
  <c r="AD513" i="1" s="1"/>
  <c r="AC514" i="1"/>
  <c r="AB514" i="1"/>
  <c r="AA514" i="1"/>
  <c r="Z514" i="1"/>
  <c r="Y514" i="1"/>
  <c r="X514" i="1"/>
  <c r="W514" i="1"/>
  <c r="V514" i="1"/>
  <c r="U514" i="1"/>
  <c r="T514" i="1"/>
  <c r="S514" i="1"/>
  <c r="R514" i="1"/>
  <c r="R513" i="1" s="1"/>
  <c r="Q514" i="1"/>
  <c r="P514" i="1"/>
  <c r="O514" i="1"/>
  <c r="N514" i="1"/>
  <c r="M514" i="1"/>
  <c r="L514" i="1"/>
  <c r="K514" i="1"/>
  <c r="J514" i="1"/>
  <c r="I514" i="1"/>
  <c r="H514" i="1"/>
  <c r="G514" i="1"/>
  <c r="F514" i="1"/>
  <c r="F513" i="1" s="1"/>
  <c r="E514" i="1"/>
  <c r="D514" i="1"/>
  <c r="AG511" i="1"/>
  <c r="AE511" i="1"/>
  <c r="AG510" i="1"/>
  <c r="AE510" i="1"/>
  <c r="AG509" i="1"/>
  <c r="AE509" i="1"/>
  <c r="AD508" i="1"/>
  <c r="AD503" i="1" s="1"/>
  <c r="AC508" i="1"/>
  <c r="AC503" i="1" s="1"/>
  <c r="AB508" i="1"/>
  <c r="AB503" i="1" s="1"/>
  <c r="AA508" i="1"/>
  <c r="Z508" i="1"/>
  <c r="Z503" i="1" s="1"/>
  <c r="Y508" i="1"/>
  <c r="Y503" i="1" s="1"/>
  <c r="X508" i="1"/>
  <c r="X503" i="1" s="1"/>
  <c r="W508" i="1"/>
  <c r="W503" i="1" s="1"/>
  <c r="V508" i="1"/>
  <c r="V503" i="1" s="1"/>
  <c r="U508" i="1"/>
  <c r="U503" i="1" s="1"/>
  <c r="T508" i="1"/>
  <c r="T503" i="1" s="1"/>
  <c r="S508" i="1"/>
  <c r="S503" i="1" s="1"/>
  <c r="R508" i="1"/>
  <c r="R503" i="1" s="1"/>
  <c r="Q508" i="1"/>
  <c r="Q503" i="1" s="1"/>
  <c r="P508" i="1"/>
  <c r="P503" i="1" s="1"/>
  <c r="O508" i="1"/>
  <c r="O503" i="1" s="1"/>
  <c r="N508" i="1"/>
  <c r="N503" i="1" s="1"/>
  <c r="M508" i="1"/>
  <c r="M503" i="1" s="1"/>
  <c r="L508" i="1"/>
  <c r="L503" i="1" s="1"/>
  <c r="K508" i="1"/>
  <c r="K503" i="1" s="1"/>
  <c r="J508" i="1"/>
  <c r="J503" i="1" s="1"/>
  <c r="I508" i="1"/>
  <c r="I503" i="1" s="1"/>
  <c r="H508" i="1"/>
  <c r="H503" i="1" s="1"/>
  <c r="G508" i="1"/>
  <c r="G503" i="1" s="1"/>
  <c r="F508" i="1"/>
  <c r="F503" i="1" s="1"/>
  <c r="E508" i="1"/>
  <c r="E503" i="1" s="1"/>
  <c r="D508" i="1"/>
  <c r="D503" i="1" s="1"/>
  <c r="AA503" i="1"/>
  <c r="AG497" i="1"/>
  <c r="AE497" i="1"/>
  <c r="AD497" i="1"/>
  <c r="AC497" i="1"/>
  <c r="AB497" i="1"/>
  <c r="AA497" i="1"/>
  <c r="Z497" i="1"/>
  <c r="Y497" i="1"/>
  <c r="X497" i="1"/>
  <c r="W497" i="1"/>
  <c r="V497" i="1"/>
  <c r="U497" i="1"/>
  <c r="T497" i="1"/>
  <c r="S497" i="1"/>
  <c r="R497" i="1"/>
  <c r="Q497" i="1"/>
  <c r="P497" i="1"/>
  <c r="O497" i="1"/>
  <c r="N497" i="1"/>
  <c r="M497" i="1"/>
  <c r="L497" i="1"/>
  <c r="K497" i="1"/>
  <c r="J497" i="1"/>
  <c r="I497" i="1"/>
  <c r="H497" i="1"/>
  <c r="G497" i="1"/>
  <c r="F497" i="1"/>
  <c r="E497" i="1"/>
  <c r="D497" i="1"/>
  <c r="AG494" i="1"/>
  <c r="AE494" i="1"/>
  <c r="AG492" i="1"/>
  <c r="AH492" i="1" s="1"/>
  <c r="AE492" i="1"/>
  <c r="AG491" i="1"/>
  <c r="AH491" i="1" s="1"/>
  <c r="AE491" i="1"/>
  <c r="AG490" i="1"/>
  <c r="AH490" i="1" s="1"/>
  <c r="AE490" i="1"/>
  <c r="AG489" i="1"/>
  <c r="AH489" i="1" s="1"/>
  <c r="AE489" i="1"/>
  <c r="AG488" i="1"/>
  <c r="AH488" i="1" s="1"/>
  <c r="AE488" i="1"/>
  <c r="AG487" i="1"/>
  <c r="AH487" i="1" s="1"/>
  <c r="AE487" i="1"/>
  <c r="AG485" i="1"/>
  <c r="AH485" i="1" s="1"/>
  <c r="AE485" i="1"/>
  <c r="AG484" i="1"/>
  <c r="AH484" i="1" s="1"/>
  <c r="AE484" i="1"/>
  <c r="AG483" i="1"/>
  <c r="AH483" i="1" s="1"/>
  <c r="AE483" i="1"/>
  <c r="AG482" i="1"/>
  <c r="AH482" i="1" s="1"/>
  <c r="AE482" i="1"/>
  <c r="AG481" i="1"/>
  <c r="AH481" i="1" s="1"/>
  <c r="AE481" i="1"/>
  <c r="AG480" i="1"/>
  <c r="AH480" i="1" s="1"/>
  <c r="AE480" i="1"/>
  <c r="AG479" i="1"/>
  <c r="AH479" i="1" s="1"/>
  <c r="AE479" i="1"/>
  <c r="AG478" i="1"/>
  <c r="AH478" i="1" s="1"/>
  <c r="AE478" i="1"/>
  <c r="AG477" i="1"/>
  <c r="AH477" i="1" s="1"/>
  <c r="AE477" i="1"/>
  <c r="AG476" i="1"/>
  <c r="AH476" i="1" s="1"/>
  <c r="AE476" i="1"/>
  <c r="AG475" i="1"/>
  <c r="AH475" i="1" s="1"/>
  <c r="AE475" i="1"/>
  <c r="AG474" i="1"/>
  <c r="AH474" i="1" s="1"/>
  <c r="AE474" i="1"/>
  <c r="AG473" i="1"/>
  <c r="AH473" i="1" s="1"/>
  <c r="AE473" i="1"/>
  <c r="AG472" i="1"/>
  <c r="AH472" i="1" s="1"/>
  <c r="AE472" i="1"/>
  <c r="AG471" i="1"/>
  <c r="AH471" i="1" s="1"/>
  <c r="AE471" i="1"/>
  <c r="AG470" i="1"/>
  <c r="AH470" i="1" s="1"/>
  <c r="AE470" i="1"/>
  <c r="AG469" i="1"/>
  <c r="AH469" i="1" s="1"/>
  <c r="AE469" i="1"/>
  <c r="AG468" i="1"/>
  <c r="AH468" i="1" s="1"/>
  <c r="AE468" i="1"/>
  <c r="AG467" i="1"/>
  <c r="AH467" i="1" s="1"/>
  <c r="AE467" i="1"/>
  <c r="AG466" i="1"/>
  <c r="AH466" i="1" s="1"/>
  <c r="AE466" i="1"/>
  <c r="AG465" i="1"/>
  <c r="AH465" i="1" s="1"/>
  <c r="AE465" i="1"/>
  <c r="AG464" i="1"/>
  <c r="AH464" i="1" s="1"/>
  <c r="AE464" i="1"/>
  <c r="AG462" i="1"/>
  <c r="AE462" i="1"/>
  <c r="AG461" i="1"/>
  <c r="AE461" i="1"/>
  <c r="AD460" i="1"/>
  <c r="AC460" i="1"/>
  <c r="AB460" i="1"/>
  <c r="AA460" i="1"/>
  <c r="Z460" i="1"/>
  <c r="Y460" i="1"/>
  <c r="X460" i="1"/>
  <c r="W460" i="1"/>
  <c r="V460" i="1"/>
  <c r="U460" i="1"/>
  <c r="T460" i="1"/>
  <c r="S460" i="1"/>
  <c r="R460" i="1"/>
  <c r="Q460" i="1"/>
  <c r="P460" i="1"/>
  <c r="O460" i="1"/>
  <c r="N460" i="1"/>
  <c r="M460" i="1"/>
  <c r="L460" i="1"/>
  <c r="K460" i="1"/>
  <c r="J460" i="1"/>
  <c r="I460" i="1"/>
  <c r="H460" i="1"/>
  <c r="G460" i="1"/>
  <c r="F460" i="1"/>
  <c r="E460" i="1"/>
  <c r="D460" i="1"/>
  <c r="AG458" i="1"/>
  <c r="AE458" i="1"/>
  <c r="AE457" i="1" s="1"/>
  <c r="AE453" i="1" s="1"/>
  <c r="AD457" i="1"/>
  <c r="AD453" i="1" s="1"/>
  <c r="AC457" i="1"/>
  <c r="AC453" i="1" s="1"/>
  <c r="AB457" i="1"/>
  <c r="AB453" i="1" s="1"/>
  <c r="AA457" i="1"/>
  <c r="AA453" i="1" s="1"/>
  <c r="Z457" i="1"/>
  <c r="Z453" i="1" s="1"/>
  <c r="Y457" i="1"/>
  <c r="Y453" i="1" s="1"/>
  <c r="X457" i="1"/>
  <c r="X453" i="1" s="1"/>
  <c r="W457" i="1"/>
  <c r="W453" i="1" s="1"/>
  <c r="V457" i="1"/>
  <c r="V453" i="1" s="1"/>
  <c r="U457" i="1"/>
  <c r="U453" i="1" s="1"/>
  <c r="T457" i="1"/>
  <c r="T453" i="1" s="1"/>
  <c r="S457" i="1"/>
  <c r="S453" i="1" s="1"/>
  <c r="R457" i="1"/>
  <c r="R453" i="1" s="1"/>
  <c r="Q457" i="1"/>
  <c r="Q453" i="1" s="1"/>
  <c r="P457" i="1"/>
  <c r="P453" i="1" s="1"/>
  <c r="O457" i="1"/>
  <c r="O453" i="1" s="1"/>
  <c r="N457" i="1"/>
  <c r="N453" i="1" s="1"/>
  <c r="M457" i="1"/>
  <c r="M453" i="1" s="1"/>
  <c r="L457" i="1"/>
  <c r="L453" i="1" s="1"/>
  <c r="K457" i="1"/>
  <c r="K453" i="1" s="1"/>
  <c r="J457" i="1"/>
  <c r="J453" i="1" s="1"/>
  <c r="I457" i="1"/>
  <c r="I453" i="1" s="1"/>
  <c r="H457" i="1"/>
  <c r="H453" i="1" s="1"/>
  <c r="G457" i="1"/>
  <c r="G453" i="1" s="1"/>
  <c r="F457" i="1"/>
  <c r="F453" i="1" s="1"/>
  <c r="E457" i="1"/>
  <c r="E453" i="1" s="1"/>
  <c r="D457" i="1"/>
  <c r="D453" i="1" s="1"/>
  <c r="AG449" i="1"/>
  <c r="AG447" i="1" s="1"/>
  <c r="AG446" i="1" s="1"/>
  <c r="AE449" i="1"/>
  <c r="AE447" i="1" s="1"/>
  <c r="AE446" i="1" s="1"/>
  <c r="AD449" i="1"/>
  <c r="AD447" i="1" s="1"/>
  <c r="AD446" i="1" s="1"/>
  <c r="AC449" i="1"/>
  <c r="AC447" i="1" s="1"/>
  <c r="AC446" i="1" s="1"/>
  <c r="AB449" i="1"/>
  <c r="AB447" i="1" s="1"/>
  <c r="AB446" i="1" s="1"/>
  <c r="AA449" i="1"/>
  <c r="AA447" i="1" s="1"/>
  <c r="AA446" i="1" s="1"/>
  <c r="Z449" i="1"/>
  <c r="Z447" i="1" s="1"/>
  <c r="Z446" i="1" s="1"/>
  <c r="Y449" i="1"/>
  <c r="Y447" i="1" s="1"/>
  <c r="Y446" i="1" s="1"/>
  <c r="X449" i="1"/>
  <c r="X447" i="1" s="1"/>
  <c r="X446" i="1" s="1"/>
  <c r="W449" i="1"/>
  <c r="W447" i="1" s="1"/>
  <c r="W446" i="1" s="1"/>
  <c r="V449" i="1"/>
  <c r="U449" i="1"/>
  <c r="U447" i="1" s="1"/>
  <c r="U446" i="1" s="1"/>
  <c r="T449" i="1"/>
  <c r="T447" i="1" s="1"/>
  <c r="T446" i="1" s="1"/>
  <c r="S449" i="1"/>
  <c r="S447" i="1" s="1"/>
  <c r="S446" i="1" s="1"/>
  <c r="R449" i="1"/>
  <c r="R447" i="1" s="1"/>
  <c r="R446" i="1" s="1"/>
  <c r="Q449" i="1"/>
  <c r="Q447" i="1" s="1"/>
  <c r="Q446" i="1" s="1"/>
  <c r="P449" i="1"/>
  <c r="P447" i="1" s="1"/>
  <c r="P446" i="1" s="1"/>
  <c r="O449" i="1"/>
  <c r="O447" i="1" s="1"/>
  <c r="O446" i="1" s="1"/>
  <c r="N449" i="1"/>
  <c r="N447" i="1" s="1"/>
  <c r="N446" i="1" s="1"/>
  <c r="M449" i="1"/>
  <c r="M447" i="1" s="1"/>
  <c r="M446" i="1" s="1"/>
  <c r="L449" i="1"/>
  <c r="L447" i="1" s="1"/>
  <c r="L446" i="1" s="1"/>
  <c r="K449" i="1"/>
  <c r="K447" i="1" s="1"/>
  <c r="K446" i="1" s="1"/>
  <c r="J449" i="1"/>
  <c r="J447" i="1" s="1"/>
  <c r="J446" i="1" s="1"/>
  <c r="I449" i="1"/>
  <c r="I447" i="1" s="1"/>
  <c r="I446" i="1" s="1"/>
  <c r="H449" i="1"/>
  <c r="H447" i="1" s="1"/>
  <c r="H446" i="1" s="1"/>
  <c r="G449" i="1"/>
  <c r="G447" i="1" s="1"/>
  <c r="G446" i="1" s="1"/>
  <c r="F449" i="1"/>
  <c r="F447" i="1" s="1"/>
  <c r="F446" i="1" s="1"/>
  <c r="E449" i="1"/>
  <c r="E447" i="1" s="1"/>
  <c r="E446" i="1" s="1"/>
  <c r="D449" i="1"/>
  <c r="D447" i="1" s="1"/>
  <c r="D446" i="1" s="1"/>
  <c r="V447" i="1"/>
  <c r="V446" i="1" s="1"/>
  <c r="AG445" i="1"/>
  <c r="AE445" i="1"/>
  <c r="AG443" i="1"/>
  <c r="AH443" i="1" s="1"/>
  <c r="AE443" i="1"/>
  <c r="AG442" i="1"/>
  <c r="AE442" i="1"/>
  <c r="AG441" i="1"/>
  <c r="AH441" i="1" s="1"/>
  <c r="AE441" i="1"/>
  <c r="AG440" i="1"/>
  <c r="AE440" i="1"/>
  <c r="AG439" i="1"/>
  <c r="AE439" i="1"/>
  <c r="AG438" i="1"/>
  <c r="AE438" i="1"/>
  <c r="AG437" i="1"/>
  <c r="AH437" i="1" s="1"/>
  <c r="AE437" i="1"/>
  <c r="AG436" i="1"/>
  <c r="AE436" i="1"/>
  <c r="AG435" i="1"/>
  <c r="AH435" i="1" s="1"/>
  <c r="AE435" i="1"/>
  <c r="AG434" i="1"/>
  <c r="AH434" i="1" s="1"/>
  <c r="AE434" i="1"/>
  <c r="AG433" i="1"/>
  <c r="AH433" i="1" s="1"/>
  <c r="AE433" i="1"/>
  <c r="AG432" i="1"/>
  <c r="AE432" i="1"/>
  <c r="AG431" i="1"/>
  <c r="AH431" i="1" s="1"/>
  <c r="AE431" i="1"/>
  <c r="AG430" i="1"/>
  <c r="AH430" i="1" s="1"/>
  <c r="AE430" i="1"/>
  <c r="AG429" i="1"/>
  <c r="AE429" i="1"/>
  <c r="AG428" i="1"/>
  <c r="AE428" i="1"/>
  <c r="AG427" i="1"/>
  <c r="AE427" i="1"/>
  <c r="AG426" i="1"/>
  <c r="AH426" i="1" s="1"/>
  <c r="AE426" i="1"/>
  <c r="AG425" i="1"/>
  <c r="AH425" i="1" s="1"/>
  <c r="AE425" i="1"/>
  <c r="AG424" i="1"/>
  <c r="AE424" i="1"/>
  <c r="AG423" i="1"/>
  <c r="AH423" i="1" s="1"/>
  <c r="AE423" i="1"/>
  <c r="AG422" i="1"/>
  <c r="AH422" i="1" s="1"/>
  <c r="AE422" i="1"/>
  <c r="AG421" i="1"/>
  <c r="AH421" i="1" s="1"/>
  <c r="AE421" i="1"/>
  <c r="AG420" i="1"/>
  <c r="AH420" i="1" s="1"/>
  <c r="AE420" i="1"/>
  <c r="AG419" i="1"/>
  <c r="AH419" i="1" s="1"/>
  <c r="AE419" i="1"/>
  <c r="AG418" i="1"/>
  <c r="AE418" i="1"/>
  <c r="AD417" i="1"/>
  <c r="AC417" i="1"/>
  <c r="AB417" i="1"/>
  <c r="AA417" i="1"/>
  <c r="Z417" i="1"/>
  <c r="Y417" i="1"/>
  <c r="X417" i="1"/>
  <c r="W417" i="1"/>
  <c r="V417" i="1"/>
  <c r="U417" i="1"/>
  <c r="T417" i="1"/>
  <c r="S417" i="1"/>
  <c r="R417" i="1"/>
  <c r="Q417" i="1"/>
  <c r="P417" i="1"/>
  <c r="O417" i="1"/>
  <c r="N417" i="1"/>
  <c r="M417" i="1"/>
  <c r="L417" i="1"/>
  <c r="K417" i="1"/>
  <c r="J417" i="1"/>
  <c r="I417" i="1"/>
  <c r="H417" i="1"/>
  <c r="G417" i="1"/>
  <c r="F417" i="1"/>
  <c r="E417" i="1"/>
  <c r="D417" i="1"/>
  <c r="AG416" i="1"/>
  <c r="AH416" i="1" s="1"/>
  <c r="AE416" i="1"/>
  <c r="AG415" i="1"/>
  <c r="AH415" i="1" s="1"/>
  <c r="AE415" i="1"/>
  <c r="AG414" i="1"/>
  <c r="AH414" i="1" s="1"/>
  <c r="AE414" i="1"/>
  <c r="AG413" i="1"/>
  <c r="AH413" i="1" s="1"/>
  <c r="AE413" i="1"/>
  <c r="AG412" i="1"/>
  <c r="AE412" i="1"/>
  <c r="AG411" i="1"/>
  <c r="AE411" i="1"/>
  <c r="AG410" i="1"/>
  <c r="AH410" i="1" s="1"/>
  <c r="AE410" i="1"/>
  <c r="AG409" i="1"/>
  <c r="AH409" i="1" s="1"/>
  <c r="AE409" i="1"/>
  <c r="AG408" i="1"/>
  <c r="AH408" i="1" s="1"/>
  <c r="AE408" i="1"/>
  <c r="AG407" i="1"/>
  <c r="AH407" i="1" s="1"/>
  <c r="AE407" i="1"/>
  <c r="AG406" i="1"/>
  <c r="AH406" i="1" s="1"/>
  <c r="AE406" i="1"/>
  <c r="AG405" i="1"/>
  <c r="AH405" i="1" s="1"/>
  <c r="AE405" i="1"/>
  <c r="AG404" i="1"/>
  <c r="AH404" i="1" s="1"/>
  <c r="AE404" i="1"/>
  <c r="AG403" i="1"/>
  <c r="AE403" i="1"/>
  <c r="AG402" i="1"/>
  <c r="AE402" i="1"/>
  <c r="AG401" i="1"/>
  <c r="AE401" i="1"/>
  <c r="AG400" i="1"/>
  <c r="AE400" i="1"/>
  <c r="AG399" i="1"/>
  <c r="AE399" i="1"/>
  <c r="AG398" i="1"/>
  <c r="AE398" i="1"/>
  <c r="AG397" i="1"/>
  <c r="AE397" i="1"/>
  <c r="AG396" i="1"/>
  <c r="AE396" i="1"/>
  <c r="AG395" i="1"/>
  <c r="AE395" i="1"/>
  <c r="AG394" i="1"/>
  <c r="AE394" i="1"/>
  <c r="AG393" i="1"/>
  <c r="AE393" i="1"/>
  <c r="AG392" i="1"/>
  <c r="AE392" i="1"/>
  <c r="AD391" i="1"/>
  <c r="AC391" i="1"/>
  <c r="AB391" i="1"/>
  <c r="AA391" i="1"/>
  <c r="Z391" i="1"/>
  <c r="Y391" i="1"/>
  <c r="X391" i="1"/>
  <c r="W391" i="1"/>
  <c r="V391" i="1"/>
  <c r="U391" i="1"/>
  <c r="T391" i="1"/>
  <c r="S391" i="1"/>
  <c r="R391" i="1"/>
  <c r="Q391" i="1"/>
  <c r="P391" i="1"/>
  <c r="O391" i="1"/>
  <c r="N391" i="1"/>
  <c r="M391" i="1"/>
  <c r="L391" i="1"/>
  <c r="K391" i="1"/>
  <c r="J391" i="1"/>
  <c r="I391" i="1"/>
  <c r="H391" i="1"/>
  <c r="G391" i="1"/>
  <c r="F391" i="1"/>
  <c r="E391" i="1"/>
  <c r="D391" i="1"/>
  <c r="AG390" i="1"/>
  <c r="AG389" i="1" s="1"/>
  <c r="AE390" i="1"/>
  <c r="AE389" i="1" s="1"/>
  <c r="AD389" i="1"/>
  <c r="AC389" i="1"/>
  <c r="AB389" i="1"/>
  <c r="AA389" i="1"/>
  <c r="Z389" i="1"/>
  <c r="Y389" i="1"/>
  <c r="X389" i="1"/>
  <c r="W389" i="1"/>
  <c r="V389" i="1"/>
  <c r="U389" i="1"/>
  <c r="T389" i="1"/>
  <c r="S389" i="1"/>
  <c r="R389" i="1"/>
  <c r="Q389" i="1"/>
  <c r="P389" i="1"/>
  <c r="O389" i="1"/>
  <c r="N389" i="1"/>
  <c r="M389" i="1"/>
  <c r="L389" i="1"/>
  <c r="K389" i="1"/>
  <c r="J389" i="1"/>
  <c r="I389" i="1"/>
  <c r="H389" i="1"/>
  <c r="G389" i="1"/>
  <c r="F389" i="1"/>
  <c r="E389" i="1"/>
  <c r="D389" i="1"/>
  <c r="AG387" i="1"/>
  <c r="AE387" i="1"/>
  <c r="AG386" i="1"/>
  <c r="AE386" i="1"/>
  <c r="AG385" i="1"/>
  <c r="AH385" i="1" s="1"/>
  <c r="AE385" i="1"/>
  <c r="AG384" i="1"/>
  <c r="AH384" i="1" s="1"/>
  <c r="AE384" i="1"/>
  <c r="AD383" i="1"/>
  <c r="AC383" i="1"/>
  <c r="AB383" i="1"/>
  <c r="AA383" i="1"/>
  <c r="Z383" i="1"/>
  <c r="Y383" i="1"/>
  <c r="X383" i="1"/>
  <c r="W383" i="1"/>
  <c r="V383" i="1"/>
  <c r="U383" i="1"/>
  <c r="T383" i="1"/>
  <c r="T382" i="1" s="1"/>
  <c r="S383" i="1"/>
  <c r="R383" i="1"/>
  <c r="Q383" i="1"/>
  <c r="P383" i="1"/>
  <c r="O383" i="1"/>
  <c r="N383" i="1"/>
  <c r="M383" i="1"/>
  <c r="L383" i="1"/>
  <c r="K383" i="1"/>
  <c r="J383" i="1"/>
  <c r="I383" i="1"/>
  <c r="H383" i="1"/>
  <c r="G383" i="1"/>
  <c r="F383" i="1"/>
  <c r="E383" i="1"/>
  <c r="D383" i="1"/>
  <c r="AG381" i="1"/>
  <c r="AH381" i="1" s="1"/>
  <c r="AE381" i="1"/>
  <c r="AG380" i="1"/>
  <c r="AE380" i="1"/>
  <c r="AG379" i="1"/>
  <c r="AH379" i="1" s="1"/>
  <c r="AE379" i="1"/>
  <c r="AD378" i="1"/>
  <c r="AC378" i="1"/>
  <c r="AB378" i="1"/>
  <c r="AA378" i="1"/>
  <c r="Z378" i="1"/>
  <c r="Y378" i="1"/>
  <c r="X378" i="1"/>
  <c r="W378" i="1"/>
  <c r="V378" i="1"/>
  <c r="U378" i="1"/>
  <c r="T378" i="1"/>
  <c r="S378" i="1"/>
  <c r="R378" i="1"/>
  <c r="Q378" i="1"/>
  <c r="P378" i="1"/>
  <c r="O378" i="1"/>
  <c r="N378" i="1"/>
  <c r="M378" i="1"/>
  <c r="L378" i="1"/>
  <c r="K378" i="1"/>
  <c r="J378" i="1"/>
  <c r="I378" i="1"/>
  <c r="H378" i="1"/>
  <c r="G378" i="1"/>
  <c r="F378" i="1"/>
  <c r="E378" i="1"/>
  <c r="D378" i="1"/>
  <c r="AG377" i="1"/>
  <c r="AH377" i="1" s="1"/>
  <c r="AE377" i="1"/>
  <c r="AE376" i="1" s="1"/>
  <c r="AD376" i="1"/>
  <c r="AC376" i="1"/>
  <c r="AB376" i="1"/>
  <c r="AA376" i="1"/>
  <c r="Z376" i="1"/>
  <c r="Y376" i="1"/>
  <c r="X376" i="1"/>
  <c r="W376" i="1"/>
  <c r="V376" i="1"/>
  <c r="U376" i="1"/>
  <c r="T376" i="1"/>
  <c r="S376" i="1"/>
  <c r="R376" i="1"/>
  <c r="Q376" i="1"/>
  <c r="P376" i="1"/>
  <c r="O376" i="1"/>
  <c r="N376" i="1"/>
  <c r="M376" i="1"/>
  <c r="L376" i="1"/>
  <c r="K376" i="1"/>
  <c r="J376" i="1"/>
  <c r="I376" i="1"/>
  <c r="H376" i="1"/>
  <c r="G376" i="1"/>
  <c r="F376" i="1"/>
  <c r="E376" i="1"/>
  <c r="D376" i="1"/>
  <c r="AG370" i="1"/>
  <c r="AH370" i="1" s="1"/>
  <c r="AE370" i="1"/>
  <c r="AG369" i="1"/>
  <c r="AH369" i="1" s="1"/>
  <c r="AE369" i="1"/>
  <c r="AG368" i="1"/>
  <c r="AH368" i="1" s="1"/>
  <c r="AE368" i="1"/>
  <c r="AG367" i="1"/>
  <c r="AH367" i="1" s="1"/>
  <c r="AE367" i="1"/>
  <c r="AG366" i="1"/>
  <c r="AE366" i="1"/>
  <c r="AG365" i="1"/>
  <c r="AE365" i="1"/>
  <c r="AG364" i="1"/>
  <c r="AH364" i="1" s="1"/>
  <c r="AE364" i="1"/>
  <c r="AG363" i="1"/>
  <c r="AH363" i="1" s="1"/>
  <c r="AE363" i="1"/>
  <c r="AG362" i="1"/>
  <c r="AE362" i="1"/>
  <c r="AG361" i="1"/>
  <c r="AE361" i="1"/>
  <c r="AG360" i="1"/>
  <c r="AH360" i="1" s="1"/>
  <c r="AE360" i="1"/>
  <c r="AG359" i="1"/>
  <c r="AH359" i="1" s="1"/>
  <c r="AE359" i="1"/>
  <c r="AG358" i="1"/>
  <c r="AE358" i="1"/>
  <c r="AG357" i="1"/>
  <c r="AE357" i="1"/>
  <c r="AG356" i="1"/>
  <c r="AE356" i="1"/>
  <c r="AG355" i="1"/>
  <c r="AE355" i="1"/>
  <c r="AG354" i="1"/>
  <c r="AH354" i="1" s="1"/>
  <c r="AE354" i="1"/>
  <c r="AD353" i="1"/>
  <c r="AC353" i="1"/>
  <c r="AB353" i="1"/>
  <c r="AA353" i="1"/>
  <c r="Z353" i="1"/>
  <c r="Y353" i="1"/>
  <c r="X353" i="1"/>
  <c r="W353" i="1"/>
  <c r="V353" i="1"/>
  <c r="U353" i="1"/>
  <c r="T353" i="1"/>
  <c r="S353" i="1"/>
  <c r="R353" i="1"/>
  <c r="Q353" i="1"/>
  <c r="P353" i="1"/>
  <c r="O353" i="1"/>
  <c r="N353" i="1"/>
  <c r="M353" i="1"/>
  <c r="L353" i="1"/>
  <c r="K353" i="1"/>
  <c r="J353" i="1"/>
  <c r="I353" i="1"/>
  <c r="H353" i="1"/>
  <c r="G353" i="1"/>
  <c r="F353" i="1"/>
  <c r="E353" i="1"/>
  <c r="D353" i="1"/>
  <c r="AG348" i="1"/>
  <c r="AG347" i="1" s="1"/>
  <c r="AE348" i="1"/>
  <c r="AE347" i="1" s="1"/>
  <c r="AD347" i="1"/>
  <c r="AC347" i="1"/>
  <c r="AB347" i="1"/>
  <c r="AA347" i="1"/>
  <c r="Z347" i="1"/>
  <c r="Y347" i="1"/>
  <c r="X347" i="1"/>
  <c r="W347" i="1"/>
  <c r="V347" i="1"/>
  <c r="U347" i="1"/>
  <c r="T347" i="1"/>
  <c r="S347" i="1"/>
  <c r="R347" i="1"/>
  <c r="Q347" i="1"/>
  <c r="P347" i="1"/>
  <c r="O347" i="1"/>
  <c r="N347" i="1"/>
  <c r="M347" i="1"/>
  <c r="L347" i="1"/>
  <c r="K347" i="1"/>
  <c r="J347" i="1"/>
  <c r="I347" i="1"/>
  <c r="H347" i="1"/>
  <c r="G347" i="1"/>
  <c r="F347" i="1"/>
  <c r="E347" i="1"/>
  <c r="D347" i="1"/>
  <c r="AG335" i="1"/>
  <c r="AH335" i="1" s="1"/>
  <c r="AE335" i="1"/>
  <c r="AG334" i="1"/>
  <c r="AH334" i="1" s="1"/>
  <c r="AE334" i="1"/>
  <c r="AG333" i="1"/>
  <c r="AH333" i="1" s="1"/>
  <c r="AE333" i="1"/>
  <c r="AG332" i="1"/>
  <c r="AH332" i="1" s="1"/>
  <c r="AE332" i="1"/>
  <c r="AG331" i="1"/>
  <c r="AH331" i="1" s="1"/>
  <c r="AE331" i="1"/>
  <c r="AG330" i="1"/>
  <c r="AH330" i="1" s="1"/>
  <c r="AE330" i="1"/>
  <c r="AG329" i="1"/>
  <c r="AH329" i="1" s="1"/>
  <c r="AE329" i="1"/>
  <c r="AG328" i="1"/>
  <c r="AH328" i="1" s="1"/>
  <c r="AE328" i="1"/>
  <c r="AG327" i="1"/>
  <c r="AH327" i="1" s="1"/>
  <c r="AE327" i="1"/>
  <c r="AG326" i="1"/>
  <c r="AH326" i="1" s="1"/>
  <c r="AE326" i="1"/>
  <c r="AG325" i="1"/>
  <c r="AH325" i="1" s="1"/>
  <c r="AE325" i="1"/>
  <c r="AG324" i="1"/>
  <c r="AH324" i="1" s="1"/>
  <c r="AE324" i="1"/>
  <c r="AG323" i="1"/>
  <c r="AH323" i="1" s="1"/>
  <c r="AE323" i="1"/>
  <c r="AG322" i="1"/>
  <c r="AH322" i="1" s="1"/>
  <c r="AE322" i="1"/>
  <c r="AG321" i="1"/>
  <c r="AH321" i="1" s="1"/>
  <c r="AE321" i="1"/>
  <c r="AG320" i="1"/>
  <c r="AH320" i="1" s="1"/>
  <c r="AE320" i="1"/>
  <c r="AG319" i="1"/>
  <c r="AH319" i="1" s="1"/>
  <c r="AE319" i="1"/>
  <c r="AG318" i="1"/>
  <c r="AH318" i="1" s="1"/>
  <c r="AE318" i="1"/>
  <c r="AG317" i="1"/>
  <c r="AH317" i="1" s="1"/>
  <c r="AE317" i="1"/>
  <c r="AG316" i="1"/>
  <c r="AH316" i="1" s="1"/>
  <c r="AE316" i="1"/>
  <c r="AG315" i="1"/>
  <c r="AE315" i="1"/>
  <c r="AG314" i="1"/>
  <c r="AH314" i="1" s="1"/>
  <c r="AE314" i="1"/>
  <c r="AD313" i="1"/>
  <c r="AC313" i="1"/>
  <c r="AB313" i="1"/>
  <c r="AA313" i="1"/>
  <c r="Z313" i="1"/>
  <c r="Y313" i="1"/>
  <c r="X313" i="1"/>
  <c r="W313" i="1"/>
  <c r="V313" i="1"/>
  <c r="U313" i="1"/>
  <c r="T313" i="1"/>
  <c r="S313" i="1"/>
  <c r="R313" i="1"/>
  <c r="Q313" i="1"/>
  <c r="P313" i="1"/>
  <c r="O313" i="1"/>
  <c r="N313" i="1"/>
  <c r="M313" i="1"/>
  <c r="L313" i="1"/>
  <c r="K313" i="1"/>
  <c r="J313" i="1"/>
  <c r="I313" i="1"/>
  <c r="H313" i="1"/>
  <c r="G313" i="1"/>
  <c r="F313" i="1"/>
  <c r="E313" i="1"/>
  <c r="D313" i="1"/>
  <c r="AG311" i="1"/>
  <c r="AG310" i="1" s="1"/>
  <c r="AE311" i="1"/>
  <c r="AE310" i="1" s="1"/>
  <c r="AD310" i="1"/>
  <c r="AD306" i="1" s="1"/>
  <c r="AC310" i="1"/>
  <c r="AC306" i="1" s="1"/>
  <c r="AB310" i="1"/>
  <c r="AB306" i="1" s="1"/>
  <c r="AA310" i="1"/>
  <c r="Z310" i="1"/>
  <c r="Y310" i="1"/>
  <c r="Y306" i="1" s="1"/>
  <c r="X310" i="1"/>
  <c r="X306" i="1" s="1"/>
  <c r="W310" i="1"/>
  <c r="W306" i="1" s="1"/>
  <c r="V310" i="1"/>
  <c r="V306" i="1" s="1"/>
  <c r="U310" i="1"/>
  <c r="U306" i="1" s="1"/>
  <c r="T310" i="1"/>
  <c r="T306" i="1" s="1"/>
  <c r="S310" i="1"/>
  <c r="S306" i="1" s="1"/>
  <c r="R310" i="1"/>
  <c r="R306" i="1" s="1"/>
  <c r="Q310" i="1"/>
  <c r="Q306" i="1" s="1"/>
  <c r="P310" i="1"/>
  <c r="P306" i="1" s="1"/>
  <c r="O310" i="1"/>
  <c r="O306" i="1" s="1"/>
  <c r="N310" i="1"/>
  <c r="N306" i="1" s="1"/>
  <c r="M310" i="1"/>
  <c r="M306" i="1" s="1"/>
  <c r="L310" i="1"/>
  <c r="L306" i="1" s="1"/>
  <c r="K310" i="1"/>
  <c r="K306" i="1" s="1"/>
  <c r="J310" i="1"/>
  <c r="J306" i="1" s="1"/>
  <c r="I310" i="1"/>
  <c r="I306" i="1" s="1"/>
  <c r="H310" i="1"/>
  <c r="H306" i="1" s="1"/>
  <c r="G310" i="1"/>
  <c r="G306" i="1" s="1"/>
  <c r="F310" i="1"/>
  <c r="F306" i="1" s="1"/>
  <c r="E310" i="1"/>
  <c r="E306" i="1" s="1"/>
  <c r="D310" i="1"/>
  <c r="D306" i="1" s="1"/>
  <c r="AA306" i="1"/>
  <c r="Z306" i="1"/>
  <c r="AG300" i="1"/>
  <c r="AG299" i="1" s="1"/>
  <c r="AE300" i="1"/>
  <c r="AD300" i="1"/>
  <c r="AC300" i="1"/>
  <c r="AC299" i="1" s="1"/>
  <c r="AB300" i="1"/>
  <c r="AB299" i="1" s="1"/>
  <c r="AA300" i="1"/>
  <c r="AA299" i="1" s="1"/>
  <c r="Z300" i="1"/>
  <c r="Z299" i="1" s="1"/>
  <c r="Y300" i="1"/>
  <c r="Y299" i="1" s="1"/>
  <c r="X300" i="1"/>
  <c r="X299" i="1" s="1"/>
  <c r="W300" i="1"/>
  <c r="W299" i="1" s="1"/>
  <c r="V300" i="1"/>
  <c r="V299" i="1" s="1"/>
  <c r="U300" i="1"/>
  <c r="U299" i="1" s="1"/>
  <c r="T300" i="1"/>
  <c r="T299" i="1" s="1"/>
  <c r="S300" i="1"/>
  <c r="S299" i="1" s="1"/>
  <c r="R300" i="1"/>
  <c r="R299" i="1" s="1"/>
  <c r="Q300" i="1"/>
  <c r="Q299" i="1" s="1"/>
  <c r="P300" i="1"/>
  <c r="P299" i="1" s="1"/>
  <c r="O300" i="1"/>
  <c r="O299" i="1" s="1"/>
  <c r="N300" i="1"/>
  <c r="N299" i="1" s="1"/>
  <c r="M300" i="1"/>
  <c r="M299" i="1" s="1"/>
  <c r="L300" i="1"/>
  <c r="L299" i="1" s="1"/>
  <c r="K300" i="1"/>
  <c r="K299" i="1" s="1"/>
  <c r="J300" i="1"/>
  <c r="J299" i="1" s="1"/>
  <c r="I300" i="1"/>
  <c r="I299" i="1" s="1"/>
  <c r="H300" i="1"/>
  <c r="H299" i="1" s="1"/>
  <c r="G300" i="1"/>
  <c r="G299" i="1" s="1"/>
  <c r="F300" i="1"/>
  <c r="F299" i="1" s="1"/>
  <c r="E300" i="1"/>
  <c r="E299" i="1" s="1"/>
  <c r="D300" i="1"/>
  <c r="D299" i="1" s="1"/>
  <c r="AE299" i="1"/>
  <c r="AD299" i="1"/>
  <c r="AG298" i="1"/>
  <c r="AH298" i="1" s="1"/>
  <c r="AE298" i="1"/>
  <c r="AG297" i="1"/>
  <c r="AH297" i="1" s="1"/>
  <c r="AE297" i="1"/>
  <c r="AG296" i="1"/>
  <c r="AH296" i="1" s="1"/>
  <c r="AE296" i="1"/>
  <c r="AG295" i="1"/>
  <c r="AH295" i="1" s="1"/>
  <c r="AE295" i="1"/>
  <c r="AG294" i="1"/>
  <c r="AH294" i="1" s="1"/>
  <c r="AE294" i="1"/>
  <c r="AG293" i="1"/>
  <c r="AE293" i="1"/>
  <c r="AG292" i="1"/>
  <c r="AE292" i="1"/>
  <c r="AG291" i="1"/>
  <c r="AH291" i="1" s="1"/>
  <c r="AE291" i="1"/>
  <c r="AG290" i="1"/>
  <c r="AH290" i="1" s="1"/>
  <c r="AE290" i="1"/>
  <c r="AG289" i="1"/>
  <c r="AE289" i="1"/>
  <c r="AG287" i="1"/>
  <c r="AE287" i="1"/>
  <c r="AG286" i="1"/>
  <c r="AE286" i="1"/>
  <c r="AG285" i="1"/>
  <c r="AE285" i="1"/>
  <c r="AG284" i="1"/>
  <c r="AH284" i="1" s="1"/>
  <c r="AE284" i="1"/>
  <c r="AD283" i="1"/>
  <c r="AC283" i="1"/>
  <c r="AB283" i="1"/>
  <c r="AA283" i="1"/>
  <c r="Z283" i="1"/>
  <c r="Y283" i="1"/>
  <c r="X283" i="1"/>
  <c r="W283" i="1"/>
  <c r="V283" i="1"/>
  <c r="U283" i="1"/>
  <c r="T283" i="1"/>
  <c r="S283" i="1"/>
  <c r="R283" i="1"/>
  <c r="Q283" i="1"/>
  <c r="P283" i="1"/>
  <c r="O283" i="1"/>
  <c r="N283" i="1"/>
  <c r="M283" i="1"/>
  <c r="L283" i="1"/>
  <c r="K283" i="1"/>
  <c r="J283" i="1"/>
  <c r="I283" i="1"/>
  <c r="H283" i="1"/>
  <c r="G283" i="1"/>
  <c r="F283" i="1"/>
  <c r="E283" i="1"/>
  <c r="D283" i="1"/>
  <c r="AG280" i="1"/>
  <c r="AE280" i="1"/>
  <c r="AG279" i="1"/>
  <c r="AE279" i="1"/>
  <c r="AG278" i="1"/>
  <c r="AE278" i="1"/>
  <c r="AD277" i="1"/>
  <c r="AC277" i="1"/>
  <c r="AB277" i="1"/>
  <c r="AA277" i="1"/>
  <c r="Z277" i="1"/>
  <c r="Z276" i="1" s="1"/>
  <c r="Y277" i="1"/>
  <c r="X277" i="1"/>
  <c r="W277" i="1"/>
  <c r="V277" i="1"/>
  <c r="U277" i="1"/>
  <c r="T277" i="1"/>
  <c r="S277" i="1"/>
  <c r="R277" i="1"/>
  <c r="Q277" i="1"/>
  <c r="P277" i="1"/>
  <c r="O277" i="1"/>
  <c r="N277" i="1"/>
  <c r="M277" i="1"/>
  <c r="L277" i="1"/>
  <c r="K277" i="1"/>
  <c r="J277" i="1"/>
  <c r="I277" i="1"/>
  <c r="H277" i="1"/>
  <c r="G277" i="1"/>
  <c r="F277" i="1"/>
  <c r="E277" i="1"/>
  <c r="D277" i="1"/>
  <c r="AG275" i="1"/>
  <c r="AE275" i="1"/>
  <c r="AG274" i="1"/>
  <c r="AH274" i="1" s="1"/>
  <c r="AE274" i="1"/>
  <c r="AG273" i="1"/>
  <c r="AH273" i="1" s="1"/>
  <c r="AE273" i="1"/>
  <c r="AG272" i="1"/>
  <c r="AH272" i="1" s="1"/>
  <c r="AE272" i="1"/>
  <c r="AG271" i="1"/>
  <c r="AE271" i="1"/>
  <c r="AG270" i="1"/>
  <c r="AE270" i="1"/>
  <c r="AG269" i="1"/>
  <c r="AE269" i="1"/>
  <c r="AG268" i="1"/>
  <c r="AE268" i="1"/>
  <c r="AD267" i="1"/>
  <c r="AC267" i="1"/>
  <c r="AB267" i="1"/>
  <c r="AA267" i="1"/>
  <c r="Z267" i="1"/>
  <c r="Y267" i="1"/>
  <c r="X267" i="1"/>
  <c r="W267" i="1"/>
  <c r="V267" i="1"/>
  <c r="U267" i="1"/>
  <c r="T267" i="1"/>
  <c r="S267" i="1"/>
  <c r="R267" i="1"/>
  <c r="Q267" i="1"/>
  <c r="P267" i="1"/>
  <c r="O267" i="1"/>
  <c r="N267" i="1"/>
  <c r="M267" i="1"/>
  <c r="L267" i="1"/>
  <c r="K267" i="1"/>
  <c r="J267" i="1"/>
  <c r="I267" i="1"/>
  <c r="H267" i="1"/>
  <c r="G267" i="1"/>
  <c r="F267" i="1"/>
  <c r="E267" i="1"/>
  <c r="D267" i="1"/>
  <c r="AG266" i="1"/>
  <c r="AE266" i="1"/>
  <c r="AE265" i="1" s="1"/>
  <c r="AD265" i="1"/>
  <c r="AC265" i="1"/>
  <c r="AB265" i="1"/>
  <c r="AA265" i="1"/>
  <c r="Z265" i="1"/>
  <c r="Y265" i="1"/>
  <c r="X265" i="1"/>
  <c r="W265" i="1"/>
  <c r="V265" i="1"/>
  <c r="U265" i="1"/>
  <c r="T265" i="1"/>
  <c r="S265" i="1"/>
  <c r="R265" i="1"/>
  <c r="Q265" i="1"/>
  <c r="P265" i="1"/>
  <c r="O265" i="1"/>
  <c r="N265" i="1"/>
  <c r="M265" i="1"/>
  <c r="L265" i="1"/>
  <c r="K265" i="1"/>
  <c r="J265" i="1"/>
  <c r="I265" i="1"/>
  <c r="H265" i="1"/>
  <c r="G265" i="1"/>
  <c r="F265" i="1"/>
  <c r="E265" i="1"/>
  <c r="D265" i="1"/>
  <c r="AG263" i="1"/>
  <c r="AE263" i="1"/>
  <c r="AG262" i="1"/>
  <c r="AE262" i="1"/>
  <c r="AG261" i="1"/>
  <c r="AE261" i="1"/>
  <c r="AD260" i="1"/>
  <c r="AC260" i="1"/>
  <c r="AB260" i="1"/>
  <c r="AA260" i="1"/>
  <c r="Z260" i="1"/>
  <c r="Y260" i="1"/>
  <c r="X260" i="1"/>
  <c r="W260" i="1"/>
  <c r="V260" i="1"/>
  <c r="U260" i="1"/>
  <c r="T260" i="1"/>
  <c r="S260" i="1"/>
  <c r="R260" i="1"/>
  <c r="Q260" i="1"/>
  <c r="P260" i="1"/>
  <c r="O260" i="1"/>
  <c r="N260" i="1"/>
  <c r="M260" i="1"/>
  <c r="L260" i="1"/>
  <c r="K260" i="1"/>
  <c r="J260" i="1"/>
  <c r="I260" i="1"/>
  <c r="H260" i="1"/>
  <c r="G260" i="1"/>
  <c r="F260" i="1"/>
  <c r="E260" i="1"/>
  <c r="D260" i="1"/>
  <c r="AG257" i="1"/>
  <c r="AH257" i="1" s="1"/>
  <c r="AE257" i="1"/>
  <c r="AG256" i="1"/>
  <c r="AH256" i="1" s="1"/>
  <c r="AE256" i="1"/>
  <c r="AG255" i="1"/>
  <c r="AE255" i="1"/>
  <c r="AG254" i="1"/>
  <c r="AE254" i="1"/>
  <c r="AD253" i="1"/>
  <c r="AD248" i="1" s="1"/>
  <c r="AC253" i="1"/>
  <c r="AC248" i="1" s="1"/>
  <c r="AB253" i="1"/>
  <c r="AB248" i="1" s="1"/>
  <c r="AA253" i="1"/>
  <c r="AA248" i="1" s="1"/>
  <c r="Z253" i="1"/>
  <c r="Z248" i="1" s="1"/>
  <c r="Y253" i="1"/>
  <c r="Y248" i="1" s="1"/>
  <c r="X253" i="1"/>
  <c r="X248" i="1" s="1"/>
  <c r="W253" i="1"/>
  <c r="W248" i="1" s="1"/>
  <c r="V253" i="1"/>
  <c r="V248" i="1" s="1"/>
  <c r="U253" i="1"/>
  <c r="U248" i="1" s="1"/>
  <c r="T253" i="1"/>
  <c r="T248" i="1" s="1"/>
  <c r="S253" i="1"/>
  <c r="S248" i="1" s="1"/>
  <c r="R253" i="1"/>
  <c r="R248" i="1" s="1"/>
  <c r="Q253" i="1"/>
  <c r="Q248" i="1" s="1"/>
  <c r="P253" i="1"/>
  <c r="P248" i="1" s="1"/>
  <c r="O253" i="1"/>
  <c r="O248" i="1" s="1"/>
  <c r="N253" i="1"/>
  <c r="N248" i="1" s="1"/>
  <c r="M253" i="1"/>
  <c r="M248" i="1" s="1"/>
  <c r="L253" i="1"/>
  <c r="L248" i="1" s="1"/>
  <c r="K253" i="1"/>
  <c r="K248" i="1" s="1"/>
  <c r="J253" i="1"/>
  <c r="J248" i="1" s="1"/>
  <c r="I253" i="1"/>
  <c r="I248" i="1" s="1"/>
  <c r="H253" i="1"/>
  <c r="H248" i="1" s="1"/>
  <c r="G253" i="1"/>
  <c r="G248" i="1" s="1"/>
  <c r="F253" i="1"/>
  <c r="F248" i="1" s="1"/>
  <c r="E253" i="1"/>
  <c r="E248" i="1" s="1"/>
  <c r="D253" i="1"/>
  <c r="D248" i="1" s="1"/>
  <c r="AG245" i="1"/>
  <c r="AE245" i="1"/>
  <c r="AD245" i="1"/>
  <c r="AC245" i="1"/>
  <c r="AB245" i="1"/>
  <c r="AA245" i="1"/>
  <c r="Z245" i="1"/>
  <c r="Y245" i="1"/>
  <c r="X245" i="1"/>
  <c r="W245" i="1"/>
  <c r="V245" i="1"/>
  <c r="U245" i="1"/>
  <c r="T245" i="1"/>
  <c r="S245" i="1"/>
  <c r="R245" i="1"/>
  <c r="Q245" i="1"/>
  <c r="P245" i="1"/>
  <c r="O245" i="1"/>
  <c r="N245" i="1"/>
  <c r="M245" i="1"/>
  <c r="L245" i="1"/>
  <c r="K245" i="1"/>
  <c r="J245" i="1"/>
  <c r="I245" i="1"/>
  <c r="H245" i="1"/>
  <c r="G245" i="1"/>
  <c r="F245" i="1"/>
  <c r="E245" i="1"/>
  <c r="D245" i="1"/>
  <c r="AG242" i="1"/>
  <c r="AE242" i="1"/>
  <c r="AD242" i="1"/>
  <c r="AC242" i="1"/>
  <c r="AB242" i="1"/>
  <c r="AA242" i="1"/>
  <c r="Z242" i="1"/>
  <c r="Y242" i="1"/>
  <c r="X242" i="1"/>
  <c r="W242" i="1"/>
  <c r="V242" i="1"/>
  <c r="U242" i="1"/>
  <c r="T242" i="1"/>
  <c r="S242" i="1"/>
  <c r="R242" i="1"/>
  <c r="Q242" i="1"/>
  <c r="P242" i="1"/>
  <c r="O242" i="1"/>
  <c r="N242" i="1"/>
  <c r="M242" i="1"/>
  <c r="L242" i="1"/>
  <c r="K242" i="1"/>
  <c r="J242" i="1"/>
  <c r="I242" i="1"/>
  <c r="H242" i="1"/>
  <c r="G242" i="1"/>
  <c r="F242" i="1"/>
  <c r="E242" i="1"/>
  <c r="D242" i="1"/>
  <c r="AG239" i="1"/>
  <c r="AE239" i="1"/>
  <c r="AG238" i="1"/>
  <c r="AE238" i="1"/>
  <c r="AG237" i="1"/>
  <c r="AE237" i="1"/>
  <c r="AF237" i="1" s="1"/>
  <c r="AG236" i="1"/>
  <c r="AE236" i="1"/>
  <c r="AG235" i="1"/>
  <c r="AH235" i="1" s="1"/>
  <c r="AE235" i="1"/>
  <c r="AG234" i="1"/>
  <c r="AH234" i="1" s="1"/>
  <c r="AE234" i="1"/>
  <c r="AG233" i="1"/>
  <c r="AH233" i="1" s="1"/>
  <c r="AE233" i="1"/>
  <c r="AG232" i="1"/>
  <c r="AH232" i="1" s="1"/>
  <c r="AE232" i="1"/>
  <c r="AG231" i="1"/>
  <c r="AH231" i="1" s="1"/>
  <c r="AE231" i="1"/>
  <c r="AG230" i="1"/>
  <c r="AH230" i="1" s="1"/>
  <c r="AE230" i="1"/>
  <c r="AG229" i="1"/>
  <c r="AH229" i="1" s="1"/>
  <c r="AE229" i="1"/>
  <c r="AG228" i="1"/>
  <c r="AH228" i="1" s="1"/>
  <c r="AE228" i="1"/>
  <c r="AG227" i="1"/>
  <c r="AH227" i="1" s="1"/>
  <c r="AE227" i="1"/>
  <c r="AG226" i="1"/>
  <c r="AH226" i="1" s="1"/>
  <c r="AE226" i="1"/>
  <c r="AG225" i="1"/>
  <c r="AH225" i="1" s="1"/>
  <c r="AE225" i="1"/>
  <c r="AG224" i="1"/>
  <c r="AH224" i="1" s="1"/>
  <c r="AE224" i="1"/>
  <c r="AG223" i="1"/>
  <c r="AE223" i="1"/>
  <c r="AG222" i="1"/>
  <c r="AH222" i="1" s="1"/>
  <c r="AE222" i="1"/>
  <c r="AG221" i="1"/>
  <c r="AH221" i="1" s="1"/>
  <c r="AE221" i="1"/>
  <c r="AG220" i="1"/>
  <c r="AH220" i="1" s="1"/>
  <c r="AE220" i="1"/>
  <c r="AG219" i="1"/>
  <c r="AH219" i="1" s="1"/>
  <c r="AE219" i="1"/>
  <c r="AG218" i="1"/>
  <c r="AH218" i="1" s="1"/>
  <c r="AE218" i="1"/>
  <c r="AG217" i="1"/>
  <c r="AH217" i="1" s="1"/>
  <c r="AE217" i="1"/>
  <c r="AG216" i="1"/>
  <c r="AH216" i="1" s="1"/>
  <c r="AE216" i="1"/>
  <c r="AG215" i="1"/>
  <c r="AH215" i="1" s="1"/>
  <c r="AE215" i="1"/>
  <c r="AG214" i="1"/>
  <c r="AH214" i="1" s="1"/>
  <c r="AE214" i="1"/>
  <c r="AG213" i="1"/>
  <c r="AH213" i="1" s="1"/>
  <c r="AE213" i="1"/>
  <c r="AG212" i="1"/>
  <c r="AH212" i="1" s="1"/>
  <c r="AE212" i="1"/>
  <c r="AG211" i="1"/>
  <c r="AH211" i="1" s="1"/>
  <c r="AE211" i="1"/>
  <c r="AG210" i="1"/>
  <c r="AH210" i="1" s="1"/>
  <c r="AE210" i="1"/>
  <c r="AG209" i="1"/>
  <c r="AH209" i="1" s="1"/>
  <c r="AE209" i="1"/>
  <c r="AG208" i="1"/>
  <c r="AH208" i="1" s="1"/>
  <c r="AE208" i="1"/>
  <c r="AG207" i="1"/>
  <c r="AH207" i="1" s="1"/>
  <c r="AE207" i="1"/>
  <c r="AG206" i="1"/>
  <c r="AH206" i="1" s="1"/>
  <c r="AE206" i="1"/>
  <c r="AG205" i="1"/>
  <c r="AH205" i="1" s="1"/>
  <c r="AE205" i="1"/>
  <c r="AG204" i="1"/>
  <c r="AH204" i="1" s="1"/>
  <c r="AE204" i="1"/>
  <c r="AG203" i="1"/>
  <c r="AH203" i="1" s="1"/>
  <c r="AE203" i="1"/>
  <c r="AG202" i="1"/>
  <c r="AH202" i="1" s="1"/>
  <c r="AE202" i="1"/>
  <c r="AG201" i="1"/>
  <c r="AH201" i="1" s="1"/>
  <c r="AE201" i="1"/>
  <c r="AG200" i="1"/>
  <c r="AH200" i="1" s="1"/>
  <c r="AE200" i="1"/>
  <c r="AG199" i="1"/>
  <c r="AH199" i="1" s="1"/>
  <c r="AE199" i="1"/>
  <c r="AG198" i="1"/>
  <c r="AH198" i="1" s="1"/>
  <c r="AE198" i="1"/>
  <c r="AG197" i="1"/>
  <c r="AH197" i="1" s="1"/>
  <c r="AE197" i="1"/>
  <c r="AG196" i="1"/>
  <c r="AH196" i="1" s="1"/>
  <c r="AE196" i="1"/>
  <c r="AG195" i="1"/>
  <c r="AH195" i="1" s="1"/>
  <c r="AE195" i="1"/>
  <c r="AG194" i="1"/>
  <c r="AH194" i="1" s="1"/>
  <c r="AE194" i="1"/>
  <c r="AG193" i="1"/>
  <c r="AH193" i="1" s="1"/>
  <c r="AE193" i="1"/>
  <c r="AG192" i="1"/>
  <c r="AH192" i="1" s="1"/>
  <c r="AE192" i="1"/>
  <c r="AG191" i="1"/>
  <c r="AH191" i="1" s="1"/>
  <c r="AE191" i="1"/>
  <c r="AG190" i="1"/>
  <c r="AH190" i="1" s="1"/>
  <c r="AE190" i="1"/>
  <c r="AG189" i="1"/>
  <c r="AH189" i="1" s="1"/>
  <c r="AE189" i="1"/>
  <c r="AG188" i="1"/>
  <c r="AH188" i="1" s="1"/>
  <c r="AE188" i="1"/>
  <c r="AG187" i="1"/>
  <c r="AH187" i="1" s="1"/>
  <c r="AE187" i="1"/>
  <c r="AG186" i="1"/>
  <c r="AH186" i="1" s="1"/>
  <c r="AE186" i="1"/>
  <c r="AG185" i="1"/>
  <c r="AH185" i="1" s="1"/>
  <c r="AE185" i="1"/>
  <c r="AG184" i="1"/>
  <c r="AH184" i="1" s="1"/>
  <c r="AE184" i="1"/>
  <c r="AG183" i="1"/>
  <c r="AH183" i="1" s="1"/>
  <c r="AE183" i="1"/>
  <c r="AG182" i="1"/>
  <c r="AH182" i="1" s="1"/>
  <c r="AE182" i="1"/>
  <c r="AG181" i="1"/>
  <c r="AH181" i="1" s="1"/>
  <c r="AE181" i="1"/>
  <c r="AG180" i="1"/>
  <c r="AH180" i="1" s="1"/>
  <c r="AE180" i="1"/>
  <c r="AG179" i="1"/>
  <c r="AH179" i="1" s="1"/>
  <c r="AE179" i="1"/>
  <c r="AG178" i="1"/>
  <c r="AH178" i="1" s="1"/>
  <c r="AE178" i="1"/>
  <c r="AG177" i="1"/>
  <c r="AH177" i="1" s="1"/>
  <c r="AE177" i="1"/>
  <c r="AG176" i="1"/>
  <c r="AH176" i="1" s="1"/>
  <c r="AE176" i="1"/>
  <c r="AG175" i="1"/>
  <c r="AH175" i="1" s="1"/>
  <c r="AE175" i="1"/>
  <c r="AG174" i="1"/>
  <c r="AH174" i="1" s="1"/>
  <c r="AE174" i="1"/>
  <c r="AG173" i="1"/>
  <c r="AH173" i="1" s="1"/>
  <c r="AE173" i="1"/>
  <c r="AG172" i="1"/>
  <c r="AH172" i="1" s="1"/>
  <c r="AE172" i="1"/>
  <c r="AG171" i="1"/>
  <c r="AH171" i="1" s="1"/>
  <c r="AE171" i="1"/>
  <c r="AG170" i="1"/>
  <c r="AH170" i="1" s="1"/>
  <c r="AE170" i="1"/>
  <c r="AG168" i="1"/>
  <c r="AH168" i="1" s="1"/>
  <c r="AE168" i="1"/>
  <c r="AG167" i="1"/>
  <c r="AH167" i="1" s="1"/>
  <c r="AE167" i="1"/>
  <c r="AG166" i="1"/>
  <c r="AH166" i="1" s="1"/>
  <c r="AE166" i="1"/>
  <c r="AG165" i="1"/>
  <c r="AH165" i="1" s="1"/>
  <c r="AE165" i="1"/>
  <c r="AG164" i="1"/>
  <c r="AH164" i="1" s="1"/>
  <c r="AE164" i="1"/>
  <c r="AG163" i="1"/>
  <c r="AH163" i="1" s="1"/>
  <c r="AE163" i="1"/>
  <c r="AG162" i="1"/>
  <c r="AH162" i="1" s="1"/>
  <c r="AE162" i="1"/>
  <c r="AG161" i="1"/>
  <c r="AH161" i="1" s="1"/>
  <c r="AE161" i="1"/>
  <c r="AG160" i="1"/>
  <c r="AH160" i="1" s="1"/>
  <c r="AE160" i="1"/>
  <c r="AG159" i="1"/>
  <c r="AE159" i="1"/>
  <c r="AD158" i="1"/>
  <c r="AC158" i="1"/>
  <c r="AB158" i="1"/>
  <c r="AA158" i="1"/>
  <c r="Z158" i="1"/>
  <c r="Y158" i="1"/>
  <c r="X158" i="1"/>
  <c r="W158" i="1"/>
  <c r="V158" i="1"/>
  <c r="U158" i="1"/>
  <c r="T158" i="1"/>
  <c r="S158" i="1"/>
  <c r="R158" i="1"/>
  <c r="Q158" i="1"/>
  <c r="P158" i="1"/>
  <c r="O158" i="1"/>
  <c r="N158" i="1"/>
  <c r="M158" i="1"/>
  <c r="L158" i="1"/>
  <c r="K158" i="1"/>
  <c r="J158" i="1"/>
  <c r="I158" i="1"/>
  <c r="H158" i="1"/>
  <c r="G158" i="1"/>
  <c r="F158" i="1"/>
  <c r="E158" i="1"/>
  <c r="D158" i="1"/>
  <c r="AG156" i="1"/>
  <c r="AE156" i="1"/>
  <c r="AG155" i="1"/>
  <c r="AE155" i="1"/>
  <c r="AG154" i="1"/>
  <c r="AH154" i="1" s="1"/>
  <c r="AE154" i="1"/>
  <c r="AG153" i="1"/>
  <c r="AE153" i="1"/>
  <c r="AG152" i="1"/>
  <c r="AE152" i="1"/>
  <c r="AG151" i="1"/>
  <c r="AE151" i="1"/>
  <c r="AG150" i="1"/>
  <c r="AE150" i="1"/>
  <c r="AD149" i="1"/>
  <c r="AC149" i="1"/>
  <c r="AB149" i="1"/>
  <c r="AA149" i="1"/>
  <c r="Z149" i="1"/>
  <c r="Y149" i="1"/>
  <c r="X149" i="1"/>
  <c r="W149" i="1"/>
  <c r="V149" i="1"/>
  <c r="U149" i="1"/>
  <c r="T149" i="1"/>
  <c r="S149" i="1"/>
  <c r="R149" i="1"/>
  <c r="Q149" i="1"/>
  <c r="P149" i="1"/>
  <c r="O149" i="1"/>
  <c r="N149" i="1"/>
  <c r="M149" i="1"/>
  <c r="L149" i="1"/>
  <c r="K149" i="1"/>
  <c r="J149" i="1"/>
  <c r="I149" i="1"/>
  <c r="H149" i="1"/>
  <c r="G149" i="1"/>
  <c r="F149" i="1"/>
  <c r="E149" i="1"/>
  <c r="D149" i="1"/>
  <c r="AG148" i="1"/>
  <c r="AH148" i="1" s="1"/>
  <c r="AE148" i="1"/>
  <c r="AG147" i="1"/>
  <c r="AH147" i="1" s="1"/>
  <c r="AE147" i="1"/>
  <c r="AD146" i="1"/>
  <c r="AC146" i="1"/>
  <c r="AB146" i="1"/>
  <c r="AA146" i="1"/>
  <c r="Z146" i="1"/>
  <c r="Y146" i="1"/>
  <c r="X146" i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I146" i="1"/>
  <c r="H146" i="1"/>
  <c r="G146" i="1"/>
  <c r="F146" i="1"/>
  <c r="E146" i="1"/>
  <c r="D146" i="1"/>
  <c r="AG145" i="1"/>
  <c r="AG144" i="1" s="1"/>
  <c r="AE145" i="1"/>
  <c r="AE144" i="1" s="1"/>
  <c r="AD144" i="1"/>
  <c r="AC144" i="1"/>
  <c r="AB144" i="1"/>
  <c r="AA144" i="1"/>
  <c r="Z144" i="1"/>
  <c r="Y144" i="1"/>
  <c r="X144" i="1"/>
  <c r="W144" i="1"/>
  <c r="V144" i="1"/>
  <c r="U144" i="1"/>
  <c r="T144" i="1"/>
  <c r="S144" i="1"/>
  <c r="R144" i="1"/>
  <c r="Q144" i="1"/>
  <c r="P144" i="1"/>
  <c r="O144" i="1"/>
  <c r="N144" i="1"/>
  <c r="M144" i="1"/>
  <c r="L144" i="1"/>
  <c r="K144" i="1"/>
  <c r="J144" i="1"/>
  <c r="I144" i="1"/>
  <c r="H144" i="1"/>
  <c r="G144" i="1"/>
  <c r="F144" i="1"/>
  <c r="E144" i="1"/>
  <c r="D144" i="1"/>
  <c r="AG136" i="1"/>
  <c r="AG135" i="1" s="1"/>
  <c r="AE136" i="1"/>
  <c r="AD136" i="1"/>
  <c r="AC136" i="1"/>
  <c r="AB136" i="1"/>
  <c r="AB135" i="1" s="1"/>
  <c r="AA136" i="1"/>
  <c r="AA135" i="1" s="1"/>
  <c r="Z136" i="1"/>
  <c r="Z135" i="1" s="1"/>
  <c r="Y136" i="1"/>
  <c r="Y135" i="1" s="1"/>
  <c r="X136" i="1"/>
  <c r="X135" i="1" s="1"/>
  <c r="W136" i="1"/>
  <c r="W135" i="1" s="1"/>
  <c r="V136" i="1"/>
  <c r="V135" i="1" s="1"/>
  <c r="U136" i="1"/>
  <c r="U135" i="1" s="1"/>
  <c r="T136" i="1"/>
  <c r="T135" i="1" s="1"/>
  <c r="S136" i="1"/>
  <c r="S135" i="1" s="1"/>
  <c r="R136" i="1"/>
  <c r="R135" i="1" s="1"/>
  <c r="Q136" i="1"/>
  <c r="Q135" i="1" s="1"/>
  <c r="P136" i="1"/>
  <c r="P135" i="1" s="1"/>
  <c r="O136" i="1"/>
  <c r="O135" i="1" s="1"/>
  <c r="N136" i="1"/>
  <c r="N135" i="1" s="1"/>
  <c r="M136" i="1"/>
  <c r="M135" i="1" s="1"/>
  <c r="L136" i="1"/>
  <c r="L135" i="1" s="1"/>
  <c r="K136" i="1"/>
  <c r="K135" i="1" s="1"/>
  <c r="J136" i="1"/>
  <c r="J135" i="1" s="1"/>
  <c r="I136" i="1"/>
  <c r="H136" i="1"/>
  <c r="H135" i="1" s="1"/>
  <c r="G136" i="1"/>
  <c r="G135" i="1" s="1"/>
  <c r="F136" i="1"/>
  <c r="F135" i="1" s="1"/>
  <c r="E136" i="1"/>
  <c r="E135" i="1" s="1"/>
  <c r="D136" i="1"/>
  <c r="D135" i="1" s="1"/>
  <c r="AE135" i="1"/>
  <c r="AD135" i="1"/>
  <c r="AC135" i="1"/>
  <c r="I135" i="1"/>
  <c r="AG132" i="1"/>
  <c r="AE132" i="1"/>
  <c r="AG131" i="1"/>
  <c r="AH131" i="1" s="1"/>
  <c r="AE131" i="1"/>
  <c r="AG130" i="1"/>
  <c r="AH130" i="1" s="1"/>
  <c r="AE130" i="1"/>
  <c r="AG129" i="1"/>
  <c r="AH129" i="1" s="1"/>
  <c r="AE129" i="1"/>
  <c r="AG128" i="1"/>
  <c r="AE128" i="1"/>
  <c r="AG127" i="1"/>
  <c r="AE127" i="1"/>
  <c r="AG126" i="1"/>
  <c r="AE126" i="1"/>
  <c r="AG125" i="1"/>
  <c r="AE125" i="1"/>
  <c r="AG124" i="1"/>
  <c r="AE124" i="1"/>
  <c r="AG123" i="1"/>
  <c r="AH123" i="1" s="1"/>
  <c r="AE123" i="1"/>
  <c r="AG122" i="1"/>
  <c r="AH122" i="1" s="1"/>
  <c r="AE122" i="1"/>
  <c r="AG121" i="1"/>
  <c r="AE121" i="1"/>
  <c r="AG120" i="1"/>
  <c r="AE120" i="1"/>
  <c r="AG119" i="1"/>
  <c r="AE119" i="1"/>
  <c r="AG118" i="1"/>
  <c r="AE118" i="1"/>
  <c r="AG117" i="1"/>
  <c r="AE117" i="1"/>
  <c r="AG116" i="1"/>
  <c r="AH116" i="1" s="1"/>
  <c r="AE116" i="1"/>
  <c r="AG115" i="1"/>
  <c r="AE115" i="1"/>
  <c r="AG114" i="1"/>
  <c r="AE114" i="1"/>
  <c r="AG113" i="1"/>
  <c r="AE113" i="1"/>
  <c r="AG112" i="1"/>
  <c r="AE112" i="1"/>
  <c r="AG111" i="1"/>
  <c r="AE111" i="1"/>
  <c r="AG110" i="1"/>
  <c r="AH110" i="1" s="1"/>
  <c r="AE110" i="1"/>
  <c r="AG109" i="1"/>
  <c r="AH109" i="1" s="1"/>
  <c r="AE109" i="1"/>
  <c r="AG108" i="1"/>
  <c r="AH108" i="1" s="1"/>
  <c r="AE108" i="1"/>
  <c r="AG107" i="1"/>
  <c r="AH107" i="1" s="1"/>
  <c r="AE107" i="1"/>
  <c r="AG106" i="1"/>
  <c r="AH106" i="1" s="1"/>
  <c r="AE106" i="1"/>
  <c r="AG105" i="1"/>
  <c r="AH105" i="1" s="1"/>
  <c r="AE105" i="1"/>
  <c r="AG104" i="1"/>
  <c r="AH104" i="1" s="1"/>
  <c r="AE104" i="1"/>
  <c r="AG103" i="1"/>
  <c r="AH103" i="1" s="1"/>
  <c r="AE103" i="1"/>
  <c r="AG102" i="1"/>
  <c r="AH102" i="1" s="1"/>
  <c r="AE102" i="1"/>
  <c r="AG101" i="1"/>
  <c r="AH101" i="1" s="1"/>
  <c r="AE101" i="1"/>
  <c r="AG100" i="1"/>
  <c r="AH100" i="1" s="1"/>
  <c r="AE100" i="1"/>
  <c r="AG99" i="1"/>
  <c r="AE99" i="1"/>
  <c r="AG98" i="1"/>
  <c r="AE98" i="1"/>
  <c r="AD97" i="1"/>
  <c r="AC97" i="1"/>
  <c r="AB97" i="1"/>
  <c r="AA97" i="1"/>
  <c r="Z97" i="1"/>
  <c r="Y97" i="1"/>
  <c r="X97" i="1"/>
  <c r="W97" i="1"/>
  <c r="V97" i="1"/>
  <c r="U97" i="1"/>
  <c r="T97" i="1"/>
  <c r="S97" i="1"/>
  <c r="R97" i="1"/>
  <c r="Q97" i="1"/>
  <c r="P97" i="1"/>
  <c r="O97" i="1"/>
  <c r="N97" i="1"/>
  <c r="M97" i="1"/>
  <c r="L97" i="1"/>
  <c r="K97" i="1"/>
  <c r="J97" i="1"/>
  <c r="I97" i="1"/>
  <c r="H97" i="1"/>
  <c r="G97" i="1"/>
  <c r="F97" i="1"/>
  <c r="E97" i="1"/>
  <c r="D97" i="1"/>
  <c r="AG96" i="1"/>
  <c r="AH96" i="1" s="1"/>
  <c r="AE96" i="1"/>
  <c r="AG95" i="1"/>
  <c r="AH95" i="1" s="1"/>
  <c r="AE95" i="1"/>
  <c r="AG94" i="1"/>
  <c r="AE94" i="1"/>
  <c r="AG93" i="1"/>
  <c r="AH93" i="1" s="1"/>
  <c r="AE93" i="1"/>
  <c r="AG92" i="1"/>
  <c r="AH92" i="1" s="1"/>
  <c r="AE92" i="1"/>
  <c r="AG91" i="1"/>
  <c r="AE91" i="1"/>
  <c r="AG90" i="1"/>
  <c r="AH90" i="1" s="1"/>
  <c r="AE90" i="1"/>
  <c r="AG89" i="1"/>
  <c r="AH89" i="1" s="1"/>
  <c r="AE89" i="1"/>
  <c r="AG88" i="1"/>
  <c r="AH88" i="1" s="1"/>
  <c r="AE88" i="1"/>
  <c r="AG87" i="1"/>
  <c r="AE87" i="1"/>
  <c r="AG86" i="1"/>
  <c r="AH86" i="1" s="1"/>
  <c r="AE86" i="1"/>
  <c r="AG85" i="1"/>
  <c r="AE85" i="1"/>
  <c r="AG84" i="1"/>
  <c r="AH84" i="1" s="1"/>
  <c r="AE84" i="1"/>
  <c r="AG83" i="1"/>
  <c r="AH83" i="1" s="1"/>
  <c r="AE83" i="1"/>
  <c r="AG82" i="1"/>
  <c r="AH82" i="1" s="1"/>
  <c r="AE82" i="1"/>
  <c r="AD81" i="1"/>
  <c r="AC81" i="1"/>
  <c r="AB81" i="1"/>
  <c r="AA81" i="1"/>
  <c r="Z81" i="1"/>
  <c r="Y81" i="1"/>
  <c r="X81" i="1"/>
  <c r="W81" i="1"/>
  <c r="V81" i="1"/>
  <c r="U81" i="1"/>
  <c r="T81" i="1"/>
  <c r="S81" i="1"/>
  <c r="R81" i="1"/>
  <c r="Q81" i="1"/>
  <c r="P81" i="1"/>
  <c r="O81" i="1"/>
  <c r="N81" i="1"/>
  <c r="M81" i="1"/>
  <c r="L81" i="1"/>
  <c r="K81" i="1"/>
  <c r="J81" i="1"/>
  <c r="I81" i="1"/>
  <c r="H81" i="1"/>
  <c r="G81" i="1"/>
  <c r="F81" i="1"/>
  <c r="E81" i="1"/>
  <c r="D81" i="1"/>
  <c r="AG79" i="1"/>
  <c r="AH79" i="1" s="1"/>
  <c r="AE79" i="1"/>
  <c r="AG78" i="1"/>
  <c r="AH78" i="1" s="1"/>
  <c r="AE78" i="1"/>
  <c r="AG77" i="1"/>
  <c r="AH77" i="1" s="1"/>
  <c r="AE77" i="1"/>
  <c r="AG76" i="1"/>
  <c r="AH76" i="1" s="1"/>
  <c r="AE76" i="1"/>
  <c r="AG75" i="1"/>
  <c r="AH75" i="1" s="1"/>
  <c r="AE75" i="1"/>
  <c r="AG74" i="1"/>
  <c r="AH74" i="1" s="1"/>
  <c r="AE74" i="1"/>
  <c r="AG73" i="1"/>
  <c r="AE73" i="1"/>
  <c r="AG72" i="1"/>
  <c r="AH72" i="1" s="1"/>
  <c r="AE72" i="1"/>
  <c r="AG71" i="1"/>
  <c r="AH71" i="1" s="1"/>
  <c r="AE71" i="1"/>
  <c r="AG70" i="1"/>
  <c r="AE70" i="1"/>
  <c r="AG69" i="1"/>
  <c r="AH69" i="1" s="1"/>
  <c r="AE69" i="1"/>
  <c r="AG68" i="1"/>
  <c r="AH68" i="1" s="1"/>
  <c r="AE68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AG65" i="1"/>
  <c r="AE65" i="1"/>
  <c r="AG64" i="1"/>
  <c r="AH64" i="1" s="1"/>
  <c r="AE64" i="1"/>
  <c r="AG63" i="1"/>
  <c r="AH63" i="1" s="1"/>
  <c r="AE63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AG60" i="1"/>
  <c r="AH60" i="1" s="1"/>
  <c r="AE60" i="1"/>
  <c r="AE59" i="1" s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AG58" i="1"/>
  <c r="AE58" i="1"/>
  <c r="AG57" i="1"/>
  <c r="AH57" i="1" s="1"/>
  <c r="AE57" i="1"/>
  <c r="AG56" i="1"/>
  <c r="AE56" i="1"/>
  <c r="AG55" i="1"/>
  <c r="AE55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AG53" i="1"/>
  <c r="AH53" i="1" s="1"/>
  <c r="AE53" i="1"/>
  <c r="AG52" i="1"/>
  <c r="AH52" i="1" s="1"/>
  <c r="AE52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AG48" i="1"/>
  <c r="AH48" i="1" s="1"/>
  <c r="AE48" i="1"/>
  <c r="AG47" i="1"/>
  <c r="AE47" i="1"/>
  <c r="AG46" i="1"/>
  <c r="AE46" i="1"/>
  <c r="AG45" i="1"/>
  <c r="AE45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AG42" i="1"/>
  <c r="AG41" i="1" s="1"/>
  <c r="AE42" i="1"/>
  <c r="AE41" i="1" s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AG33" i="1"/>
  <c r="AH33" i="1" s="1"/>
  <c r="AE33" i="1"/>
  <c r="AE32" i="1" s="1"/>
  <c r="AE31" i="1" s="1"/>
  <c r="AD32" i="1"/>
  <c r="AD31" i="1" s="1"/>
  <c r="AC32" i="1"/>
  <c r="AC31" i="1" s="1"/>
  <c r="AB32" i="1"/>
  <c r="AB31" i="1" s="1"/>
  <c r="AA32" i="1"/>
  <c r="AA31" i="1" s="1"/>
  <c r="Z32" i="1"/>
  <c r="Z31" i="1" s="1"/>
  <c r="Y32" i="1"/>
  <c r="Y31" i="1" s="1"/>
  <c r="X32" i="1"/>
  <c r="X31" i="1" s="1"/>
  <c r="W32" i="1"/>
  <c r="W31" i="1" s="1"/>
  <c r="V32" i="1"/>
  <c r="V31" i="1" s="1"/>
  <c r="U32" i="1"/>
  <c r="U31" i="1" s="1"/>
  <c r="T32" i="1"/>
  <c r="T31" i="1" s="1"/>
  <c r="S32" i="1"/>
  <c r="S31" i="1" s="1"/>
  <c r="R32" i="1"/>
  <c r="R31" i="1" s="1"/>
  <c r="Q32" i="1"/>
  <c r="Q31" i="1" s="1"/>
  <c r="P32" i="1"/>
  <c r="P31" i="1" s="1"/>
  <c r="O32" i="1"/>
  <c r="O31" i="1" s="1"/>
  <c r="N32" i="1"/>
  <c r="N31" i="1" s="1"/>
  <c r="M32" i="1"/>
  <c r="M31" i="1" s="1"/>
  <c r="L32" i="1"/>
  <c r="L31" i="1" s="1"/>
  <c r="K32" i="1"/>
  <c r="K31" i="1" s="1"/>
  <c r="J32" i="1"/>
  <c r="J31" i="1" s="1"/>
  <c r="I32" i="1"/>
  <c r="I31" i="1" s="1"/>
  <c r="H32" i="1"/>
  <c r="H31" i="1" s="1"/>
  <c r="G32" i="1"/>
  <c r="G31" i="1" s="1"/>
  <c r="F32" i="1"/>
  <c r="F31" i="1" s="1"/>
  <c r="E32" i="1"/>
  <c r="E31" i="1" s="1"/>
  <c r="D32" i="1"/>
  <c r="D31" i="1" s="1"/>
  <c r="AG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F20" i="1"/>
  <c r="G20" i="1" s="1"/>
  <c r="H20" i="1" s="1"/>
  <c r="I20" i="1" s="1"/>
  <c r="J20" i="1" s="1"/>
  <c r="K20" i="1" s="1"/>
  <c r="L20" i="1" s="1"/>
  <c r="M20" i="1" s="1"/>
  <c r="N20" i="1" s="1"/>
  <c r="O20" i="1" s="1"/>
  <c r="P20" i="1" s="1"/>
  <c r="Q20" i="1" s="1"/>
  <c r="R20" i="1" s="1"/>
  <c r="S20" i="1" s="1"/>
  <c r="T20" i="1" s="1"/>
  <c r="U20" i="1" s="1"/>
  <c r="V20" i="1" s="1"/>
  <c r="W20" i="1" s="1"/>
  <c r="X20" i="1" s="1"/>
  <c r="Y20" i="1" s="1"/>
  <c r="Z20" i="1" s="1"/>
  <c r="AA20" i="1" s="1"/>
  <c r="AB20" i="1" s="1"/>
  <c r="AC20" i="1" s="1"/>
  <c r="AD20" i="1" s="1"/>
  <c r="AE20" i="1" s="1"/>
  <c r="AF20" i="1" s="1"/>
  <c r="AG20" i="1" s="1"/>
  <c r="AH20" i="1" s="1"/>
  <c r="AI20" i="1" s="1"/>
  <c r="A7" i="1"/>
  <c r="H25" i="1" l="1"/>
  <c r="D38" i="1"/>
  <c r="L38" i="1"/>
  <c r="T38" i="1"/>
  <c r="T30" i="1" s="1"/>
  <c r="X38" i="1"/>
  <c r="E28" i="1"/>
  <c r="I28" i="1"/>
  <c r="M28" i="1"/>
  <c r="Q28" i="1"/>
  <c r="U28" i="1"/>
  <c r="Y28" i="1"/>
  <c r="AC28" i="1"/>
  <c r="M241" i="1"/>
  <c r="N529" i="1"/>
  <c r="L25" i="1"/>
  <c r="D276" i="1"/>
  <c r="H276" i="1"/>
  <c r="L276" i="1"/>
  <c r="P276" i="1"/>
  <c r="T276" i="1"/>
  <c r="X276" i="1"/>
  <c r="AB276" i="1"/>
  <c r="G373" i="1"/>
  <c r="K373" i="1"/>
  <c r="O373" i="1"/>
  <c r="S373" i="1"/>
  <c r="W373" i="1"/>
  <c r="AA373" i="1"/>
  <c r="AG54" i="1"/>
  <c r="AH54" i="1" s="1"/>
  <c r="X25" i="1"/>
  <c r="V25" i="1"/>
  <c r="X28" i="1"/>
  <c r="I25" i="1"/>
  <c r="G28" i="1"/>
  <c r="K28" i="1"/>
  <c r="O28" i="1"/>
  <c r="S28" i="1"/>
  <c r="W28" i="1"/>
  <c r="AA28" i="1"/>
  <c r="F529" i="1"/>
  <c r="J529" i="1"/>
  <c r="V529" i="1"/>
  <c r="Z529" i="1"/>
  <c r="AA584" i="1"/>
  <c r="AA583" i="1" s="1"/>
  <c r="S50" i="1"/>
  <c r="X50" i="1"/>
  <c r="H28" i="1"/>
  <c r="H241" i="1"/>
  <c r="T241" i="1"/>
  <c r="AE253" i="1"/>
  <c r="AE248" i="1" s="1"/>
  <c r="F344" i="1"/>
  <c r="F337" i="1" s="1"/>
  <c r="J344" i="1"/>
  <c r="J337" i="1" s="1"/>
  <c r="N344" i="1"/>
  <c r="N337" i="1" s="1"/>
  <c r="R344" i="1"/>
  <c r="R337" i="1" s="1"/>
  <c r="V344" i="1"/>
  <c r="V337" i="1" s="1"/>
  <c r="Z344" i="1"/>
  <c r="Z337" i="1" s="1"/>
  <c r="AD344" i="1"/>
  <c r="AD337" i="1" s="1"/>
  <c r="AB496" i="1"/>
  <c r="F584" i="1"/>
  <c r="J584" i="1"/>
  <c r="J583" i="1" s="1"/>
  <c r="N584" i="1"/>
  <c r="N583" i="1" s="1"/>
  <c r="R584" i="1"/>
  <c r="V584" i="1"/>
  <c r="V583" i="1" s="1"/>
  <c r="Z584" i="1"/>
  <c r="Z583" i="1" s="1"/>
  <c r="AD584" i="1"/>
  <c r="AD583" i="1" s="1"/>
  <c r="N66" i="1"/>
  <c r="S529" i="1"/>
  <c r="Y25" i="1"/>
  <c r="N259" i="1"/>
  <c r="AD259" i="1"/>
  <c r="D496" i="1"/>
  <c r="X496" i="1"/>
  <c r="AG514" i="1"/>
  <c r="AH514" i="1" s="1"/>
  <c r="D529" i="1"/>
  <c r="H529" i="1"/>
  <c r="L529" i="1"/>
  <c r="P529" i="1"/>
  <c r="T529" i="1"/>
  <c r="X529" i="1"/>
  <c r="AB529" i="1"/>
  <c r="AH597" i="1"/>
  <c r="D25" i="1"/>
  <c r="N25" i="1"/>
  <c r="R25" i="1"/>
  <c r="AB142" i="1"/>
  <c r="AB26" i="1" s="1"/>
  <c r="D28" i="1"/>
  <c r="L28" i="1"/>
  <c r="P28" i="1"/>
  <c r="T28" i="1"/>
  <c r="AB28" i="1"/>
  <c r="E276" i="1"/>
  <c r="I276" i="1"/>
  <c r="M276" i="1"/>
  <c r="Q276" i="1"/>
  <c r="U276" i="1"/>
  <c r="Y276" i="1"/>
  <c r="Y240" i="1" s="1"/>
  <c r="AC276" i="1"/>
  <c r="J25" i="1"/>
  <c r="T25" i="1"/>
  <c r="K584" i="1"/>
  <c r="K583" i="1" s="1"/>
  <c r="S584" i="1"/>
  <c r="S583" i="1" s="1"/>
  <c r="G50" i="1"/>
  <c r="K50" i="1"/>
  <c r="O50" i="1"/>
  <c r="W50" i="1"/>
  <c r="AA50" i="1"/>
  <c r="J66" i="1"/>
  <c r="AD66" i="1"/>
  <c r="H373" i="1"/>
  <c r="I529" i="1"/>
  <c r="U529" i="1"/>
  <c r="H584" i="1"/>
  <c r="H583" i="1" s="1"/>
  <c r="P584" i="1"/>
  <c r="P583" i="1" s="1"/>
  <c r="W38" i="1"/>
  <c r="N50" i="1"/>
  <c r="Z50" i="1"/>
  <c r="D66" i="1"/>
  <c r="H66" i="1"/>
  <c r="X66" i="1"/>
  <c r="S66" i="1"/>
  <c r="F241" i="1"/>
  <c r="J241" i="1"/>
  <c r="N241" i="1"/>
  <c r="R241" i="1"/>
  <c r="V241" i="1"/>
  <c r="H496" i="1"/>
  <c r="G25" i="1"/>
  <c r="K25" i="1"/>
  <c r="AA25" i="1"/>
  <c r="N38" i="1"/>
  <c r="R38" i="1"/>
  <c r="R30" i="1" s="1"/>
  <c r="F50" i="1"/>
  <c r="V50" i="1"/>
  <c r="AD50" i="1"/>
  <c r="AC241" i="1"/>
  <c r="D241" i="1"/>
  <c r="L241" i="1"/>
  <c r="X241" i="1"/>
  <c r="AB241" i="1"/>
  <c r="AG253" i="1"/>
  <c r="AH253" i="1" s="1"/>
  <c r="E529" i="1"/>
  <c r="Y529" i="1"/>
  <c r="AE574" i="1"/>
  <c r="W25" i="1"/>
  <c r="AE44" i="1"/>
  <c r="AE38" i="1" s="1"/>
  <c r="AE30" i="1" s="1"/>
  <c r="AC25" i="1"/>
  <c r="E25" i="1"/>
  <c r="Q25" i="1"/>
  <c r="AE149" i="1"/>
  <c r="F28" i="1"/>
  <c r="J28" i="1"/>
  <c r="N28" i="1"/>
  <c r="R28" i="1"/>
  <c r="V28" i="1"/>
  <c r="Z28" i="1"/>
  <c r="AD28" i="1"/>
  <c r="AG260" i="1"/>
  <c r="S259" i="1"/>
  <c r="G344" i="1"/>
  <c r="G337" i="1" s="1"/>
  <c r="K344" i="1"/>
  <c r="K337" i="1" s="1"/>
  <c r="O344" i="1"/>
  <c r="O337" i="1" s="1"/>
  <c r="S344" i="1"/>
  <c r="S337" i="1" s="1"/>
  <c r="W344" i="1"/>
  <c r="W337" i="1" s="1"/>
  <c r="AA344" i="1"/>
  <c r="AA337" i="1" s="1"/>
  <c r="E344" i="1"/>
  <c r="E337" i="1" s="1"/>
  <c r="I344" i="1"/>
  <c r="I337" i="1" s="1"/>
  <c r="M344" i="1"/>
  <c r="M337" i="1" s="1"/>
  <c r="Q344" i="1"/>
  <c r="Q337" i="1" s="1"/>
  <c r="U344" i="1"/>
  <c r="U337" i="1" s="1"/>
  <c r="Y344" i="1"/>
  <c r="Y337" i="1" s="1"/>
  <c r="AC344" i="1"/>
  <c r="AC337" i="1" s="1"/>
  <c r="AA382" i="1"/>
  <c r="AG25" i="1"/>
  <c r="O529" i="1"/>
  <c r="Z66" i="1"/>
  <c r="O25" i="1"/>
  <c r="E38" i="1"/>
  <c r="E30" i="1" s="1"/>
  <c r="I38" i="1"/>
  <c r="M38" i="1"/>
  <c r="Q38" i="1"/>
  <c r="Q30" i="1" s="1"/>
  <c r="U38" i="1"/>
  <c r="U30" i="1" s="1"/>
  <c r="Y38" i="1"/>
  <c r="AC38" i="1"/>
  <c r="AC30" i="1" s="1"/>
  <c r="D50" i="1"/>
  <c r="H50" i="1"/>
  <c r="T50" i="1"/>
  <c r="AD25" i="1"/>
  <c r="Z25" i="1"/>
  <c r="AE146" i="1"/>
  <c r="AG149" i="1"/>
  <c r="J276" i="1"/>
  <c r="R276" i="1"/>
  <c r="L373" i="1"/>
  <c r="P373" i="1"/>
  <c r="X373" i="1"/>
  <c r="AB373" i="1"/>
  <c r="D382" i="1"/>
  <c r="L382" i="1"/>
  <c r="AB382" i="1"/>
  <c r="T496" i="1"/>
  <c r="V513" i="1"/>
  <c r="AC584" i="1"/>
  <c r="L584" i="1"/>
  <c r="L583" i="1" s="1"/>
  <c r="T584" i="1"/>
  <c r="T583" i="1" s="1"/>
  <c r="X584" i="1"/>
  <c r="X583" i="1" s="1"/>
  <c r="AB584" i="1"/>
  <c r="AE608" i="1"/>
  <c r="AE604" i="1" s="1"/>
  <c r="G142" i="1"/>
  <c r="G26" i="1" s="1"/>
  <c r="W142" i="1"/>
  <c r="W26" i="1" s="1"/>
  <c r="G38" i="1"/>
  <c r="K38" i="1"/>
  <c r="O38" i="1"/>
  <c r="O30" i="1" s="1"/>
  <c r="S38" i="1"/>
  <c r="S30" i="1" s="1"/>
  <c r="AA38" i="1"/>
  <c r="J50" i="1"/>
  <c r="R50" i="1"/>
  <c r="AG61" i="1"/>
  <c r="AH61" i="1" s="1"/>
  <c r="D142" i="1"/>
  <c r="D26" i="1" s="1"/>
  <c r="L142" i="1"/>
  <c r="L26" i="1" s="1"/>
  <c r="T142" i="1"/>
  <c r="T26" i="1" s="1"/>
  <c r="Q241" i="1"/>
  <c r="P241" i="1"/>
  <c r="G276" i="1"/>
  <c r="K276" i="1"/>
  <c r="O276" i="1"/>
  <c r="S276" i="1"/>
  <c r="W276" i="1"/>
  <c r="AA276" i="1"/>
  <c r="AG283" i="1"/>
  <c r="AH283" i="1" s="1"/>
  <c r="AB25" i="1"/>
  <c r="D30" i="1"/>
  <c r="L30" i="1"/>
  <c r="X30" i="1"/>
  <c r="H38" i="1"/>
  <c r="H30" i="1" s="1"/>
  <c r="P38" i="1"/>
  <c r="P30" i="1" s="1"/>
  <c r="AB38" i="1"/>
  <c r="AB30" i="1" s="1"/>
  <c r="AG44" i="1"/>
  <c r="AG38" i="1" s="1"/>
  <c r="AG51" i="1"/>
  <c r="AH51" i="1" s="1"/>
  <c r="F66" i="1"/>
  <c r="V66" i="1"/>
  <c r="S25" i="1"/>
  <c r="R66" i="1"/>
  <c r="O142" i="1"/>
  <c r="O26" i="1" s="1"/>
  <c r="AE25" i="1"/>
  <c r="I30" i="1"/>
  <c r="M30" i="1"/>
  <c r="Y30" i="1"/>
  <c r="F38" i="1"/>
  <c r="J38" i="1"/>
  <c r="V38" i="1"/>
  <c r="V30" i="1" s="1"/>
  <c r="Z38" i="1"/>
  <c r="Z30" i="1" s="1"/>
  <c r="AD38" i="1"/>
  <c r="AD30" i="1" s="1"/>
  <c r="L50" i="1"/>
  <c r="P50" i="1"/>
  <c r="AB50" i="1"/>
  <c r="G66" i="1"/>
  <c r="K66" i="1"/>
  <c r="O66" i="1"/>
  <c r="W66" i="1"/>
  <c r="AA66" i="1"/>
  <c r="Y241" i="1"/>
  <c r="F25" i="1"/>
  <c r="F496" i="1"/>
  <c r="J496" i="1"/>
  <c r="N496" i="1"/>
  <c r="R496" i="1"/>
  <c r="V496" i="1"/>
  <c r="AD496" i="1"/>
  <c r="E373" i="1"/>
  <c r="I373" i="1"/>
  <c r="M373" i="1"/>
  <c r="Q373" i="1"/>
  <c r="U373" i="1"/>
  <c r="Y373" i="1"/>
  <c r="AC373" i="1"/>
  <c r="K382" i="1"/>
  <c r="P25" i="1"/>
  <c r="D584" i="1"/>
  <c r="D583" i="1" s="1"/>
  <c r="G241" i="1"/>
  <c r="K241" i="1"/>
  <c r="O241" i="1"/>
  <c r="S241" i="1"/>
  <c r="S240" i="1" s="1"/>
  <c r="W241" i="1"/>
  <c r="AA241" i="1"/>
  <c r="AE241" i="1"/>
  <c r="U241" i="1"/>
  <c r="F259" i="1"/>
  <c r="J259" i="1"/>
  <c r="R259" i="1"/>
  <c r="V259" i="1"/>
  <c r="Z259" i="1"/>
  <c r="AE277" i="1"/>
  <c r="AE383" i="1"/>
  <c r="AE417" i="1"/>
  <c r="L496" i="1"/>
  <c r="AG508" i="1"/>
  <c r="AG503" i="1" s="1"/>
  <c r="AG496" i="1" s="1"/>
  <c r="J513" i="1"/>
  <c r="N513" i="1"/>
  <c r="Z513" i="1"/>
  <c r="AG525" i="1"/>
  <c r="AH525" i="1" s="1"/>
  <c r="M529" i="1"/>
  <c r="Q529" i="1"/>
  <c r="AC529" i="1"/>
  <c r="G584" i="1"/>
  <c r="G583" i="1" s="1"/>
  <c r="O584" i="1"/>
  <c r="O583" i="1" s="1"/>
  <c r="W584" i="1"/>
  <c r="W583" i="1" s="1"/>
  <c r="T66" i="1"/>
  <c r="M25" i="1"/>
  <c r="U25" i="1"/>
  <c r="AE158" i="1"/>
  <c r="AF158" i="1" s="1"/>
  <c r="G259" i="1"/>
  <c r="K259" i="1"/>
  <c r="O259" i="1"/>
  <c r="W259" i="1"/>
  <c r="AA259" i="1"/>
  <c r="F276" i="1"/>
  <c r="N276" i="1"/>
  <c r="V276" i="1"/>
  <c r="AD276" i="1"/>
  <c r="D373" i="1"/>
  <c r="T373" i="1"/>
  <c r="E496" i="1"/>
  <c r="I496" i="1"/>
  <c r="M496" i="1"/>
  <c r="Q496" i="1"/>
  <c r="U496" i="1"/>
  <c r="Y496" i="1"/>
  <c r="AC496" i="1"/>
  <c r="D513" i="1"/>
  <c r="D495" i="1" s="1"/>
  <c r="H513" i="1"/>
  <c r="H495" i="1" s="1"/>
  <c r="L513" i="1"/>
  <c r="P513" i="1"/>
  <c r="T513" i="1"/>
  <c r="X513" i="1"/>
  <c r="X495" i="1" s="1"/>
  <c r="AB513" i="1"/>
  <c r="G529" i="1"/>
  <c r="K529" i="1"/>
  <c r="W529" i="1"/>
  <c r="AA529" i="1"/>
  <c r="AE530" i="1"/>
  <c r="R529" i="1"/>
  <c r="AD529" i="1"/>
  <c r="K142" i="1"/>
  <c r="K26" i="1" s="1"/>
  <c r="AA142" i="1"/>
  <c r="AA26" i="1" s="1"/>
  <c r="P66" i="1"/>
  <c r="H142" i="1"/>
  <c r="H26" i="1" s="1"/>
  <c r="X142" i="1"/>
  <c r="X26" i="1" s="1"/>
  <c r="AG158" i="1"/>
  <c r="Z496" i="1"/>
  <c r="AC583" i="1"/>
  <c r="F382" i="1"/>
  <c r="J382" i="1"/>
  <c r="N382" i="1"/>
  <c r="N24" i="1" s="1"/>
  <c r="R382" i="1"/>
  <c r="V382" i="1"/>
  <c r="Z382" i="1"/>
  <c r="AD382" i="1"/>
  <c r="S142" i="1"/>
  <c r="S26" i="1" s="1"/>
  <c r="AH608" i="1"/>
  <c r="AG604" i="1"/>
  <c r="AH604" i="1" s="1"/>
  <c r="L66" i="1"/>
  <c r="AB66" i="1"/>
  <c r="P142" i="1"/>
  <c r="P26" i="1" s="1"/>
  <c r="AE54" i="1"/>
  <c r="AG313" i="1"/>
  <c r="AH313" i="1" s="1"/>
  <c r="S382" i="1"/>
  <c r="S336" i="1" s="1"/>
  <c r="F30" i="1"/>
  <c r="J30" i="1"/>
  <c r="N30" i="1"/>
  <c r="E50" i="1"/>
  <c r="I50" i="1"/>
  <c r="M50" i="1"/>
  <c r="Q50" i="1"/>
  <c r="U50" i="1"/>
  <c r="Y50" i="1"/>
  <c r="AC50" i="1"/>
  <c r="AE51" i="1"/>
  <c r="AE61" i="1"/>
  <c r="E66" i="1"/>
  <c r="I66" i="1"/>
  <c r="M66" i="1"/>
  <c r="Q66" i="1"/>
  <c r="U66" i="1"/>
  <c r="Y66" i="1"/>
  <c r="AC66" i="1"/>
  <c r="AE67" i="1"/>
  <c r="AE81" i="1"/>
  <c r="AE97" i="1"/>
  <c r="E142" i="1"/>
  <c r="E26" i="1" s="1"/>
  <c r="I142" i="1"/>
  <c r="I26" i="1" s="1"/>
  <c r="M142" i="1"/>
  <c r="M26" i="1" s="1"/>
  <c r="Q142" i="1"/>
  <c r="Q26" i="1" s="1"/>
  <c r="U142" i="1"/>
  <c r="U26" i="1" s="1"/>
  <c r="Y142" i="1"/>
  <c r="Y26" i="1" s="1"/>
  <c r="AC142" i="1"/>
  <c r="AC26" i="1" s="1"/>
  <c r="AG267" i="1"/>
  <c r="AH267" i="1" s="1"/>
  <c r="AE313" i="1"/>
  <c r="G382" i="1"/>
  <c r="O382" i="1"/>
  <c r="W382" i="1"/>
  <c r="AE391" i="1"/>
  <c r="G30" i="1"/>
  <c r="K30" i="1"/>
  <c r="W30" i="1"/>
  <c r="AA30" i="1"/>
  <c r="AG97" i="1"/>
  <c r="AH97" i="1" s="1"/>
  <c r="F142" i="1"/>
  <c r="F26" i="1" s="1"/>
  <c r="J142" i="1"/>
  <c r="J26" i="1" s="1"/>
  <c r="N142" i="1"/>
  <c r="N26" i="1" s="1"/>
  <c r="R142" i="1"/>
  <c r="R26" i="1" s="1"/>
  <c r="V142" i="1"/>
  <c r="V26" i="1" s="1"/>
  <c r="Z142" i="1"/>
  <c r="Z26" i="1" s="1"/>
  <c r="AD142" i="1"/>
  <c r="AD26" i="1" s="1"/>
  <c r="AH266" i="1"/>
  <c r="AG265" i="1"/>
  <c r="F373" i="1"/>
  <c r="J373" i="1"/>
  <c r="N373" i="1"/>
  <c r="R373" i="1"/>
  <c r="V373" i="1"/>
  <c r="Z373" i="1"/>
  <c r="AD373" i="1"/>
  <c r="AD23" i="1" s="1"/>
  <c r="H382" i="1"/>
  <c r="P382" i="1"/>
  <c r="X382" i="1"/>
  <c r="AB583" i="1"/>
  <c r="Z241" i="1"/>
  <c r="AD241" i="1"/>
  <c r="AD240" i="1" s="1"/>
  <c r="E241" i="1"/>
  <c r="I241" i="1"/>
  <c r="D259" i="1"/>
  <c r="H259" i="1"/>
  <c r="L259" i="1"/>
  <c r="P259" i="1"/>
  <c r="T259" i="1"/>
  <c r="X259" i="1"/>
  <c r="AB259" i="1"/>
  <c r="AE260" i="1"/>
  <c r="AG277" i="1"/>
  <c r="AH277" i="1" s="1"/>
  <c r="D344" i="1"/>
  <c r="D337" i="1" s="1"/>
  <c r="H344" i="1"/>
  <c r="H337" i="1" s="1"/>
  <c r="L344" i="1"/>
  <c r="L337" i="1" s="1"/>
  <c r="P344" i="1"/>
  <c r="P337" i="1" s="1"/>
  <c r="T344" i="1"/>
  <c r="T337" i="1" s="1"/>
  <c r="T336" i="1" s="1"/>
  <c r="X344" i="1"/>
  <c r="X337" i="1" s="1"/>
  <c r="AB344" i="1"/>
  <c r="AB337" i="1" s="1"/>
  <c r="AG353" i="1"/>
  <c r="AH353" i="1" s="1"/>
  <c r="AE378" i="1"/>
  <c r="AE373" i="1" s="1"/>
  <c r="AG391" i="1"/>
  <c r="AH391" i="1" s="1"/>
  <c r="P496" i="1"/>
  <c r="AE508" i="1"/>
  <c r="AE503" i="1" s="1"/>
  <c r="AE496" i="1" s="1"/>
  <c r="E513" i="1"/>
  <c r="I513" i="1"/>
  <c r="M513" i="1"/>
  <c r="Q513" i="1"/>
  <c r="U513" i="1"/>
  <c r="Y513" i="1"/>
  <c r="AC513" i="1"/>
  <c r="AG530" i="1"/>
  <c r="AG540" i="1"/>
  <c r="AH540" i="1" s="1"/>
  <c r="AG574" i="1"/>
  <c r="AH574" i="1" s="1"/>
  <c r="AH596" i="1"/>
  <c r="AG591" i="1"/>
  <c r="AH591" i="1" s="1"/>
  <c r="E259" i="1"/>
  <c r="I259" i="1"/>
  <c r="M259" i="1"/>
  <c r="Q259" i="1"/>
  <c r="U259" i="1"/>
  <c r="Y259" i="1"/>
  <c r="AC259" i="1"/>
  <c r="AE267" i="1"/>
  <c r="AE283" i="1"/>
  <c r="AE353" i="1"/>
  <c r="AE344" i="1" s="1"/>
  <c r="AE337" i="1" s="1"/>
  <c r="E382" i="1"/>
  <c r="I382" i="1"/>
  <c r="M382" i="1"/>
  <c r="M336" i="1" s="1"/>
  <c r="Q382" i="1"/>
  <c r="U382" i="1"/>
  <c r="Y382" i="1"/>
  <c r="AC382" i="1"/>
  <c r="AC336" i="1" s="1"/>
  <c r="AG417" i="1"/>
  <c r="AH417" i="1" s="1"/>
  <c r="AE525" i="1"/>
  <c r="E584" i="1"/>
  <c r="E583" i="1" s="1"/>
  <c r="I584" i="1"/>
  <c r="I583" i="1" s="1"/>
  <c r="M584" i="1"/>
  <c r="M583" i="1" s="1"/>
  <c r="Q584" i="1"/>
  <c r="Q583" i="1" s="1"/>
  <c r="U584" i="1"/>
  <c r="U583" i="1" s="1"/>
  <c r="Y584" i="1"/>
  <c r="Y583" i="1" s="1"/>
  <c r="AG460" i="1"/>
  <c r="AH460" i="1" s="1"/>
  <c r="G496" i="1"/>
  <c r="K496" i="1"/>
  <c r="O496" i="1"/>
  <c r="S496" i="1"/>
  <c r="W496" i="1"/>
  <c r="AA496" i="1"/>
  <c r="AE514" i="1"/>
  <c r="G513" i="1"/>
  <c r="K513" i="1"/>
  <c r="O513" i="1"/>
  <c r="S513" i="1"/>
  <c r="S23" i="1" s="1"/>
  <c r="W513" i="1"/>
  <c r="AA513" i="1"/>
  <c r="AE540" i="1"/>
  <c r="AE529" i="1" s="1"/>
  <c r="F583" i="1"/>
  <c r="R583" i="1"/>
  <c r="AE584" i="1"/>
  <c r="AE583" i="1" s="1"/>
  <c r="AG32" i="1"/>
  <c r="AH44" i="1"/>
  <c r="AH149" i="1"/>
  <c r="AG67" i="1"/>
  <c r="AG81" i="1"/>
  <c r="AH81" i="1" s="1"/>
  <c r="AG59" i="1"/>
  <c r="AH59" i="1" s="1"/>
  <c r="AG146" i="1"/>
  <c r="AH146" i="1" s="1"/>
  <c r="AH269" i="1"/>
  <c r="AH279" i="1"/>
  <c r="AH315" i="1"/>
  <c r="AG376" i="1"/>
  <c r="AH376" i="1" s="1"/>
  <c r="AG378" i="1"/>
  <c r="AG383" i="1"/>
  <c r="AH458" i="1"/>
  <c r="AG457" i="1"/>
  <c r="AE460" i="1"/>
  <c r="P240" i="1" l="1"/>
  <c r="G336" i="1"/>
  <c r="T24" i="1"/>
  <c r="D24" i="1"/>
  <c r="T240" i="1"/>
  <c r="K23" i="1"/>
  <c r="H24" i="1"/>
  <c r="R29" i="1"/>
  <c r="F495" i="1"/>
  <c r="X24" i="1"/>
  <c r="X23" i="1"/>
  <c r="H240" i="1"/>
  <c r="O23" i="1"/>
  <c r="Y336" i="1"/>
  <c r="I336" i="1"/>
  <c r="Q495" i="1"/>
  <c r="D240" i="1"/>
  <c r="N495" i="1"/>
  <c r="AB24" i="1"/>
  <c r="AG248" i="1"/>
  <c r="AH248" i="1" s="1"/>
  <c r="Z23" i="1"/>
  <c r="AB495" i="1"/>
  <c r="L495" i="1"/>
  <c r="Z22" i="1"/>
  <c r="AB22" i="1"/>
  <c r="O240" i="1"/>
  <c r="D29" i="1"/>
  <c r="U22" i="1"/>
  <c r="W22" i="1"/>
  <c r="Q240" i="1"/>
  <c r="AG529" i="1"/>
  <c r="AH529" i="1" s="1"/>
  <c r="Z240" i="1"/>
  <c r="F23" i="1"/>
  <c r="W29" i="1"/>
  <c r="AC240" i="1"/>
  <c r="M240" i="1"/>
  <c r="Z495" i="1"/>
  <c r="R240" i="1"/>
  <c r="V495" i="1"/>
  <c r="E22" i="1"/>
  <c r="AE142" i="1"/>
  <c r="AE26" i="1" s="1"/>
  <c r="AA23" i="1"/>
  <c r="G22" i="1"/>
  <c r="P22" i="1"/>
  <c r="G23" i="1"/>
  <c r="L24" i="1"/>
  <c r="AD24" i="1"/>
  <c r="N240" i="1"/>
  <c r="AE513" i="1"/>
  <c r="Y495" i="1"/>
  <c r="I495" i="1"/>
  <c r="L23" i="1"/>
  <c r="N23" i="1"/>
  <c r="Z24" i="1"/>
  <c r="J24" i="1"/>
  <c r="AC22" i="1"/>
  <c r="J240" i="1"/>
  <c r="J495" i="1"/>
  <c r="AA29" i="1"/>
  <c r="U336" i="1"/>
  <c r="E336" i="1"/>
  <c r="M495" i="1"/>
  <c r="L336" i="1"/>
  <c r="AG259" i="1"/>
  <c r="AH259" i="1" s="1"/>
  <c r="L22" i="1"/>
  <c r="T495" i="1"/>
  <c r="AA336" i="1"/>
  <c r="AG513" i="1"/>
  <c r="AH513" i="1" s="1"/>
  <c r="J22" i="1"/>
  <c r="H336" i="1"/>
  <c r="N29" i="1"/>
  <c r="U240" i="1"/>
  <c r="R22" i="1"/>
  <c r="V29" i="1"/>
  <c r="Y22" i="1"/>
  <c r="AG276" i="1"/>
  <c r="AH276" i="1" s="1"/>
  <c r="O29" i="1"/>
  <c r="O22" i="1"/>
  <c r="V240" i="1"/>
  <c r="N22" i="1"/>
  <c r="T22" i="1"/>
  <c r="W23" i="1"/>
  <c r="AB336" i="1"/>
  <c r="AH265" i="1"/>
  <c r="V23" i="1"/>
  <c r="AE382" i="1"/>
  <c r="AE336" i="1" s="1"/>
  <c r="H29" i="1"/>
  <c r="D22" i="1"/>
  <c r="J29" i="1"/>
  <c r="T29" i="1"/>
  <c r="X336" i="1"/>
  <c r="I240" i="1"/>
  <c r="R23" i="1"/>
  <c r="F29" i="1"/>
  <c r="X240" i="1"/>
  <c r="V24" i="1"/>
  <c r="S24" i="1"/>
  <c r="AA240" i="1"/>
  <c r="K24" i="1"/>
  <c r="Q336" i="1"/>
  <c r="AD495" i="1"/>
  <c r="AA24" i="1"/>
  <c r="M22" i="1"/>
  <c r="AH38" i="1"/>
  <c r="X29" i="1"/>
  <c r="U495" i="1"/>
  <c r="E495" i="1"/>
  <c r="AB23" i="1"/>
  <c r="AB21" i="1" s="1"/>
  <c r="L240" i="1"/>
  <c r="AD336" i="1"/>
  <c r="AA22" i="1"/>
  <c r="K22" i="1"/>
  <c r="O24" i="1"/>
  <c r="U24" i="1"/>
  <c r="E24" i="1"/>
  <c r="Y23" i="1"/>
  <c r="I23" i="1"/>
  <c r="R24" i="1"/>
  <c r="R21" i="1" s="1"/>
  <c r="F240" i="1"/>
  <c r="AD22" i="1"/>
  <c r="AD21" i="1" s="1"/>
  <c r="AD29" i="1"/>
  <c r="K240" i="1"/>
  <c r="K29" i="1"/>
  <c r="E29" i="1"/>
  <c r="AC495" i="1"/>
  <c r="D336" i="1"/>
  <c r="N336" i="1"/>
  <c r="G29" i="1"/>
  <c r="Q24" i="1"/>
  <c r="U29" i="1"/>
  <c r="O336" i="1"/>
  <c r="W240" i="1"/>
  <c r="G240" i="1"/>
  <c r="Z29" i="1"/>
  <c r="AB29" i="1"/>
  <c r="L29" i="1"/>
  <c r="P495" i="1"/>
  <c r="J23" i="1"/>
  <c r="S22" i="1"/>
  <c r="H23" i="1"/>
  <c r="F24" i="1"/>
  <c r="K336" i="1"/>
  <c r="AB240" i="1"/>
  <c r="R495" i="1"/>
  <c r="Q22" i="1"/>
  <c r="AH530" i="1"/>
  <c r="R336" i="1"/>
  <c r="AE276" i="1"/>
  <c r="AG344" i="1"/>
  <c r="W24" i="1"/>
  <c r="P23" i="1"/>
  <c r="AE495" i="1"/>
  <c r="AE22" i="1"/>
  <c r="W495" i="1"/>
  <c r="P24" i="1"/>
  <c r="Y29" i="1"/>
  <c r="I29" i="1"/>
  <c r="AC29" i="1"/>
  <c r="S495" i="1"/>
  <c r="AE259" i="1"/>
  <c r="AE66" i="1"/>
  <c r="E23" i="1"/>
  <c r="AH158" i="1"/>
  <c r="AG28" i="1"/>
  <c r="AH28" i="1" s="1"/>
  <c r="D23" i="1"/>
  <c r="AE28" i="1"/>
  <c r="AF28" i="1" s="1"/>
  <c r="I22" i="1"/>
  <c r="P29" i="1"/>
  <c r="S29" i="1"/>
  <c r="V22" i="1"/>
  <c r="F22" i="1"/>
  <c r="O495" i="1"/>
  <c r="AG584" i="1"/>
  <c r="E240" i="1"/>
  <c r="AC24" i="1"/>
  <c r="M24" i="1"/>
  <c r="AE50" i="1"/>
  <c r="AE29" i="1" s="1"/>
  <c r="Q23" i="1"/>
  <c r="T23" i="1"/>
  <c r="V336" i="1"/>
  <c r="F336" i="1"/>
  <c r="G24" i="1"/>
  <c r="G495" i="1"/>
  <c r="J336" i="1"/>
  <c r="U23" i="1"/>
  <c r="Z336" i="1"/>
  <c r="Q29" i="1"/>
  <c r="X22" i="1"/>
  <c r="X21" i="1" s="1"/>
  <c r="H22" i="1"/>
  <c r="M29" i="1"/>
  <c r="AA495" i="1"/>
  <c r="K495" i="1"/>
  <c r="P336" i="1"/>
  <c r="Y24" i="1"/>
  <c r="I24" i="1"/>
  <c r="AC23" i="1"/>
  <c r="M23" i="1"/>
  <c r="W336" i="1"/>
  <c r="AH378" i="1"/>
  <c r="AG373" i="1"/>
  <c r="AH373" i="1" s="1"/>
  <c r="AG142" i="1"/>
  <c r="AG50" i="1"/>
  <c r="AG382" i="1"/>
  <c r="AH382" i="1" s="1"/>
  <c r="AH383" i="1"/>
  <c r="AH457" i="1"/>
  <c r="AG453" i="1"/>
  <c r="AH453" i="1" s="1"/>
  <c r="AG66" i="1"/>
  <c r="AH67" i="1"/>
  <c r="AH32" i="1"/>
  <c r="AG31" i="1"/>
  <c r="AG495" i="1" l="1"/>
  <c r="AH495" i="1" s="1"/>
  <c r="D21" i="1"/>
  <c r="P21" i="1"/>
  <c r="AG241" i="1"/>
  <c r="AG240" i="1" s="1"/>
  <c r="AH240" i="1" s="1"/>
  <c r="AF29" i="1"/>
  <c r="O21" i="1"/>
  <c r="Z21" i="1"/>
  <c r="L21" i="1"/>
  <c r="H21" i="1"/>
  <c r="U21" i="1"/>
  <c r="G21" i="1"/>
  <c r="W21" i="1"/>
  <c r="J21" i="1"/>
  <c r="AA21" i="1"/>
  <c r="T21" i="1"/>
  <c r="S21" i="1"/>
  <c r="N21" i="1"/>
  <c r="E21" i="1"/>
  <c r="AE24" i="1"/>
  <c r="M21" i="1"/>
  <c r="Q21" i="1"/>
  <c r="F21" i="1"/>
  <c r="AE240" i="1"/>
  <c r="K21" i="1"/>
  <c r="Y21" i="1"/>
  <c r="V21" i="1"/>
  <c r="I21" i="1"/>
  <c r="AH344" i="1"/>
  <c r="AG337" i="1"/>
  <c r="AH337" i="1" s="1"/>
  <c r="AC21" i="1"/>
  <c r="AE23" i="1"/>
  <c r="AE21" i="1" s="1"/>
  <c r="AF21" i="1" s="1"/>
  <c r="AH584" i="1"/>
  <c r="AG583" i="1"/>
  <c r="AH583" i="1" s="1"/>
  <c r="AH50" i="1"/>
  <c r="AG23" i="1"/>
  <c r="AH23" i="1" s="1"/>
  <c r="AH241" i="1"/>
  <c r="AG30" i="1"/>
  <c r="AH31" i="1"/>
  <c r="AH66" i="1"/>
  <c r="AG24" i="1"/>
  <c r="AH24" i="1" s="1"/>
  <c r="AH142" i="1"/>
  <c r="AG26" i="1"/>
  <c r="AH26" i="1" s="1"/>
  <c r="AG336" i="1" l="1"/>
  <c r="AH336" i="1" s="1"/>
  <c r="AH30" i="1"/>
  <c r="AG22" i="1"/>
  <c r="AG29" i="1"/>
  <c r="AH29" i="1" s="1"/>
  <c r="AH22" i="1" l="1"/>
  <c r="AG21" i="1"/>
  <c r="AH21" i="1" s="1"/>
</calcChain>
</file>

<file path=xl/sharedStrings.xml><?xml version="1.0" encoding="utf-8"?>
<sst xmlns="http://schemas.openxmlformats.org/spreadsheetml/2006/main" count="3230" uniqueCount="1493">
  <si>
    <t>Приложение  № 3</t>
  </si>
  <si>
    <t>к приказу Минэнерго России</t>
  </si>
  <si>
    <t>от «___» ___ 2017 г. №______</t>
  </si>
  <si>
    <t>Форма 3. Отчет об исполнении плана ввода основных средств по инвестиционным проектам</t>
  </si>
  <si>
    <t>за 2021 год</t>
  </si>
  <si>
    <t xml:space="preserve">                  полное наименование субъекта электроэнергетики</t>
  </si>
  <si>
    <t>Год формирования информации: 2022 год</t>
  </si>
  <si>
    <t>Утвержденные плановые значения показателей приведены в соответствии с  приказом Минэнерго России от 16.12.2021 № 19@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</si>
  <si>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</si>
  <si>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</si>
  <si>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</si>
  <si>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</si>
  <si>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</si>
  <si>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2021 году</t>
  </si>
  <si>
    <t>Отклонение от плана ввода основных средств 2021 года</t>
  </si>
  <si>
    <t>Причины отклонений</t>
  </si>
  <si>
    <t>План</t>
  </si>
  <si>
    <t>Факт</t>
  </si>
  <si>
    <t>нематериальные активы</t>
  </si>
  <si>
    <t>основные средства</t>
  </si>
  <si>
    <t>млн рублей (без НДС)</t>
  </si>
  <si>
    <t>МВт</t>
  </si>
  <si>
    <t>Гкал/ч</t>
  </si>
  <si>
    <t>км ТС</t>
  </si>
  <si>
    <t>МВ×А</t>
  </si>
  <si>
    <t>Другое</t>
  </si>
  <si>
    <t>шт.</t>
  </si>
  <si>
    <t>км</t>
  </si>
  <si>
    <t>га</t>
  </si>
  <si>
    <t>т/час</t>
  </si>
  <si>
    <t>м2</t>
  </si>
  <si>
    <t>млн.м3</t>
  </si>
  <si>
    <t>млн рублей
 (без НДС)</t>
  </si>
  <si>
    <t xml:space="preserve"> %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</si>
  <si>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</si>
  <si>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</si>
  <si>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</si>
  <si>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</si>
  <si>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</si>
  <si>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</si>
  <si>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</si>
  <si>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</si>
  <si>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</si>
  <si>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</si>
  <si>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</si>
  <si>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</si>
  <si>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</si>
  <si>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</si>
  <si>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</si>
  <si>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</si>
  <si>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</si>
  <si>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</si>
  <si>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</si>
  <si>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</si>
  <si>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</si>
  <si>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</si>
  <si>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</si>
  <si>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</si>
  <si>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</si>
  <si>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</si>
  <si>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Устройство двух линейных ячеек  № 16 и 17 в ЗРУ 110 кВ Хабаровской ТЭЦ-1</t>
  </si>
  <si>
    <t>F_505-ХГ-24</t>
  </si>
  <si>
    <t>линейные ячейки (№16 и №17) - 2шт.</t>
  </si>
  <si>
    <t>Не выполнены пусконаладочные работы по причине переноса сроков выполнения работ по подключению сетей АО «ДРСК» к ЗРУ 110 кВ Хабаровской ТЭЦ-1 на конец 2022г.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</si>
  <si>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</si>
  <si>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</si>
  <si>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</si>
  <si>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</si>
  <si>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</si>
  <si>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</si>
  <si>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</si>
  <si>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</si>
  <si>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</si>
  <si>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</si>
  <si>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</si>
  <si>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</si>
  <si>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</si>
  <si>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</si>
  <si>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</si>
  <si>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</si>
  <si>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</si>
  <si>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</si>
  <si>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</si>
  <si>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</si>
  <si>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</si>
  <si>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</si>
  <si>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</si>
  <si>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</si>
  <si>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</si>
  <si>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</si>
  <si>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</si>
  <si>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</si>
  <si>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Участок тепломагистрали 1 шт.</t>
  </si>
  <si>
    <t xml:space="preserve">Уменьшение стоимости проекта и давальческих материалов по результатам закупочных процедур. 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</si>
  <si>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</si>
  <si>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</si>
  <si>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</si>
  <si>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</si>
  <si>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</si>
  <si>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</si>
  <si>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градирни ст. № 2 Хабаровской ТЭЦ-3</t>
  </si>
  <si>
    <t>H_505-ХГ-104</t>
  </si>
  <si>
    <t>градирня ст.№ 2 (площадь орошения 3200м2)</t>
  </si>
  <si>
    <t>Реконструкция электрофильтров Хабаровской ТЭЦ-3</t>
  </si>
  <si>
    <t>I_505-ХГ-134</t>
  </si>
  <si>
    <t>энергоблок ТПЕ-215, Т-180-130 ст. № 2</t>
  </si>
  <si>
    <t>1.2.2</t>
  </si>
  <si>
    <t>Реконструкция котельных всего, в том числе: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</si>
  <si>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</si>
  <si>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</si>
  <si>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</si>
  <si>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</si>
  <si>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</si>
  <si>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</si>
  <si>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насосная котельной - 1 шт.</t>
  </si>
  <si>
    <t xml:space="preserve">Позднее заключение договора и низкие темпы выполнения работ подрядной организацией. Планируется продление сроков выполнения работ, с выставлением штрафных санкций.    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</si>
  <si>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</si>
  <si>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</si>
  <si>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</si>
  <si>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</si>
  <si>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</si>
  <si>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</si>
  <si>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2 участка теплотрассы</t>
  </si>
  <si>
    <t xml:space="preserve">Всвязи с низкими темпами производства работ и отсутствием материалов поставки, подрядчик идет с отставанием от графика производства работ. 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</si>
  <si>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</si>
  <si>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</si>
  <si>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</si>
  <si>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</si>
  <si>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Изменение  условий по результатам заключения договоров/доп. соглашений (аренда земли)</t>
  </si>
  <si>
    <t>Наращивание золоотвала №2 (1 очередь) Хабаровской ТЭЦ-3 на 1800 тыс. м3</t>
  </si>
  <si>
    <t>H_505-ХГ-57</t>
  </si>
  <si>
    <t>Наращивание золоотвала - 1,8 тыс. м3</t>
  </si>
  <si>
    <t>Низкие темпы производства работ подрядной организацией.</t>
  </si>
  <si>
    <t>Реконструкция баков  аккумуляторов на ПНС-922 и ПНС-315 (СП ХТС)</t>
  </si>
  <si>
    <t>F_505-ХТСКх-15</t>
  </si>
  <si>
    <t>бак-аккумулятор - 4шт.</t>
  </si>
  <si>
    <t>Реконструкция распредустройств 6,0 кВ Хабаровской ТЭЦ-2  с заменой масляных выключателей  на ваккумные в секциях  5Р</t>
  </si>
  <si>
    <t>H_505-ХТСКх-43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</si>
  <si>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</si>
  <si>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</si>
  <si>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</si>
  <si>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</si>
  <si>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котлоагрегата к/а ст. № 14 БКЗ-210-140-7 Хабаровской ТЭЦ-1</t>
  </si>
  <si>
    <t>H_505-ХГ-5</t>
  </si>
  <si>
    <t xml:space="preserve">котлоагрегат ст. № 14 БКЗ-210-140Ф </t>
  </si>
  <si>
    <t>Котлоагрегата к/а ст. № 14 БКЗ-210-140-7</t>
  </si>
  <si>
    <t>Модернизация э/б ст. №1 Хабаровской ТЭЦ-3</t>
  </si>
  <si>
    <t>H_505-ХГ-60</t>
  </si>
  <si>
    <t xml:space="preserve"> энергоблок №1 (6 полей электрофильтров)</t>
  </si>
  <si>
    <t>Модернизация котлоагрегата э/б ст. №3  Хабаровской ТЭЦ-3</t>
  </si>
  <si>
    <t>K_505-ХГ-150</t>
  </si>
  <si>
    <t>Модернизация котлоагрегата э/б ст. №2  Хабаровской ТЭЦ-3</t>
  </si>
  <si>
    <t>K_505-ХГ-151</t>
  </si>
  <si>
    <t xml:space="preserve"> Котлоагрегат ТПЕ-215 ст. №2 - 1 шт.</t>
  </si>
  <si>
    <t>Техперевооружение установки постоянного тока на Хабаровской ТЭЦ-1</t>
  </si>
  <si>
    <t>K_505-ХГ-165</t>
  </si>
  <si>
    <t xml:space="preserve"> аккумуляторная батарея АКБ-2 - 1шт.</t>
  </si>
  <si>
    <t>Модернизация турбоагрегата ст. № 8 Т-100/130 Хабаровской ТЭЦ-1</t>
  </si>
  <si>
    <t>I_505-ХГ-119</t>
  </si>
  <si>
    <t>Модернизация котлоагрегата к/а ст. № 8 БКЗ-220-100 Хабаровской ТЭЦ-1</t>
  </si>
  <si>
    <t>H_505-ХГ-91</t>
  </si>
  <si>
    <t>к/а ст. № 8 БКЗ-220-100 (комплектное распределительное устройство 1шт.)</t>
  </si>
  <si>
    <t>Котлоагрегат к/а ст. № 8 БКЗ-220-100</t>
  </si>
  <si>
    <t>Модернизация котлоагрегата ст. № 6 БКЗ-160-100ФБ Хабаровской ТЭЦ-1</t>
  </si>
  <si>
    <t>H_505-ХГ-97</t>
  </si>
  <si>
    <t xml:space="preserve">паровой котел БКЗ-160-100 ФБ ст. № 6 </t>
  </si>
  <si>
    <t xml:space="preserve">Причиной отклонения является удорожание закупочной стоимости материалов по актуальному прайсу по отношению к стоимости запланированной. </t>
  </si>
  <si>
    <t>Модернизация котлоагрегата ст. №1 БКЗ-75-39ФБ Николаевской ТЭЦ</t>
  </si>
  <si>
    <t>H_505-ХГ-98</t>
  </si>
  <si>
    <t>паровой котлоагрегат БКЗ-75-39 ФБ ст.№ 1</t>
  </si>
  <si>
    <t xml:space="preserve"> Уменьшение стоимости материалов от запланированных.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</si>
  <si>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</si>
  <si>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</si>
  <si>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 xml:space="preserve">к/а ст. №12 БКЗ 210-140Ф (12 кубов ВЗП) 
к/а ст. №15 БКЗ 210-140-7 (12 кубов ВЗП) </t>
  </si>
  <si>
    <t>Причиной отклонения является снижение стоимости выполнения работ при корректировке сметной документации.</t>
  </si>
  <si>
    <t>Модернизация воздухоподогревателей котлоагрегатов СП "Хабаровская ТЭЦ-3"- КА энергоблоков №1, 2, 3</t>
  </si>
  <si>
    <t>I_505-ХГ-132</t>
  </si>
  <si>
    <t>воздухоподогревать к/а ТПЕ-215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</si>
  <si>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</si>
  <si>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</si>
  <si>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к/а № 1</t>
  </si>
  <si>
    <t xml:space="preserve">Позднее заключение договора подряда. Выполнение работ планируется начать в соответствии с графиком выполнения работ. 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</si>
  <si>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</si>
  <si>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</si>
  <si>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</si>
  <si>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</si>
  <si>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СовГавань (от котельных №1; 2; 3; ИК-5; 6; 8; 9; 10)</t>
  </si>
  <si>
    <t>L_505-ХГ-173</t>
  </si>
  <si>
    <t>Котельная№3 - надземная прокладка труб - 0,3053 км. Котельная №10 - надземная прокладка труб - 0,0913 км. Котельная №ИК5 - надземная прокладка труб - 0,0996 км. Котельная №9 - надземная прокладка труб - 0,1055 км. Котельная №6 - надземная прокладка труб - 0,51405 км.</t>
  </si>
  <si>
    <t>Техперевооружение теплотрассы №4 г. Комсомольск-на-Амуре.(СП КТС)</t>
  </si>
  <si>
    <t>H_505-ХТСКх-9-37</t>
  </si>
  <si>
    <t>Участок теплотрассы №4 1 шт.</t>
  </si>
  <si>
    <t>Техперевооружение теплотрассы №15 г. Амурск.(СП КТС)</t>
  </si>
  <si>
    <t>H_505-ХТСКх-9-41</t>
  </si>
  <si>
    <t>Участок теплотрассы №15 1 шт.</t>
  </si>
  <si>
    <t>Техперевооружение теплотрассы №16 г. Амурск.(СП КТС)</t>
  </si>
  <si>
    <t>H_505-ХТСКх-9-42</t>
  </si>
  <si>
    <t>Техперевооружение теплотрассы №19 г. Комсомольск-на-Амуре.(СП КТС)</t>
  </si>
  <si>
    <t>H_505-ХТСКх-9-43</t>
  </si>
  <si>
    <t>Участок теплотрассы №19 1 шт.</t>
  </si>
  <si>
    <t>Техперевооружение теплотрассы №8 г. Комсомольск-на-Амуре.(СП КТС)</t>
  </si>
  <si>
    <t>H_505-ХТСКх-9-45</t>
  </si>
  <si>
    <t>Техперевооружение теплотрассы №11 г. Комсомольск-на-Амуре.(СП КТС)</t>
  </si>
  <si>
    <t>H_505-ХТСКх-9-46</t>
  </si>
  <si>
    <t>Участок теплотрассы №11 1 шт.</t>
  </si>
  <si>
    <t>Протяженность 0,1756 км ТС / 530*10</t>
  </si>
  <si>
    <t>Техперевооружение ТФРУ-2 тк 3-0 г. Комсомольск-на-Амуре</t>
  </si>
  <si>
    <t>H_505-ХТСКх-9-48</t>
  </si>
  <si>
    <t>Участок теплотрассы 1 шт.</t>
  </si>
  <si>
    <t>Протяженность 0,9078 км ТС / 530*10</t>
  </si>
  <si>
    <t>Техперевооружение тепломагистрали "Горьковская" г. Хабаровск. СП ХТС</t>
  </si>
  <si>
    <t>H_505-ХТСКх-10-17</t>
  </si>
  <si>
    <t>Участок тепломагистрали "Горьковская" - 1 шт.</t>
  </si>
  <si>
    <t>Техперевооружение тепломагистрали №11 г. Хабаровск. СП ХТС</t>
  </si>
  <si>
    <t>H_505-ХТСКх-10-18</t>
  </si>
  <si>
    <t>Техперевооружение тепломагистрали№19 г. Хабаровск. СП ХТС</t>
  </si>
  <si>
    <t>H_505-ХТСКх-10-21</t>
  </si>
  <si>
    <t>Участок тепломагистрали №19 - 1 шт.</t>
  </si>
  <si>
    <t>Техперевооружение тепломагистрали №32 г. Хабаровск. СП ХТС</t>
  </si>
  <si>
    <t>H_505-ХТСКх-10-23</t>
  </si>
  <si>
    <t>Участок тепломагистрали №32 - 1 шт.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</si>
  <si>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</si>
  <si>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</si>
  <si>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</si>
  <si>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</si>
  <si>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Участок тепломагистрали №31 - 1 шт.</t>
  </si>
  <si>
    <t>Техперевооружение тепломагистрали ТМ-14 г.Хабаровск</t>
  </si>
  <si>
    <t>H_505-ХТСКх-10-27</t>
  </si>
  <si>
    <t>Участок тепломагистрали №14 - 1 шт.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</si>
  <si>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</si>
  <si>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</si>
  <si>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</si>
  <si>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</si>
  <si>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Техническое перевооружение ПЭН (питательных электронасосов) на СП "Хабаровская ТЭЦ-3"  (2 шт)</t>
  </si>
  <si>
    <t>I_505-ХГ-137</t>
  </si>
  <si>
    <t>Техническое перевооружение ПЭН (питательных электронасосов) на СП  "Комсомольская ТЭЦ-3" (2 шт)</t>
  </si>
  <si>
    <t>I_505-ХГ-138</t>
  </si>
  <si>
    <t>питательный электронасос - 2шт.</t>
  </si>
  <si>
    <t xml:space="preserve">Отставание подрядчика от графика производства работ, и в связи с длительным проведением процедуры заключения договора на СМР. 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</si>
  <si>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</si>
  <si>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</si>
  <si>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КПП - 2 шт;
опоры оосвещения- 20 шт;
турникеты СКУД - 2 шт.</t>
  </si>
  <si>
    <t>Система ОСПО (радтиосвязь)-2шт., Система охранного телевидения-2 шт., Система электропитания-2шт., Система досмотра-1шт.</t>
  </si>
  <si>
    <t>Увеличение стоимости проекта.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</si>
  <si>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</si>
  <si>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</si>
  <si>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 xml:space="preserve"> Модульная серверная - 1шт; Наблюдательная вышка - 1шт ;Система сбора и обработки информации - 1шт;</t>
  </si>
  <si>
    <t>Длительное проведение закупочных процедур по выбору подрядных организаций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</si>
  <si>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</si>
  <si>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</si>
  <si>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система освещения</t>
  </si>
  <si>
    <t>калитка - 5 шт;
ворота -1 шт;КПП-1 шт;окраждение- 0,909 км.</t>
  </si>
  <si>
    <t>Техперевооружение комплекса инженерно-технических средств физической защиты СП  Амурская ТЭЦ</t>
  </si>
  <si>
    <t>F_505-ХГ-29</t>
  </si>
  <si>
    <t>система охранного освещения</t>
  </si>
  <si>
    <t xml:space="preserve">Отставание подрядчика от графика производства работ, заключается дополнительное соглашение по продлению сроков договора. 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</si>
  <si>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</si>
  <si>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</si>
  <si>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ограждение 550 м;
досмотровая площадка.</t>
  </si>
  <si>
    <t>Не выполнение подрядной организацией, договорных обязательств.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</si>
  <si>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</si>
  <si>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</si>
  <si>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>элегазовые выключатели - 3шт.</t>
  </si>
  <si>
    <t>Замена масляных выключателей на элегазовые выключатели 110 кВ 2 шт.</t>
  </si>
  <si>
    <t>Техперевооружение комплекса инженерно-технических средств физической защиты СП "Хабаровской ТЭЦ-1"</t>
  </si>
  <si>
    <t>H_505-ХГ-80</t>
  </si>
  <si>
    <t>противотаранное устройство ПТУ2 -2шт.;
ворота распашные серии PROM-UL -2шт;
локализатор взрыва ФОНТАН-1 -1шт.</t>
  </si>
  <si>
    <t>противотаранное устройство ПТУ2 -2шт, ограждение периметра "Махаон"-0,138 км</t>
  </si>
  <si>
    <t>Строительно - монтажные работы по объекту выполнены не в полом объёме, в связи с принятием решения о приостановлении строительства объекта. К учету приняты фактические объемы.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</si>
  <si>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</si>
  <si>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</si>
  <si>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ограждение из Панелей сварных с верхним барьером безопасности типа «Егоза» -1500м; установка распошные ворота - 2 шт;
 противотаранный барьер Полищука ПБПМ-ЭП-Па 6633/1500 - 1 шт;
КПП-1 шт.</t>
  </si>
  <si>
    <t xml:space="preserve">Отклонение связно с невыполнением работ подрядной организацией работ по прокладке кабелей, в связи с наступлением отрицательных температур окружающего воздуха. Ведется работа по расторжению с Подрядчиком договора по согласованию сторон.  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</si>
  <si>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</si>
  <si>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</si>
  <si>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Система учета выбросов - 1 шт.</t>
  </si>
  <si>
    <t>Длительное проведение закупочных процедур по выбору подрядной организации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</si>
  <si>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</si>
  <si>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</si>
  <si>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Система пожарной сигнализации и оповещения - 1шт; Система пожаротушения - 1шт;</t>
  </si>
  <si>
    <t>Система пожарной сигнализации и оповещения - 1шт</t>
  </si>
  <si>
    <t xml:space="preserve">Отклонение связано с невыполнением условий договора подрядчиком по разработке ПИР, в связи с чем заключается дополнительное соглашение на продление сроков выполнения работ. </t>
  </si>
  <si>
    <t>Техперевооружение системы управления информационной безопасности, СП Николаевская ТЭЦ</t>
  </si>
  <si>
    <t>K_505-ХГ-167</t>
  </si>
  <si>
    <t>Техперевооружение системы управления информационной безопасности, СП Амурская ТЭЦ</t>
  </si>
  <si>
    <t>K_505-ХГ-170</t>
  </si>
  <si>
    <t>Техперевооружение системы управления информационной безопасности, СП Хабаровская ТЭЦ-3</t>
  </si>
  <si>
    <t>K_505-ХГ-148</t>
  </si>
  <si>
    <t>Техперевооружение системы управления информационной безопасности, СП Комсомольская ТЭЦ-2</t>
  </si>
  <si>
    <t>K_505-ХГ-156</t>
  </si>
  <si>
    <t>Техперевооружение системы управления информационной безопасности, СП Комсомольская ТЭЦ-3</t>
  </si>
  <si>
    <t>K_505-ХГ-158</t>
  </si>
  <si>
    <t>Установка автоматической системы сигнализации Комсомольской ТЭЦ-3</t>
  </si>
  <si>
    <t>K_505-ХГ-160</t>
  </si>
  <si>
    <t>автоматическая система сигнализации</t>
  </si>
  <si>
    <t>автоматическая система сигнализации 2 шт</t>
  </si>
  <si>
    <t xml:space="preserve">
Установка системы пожаротушения трансформаторов ст.  1Т, 2Т  Николаевской ТЭЦ
</t>
  </si>
  <si>
    <t>K_505-ХГ-168</t>
  </si>
  <si>
    <t xml:space="preserve">
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</si>
  <si>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</si>
  <si>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</si>
  <si>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</si>
  <si>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</si>
  <si>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</si>
  <si>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</si>
  <si>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</si>
  <si>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Установка приборов учета сточных вод Амурской ТЭЦ (выпуск № 1, № 2), 2 шт.</t>
  </si>
  <si>
    <t>H_505-ХГ-115</t>
  </si>
  <si>
    <t>прибор учета сточных вод - 2шт.</t>
  </si>
  <si>
    <t>Техперевооружение комплекса инженерно-технических средств физической защиты Хабаровской ТЭЦ-2</t>
  </si>
  <si>
    <t>F_505-ХТСКх-5</t>
  </si>
  <si>
    <t>система автоматизации и видеонаблюдения - 1шт.</t>
  </si>
  <si>
    <t>камеры видеонаблюдения - 5 шт;
система автоматизации и видеонаблюдения - 1шт;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</si>
  <si>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</si>
  <si>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</si>
  <si>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опора охранного освещеия - 30шт.</t>
  </si>
  <si>
    <t>К учету приняты фактические законченные объемы работ.</t>
  </si>
  <si>
    <t>Техперевооружение дымовой трубы СП Хабаровская ТЭЦ-2</t>
  </si>
  <si>
    <t>F_505-ХТСКх-32</t>
  </si>
  <si>
    <t>Техперевооружение системы управления информационной безопасности, Комсомольские тепловые сети</t>
  </si>
  <si>
    <t>K_505-КТС-1</t>
  </si>
  <si>
    <t>Техперевооружение системы управления информационной безопасности, СП Хабаровская ТЭЦ-2</t>
  </si>
  <si>
    <t>K_505-ХТЭЦ2-1</t>
  </si>
  <si>
    <t>Техперевооружение системы управления информационной безопасности, Хабаровские тепловые сети</t>
  </si>
  <si>
    <t>K_505-ХТС-1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</si>
  <si>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</si>
  <si>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</si>
  <si>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 xml:space="preserve"> прибор учета тепловой энергии - 2шт.</t>
  </si>
  <si>
    <t xml:space="preserve"> прибор учета тепловой энергии - 1шт.</t>
  </si>
  <si>
    <t>Замена 2 лифтов в здании Исполнительного аппарата АО "ДГК"</t>
  </si>
  <si>
    <t>J_505-ИА-6</t>
  </si>
  <si>
    <t>лифт - 2шт.</t>
  </si>
  <si>
    <t>Замена 2 лифтов</t>
  </si>
  <si>
    <t>Замена систем кондиционирования в здании Исполнительного аппарата АО "ДГК", 12 ШТ.</t>
  </si>
  <si>
    <t>J_505-ИА-7</t>
  </si>
  <si>
    <t>система кондиционирования - 2шт.</t>
  </si>
  <si>
    <t>Техперевооружение системы управления информационной безопасности, Исполнительный аппарат  АО "ДГК"</t>
  </si>
  <si>
    <t>K_505-ИА-8</t>
  </si>
  <si>
    <t>Установка приборов учета расхода топлива на тепловозы Хабаровская ТЭЦ-1 (Тепловоз маневровый ТЭМ 2А инв.B0200000016670;Тепловоз ТГМ 6Д B020019337- 2 шт.</t>
  </si>
  <si>
    <t>M_505-ХГ-187</t>
  </si>
  <si>
    <t xml:space="preserve"> Приборы учета расхода топлива на тепловозах-2шт</t>
  </si>
  <si>
    <t>Проект включён в инвестиционную программу 2021 года внепланово для обеспечения необходимого контроля расхода дизельного топлива.</t>
  </si>
  <si>
    <t>Замена компрессора 2ВМ4 – 24/9 ст.№1 СП Хабаровская ТЭЦ-3</t>
  </si>
  <si>
    <t>L_505-ХГ-179</t>
  </si>
  <si>
    <t>Новый проект, включен в инвестиционную программу. Заключен договор на выполнение работ. В связи с задержкой поставки оборудования, не представлялось возможным приступить к работам в сроки, предусмотренные договором.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</si>
  <si>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</si>
  <si>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</si>
  <si>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</si>
  <si>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</si>
  <si>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</si>
  <si>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</si>
  <si>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</si>
  <si>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</si>
  <si>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</si>
  <si>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</si>
  <si>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</si>
  <si>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</si>
  <si>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</si>
  <si>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</si>
  <si>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</si>
  <si>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</si>
  <si>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</si>
  <si>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</si>
  <si>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Строительство котельной для отопления поселения «Рабочий поселок Майский», мощностью 13,760 Гкал/ч (16,00 МВт)</t>
  </si>
  <si>
    <t>F_505-ХГ-44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</si>
  <si>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</si>
  <si>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</si>
  <si>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</si>
  <si>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</si>
  <si>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здание диспетчерского пункта, здание РЭБ</t>
  </si>
  <si>
    <t>Приобретено оборудование в кол-ве 4 шт</t>
  </si>
  <si>
    <t>Уменьшение объемов СМР,в связи с принятым решением об отказе от дальнейшего строительства РЭБ, планируемого в составе проекта.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</si>
  <si>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</si>
  <si>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</si>
  <si>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 xml:space="preserve">подкачивающая насосная станция (производительность - 580 т/час) 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</si>
  <si>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</si>
  <si>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</si>
  <si>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</si>
  <si>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</si>
  <si>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</si>
  <si>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</si>
  <si>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</si>
  <si>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</si>
  <si>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</si>
  <si>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</si>
  <si>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жилого комплекса для работников Совгаванской ТЭЦ (S=10779,1 м2)</t>
  </si>
  <si>
    <t>I_505-ХГ-130</t>
  </si>
  <si>
    <t>жилого комплекса для работников Совгаванской ТЭЦ (S=10779,1 м2)</t>
  </si>
  <si>
    <t xml:space="preserve">Общая площадь 10779,1 м2,в т.ч. общая площадь жилых помещений 7031,2 м2     </t>
  </si>
  <si>
    <t>Корректировка графика реализации проекта по итогам 2020 года (Пролангация сроков выполения работ подрядной организации). В результате увеличение стоимости договора (д.с.№2), произошло превышение плановой стоимости по отдельным позициям, в том числе для нужд реализации инвестиционных проектов.</t>
  </si>
  <si>
    <t>Строительство нового золоотвала Хабаровской ТЭЦ-1 (ёмкость - 3200 тыс. м3)</t>
  </si>
  <si>
    <t>H_505-ХГ-86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</si>
  <si>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</si>
  <si>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F_505-ХТСКх-29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</si>
  <si>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</si>
  <si>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</si>
  <si>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</si>
  <si>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</si>
  <si>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проектно-изыскательских работ для строительства Хабаровской ТЭЦ-4 с внеплощадочной инфраструктурой</t>
  </si>
  <si>
    <t>J_505-ХГ-146</t>
  </si>
  <si>
    <t xml:space="preserve"> Покупка МФУ  ( 5 шт) - Аппарат управления ХГ </t>
  </si>
  <si>
    <t>H_505-ХГ-45-142</t>
  </si>
  <si>
    <t>МФУ - 5шт.</t>
  </si>
  <si>
    <t>Покупка устройства сбора и передачи данных ( ХТЭЦ-1)-1шт</t>
  </si>
  <si>
    <t>K_505-ХГ-45-143-1</t>
  </si>
  <si>
    <t>устройство сбора и передачи данных - 1шт.</t>
  </si>
  <si>
    <t>Покупка устройства сбора и передачи данных (ХТЭЦ-3,  АУ ХГ )-2шт</t>
  </si>
  <si>
    <t>K_505-ХГ-45-143-2</t>
  </si>
  <si>
    <t>устройство сбора и передачи данных - 2шт.</t>
  </si>
  <si>
    <t>устройство сбора и передачи данных - 2 шт.</t>
  </si>
  <si>
    <t>Покупка Спектрофотометр ПЭ 5300ВИ (Амурская ТЭЦ-1), 2 шт.</t>
  </si>
  <si>
    <t>K_505-ХГ-45-318</t>
  </si>
  <si>
    <t>спектрофотометр ПЭ 5300ВИ - 2шт.</t>
  </si>
  <si>
    <t>Спектрофотометр ПЭ 5300ВИ 2 шт.</t>
  </si>
  <si>
    <t>Увеличение стоимости в результате закупочных процедур.</t>
  </si>
  <si>
    <t>Покупка электрошкаф сушильный  LOIPLF-25/350-VS2 Амурская ТЭЦ-1, 1 шт.</t>
  </si>
  <si>
    <t>K_505-ХГ-45-319</t>
  </si>
  <si>
    <t>электрошкаф сушильный  LOIPLF-25/350-VS2 - 1шт.</t>
  </si>
  <si>
    <t xml:space="preserve"> электрошкаф сушильный  LOIPLF-25/350-VS2 , 1 шт.</t>
  </si>
  <si>
    <t>Уменьшение стоимости в результате закупочных процедур.</t>
  </si>
  <si>
    <t>Покупка электоропечь муфельная LOIP LF-9/11V1( Амурская ТЭЦ-1)</t>
  </si>
  <si>
    <t>K_505-ХГ-45-320</t>
  </si>
  <si>
    <t>электоропечь муфельная LOIP LF-9/11V1 - 1шт.</t>
  </si>
  <si>
    <t>электоропечь муфельная LOIP LF-9/11V1, 1 шт</t>
  </si>
  <si>
    <t xml:space="preserve">Покупка  сервер в комплекте ( 1 шт) - Аппарат управления ХГ </t>
  </si>
  <si>
    <t>H_505-ХГ-45-144</t>
  </si>
  <si>
    <t>сервер в комплекте - 1шт.</t>
  </si>
  <si>
    <t>Покупка АТС, кол-во 1 шт., Аппарат управления ХГ</t>
  </si>
  <si>
    <t>H_505-ХГ-45-147</t>
  </si>
  <si>
    <t xml:space="preserve"> АТС - 1шт.</t>
  </si>
  <si>
    <t>Покупка Бульдозер тяговый класс 35, СП Хабаровская ТЭЦ-3-2 шт/</t>
  </si>
  <si>
    <t>K_505-ХГ-45-252-2</t>
  </si>
  <si>
    <t>бульдозер тяговый класс 35 - 2шт.</t>
  </si>
  <si>
    <t>Покупка Бульдозер тяговый класс 35, СП Комсомольская ТЭЦ-2   (1 шт.)</t>
  </si>
  <si>
    <t>K_505-ХГ-45-252-3</t>
  </si>
  <si>
    <t>Фактические расходы по  услугам агента, поставка запланирована на 2022 г.</t>
  </si>
  <si>
    <t>Покупка Установка  для испытания и прожига кабелей SEBA ВТ-5000-1, СП Хабаровская ТЭЦ-1, 1 шт.</t>
  </si>
  <si>
    <t>H_505-ХГ-45-195</t>
  </si>
  <si>
    <t>установка  для испытания и прожига кабелей SEBA ВТ-5000-1 - 1шт.</t>
  </si>
  <si>
    <t>Покупка не состоялась по причине того, что завод-изготовитель  снял данное оборудование с производстсва.</t>
  </si>
  <si>
    <t>Покупка Миллиомметр для измерения активного сопротивления постоянному току МИКО-8, СП Хабаровская ТЭЦ-1, 1 шт.</t>
  </si>
  <si>
    <t>H_505-ХГ-45-196</t>
  </si>
  <si>
    <t>миллиомметр для измерения активного сопротивления постоянному току МИКО-8 - 1шт.</t>
  </si>
  <si>
    <t>Миллиомметр для измерения активного сопротивления постоянному току МИКО-8, 1 шт.</t>
  </si>
  <si>
    <t>Покупка Микроомметр MI 3252 MicroOhm 100A, СП Хабаровская ТЭЦ-1, 1 шт.</t>
  </si>
  <si>
    <t>H_505-ХГ-45-197</t>
  </si>
  <si>
    <t>микроомметр MI 3252 MicroOhm 100A - 1шт.</t>
  </si>
  <si>
    <t>Микроомметр MI 3252 MicroOhm 100A</t>
  </si>
  <si>
    <t>Покупка Установка Уран-1 для проверки простых защит, СП Комсомольская ТЭЦ-3, 1 шт.</t>
  </si>
  <si>
    <t>H_505-ХГ-45-198</t>
  </si>
  <si>
    <t>установка Уран-1 - 1шт.</t>
  </si>
  <si>
    <t>Покупка Испытательный комплекс для проверки ВЧ аппаратуры РЕТОМ-ВЧ/64, СП Комсомольская ТЭЦ-3, 1 шт.</t>
  </si>
  <si>
    <t>H_505-ХГ-45-199</t>
  </si>
  <si>
    <t>испытательный комплекс для проверки ВЧ аппаратуры РЕТОМ-ВЧ/64 - 1шт.</t>
  </si>
  <si>
    <t>Покупка Установка Уран-2 для проверки сложных защит, СП  Комсомольская ТЭЦ-3, 1 шт.</t>
  </si>
  <si>
    <t>H_505-ХГ-45-200</t>
  </si>
  <si>
    <t>установка Уран-2 - 1шт.</t>
  </si>
  <si>
    <t>Покупка Испытательный комплекс для проверки ВЧ-аппаратуры РЕТОМ-ВЧ/64, СП Комсомольская ТЭЦ-3, 2шт.</t>
  </si>
  <si>
    <t>H_505-ХГ-45-201</t>
  </si>
  <si>
    <t>испытательный комплекс для проверки ВЧ-аппаратуры РЕТОМ-ВЧ/64 - 1шт.</t>
  </si>
  <si>
    <t>Покупка Калориметрическая установка АБК-1В ( для Комсомольской ТЭЦ-2), 1 шт.</t>
  </si>
  <si>
    <t>H_505-ХГ-45-203</t>
  </si>
  <si>
    <t>калориметрическая установка АБК-1В - 1шт.</t>
  </si>
  <si>
    <t>Калориметрическая установка АБК-1В , 1 шт.</t>
  </si>
  <si>
    <t>Покупка Прибор для определения класса промышленной чистоты ПКЖ 904 (СП Хабаровская ТЭЦ-1), 1 шт.</t>
  </si>
  <si>
    <t>K_505-ХГ-45-204-1</t>
  </si>
  <si>
    <t>прибор для определения класса промышленной чистоты ПКЖ 904 - 1шт.</t>
  </si>
  <si>
    <t>Прибор для определения класса промышленной чистоты ПКЖ 904 , 1 шт.</t>
  </si>
  <si>
    <t>Покупка Прибор для определения класса промышленной чистоты ПКЖ 904 (СП Хабаровская ТЭЦ-3), 1 шт.</t>
  </si>
  <si>
    <t>K_505-ХГ-45-204-2</t>
  </si>
  <si>
    <t>Прибор для определения класса промышленной чистоты ПКЖ 904, 1 шт.</t>
  </si>
  <si>
    <t>Покупка Прибор для определения класса промышленной чистоты ПКЖ 904 (СП Комсомольская ТЭЦ-2), 1 шт.</t>
  </si>
  <si>
    <t>K_505-ХГ-45-204-3</t>
  </si>
  <si>
    <t>Покупка Прибор для определения класса промышленной чистоты ПКЖ 904 (СП Комсомольская ТЭЦ-3), 1 шт.</t>
  </si>
  <si>
    <t>K_505-ХГ-45-204-4</t>
  </si>
  <si>
    <t>Покупка Прибор для определения класса промышленной чистоты ПКЖ 904 (СП Амурская ТЭЦ-1), 1 шт.</t>
  </si>
  <si>
    <t>K_505-ХГ-45-204-5</t>
  </si>
  <si>
    <t xml:space="preserve">Покупка Спектрофотометр          ЮНИКО-2100 (Хабаровская ТЭЦ-1 - 1 шт) </t>
  </si>
  <si>
    <t>K_505-ХГ-45-205-1</t>
  </si>
  <si>
    <t>спектрофотометр ЮНИКО-2100 - 1шт.</t>
  </si>
  <si>
    <t>Спектрофотометр          ЮНИКО-2100</t>
  </si>
  <si>
    <t xml:space="preserve">Покупка Спектрофотометр          ЮНИКО-2100 (Хабаровская ТЭЦ-3, Аппарат управления ХГ - 2 шт) </t>
  </si>
  <si>
    <t>K_505-ХГ-45-205-2</t>
  </si>
  <si>
    <t>спектрофотометр ЮНИКО-2100 - 2шт.</t>
  </si>
  <si>
    <t xml:space="preserve">Покупка Спектрофотометр          ЮНИКО-2100 (Комсомольская ТЭЦ-2 - 1 шт) </t>
  </si>
  <si>
    <t>K_505-ХГ-45-205-3</t>
  </si>
  <si>
    <t xml:space="preserve">Покупка Спектрофотометр          ЮНИКО-2100 (Николаевская ТЭЦ - 1 шт) </t>
  </si>
  <si>
    <t>K_505-ХГ-45-205-4</t>
  </si>
  <si>
    <t>Покупка Мельница лабораторная ИЛА-3М (Амурская ТЭЦ-1) , 1 шт.</t>
  </si>
  <si>
    <t>H_505-ХГ-45-207</t>
  </si>
  <si>
    <t>мельница лабораторная ИЛА-3М - 1шт.</t>
  </si>
  <si>
    <t>Отказ от приобретения данного оборудования, в связи с необходимостью приобретения приоритетного оборудования, в пределах утвержденных лимитов.</t>
  </si>
  <si>
    <t>Покупка Муфельная печь ПМ-10 ( Хабаровская ТЭЦ-1) , 1 шт.</t>
  </si>
  <si>
    <t>H_505-ХГ-45-208</t>
  </si>
  <si>
    <t>муфельная печь ПМ-10 - 1шт.</t>
  </si>
  <si>
    <t>Муфельная печь ПМ-10 , 1 шт.</t>
  </si>
  <si>
    <t>Покупка Весы аналитические  ( Хабаровская ТЭЦ-1), 1 шт.</t>
  </si>
  <si>
    <t>K_505-ХГ-45-209-1</t>
  </si>
  <si>
    <t>весы аналитические - 1шт.</t>
  </si>
  <si>
    <t xml:space="preserve"> Весы аналитические, 1 шт.</t>
  </si>
  <si>
    <t>Покупка Весы аналитические  (Комсомольская ТЭЦ-2), 1 шт.</t>
  </si>
  <si>
    <t>K_505-ХГ-45-209-2</t>
  </si>
  <si>
    <t>Покупка печь муфельная   (Хабаровская ТЭЦ-3), 1 шт.</t>
  </si>
  <si>
    <t>K_505-ХГ-45-210-1</t>
  </si>
  <si>
    <t>печь муфельная - 1шт.</t>
  </si>
  <si>
    <t>Покупка печь муфельная, 1 шт.</t>
  </si>
  <si>
    <t>Покупка печь муфельная   (Комсомольская ТЭЦ-2), 1 шт.</t>
  </si>
  <si>
    <t>K_505-ХГ-45-210-2</t>
  </si>
  <si>
    <t>Покупка Проборазделочная машина  ДМ - 150У.1.(Амурская ТЭЦ) , 1 шт.</t>
  </si>
  <si>
    <t>H_505-ХГ-45-212</t>
  </si>
  <si>
    <t>проборазделочная машина - 1шт.</t>
  </si>
  <si>
    <t>Покупка не состоялась по причине того, что цена коммерческих предложений оказалась выше запланированной.</t>
  </si>
  <si>
    <t>Покупка Вискозиметр  ВУ -М  (Хабаровская ТЭЦ-3), 1 шт.</t>
  </si>
  <si>
    <t>K_505-ХГ-45-214-1</t>
  </si>
  <si>
    <t>вискозиметр - 1шт.</t>
  </si>
  <si>
    <t>Вискозиметр  ВУ -М, 1 шт.</t>
  </si>
  <si>
    <t>Покупка Термостат HUBER CC-13 ОА Visco 3 (Николаевская ТЭЦ), 1 шт.</t>
  </si>
  <si>
    <t>K_505-ХГ-45-316</t>
  </si>
  <si>
    <t>термостат HUBER CC-13 ОА Visco 3 - 1шт.</t>
  </si>
  <si>
    <t>Термостат HUBER CC-13 ОА Visco 3, 1 шт.</t>
  </si>
  <si>
    <t>Покупка Термостат СС3-105А для определения плотности мазута (Хабаровская ТЭЦ-3), 1 шт.</t>
  </si>
  <si>
    <t>H_505-ХГ-45-215</t>
  </si>
  <si>
    <t>термостат СС3-105А - 1шт.</t>
  </si>
  <si>
    <t>Термостат СС3-105А для определения плотности мазута, 1 шт.</t>
  </si>
  <si>
    <t>Покупка Прибор ТВО-01 (Хабаровская ТЭЦ-1) , 1 шт.</t>
  </si>
  <si>
    <t>H_505-ХГ-45-216</t>
  </si>
  <si>
    <t>прибор ТВО-01 - 1шт.</t>
  </si>
  <si>
    <t>Прибор ТВО-01, 1 шт.</t>
  </si>
  <si>
    <t>Покупка  Сушильный шкаф СНОЛ  (Хабаровская ТЭЦ-1), 1 шт.</t>
  </si>
  <si>
    <t>K_505-ХГ-45-217-1</t>
  </si>
  <si>
    <t>сушильный шкаф СНОЛ - 1шт.</t>
  </si>
  <si>
    <t>Сушильный шкаф СНОЛ, 1 шт.</t>
  </si>
  <si>
    <t>Покупка  Сушильный шкаф СНОЛ  (Хабаровская ТЭЦ-3), 1 шт.</t>
  </si>
  <si>
    <t>K_505-ХГ-45-217-2</t>
  </si>
  <si>
    <t>Покупка  Сушильный шкаф СНОЛ  (Амурская ТЭЦ-1), 1 шт.</t>
  </si>
  <si>
    <t>K_505-ХГ-45-217-3</t>
  </si>
  <si>
    <t>Покупка Ультрафиолетовый облучатель производительностью 90 м³/час  Хабаровская ТЭЦ-1) , 1 шт.</t>
  </si>
  <si>
    <t>H_505-ХГ-45-218</t>
  </si>
  <si>
    <t>ультрафиолетовый облучатель производительностью 90 м³/час - 1шт.</t>
  </si>
  <si>
    <t>Покупка Переносной поверочный комплекс УППУ-МЭ 3.3 (кл. т. 0,1) Хабаровская ТЭЦ-3, 1 шт.</t>
  </si>
  <si>
    <t>H_505-ХГ-45-219</t>
  </si>
  <si>
    <t>переносной поверочный комплекс УППУ-МЭ - 1шт.</t>
  </si>
  <si>
    <t xml:space="preserve"> Переносной поверочный комплекс УППУ-МЭ 3.3 (кл. т. 0,1, 1 шт.</t>
  </si>
  <si>
    <t>Покупка Измеритель емкости и тангенса угла диэлектрических потерь Тангенс-2000, СП Хабаровская ТЭЦ-3, 1 шт.</t>
  </si>
  <si>
    <t>H_505-ХГ-45-220</t>
  </si>
  <si>
    <t>измеритель емкости и тангенса угла диэлектрических потерь Тангенс-2000 - 1шт.</t>
  </si>
  <si>
    <t>Измеритель емкости и тангенса угла диэлектрических потерь Тангенс-2000</t>
  </si>
  <si>
    <t>Покупка Измеритель емкости и тангенса угла диэлектрических потерь Тангенс-2000, СП Комсомольская ТЭЦ-3, 1 шт.</t>
  </si>
  <si>
    <t>H_505-ХГ-45-221</t>
  </si>
  <si>
    <t>Измеритель емкости и тангенса угла диэлектрических потерь Тангенс-2000, 1 шт.</t>
  </si>
  <si>
    <t>Покупка Устройство для проверки автоматических выключателей Сатурн-М3, СП Хабаровская ТЭЦ-3, 1 шт.</t>
  </si>
  <si>
    <t>H_505-ХГ-45-222</t>
  </si>
  <si>
    <t>устройство для проверки автоматических выключателей Сатурн-М3 - 1шт.</t>
  </si>
  <si>
    <t xml:space="preserve"> Устройство для проверки автоматических выключателей Сатурн-М3</t>
  </si>
  <si>
    <t>Покупка Устройство для проверки автоматических выключателей Тангенс-2000, СП Хабаровская ТЭЦ-1, 1 шт.</t>
  </si>
  <si>
    <t>H_505-ХГ-45-223</t>
  </si>
  <si>
    <t>устройство для проверки автоматических выключателей Тангенс-2000 - 1шт.</t>
  </si>
  <si>
    <t xml:space="preserve"> Устройство для проверки автоматических выключателей Тангенс-2000</t>
  </si>
  <si>
    <t>Покупка Аппарат испытания диэлектриков АИД-70М, СП Хабаровская ТЭЦ-1, 1 шт.</t>
  </si>
  <si>
    <t>H_505-ХГ-45-224</t>
  </si>
  <si>
    <t>аппарат испытания диэлектриков АИД-70М - 1шт.</t>
  </si>
  <si>
    <t>Покупка Установка автоматизированная трехфазная УППУ-МЭ 3.1КМ-С-02-110-25/50-6/528, СП Хабаровская ТЭЦ-1, 1 шт.</t>
  </si>
  <si>
    <t>H_505-ХГ-45-225</t>
  </si>
  <si>
    <t>установка автоматизированная трехфазная УППУ-МЭ 3.1КМ-С-02-110-25/50-6/528 - 1шт.</t>
  </si>
  <si>
    <t>Установка автоматизированная трехфазная УППУ-МЭ 3.1КМ-С-02-110-25/50-6/528</t>
  </si>
  <si>
    <t>Покупка электорпечи лабораторной  LOIP LF-9/13-V1 с вентилятором( Хабаровская ТЭЦ-3, ЦХЛ)-2 шт.</t>
  </si>
  <si>
    <t>K_505-ХГ-45-328</t>
  </si>
  <si>
    <t>электорпечь лабораторная  LOIP LF-9/13-V1 - 2шт.</t>
  </si>
  <si>
    <t>электорпечь лабораторной  LOIP LF-9/13-V1 с вентилятором-2 шт.</t>
  </si>
  <si>
    <t>Покупка Установка для измерения диэлектрических потерь трансформаторногог масла Тангенс-3М, СП Комсомольская ТЭЦ-2, 1 шт.</t>
  </si>
  <si>
    <t>H_505-ХГ-45-226</t>
  </si>
  <si>
    <t>установка для измерения диэлектрических потерь трансформаторногог масла Тангенс-3М - 1шт.</t>
  </si>
  <si>
    <t>Покупка Нагрузочный трансформатор НТ-12, СП Николаевская ТЭЦ, 1 шт.</t>
  </si>
  <si>
    <t>H_505-ХГ-45-227</t>
  </si>
  <si>
    <t>нагрузочный трансформатор НТ-12 - 1шт.</t>
  </si>
  <si>
    <t>Покупка Установка обработки трансформаторного масла УВФ-500, СП Николавская ТЭЦ, 2 шт.</t>
  </si>
  <si>
    <t>H_505-ХГ-45-229</t>
  </si>
  <si>
    <t>установка обработки трансформаторного масла УВФ-500 - 1шт.</t>
  </si>
  <si>
    <t>Установка обработки трансформаторного масла УВФ-500</t>
  </si>
  <si>
    <t>Покупка Комплекс испытатательный Ретом-21, СП Николаевская ТЭЦ, 1 шт.</t>
  </si>
  <si>
    <t>H_505-ХГ-45-230</t>
  </si>
  <si>
    <t>комплекс испытатательный Ретом-21 - 1шт.</t>
  </si>
  <si>
    <t>Покупка Электрическая печь СНОЛ 2.2,5.1,8/10-ИЗ, СП Комсомольская ТЭЦ-2, 1 шт.</t>
  </si>
  <si>
    <t>H_505-ХГ-45-231</t>
  </si>
  <si>
    <t>электрическая печь СНОЛ 2.2,5.1,8/10-ИЗ - 1шт.</t>
  </si>
  <si>
    <t>Электрическая печь СНОЛ 2.2,5.1,8/10-ИЗ, 1 шт.</t>
  </si>
  <si>
    <t>Покупка электрошкафа сушильного  LOIPLF-25/350-VS2 Хабаровская ТЭЦ-1, 1шт.</t>
  </si>
  <si>
    <t>K_505-ХГ-45-325</t>
  </si>
  <si>
    <t>электрошкаф сушильный  LOIPLF-25/350-VS2, 1шт</t>
  </si>
  <si>
    <t>Покупка электропечи лабораторной  LOIP LF-9/13-V1 с вентилятором (Хабаровская  ТЭЦ-1)-1 шт.</t>
  </si>
  <si>
    <t>K_505-ХГ-45-326</t>
  </si>
  <si>
    <t xml:space="preserve"> электропечь лабораторной  LOIP LF-9/13-V1 - 1шт.</t>
  </si>
  <si>
    <t>электропечь лабораторная  LOIP LF-9/13-V1 с вентилятором-1 шт.</t>
  </si>
  <si>
    <t>Покупка электрошкаф сушильный  LOIPLF-25/350-VS2 (Майская ГРЭС-2 шт.)</t>
  </si>
  <si>
    <t>K_505-ХГ-45-322</t>
  </si>
  <si>
    <t>электрошкаф сушильный  LOIPLF-25/350-VS2 - 2шт.</t>
  </si>
  <si>
    <t xml:space="preserve"> электрошкаф сушильный  LOIPLF-25/350-VS2 -2 шт.</t>
  </si>
  <si>
    <t>Покупка гидрометрической вертушки для Майская ГРЭС- 1 шт.</t>
  </si>
  <si>
    <t>K_505-ХГ-45-323</t>
  </si>
  <si>
    <t>гидрометрическая вертушка - 1шт.</t>
  </si>
  <si>
    <t>Гидрометрическая вертушка</t>
  </si>
  <si>
    <t>Покупка Покупка МФУ, 1 шт (СП ХТС)</t>
  </si>
  <si>
    <t>K_505-ХТСКх-34-23-2</t>
  </si>
  <si>
    <t>МФУ - 1шт.</t>
  </si>
  <si>
    <t>Покупка  автомобиля УАЗ Патриот КТС-1 шт</t>
  </si>
  <si>
    <t>K_505-ХТСКх-34-10-1</t>
  </si>
  <si>
    <t>автомобиль УАЗ Патриот - 1шт.</t>
  </si>
  <si>
    <t xml:space="preserve"> автомобиль УАЗ Патриот-1 шт</t>
  </si>
  <si>
    <t>Покупка  автомобиля УАЗ-39094 ХТС-3 шт.</t>
  </si>
  <si>
    <t>K_505-ХТСКх-34-11-2</t>
  </si>
  <si>
    <t>автомобиль УАЗ-39094 - 1шт.</t>
  </si>
  <si>
    <t>Покупка  автомобиля УАЗ-39094 ХТЭЦ-2 - 1 шт</t>
  </si>
  <si>
    <t>K_505-ХТСКх-34-11-1</t>
  </si>
  <si>
    <t>автомобиль УАЗ-39094 - 1 шт</t>
  </si>
  <si>
    <t>Покупка автомобиля Тягач с полуприцепом, г.п. 32 т., СП ХТС кол-во   3 шт.</t>
  </si>
  <si>
    <t>F_505-ХТСКх-34-13</t>
  </si>
  <si>
    <t>Покупка Автомобиль самосвал, гп 20 т ХТС, 1 шт</t>
  </si>
  <si>
    <t>H_505-ХТСКх-34-24</t>
  </si>
  <si>
    <t>автомобиль самосвал, гп 20т - 1шт.</t>
  </si>
  <si>
    <t>Позднее заключение договора поставки.</t>
  </si>
  <si>
    <t>Покупка Автомобиль с КМУ, КТС- 1 шт</t>
  </si>
  <si>
    <t>H_505-ХТСКх-34-25</t>
  </si>
  <si>
    <t>автомобиль с КМУ - 1шт.</t>
  </si>
  <si>
    <t>Автомобиль с КМУ- 1 шт</t>
  </si>
  <si>
    <t>Покупка Сварочный агрегат DLW-400ESW, (2017 г-1 шт, 2021 г.-1 шт) СП ХТС</t>
  </si>
  <si>
    <t>F_505-ХТСКх-34-18</t>
  </si>
  <si>
    <t>сварочный агрегат DLW-400ESW - 1шт.</t>
  </si>
  <si>
    <t>Покупка Концентратомер КН-2м-1 шт, СП ХТЭЦ-2</t>
  </si>
  <si>
    <t>H_505-ХТСКх-34-28</t>
  </si>
  <si>
    <t>концентратомер КН-2м - 1шт.</t>
  </si>
  <si>
    <t>Концентратомер КН-2м</t>
  </si>
  <si>
    <t>Покупка Бидистилятор-1 шт, СП ХТЭЦ-2</t>
  </si>
  <si>
    <t>H_505-ХТСКх-34-29</t>
  </si>
  <si>
    <t>бидистилятор - 1шт.</t>
  </si>
  <si>
    <t>Покупка Сварочный агрегат DLW-400ESW, 2 шт, СП КТС</t>
  </si>
  <si>
    <t>H_505-ХТСКх-34-31</t>
  </si>
  <si>
    <t>Покупка вычислительного узла (2019 г. - 5 шт., 2021 г. - 4 шт. ), Исполнительный аппарат АО "ДГК"</t>
  </si>
  <si>
    <t>H_505-ИА-1-11</t>
  </si>
  <si>
    <t>вычислительный узел - 4шт.</t>
  </si>
  <si>
    <t>Покупка сетевого оборудования локальных вычислительных сетей (2020 г. - 9 шт., 2021 г. - 9 шт.), Исполнительный аппарат АО "ДГК"</t>
  </si>
  <si>
    <t>H_505-ИА-1-16</t>
  </si>
  <si>
    <t>сетевое оборудование локальных вычислительных сетей - 9шт.</t>
  </si>
  <si>
    <t>сетевое оборудование локальных вычислительных сетей - 9 шт</t>
  </si>
  <si>
    <t>Покупка системы хранения данных (2021 г. - 1 шт., 2022 г. - 1 шт.), Исполнительный аппарат АО "ДГК"</t>
  </si>
  <si>
    <t>H_505-ИА-1-38</t>
  </si>
  <si>
    <t>система хранения данных - 1шт.</t>
  </si>
  <si>
    <t>Покупка оргтехники (многофункциональные устройства) (2020 г. - 1 шт., 2021 г. - 1 шт., 2022 г. - 1 шт.), Исполнительный аппарат АО "ДГК"</t>
  </si>
  <si>
    <t>H_505-ИА-1-41</t>
  </si>
  <si>
    <t>оргтехника (многофункциональные устройства) - 1шт.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</si>
  <si>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</si>
  <si>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</si>
  <si>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оборудование телемеханики - 1шт.</t>
  </si>
  <si>
    <t>Покупка оборудования ВКС (2021 г. - 1 компл.), Исполнительный аппарат АО "ДГК"</t>
  </si>
  <si>
    <t>H_505-ИА-1-49</t>
  </si>
  <si>
    <t>оборудование ВКС - 1шт.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</si>
  <si>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</si>
  <si>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</si>
  <si>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</si>
  <si>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H_505-ХГ-53на</t>
  </si>
  <si>
    <t>Не выполнены запланированные работы по оформлению патентов.</t>
  </si>
  <si>
    <t>Разработка и внедрение технических решений интенсификации теплообмена в подогревателе верхнего теплофикационного отбора типа ПСГ 5000-3,5-8 турбоагрегата Т-180/210-130 ст. №2  Комсомольской ТЭЦ-3</t>
  </si>
  <si>
    <t>L_505-ХГ-184на</t>
  </si>
  <si>
    <t xml:space="preserve">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"Комсомольская ТЭЦ-3" </t>
  </si>
  <si>
    <t>L_505-ХГ-185на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</si>
  <si>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</si>
  <si>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</si>
  <si>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</si>
  <si>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</si>
  <si>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</si>
  <si>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</si>
  <si>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</si>
  <si>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</si>
  <si>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</si>
  <si>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</si>
  <si>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</si>
  <si>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</si>
  <si>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</si>
  <si>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</si>
  <si>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</si>
  <si>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</si>
  <si>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J_505-АГ-81тп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</si>
  <si>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</si>
  <si>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</si>
  <si>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</si>
  <si>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H_505-АГ-47</t>
  </si>
  <si>
    <t>т/м на ЦЭС  с увеличением   Ду 300 мм на Ду 400 мм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</si>
  <si>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</si>
  <si>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F_505-АГ-24</t>
  </si>
  <si>
    <t xml:space="preserve"> понизительная насосная станция на тепломагистрали №3 Благовещенской ТЭЦ  (производительность - 5100т/час)</t>
  </si>
  <si>
    <t>2.1.4</t>
  </si>
  <si>
    <t>2.2</t>
  </si>
  <si>
    <t>2.2.1</t>
  </si>
  <si>
    <t>Реконструкция главного паропровода КА ст. № 7 типа БКЗ 220-100Ф СП РГРЭС</t>
  </si>
  <si>
    <t>I_505-АГ-65</t>
  </si>
  <si>
    <t>Реконструкция главного паропровода ТА ст. № 7 типа П 33/50-90/8 СП РГРЭС</t>
  </si>
  <si>
    <t>I_505-АГ-66</t>
  </si>
  <si>
    <t xml:space="preserve">Реконструкция  главного паропровода ТА ст. № 6 типа К50-90 СП РГРЭС </t>
  </si>
  <si>
    <t>H_505-АГ-33</t>
  </si>
  <si>
    <t>паропровод - 42 м.</t>
  </si>
  <si>
    <t>Ввод проекта ранее запланированного срока.</t>
  </si>
  <si>
    <t>2.2.2</t>
  </si>
  <si>
    <t>2.2.3</t>
  </si>
  <si>
    <t>Реконструкция магистрального трубопровода № 6 тепловой сети СП РГРЭС</t>
  </si>
  <si>
    <t>J_505-АГ-78</t>
  </si>
  <si>
    <t>магистраль трубопровода № 6</t>
  </si>
  <si>
    <t>2.2.4</t>
  </si>
  <si>
    <t>Реконструкция схемы мазутопроводов котельного цеха II очереди СП РГРЭС</t>
  </si>
  <si>
    <t>H_505-АГ-35</t>
  </si>
  <si>
    <t>Реконструкция пожарной сигнализации на объектах СП РГГРЭС</t>
  </si>
  <si>
    <t>H_505-АГ-38</t>
  </si>
  <si>
    <t>система пожарной сигнализации</t>
  </si>
  <si>
    <t>Перераспределение прочих затрат.ОКСа.</t>
  </si>
  <si>
    <t>Реконструкция оборудования ОРУ-110 кВ с заменой МВ на элегазовые СП БТЭЦ</t>
  </si>
  <si>
    <t>I_505-АГ-53</t>
  </si>
  <si>
    <t>Реконструкция главного корпуса с усилением несущих конструкций СП РГРЭС</t>
  </si>
  <si>
    <t>I_505-АГ-54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</si>
  <si>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</si>
  <si>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</si>
  <si>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мостовой кран №2 ТЦ г/п 50/10т</t>
  </si>
  <si>
    <t>Реконструкция электродвигателей 6 кВ   собственных нужд станции  СП БТЭЦ</t>
  </si>
  <si>
    <t>I_505-АГ-57</t>
  </si>
  <si>
    <t>электродвигатель сетевой насосной - 1шт.</t>
  </si>
  <si>
    <t>Электродвигатели 6 кВ-2 шт.</t>
  </si>
  <si>
    <t>Реконструкция фильтров Н1 ,Н2 ХВО БТЭЦ</t>
  </si>
  <si>
    <t>I_505-АГ-58</t>
  </si>
  <si>
    <t>Фильтр химводоочистки 1 и 2 ступени</t>
  </si>
  <si>
    <t>Наращивание дамбы золоотвала № 2 СП РГРЭС (ПИР)</t>
  </si>
  <si>
    <t>H_505-АГ-41</t>
  </si>
  <si>
    <t>2.3</t>
  </si>
  <si>
    <t>2.3.1</t>
  </si>
  <si>
    <t>Установка частотнорегулируемого привода на КЭН ТА ст. № 6, № 7 СП РГРЭС</t>
  </si>
  <si>
    <t>H_505-АГ-43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</si>
  <si>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</si>
  <si>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</si>
  <si>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</si>
  <si>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</si>
  <si>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</si>
  <si>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</si>
  <si>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</si>
  <si>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РГРЭС</t>
  </si>
  <si>
    <t>F_505-АГ-10</t>
  </si>
  <si>
    <t>видекамера - 105шт.</t>
  </si>
  <si>
    <t>Ограждение основного периметра, локальных зон охраны внутри территории станции (критических элементов) – ОРУ и ОУТ 1 очереди РГРЭС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</si>
  <si>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</si>
  <si>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</si>
  <si>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</si>
  <si>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</si>
  <si>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>Техперевооружение системы управления информационной безопасности, СП БТЭЦ</t>
  </si>
  <si>
    <t>K_505-АГ-100</t>
  </si>
  <si>
    <t>Техперевооружение комплекса инженерно-технических средств  физической защиты объектов БТЭЦ</t>
  </si>
  <si>
    <t>H_505-АГ-48</t>
  </si>
  <si>
    <t>Корректировка графика производства работ по итогам 2020 года</t>
  </si>
  <si>
    <t>Прокладка ВОЛС к объектам ЦТС СП РГРЭС</t>
  </si>
  <si>
    <t>H_505-АГ-49</t>
  </si>
  <si>
    <t>Внедрение частотно-регулируемого привода на питательный электронасос №5 РГРЭС</t>
  </si>
  <si>
    <t>I_505-АГ-64</t>
  </si>
  <si>
    <t>частотно-регулируемый привод - 1шт.</t>
  </si>
  <si>
    <t>Модернизация балансировочного станка СП БТЭЦ</t>
  </si>
  <si>
    <t>I_505-АГ-70</t>
  </si>
  <si>
    <t xml:space="preserve"> балансировочный станок - 1шт.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</si>
  <si>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</si>
  <si>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</si>
  <si>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Техперевооружение системы управления информационной безопасности, СП РГРЭС</t>
  </si>
  <si>
    <t>K_505-АГ-101</t>
  </si>
  <si>
    <t>Монтаж вагоноопрокидователя ВРС 125 с зубчатым приводом СП БТЭЦ, 1 шт.</t>
  </si>
  <si>
    <t>H_505-АГ-50</t>
  </si>
  <si>
    <t>вагоноопрокидователь ВРС 125 - 1шт.</t>
  </si>
  <si>
    <t>вагоноопрокидователь 1 шт</t>
  </si>
  <si>
    <t>Модернизация систем гарантированного электропитания  отдела СДТУ СП БТЭЦ</t>
  </si>
  <si>
    <t>H_505-АГ-51</t>
  </si>
  <si>
    <t>система гарантированного электропитания - 1шт.</t>
  </si>
  <si>
    <t>Замена аккумуляторной батареи СК-20-2 с устройством подзарядки и стабилизации напряжения постоянного тока  РГРЭС, 1 шт.</t>
  </si>
  <si>
    <t>H_505-АГ-52</t>
  </si>
  <si>
    <t>аккумуляторная батарея СК-20-2 - 1шт.</t>
  </si>
  <si>
    <t>Установка автоматизированной системы учета выброса загрязняющих веществ в атмостферу СП БТЭЦ</t>
  </si>
  <si>
    <t>J_505-АГ-79</t>
  </si>
  <si>
    <t xml:space="preserve"> система учета выброса загрязняющих веществ в атмостферу - 1шт.</t>
  </si>
  <si>
    <t xml:space="preserve">Перенос выполнения пуско-наладочных работ на январь 2022 г., заключено дополнительное соглашение к договору. </t>
  </si>
  <si>
    <t>Монтаж системы пожарной сигнализации, управления эвакуацией персонала и эвакуационного освещения объектов СП БТЭЦ</t>
  </si>
  <si>
    <t>L_505-АГ-102</t>
  </si>
  <si>
    <t>Датчики пожаротушения</t>
  </si>
  <si>
    <t>Позднее заключение договора, в связи с внесением внеплановой закупки в ГКПЗ-2021 года для устранения замечаний Госпожнадзора.</t>
  </si>
  <si>
    <t>2.4</t>
  </si>
  <si>
    <t>2.4.1</t>
  </si>
  <si>
    <t>г. Благовещенск</t>
  </si>
  <si>
    <t>2.4.1.1</t>
  </si>
  <si>
    <t>2.4.1.2</t>
  </si>
  <si>
    <t>2.4.2</t>
  </si>
  <si>
    <t>2.4.2.1</t>
  </si>
  <si>
    <t>2.4.2.2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</si>
  <si>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</si>
  <si>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</si>
  <si>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</si>
  <si>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</si>
  <si>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</si>
  <si>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</si>
  <si>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</si>
  <si>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2.6</t>
  </si>
  <si>
    <t>2.7</t>
  </si>
  <si>
    <t>Покупка оборудования видеоконференции БТЭЦ,, 1 шт.</t>
  </si>
  <si>
    <t>H_505-АГ-27-76</t>
  </si>
  <si>
    <t>оборудование видеоконференции - 1шт.</t>
  </si>
  <si>
    <t>Покупка оборудования бесперебойного питания, СП РГРЭС, АУ АГ, 2 шт.</t>
  </si>
  <si>
    <t>H_505-АГ-27-78</t>
  </si>
  <si>
    <t>оборудование бесперебойного питания - 2шт.</t>
  </si>
  <si>
    <t>Покупка бульдозер Б14 СП РГРЭС 3 шт.</t>
  </si>
  <si>
    <t>I_505-АГ-27-120</t>
  </si>
  <si>
    <t>бульдозер Б14 - 1шт.</t>
  </si>
  <si>
    <t>Покупка самосвал с трехсторонней разгрузкой 5 т. ГАЗ-C41R13 ГАЗон NEXT РГРЭС 1 шт.</t>
  </si>
  <si>
    <t>I_505-АГ-27-128</t>
  </si>
  <si>
    <t xml:space="preserve"> самосвал с трехсторонней разгрузкой 5 т. ГАЗ-C41R13 ГАЗон NEXT - 1шт.</t>
  </si>
  <si>
    <t xml:space="preserve">В связи с исключением из ГКПЗ 2021 г. автомобильной техники в соответствии с письмом ПАО «РусГидро» от 10.09.2020 г. № 5432.ВХ «О закупке автомобильной продукции» </t>
  </si>
  <si>
    <t>Покупка трактор Беларус-892 БТЭЦ 1 шт.</t>
  </si>
  <si>
    <t>I_505-АГ-27-129</t>
  </si>
  <si>
    <t xml:space="preserve"> трактор Беларус-892 - 1шт.</t>
  </si>
  <si>
    <t>Покупка ГАЗон NEXT ГАЗ-C41R13 машина комбинированная уборочная МД-C41R13 БТЭЦ 1 шт.</t>
  </si>
  <si>
    <t>I_505-АГ-27-130</t>
  </si>
  <si>
    <t>ГАЗон NEXT ГАЗ-C41R13 - 1шт.</t>
  </si>
  <si>
    <t>Покупка автокран КС-55713-5К КАМАЗ-4311846 БТЭЦ 1 шт.</t>
  </si>
  <si>
    <t>I_505-АГ-27-131</t>
  </si>
  <si>
    <t>автокран КС-55713-5К КАМАЗ-4311846 - 1шт.</t>
  </si>
  <si>
    <t>Покупка самосвал с трехсторонней разгрузкой 5 т. ГАЗ-C41R13 ГАЗон NEXT БТЭЦ 1 шт.</t>
  </si>
  <si>
    <t>I_505-АГ-27-132</t>
  </si>
  <si>
    <t>самосвал с трехсторонней разгрузкой 5 т. ГАЗ-C41R13 ГАЗон NEXT - 1шт.</t>
  </si>
  <si>
    <t>Покупка спецавтомобиль вакуумная машина на базе Камаз-43253-3010 28 КО520К БТЭЦ 1 шт.</t>
  </si>
  <si>
    <t>I_505-АГ-27-133</t>
  </si>
  <si>
    <t>спецавтомобиль вакуумная машина на базе Камаз-43253-3010 28 КО520К - 1шт.</t>
  </si>
  <si>
    <t>Покупка ГАЗон NEXT ГАЗ-C41R13 вакуумка БТЭЦ 1 шт.</t>
  </si>
  <si>
    <t>I_505-АГ-27-134</t>
  </si>
  <si>
    <t xml:space="preserve"> ГАЗон NEXT ГАЗ-C41R13 - 1шт.</t>
  </si>
  <si>
    <t>Покупка Дробилка молотковая МД5х2 РГРЭС (1 шт)</t>
  </si>
  <si>
    <t>I_505-АГ-27-135</t>
  </si>
  <si>
    <t>дробилка молотковая МД5х2 - 1шт.</t>
  </si>
  <si>
    <t>дробилка молотковая МДМ 5х2 - 1шт.</t>
  </si>
  <si>
    <t>Экономия от закупочных процедур</t>
  </si>
  <si>
    <t>Покупка Комплекс измерительный механических параметров турбин РГРЭС, (2 шт)</t>
  </si>
  <si>
    <t>I_505-АГ-27-144</t>
  </si>
  <si>
    <t>комплекс измерительный механических параметров турбин - 1шт.</t>
  </si>
  <si>
    <t>Покупка Устройство испытательное для проверки ВЧ-аппаратуры Ретом-ВЧ/64 с программным обеспечением РГРЭС (1 шт)</t>
  </si>
  <si>
    <t>I_505-АГ-27-136</t>
  </si>
  <si>
    <t>устройство испытательное для проверки ВЧ-аппаратуры Ретом-ВЧ/64 - 1шт.</t>
  </si>
  <si>
    <t>Покупка Уровнемер радарный БАРС 322МИ-03СП, СП РГРЭС (3 шт)</t>
  </si>
  <si>
    <t>I_505-АГ-27-137</t>
  </si>
  <si>
    <t>уровнемер радарный БАРС 322МИ-03СП - 3шт.</t>
  </si>
  <si>
    <t>Увеличение стоимости проекта по результатам закупочных процедур</t>
  </si>
  <si>
    <t>Покупка Вибростенд калибровочный переносной 9100D СП РГРЭС (1 шт)</t>
  </si>
  <si>
    <t>I_505-АГ-27-138</t>
  </si>
  <si>
    <t>вибростенд калибровочный переносной 9100D - 1шт.</t>
  </si>
  <si>
    <t>Покупка Анализатор частоты водорода СП РГРЭС (1 шт)</t>
  </si>
  <si>
    <t>I_505-АГ-27-139</t>
  </si>
  <si>
    <t>анализатор частоты водорода - 1шт.</t>
  </si>
  <si>
    <t>Анализатор частоты водорода</t>
  </si>
  <si>
    <t>Приобретение мини погрузчика 1 шт, СП БТЭЦ</t>
  </si>
  <si>
    <t>K_505-АГ-27-198</t>
  </si>
  <si>
    <t>мини погрузчик - 1шт.</t>
  </si>
  <si>
    <t>Приобретение машинки для шлифования сёдел задвижек К8085-ДУ 100-150 1 шт, СП БТЭЦ</t>
  </si>
  <si>
    <t>K_505-АГ-27-201</t>
  </si>
  <si>
    <t>машинка для шлифования сёдел задвижек К8085-ДУ 100-150 - 1шт.</t>
  </si>
  <si>
    <t>Машинка для шлифования сёдел задвижек К8085-ДУ 100-150</t>
  </si>
  <si>
    <t>Приобретение труботорцевателя " Мангуст-2МТ" 1 шт, СП БТЭЦ</t>
  </si>
  <si>
    <t>K_505-АГ-27-202</t>
  </si>
  <si>
    <t>труботорцеватель " Мангуст-2МТ" - 1шт.</t>
  </si>
  <si>
    <t>Приобретение труботорцевателя " Мангуст-МИДИ" 1 шт, СП БТЭЦ</t>
  </si>
  <si>
    <t>K_505-АГ-27-203</t>
  </si>
  <si>
    <t>труботорцеватель "Мангуст-МИДИ" - 1шт.</t>
  </si>
  <si>
    <t>Покупка Анализатор кислорода в дымовых газах 2 шт, СП РГРЭС</t>
  </si>
  <si>
    <t>K_505-АГ-27-207</t>
  </si>
  <si>
    <t>анализатор кислорода в дымовых газах - 2шт.</t>
  </si>
  <si>
    <t>Анализатор кислорода в дымовых газах 2 шт.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</si>
  <si>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</si>
  <si>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</si>
  <si>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Приобретение железнодорожной лебедки электрической маневровой двухбарабанной ТЛ-8М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</si>
  <si>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</si>
  <si>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</si>
  <si>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</si>
  <si>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</si>
  <si>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</si>
  <si>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</si>
  <si>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</si>
  <si>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</si>
  <si>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</si>
  <si>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</si>
  <si>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</si>
  <si>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3.1.3.2</t>
  </si>
  <si>
    <t>3.1.3.3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</si>
  <si>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</si>
  <si>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</si>
  <si>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Строительство тепловой сети для подключения объекта "Жилой комплекс "Кунгасный" в г.Владивостоке, расположенный по адресу ул.Мыс Кунгасный,4"</t>
  </si>
  <si>
    <t>M_505-ПГт-165тп</t>
  </si>
  <si>
    <t>Дополнительные заявки потребителей на строительство новых тепловых сетей</t>
  </si>
  <si>
    <t>Строительство тепловой сети для подключения объекта "Жилой комплекс в районе Катерная в г.Владивостоке""</t>
  </si>
  <si>
    <t>M_505-ПГт-166тп</t>
  </si>
  <si>
    <t>Строительство тепловой сети для подключения объекта "Многоквартирные дома со встроенными помещениями нежилого назначения по ул.Басаргина в г.Владивостоке""</t>
  </si>
  <si>
    <t>M_505-ПГт-167тп</t>
  </si>
  <si>
    <t>3.1.3.4</t>
  </si>
  <si>
    <t>3.1.3.5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</si>
  <si>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</si>
  <si>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H_505-ПГт-67тп</t>
  </si>
  <si>
    <t>Участок тепловой сети 1 шт.</t>
  </si>
  <si>
    <t>Техперевооружение тепломагистрали № 11 участок от УТ-1140 в сторону УТ-1143 ул. Станюковича</t>
  </si>
  <si>
    <t>J_505-ПГт-126тп</t>
  </si>
  <si>
    <t>Техперевооружение тепловой сети  от УТ0213 - УТ0214 стадион "Строитель" Дн 720х9 L=360 пм</t>
  </si>
  <si>
    <t>I_505-ПГт-118тп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</si>
  <si>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</si>
  <si>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</si>
  <si>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</si>
  <si>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</si>
  <si>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</si>
  <si>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</si>
  <si>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>Перенос работ с 2020г на 2021г, ДС №1 от 22.12.2020 к договору №225/ПГ-20 от 22.06.2020. Изменение объема работ (Допсоглашение №2 от 08.09.21).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</si>
  <si>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</si>
  <si>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</si>
  <si>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</si>
  <si>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</si>
  <si>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</si>
  <si>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</si>
  <si>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 УТ-0108 т. А в сторону УТ-0110 ул.Русская с 2Ду 700 на 2Ду 800 L=2х178м.п</t>
  </si>
  <si>
    <t>K_505-ПГт-135тп</t>
  </si>
  <si>
    <t xml:space="preserve">Перенос работ с 2020г на 2021г, ДС №1 от 22.12.2020 к договору №225/ПГ-20 от 22.06.2020. Изменение объема работ (Допсоглашение №2 от 08.09.21).  </t>
  </si>
  <si>
    <t>Техперевооружение тепломагистрали № 03 участок от УТ-0303(т.А) до УТ 0303 А с 2Ду 500 мм на 2Ду 600 мм L=46 пм по ул. Алеутская, 65 а</t>
  </si>
  <si>
    <t>L_505-ПГт-136тп</t>
  </si>
  <si>
    <t>Увеличение цены договора по причине роста стоимости трубной продукции. Дополнительное соглашение №2 от 10.12.2021 к договору №230/ПГ-21 от 20.04.2021.</t>
  </si>
  <si>
    <t>Техперевооружение теплотрассы УТ1229 до УТ1230 ул.Вилкова - ул.Калинина Дн 720х9 L=524 пм</t>
  </si>
  <si>
    <t>I_505-ПГт-116тп</t>
  </si>
  <si>
    <t xml:space="preserve">Техперевооружение теплотрассы УТ0301 - УТ0303 Лесной переулок - ул.Пограничная Дн 630х8 L=232 п.м.(СП ПТС) </t>
  </si>
  <si>
    <t>I_505-ПГт-112тп</t>
  </si>
  <si>
    <t>Техперевооружение тепловой сети от УТ-0251-т.А (в направлении УТ-0249) с ул. Западная-м.Кунгасный 2Ду 600мм на 2Ду 700 мм, г. Владивосток</t>
  </si>
  <si>
    <t>L_505-ПГт-149тп</t>
  </si>
  <si>
    <t>Участок теплотрассы от УТ-0251-т.А (в направлении УТ-0249)</t>
  </si>
  <si>
    <t>Корректировка сроков выполнения работ в следствии отсутствия договора по причине длительных закупочных процедур. Выполнение работ перенесено на 2022г.</t>
  </si>
  <si>
    <t>Техперевооружение тепловой сети  от УТ-2617 (узел Б) в направлении УТ-2618 ул. Героев Хасана, с 2Ду 800 мм на 2Ду 1000 мм, г. Владивосток</t>
  </si>
  <si>
    <t>L_505-ПГт-150тп</t>
  </si>
  <si>
    <t xml:space="preserve">Участок теплотрассы от УТ-2617 (узел Б) в направлении УТ-2618 </t>
  </si>
  <si>
    <t>Техперевооружение тепловой сети кт УТ-1728А в сторону УТ-1730 Народный пр., с 2Ду 700 мм на 2Ду 800 мм, г. Владивосток</t>
  </si>
  <si>
    <t>L_505-ПГт-152тп</t>
  </si>
  <si>
    <t>Участок теплотрассы от УТ-1728А в сторону УТ-1730</t>
  </si>
  <si>
    <t>Техперевооружение тепломагистрали № 01 участок УТ-0104Бдо УТ-0105 с 2 Ду700 мм на 800 мм L=65 пм по ул. Русская, 59</t>
  </si>
  <si>
    <t>L_505-ПГт-137тп</t>
  </si>
  <si>
    <t>Участок ТТ от УТ-0104Бдо УТ-0105</t>
  </si>
  <si>
    <t xml:space="preserve">Корректировка стоимости при подготовке сметной документации. </t>
  </si>
  <si>
    <t>Техперевооружение тепловой сети для подключения объекта "Комплекс многоквартирных жилых домов в районе ул.Снеговая, 9в в г.Владивостоке""</t>
  </si>
  <si>
    <t>M_505-ПГт-168тп</t>
  </si>
  <si>
    <t>3.1.4</t>
  </si>
  <si>
    <t>3.2</t>
  </si>
  <si>
    <t>3.2.1</t>
  </si>
  <si>
    <t>3.2.2</t>
  </si>
  <si>
    <t>3.2.3</t>
  </si>
  <si>
    <t>Реконструкция тепловой насосной станции по ул. Уборевича Приморские тепловые сети</t>
  </si>
  <si>
    <t>K_505-ПГт-141</t>
  </si>
  <si>
    <t>насос - 2шт.</t>
  </si>
  <si>
    <t>3.2.4</t>
  </si>
  <si>
    <t>Наращивание дамб  золоотвала №2 Артемовской ТЭЦ на 4060 тыс. м3</t>
  </si>
  <si>
    <t>F_505-ПГг-20</t>
  </si>
  <si>
    <t xml:space="preserve"> свободная емкость для складирования золошлакоотходов объемом 650 тыс.м3</t>
  </si>
  <si>
    <t>Наращивание дамб  золоотвала №1 Артемовской ТЭЦ  на 1778 тыс. м3</t>
  </si>
  <si>
    <t>F_505-ПГг-24</t>
  </si>
  <si>
    <t>Реконструкция здания безъемкостной разгрузки СП Приморские тепловые сети</t>
  </si>
  <si>
    <t>K_505-ПГт-142</t>
  </si>
  <si>
    <t>система безаварийной эксплуатации - 1шт.</t>
  </si>
  <si>
    <t>Корректировка сроков выполнения работ вследствии с возникшей, при производстве подготовительных мероприятий, необходимостью пересмотра технических решений по реализации ИП. Перенос работ на 2022г. Доп. соглашение №1 от 08.12.2021 к договору №227/ПГ-21 от 20.04.2021.</t>
  </si>
  <si>
    <t>3.3</t>
  </si>
  <si>
    <t>3.3.1</t>
  </si>
  <si>
    <t>Техперевооружение ШБМ -1А,1Б,4Б,5А,5Б с заменой электродвигателей Партизанской ГРЭС (кол-во 5 шт)</t>
  </si>
  <si>
    <t>I_505-ПГг-76</t>
  </si>
  <si>
    <t>электродвигатель</t>
  </si>
  <si>
    <t>Перенос работ, по причине несостоявшейся закупочной процедуры 2021г, вследствии значительного удорожания продукции у производителей. Не заявился не один участник.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</si>
  <si>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</si>
  <si>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</si>
  <si>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</si>
  <si>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</si>
  <si>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Артемовской ТЭЦ</t>
  </si>
  <si>
    <t>I_505-ПГг-80</t>
  </si>
  <si>
    <t>Замена трансформатора Т4, Т5 на  трансформатор ТДТН-40000/110 Партизанской ГРЭС (2 шт.)</t>
  </si>
  <si>
    <t>J_505-ПГг-102</t>
  </si>
  <si>
    <t>Исключение проекта из ИПР, по причине неактуальности, вследствие внесения изменений в методику расчета ИТС оборудования.</t>
  </si>
  <si>
    <t>3.3.2</t>
  </si>
  <si>
    <t>Модернизация АСУ и ТП котельного оборудования  СП Приморские тепловые сети</t>
  </si>
  <si>
    <t>I_505-ПГт-104</t>
  </si>
  <si>
    <t>3.3.3</t>
  </si>
  <si>
    <t xml:space="preserve">Техперевооружение теплотрассы УТ0319-УТ0320 пр-т Красного знамени,  Дн 426х9 L=193,4 м.п. (СП ПТС) </t>
  </si>
  <si>
    <t>H_505-ПГт-5-32</t>
  </si>
  <si>
    <t>Техперевооружение теплотрассы УТ 1031 - УТ 1033 ул. Пушкинская,  Дн 720х9 L= 322 м.п.   Приморские тепловые сети</t>
  </si>
  <si>
    <t>I_505-ПГт-5-50</t>
  </si>
  <si>
    <t>Техперевооружение теплотрассы УТ 0208 - УТ 0209 пр-к 100 лет Владивостоку,  Дн 530х9 L=302 м.п.   (СП ПТС)</t>
  </si>
  <si>
    <t>I_505-ПГт-5-52</t>
  </si>
  <si>
    <t>Техперевооружение теплотрассы УТ 0215 - УТ 0217 ул. Ильичева,  Дн630х8 L=485,2 м.п.   (СП ПТС)</t>
  </si>
  <si>
    <t>I_505-ПГт-5-53</t>
  </si>
  <si>
    <t>Техперевооружение теплоагистрали № 10  УТ 1055 - УТ 1054А  ул. Светланская, Дн 720х9-60 ППМИ L= 64п.м (СП ПТС)</t>
  </si>
  <si>
    <t>I_505-ПГт-5-64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</si>
  <si>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</si>
  <si>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I_505-ПГт-5-65</t>
  </si>
  <si>
    <t>Техперевооружение теплотрассы УТ1423-УТ1425 ул.Печерская -пр-т 100 лет Владивостоку,  Дн 720х9 L=2х250м.п.   (СП ПТС)</t>
  </si>
  <si>
    <t>H_505-ПГт-5-40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</si>
  <si>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</si>
  <si>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</si>
  <si>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</si>
  <si>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</si>
  <si>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</si>
  <si>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</si>
  <si>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</si>
  <si>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</si>
  <si>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</si>
  <si>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</si>
  <si>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</si>
  <si>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</si>
  <si>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Перенос работ на 2022г. После расторжения договора по инициативе подрядчика, повторное проведение закупочной процедуры и заключение договора №425/ПГ-21 от 04.10.2021. В  связи с сжатыми сроками выполнения работ и началом отопительного сезона 2021/2022 заключено дополнительное соглашение № 1 от 15.12.2021 г. со сроком окончания работ – октябрь 2022 года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</si>
  <si>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</si>
  <si>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</si>
  <si>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</si>
  <si>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</si>
  <si>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Изменение объема работ. Доп. соглашение №1 от 17.12.2021 к договору №98/ПГ-21 от 04.03.2021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</si>
  <si>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</si>
  <si>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</si>
  <si>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</si>
  <si>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</si>
  <si>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УТ1718+30м-УТ1719 ул. Жигура, Дн 820х9, L=2х199,0 п. м. Приморские тепловые сети</t>
  </si>
  <si>
    <t>K_505-ПГт-5-88</t>
  </si>
  <si>
    <t>Перераспределение затрат на содержание ОКС. Изменение объема работ и удорожание стоимости проекта в следствие роста стоимости металлопродукции у производителя (Протокол заседания ЦЗК АО "ДГК" №777-2 от 23.09.2021). Освоение затрат по фактически выполненным объемам с опережением графика работ. Доп. соглашение №1 от 04.10.2021 к договору №1/ПГ-21 от 11.01.2021.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</si>
  <si>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</si>
  <si>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</si>
  <si>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>Расторжение договора по инициативе подрядчика (В связи со снижением финансового положения подрядчика и отказа банков в кредите). Соглашение о расторжении договора от 17.05.21 к дог. №240/ПГ-21 от 22.04.21</t>
  </si>
  <si>
    <t>Техперевооружение тепловой сети от УТ-01097 в сторону УТ-01101 ул.Лазо г.Артем с 2Ду 500 на 2Ду 700</t>
  </si>
  <si>
    <t>K_505-ПГт-133тп</t>
  </si>
  <si>
    <t xml:space="preserve"> Техперевооружение теплотрассы УТ0521 в сторону УТ0525 ул.Уткинская Дн 325х8 L=209 п.м.</t>
  </si>
  <si>
    <t>I_505-ПГт-114тп</t>
  </si>
  <si>
    <t>Техперевооружение тепловой сети АТЭЦ - "Мазутохозяйство" в районе жилого дома по ул. Володарского,40, с увеличением диаметров трубопроводов 2Ду 50 мм до 2Ду 80 мм, г. Артем</t>
  </si>
  <si>
    <t>L_505-ПГт-153тп</t>
  </si>
  <si>
    <t>Участок теплотрассы от АТЭЦ до "Мазутохозяйство"</t>
  </si>
  <si>
    <t>Техперевооружение тепловой сети №01 от УТ-01095А с 2Ду200 мм на 2Ду250 мм по ул. Кирова, г. Артем</t>
  </si>
  <si>
    <t>L_505-ПГт-154тп</t>
  </si>
  <si>
    <t>Участок теплотрассы от УТ-01095А</t>
  </si>
  <si>
    <t>Техперевооружение теплосетевого комплекса в г.Партизанск (СП ПТС) (инвестиционное обеспечение)</t>
  </si>
  <si>
    <t>I_505-ПГт-105</t>
  </si>
  <si>
    <t>Участок теплотрассы, 0,025км</t>
  </si>
  <si>
    <t>Опоры 10шт.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</si>
  <si>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</si>
  <si>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</si>
  <si>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тепловая изоляция - 1,604 км.</t>
  </si>
  <si>
    <t>тепловая изоляция - 2,095 км.</t>
  </si>
  <si>
    <t xml:space="preserve">Снижение стоимости проекта в следствии замены типа изолирующего материала. Работы выполнены в полном объеме. Допсоглашение №1 от 07.12.2021 к договору №282/ПГ-21 от 18.05.2021. </t>
  </si>
  <si>
    <t>3.3.4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</si>
  <si>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</si>
  <si>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I_505-ПГг-25-3</t>
  </si>
  <si>
    <t>Установка весов конвейерных С 2 шт, Партизанской ГРЭС</t>
  </si>
  <si>
    <t>I_505-ПГг-81</t>
  </si>
  <si>
    <t>весы конвейерные - 2шт.</t>
  </si>
  <si>
    <t>Модернизация схемы ТПУ-2н с установкой сетевого насоса № 4 СП Партизанской ГРЭС</t>
  </si>
  <si>
    <t>I_505-ПГг-82</t>
  </si>
  <si>
    <t>сетевой насос - 1 шт.</t>
  </si>
  <si>
    <t>Перенос работ на 2022г, по причине несостоявшейся закупочной процедуры 2021г, вследствии значительного удорожания продукции у производителей. Не заявился не один участник. Финансирование по факту поставленного оборудования.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</si>
  <si>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</si>
  <si>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</si>
  <si>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>комплект средств измерения и учета выбросов загрязняющих веществ</t>
  </si>
  <si>
    <t>Отсутствия договора на СМР в 2021г в следствии продления срока выполнения ПИР, в связи с устранением замечаний к рабочей документации. Перенос строительно-монтажных работ на 2022г.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</si>
  <si>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</si>
  <si>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</si>
  <si>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ограждение из панелей сварных с верхним барьером безопасности типа «Егоза»- 171 м.</t>
  </si>
  <si>
    <t>5 комплектов систем видеонаблюдения</t>
  </si>
  <si>
    <t>Экономия по результатам закупочных процедур.</t>
  </si>
  <si>
    <t>Техперевооружение комплекса инженерно-технических средств физической защиты СП "Артемовская ТЭЦ"</t>
  </si>
  <si>
    <t>H_505-ПГг-18</t>
  </si>
  <si>
    <t>ограждение из пнелей сварных с верхним барьером безопасности типа «Егоза»- 702 м.</t>
  </si>
  <si>
    <t>модульная бронированная вышка</t>
  </si>
  <si>
    <t xml:space="preserve">Экономия по результатам закупочных процедур. </t>
  </si>
  <si>
    <t>Техперевооружение комплекса инженерно-технических средств физической защиты СП "Владивостокская ТЭЦ-2"</t>
  </si>
  <si>
    <t>F_505-ПГг-19</t>
  </si>
  <si>
    <t>Модернизация участка холодного водоснабжения (2 очередь) Партизанской ГРЭС</t>
  </si>
  <si>
    <t>J_505-ПГг-103</t>
  </si>
  <si>
    <t>участок холодного водоснабжения</t>
  </si>
  <si>
    <t>Проект 2021 года исключен из ИПР в связи с передачей объекта в собственность администрации г. Партизанск.</t>
  </si>
  <si>
    <t>Установка АОПО для ВЛ 110 кВ Партизанская ГРЭС – Находка тяговая СП Партизанская ГРЭС</t>
  </si>
  <si>
    <t>J_505-ПГг-111</t>
  </si>
  <si>
    <t>система противоаварийной автоматики кабельной линии</t>
  </si>
  <si>
    <t>Корректировка срока реализации проекта (Перенос работ на 2022г), вследствие длительного согласования АО «ДРСК» проектной документации и ОТР.</t>
  </si>
  <si>
    <t>Техперевооружение схемы химводоочистки Артемовской ТЭЦ</t>
  </si>
  <si>
    <t>K_505-ПГг-131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</si>
  <si>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</si>
  <si>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</si>
  <si>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</si>
  <si>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</si>
  <si>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</si>
  <si>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</si>
  <si>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>водовод - 542м.</t>
  </si>
  <si>
    <t>Выполнение запланированного объема работ на 2021г, не обеспечивает техническую возможность принятие в экплуатацию трубопровода.</t>
  </si>
  <si>
    <t>Установка АОПО для ВЛ 110 кВ Артемовская ТЭЦ – Западная –Кролевцы – Штыкова №1,2.  Артемовской ТЭЦ</t>
  </si>
  <si>
    <t>J_505-ПГг-112</t>
  </si>
  <si>
    <t>Отсутствие договора на СМР по причине позднего заключения договора на выкуп проектной документации, вследствие длительного согласования АО «ДРСК» проектной документации и ОТР.</t>
  </si>
  <si>
    <t xml:space="preserve">Установка систем противопожарной защиты в зданиях СП "Владивостокская ТЭЦ-2 </t>
  </si>
  <si>
    <t>J_505-ПГг-117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</si>
  <si>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</si>
  <si>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</si>
  <si>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>ограждение из панелей сварных с верхним барьером безопасности типа «Егоза»- 76 м.</t>
  </si>
  <si>
    <t>Неисполнение договорных обязательств подрядчиком.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</si>
  <si>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</si>
  <si>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</si>
  <si>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ограждение из панелей сварных с верхним барьером безопасности типа «Егоза»- 309 м.</t>
  </si>
  <si>
    <t>Замена масляных (воздушных) выключателей на вакуумные (элегазовые) напряжением 6 кВ и выше. (СП ПТС) (14 шт.)</t>
  </si>
  <si>
    <t>H_505-ПГт-27</t>
  </si>
  <si>
    <t>вакуумные (элегазовые) выключатели напряжением 6 кВ и выше - 14шт.</t>
  </si>
  <si>
    <t>Быключатели вакуумные (элегазовые) напряжением 6 кВ и выше-14шт.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</si>
  <si>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</si>
  <si>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</si>
  <si>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</si>
  <si>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</si>
  <si>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бак аккумулятор - 5000м3 - 1шт.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</si>
  <si>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</si>
  <si>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</si>
  <si>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</si>
  <si>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</si>
  <si>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</si>
  <si>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</si>
  <si>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</si>
  <si>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</si>
  <si>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>деаэратор ДВ-400М - 1шт.</t>
  </si>
  <si>
    <t>Техперевооружение системы управления информационной безопасности, Приморские тепловые сети</t>
  </si>
  <si>
    <t>K_505-ПГт-143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</si>
  <si>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</si>
  <si>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</si>
  <si>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прибор учета тепловой энергии  - 2шт.</t>
  </si>
  <si>
    <t>прибор учета тепловой энергии  - 1шт.</t>
  </si>
  <si>
    <t xml:space="preserve">Экономия по результам закупочной процедуры. Работы выполнены в полном объеме. ДС №1 от 16.08.2021 к договору №329/ПГ-21 от 16.06.2021. </t>
  </si>
  <si>
    <t>Установка приборов учета расхода топлива на тепловозы Артемовской ТЭЦ (ТЭМ-2У  Инв. №2670105; ТЭМ-1 Инв. №2670048 -2 шт.</t>
  </si>
  <si>
    <t>M_505-ПГг-142</t>
  </si>
  <si>
    <t>Модернизация тепловоза    (ПримГРЭС)</t>
  </si>
  <si>
    <t>F_505-ЛуТЭК-10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</si>
  <si>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</si>
  <si>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</si>
  <si>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</si>
  <si>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</si>
  <si>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</si>
  <si>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</si>
  <si>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</si>
  <si>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</si>
  <si>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</si>
  <si>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</si>
  <si>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</si>
  <si>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</si>
  <si>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</si>
  <si>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</si>
  <si>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</si>
  <si>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свободная емкость для складирования золошлакоотходов объемом 180 тыс.м3</t>
  </si>
  <si>
    <t>свободная емкость для складирования золошлакоотходов объемом 160 тыс.м3</t>
  </si>
  <si>
    <t xml:space="preserve">Экономия связана с корректировкой объемов землянных работ (по результатам геосъемки) по отсыпке подъездной дороги.  </t>
  </si>
  <si>
    <t>3.6</t>
  </si>
  <si>
    <t>3.7</t>
  </si>
  <si>
    <t xml:space="preserve">Разработка ПИР для Реконструкции энергетического производственно-технологического комплекса Владивостокской ТЭЦ-2 с заменой турбоагрегатов ст. №№ 1, 2, 3 и установкой 3-х котлоагрегатов по 540 т/ч каждый </t>
  </si>
  <si>
    <t>J_505-ПГг-96</t>
  </si>
  <si>
    <t>Разработка проектно-изыскательских работ для строительства Артемовской ТЭЦ №2 с внеплощадочной инфраструктурой</t>
  </si>
  <si>
    <t>J_505-ПГг-113</t>
  </si>
  <si>
    <t>Покупка бульдозера ДЭТ-400Б1З2, СП Артемовская ТЭЦ,, кол-во 5 шт.</t>
  </si>
  <si>
    <t>F_505-ПГг-39-1</t>
  </si>
  <si>
    <t>Покупка углеперегружателя Sennebogen 825R  , СП Партизанская ГРЭС кол-во  3 шт.</t>
  </si>
  <si>
    <t>H_505-ПГг-39-3</t>
  </si>
  <si>
    <t>углеперегружатель Sennebogen 825R - 1шт.</t>
  </si>
  <si>
    <t>экскаватор- перегружатель (погрузчик LIEBHERR LH60C) - 1шт.</t>
  </si>
  <si>
    <t>Покупка газоаналитического оборудования по КР-4311А  Партизанская ГРЭС 1 шт.</t>
  </si>
  <si>
    <t>J_505-ПГг-39-107</t>
  </si>
  <si>
    <t>газоаналитическое оборудование 1 шт.</t>
  </si>
  <si>
    <t>Приобретено по стоимости ниже 40 тыс.руб., отнесено к ТМЦ.</t>
  </si>
  <si>
    <t>Покупка толщиномера ультразвукового УТ-907 Артемовской ТЭЦ 1 шт.</t>
  </si>
  <si>
    <t>I_505-ПГг-39-56</t>
  </si>
  <si>
    <t>толщиномер ультразвукового УТ-907 - 1шт.</t>
  </si>
  <si>
    <t>Толщиномер ультразвуковой УТ-907</t>
  </si>
  <si>
    <t>Экономия от закупочных процедур.</t>
  </si>
  <si>
    <t>Покупка лебедки электрической ТЛ-9А СП Приморские тепловые сети, 1 шт</t>
  </si>
  <si>
    <t>K_505-ПГт-11-94</t>
  </si>
  <si>
    <t>лебедка электрическая ТЛ-9А - 1шт.</t>
  </si>
  <si>
    <t>Проект исключен из закупки по причине значительного удорожания.</t>
  </si>
  <si>
    <t>Покупка виброноги MASALTA MR75R, 1 шт СП Приморские тепловые сети</t>
  </si>
  <si>
    <t>K_505-ПГт-11-95</t>
  </si>
  <si>
    <t>вибронога MASALTA MR75R - 1шт.</t>
  </si>
  <si>
    <t>Покупка виброплиты  MASALTA M5330-4,  СП Приморские тепловые сети 1 шт</t>
  </si>
  <si>
    <t>K_505-ПГт-11-96</t>
  </si>
  <si>
    <t>виброплита  MASALTA M5330-4 - 1шт.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</si>
  <si>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</si>
  <si>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</si>
  <si>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резчик швов HUSQVARNA FS-524 - 1шт.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</si>
  <si>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</si>
  <si>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</si>
  <si>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пневматическая реверсивная вальцовочная машина ВМ-1250 - 1шт.</t>
  </si>
  <si>
    <t>Покупка сварочного аппарата EURARC 422 230V/400V, 2шт СП Приморские тепловые сети</t>
  </si>
  <si>
    <t>K_505-ПГт-11-99</t>
  </si>
  <si>
    <t>сварочный аппарат EURARC 422 230V/400V - 1шт.</t>
  </si>
  <si>
    <t>Покупка дорожного катка РАСКАТ RV-3,0 ODS-0,1 m= 3т  СП Приморские тепловые сети, 1 шт</t>
  </si>
  <si>
    <t>K_505-ПГт-11-100</t>
  </si>
  <si>
    <t>дорожный каток РАСКАТ RV-3,0 ODS-0,1 - 1шт.</t>
  </si>
  <si>
    <t>Покупка системы гарантированного питания - 1 шт, СП Приморские тепловые сети</t>
  </si>
  <si>
    <t>K_505-ПГт-11-106</t>
  </si>
  <si>
    <t>система гарантированного питания - 1шт.</t>
  </si>
  <si>
    <t>Покупка кондиционера Daikin FT35 (3шт)  СП Приморские тепловые сети</t>
  </si>
  <si>
    <t>K_505-ПГт-11-107</t>
  </si>
  <si>
    <t>кондиционер Daikin FT35 - 3шт.</t>
  </si>
  <si>
    <t>Покупка преобразователя интерфейсов MOXA 5650, 1 шт  СП Приморские тепловые сети</t>
  </si>
  <si>
    <t>K_505-ПГт-11-108</t>
  </si>
  <si>
    <t>преобразователь интерфейсов MOXA 5650 - 1шт.</t>
  </si>
  <si>
    <t>Покупка коммутатора Eltex MES2428B (3шт)  СП Приморские тепловые сети</t>
  </si>
  <si>
    <t>K_505-ПГт-11-109</t>
  </si>
  <si>
    <t>коммутатор Eltex MES2428B - 3шт.</t>
  </si>
  <si>
    <t>Покупка газоанализатора ГАНК-4(АР), 1 шт  СП Приморские тепловые сети</t>
  </si>
  <si>
    <t>K_505-ПГт-11-110</t>
  </si>
  <si>
    <t>газоанализатор ГАНК-4(АР) - 1шт.</t>
  </si>
  <si>
    <t>Закупка исключена, по причине значительного удорожания.</t>
  </si>
  <si>
    <t>Покупка метеоскоп-М, 1шт СП Приморские тепловые сети</t>
  </si>
  <si>
    <t>K_505-ПГт-11-111</t>
  </si>
  <si>
    <t>метеоскоп-М - 1шт.</t>
  </si>
  <si>
    <t>Метеоскоп-М</t>
  </si>
  <si>
    <t>Увеличение стоимости оборудования по итогам проведения закупочных процедур.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</si>
  <si>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</si>
  <si>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</si>
  <si>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калибратор акустический для шумомера-виброметра «Экофизика-110А» - 1шт.</t>
  </si>
  <si>
    <t>Калибратор акустического для шумомера-виброметра «Экофизика-110А»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</si>
  <si>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</si>
  <si>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</si>
  <si>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калибратор вибрации для шумомера-виброметра «Экофизика-110А» - 1шт.</t>
  </si>
  <si>
    <t>Калибратор вибрации для шумомера-виброметра «Экофизика-110А»</t>
  </si>
  <si>
    <t>Покупка высокопроизводительного МФУ -3 шт, СП Приморские тепловые сети</t>
  </si>
  <si>
    <t>K_505-ПГт-11-84</t>
  </si>
  <si>
    <t>высокопроизводительный МФУ - 3шт.</t>
  </si>
  <si>
    <t>Покупка МФУ, 10шт СП Приморские тепловые сети</t>
  </si>
  <si>
    <t>K_505-ПГт-11-85</t>
  </si>
  <si>
    <t>МФУ - 10шт.</t>
  </si>
  <si>
    <t>Покупка VoIP-шлюз для 36 абонентов - 5 шт. СП Приморские тепловые сети</t>
  </si>
  <si>
    <t>K_505-ПГт-11-93</t>
  </si>
  <si>
    <t>VoIP-шлюз для 36 абонентов - 4шт.</t>
  </si>
  <si>
    <t>VoIP-шлюз для 36 абонентов - 5шт.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</si>
  <si>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</si>
  <si>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</si>
  <si>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>грузовой бортовой автомобиль ГАЗ 330273 - 2шт.</t>
  </si>
  <si>
    <t xml:space="preserve">Покупка автомобиля Хино 700, 1шт. Приморские тепловые сети </t>
  </si>
  <si>
    <t>J_505-ПГт-11-50</t>
  </si>
  <si>
    <t xml:space="preserve">Корректировка стоимости оборудования связано с изменением условий заключенного договора на поставку оборудования. </t>
  </si>
  <si>
    <t xml:space="preserve">Покупка полуприцепа ATLANT 12метров, 1шт. Приморские тепловые сети </t>
  </si>
  <si>
    <t>J_505-ПГт-11-51</t>
  </si>
  <si>
    <t>полуприцеп 1 шт.</t>
  </si>
  <si>
    <t xml:space="preserve">Покупка самосвала 5 тонн Газон NEXT 1шт, Приморские тепловые сети </t>
  </si>
  <si>
    <t>K_505-ПГт-11-114</t>
  </si>
  <si>
    <t>самосвал 5 тонн Газон NEXT - 1шт.</t>
  </si>
  <si>
    <t>Длительные закупочные процедуры, поставка в соответствии с уловиями договора (2022г).</t>
  </si>
  <si>
    <t>Покупка фронтального погрузчика, СП Артемовская ТЭЦ, кол-во 1 шт</t>
  </si>
  <si>
    <t>L_505-ПГг-39-182</t>
  </si>
  <si>
    <t>фронтальный погрузчик 1 шт.</t>
  </si>
  <si>
    <t>Проект исключен из инвестиционной программы в связи с изменившимися производственными потребностями, в том числе с учетом решения по строительству новой Артемовской ТЭЦ-2.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</si>
  <si>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</si>
  <si>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</si>
  <si>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автомобильный кран КС-55713-1К-2 «Клинцы» на базе шасси КамАЗ-65115 - 1шт.</t>
  </si>
  <si>
    <t>Исключен из ИПР, вследствии решения РГ о перевода автотраспорта на аутсорсинг.</t>
  </si>
  <si>
    <t>Покупка локомобиля МART-3 УРАЛ NEXT 2 шт (СП ПТС)</t>
  </si>
  <si>
    <t>K_505-ПГт-11-116</t>
  </si>
  <si>
    <t>локомобиль МART-3 УРАЛ NEXT - 2шт.</t>
  </si>
  <si>
    <t>Отсутствие договора поставки вследствии длительных закупочных процедур (повторные торги).</t>
  </si>
  <si>
    <t>Покупка автомобиля УАЗ Патриот, 1 шт, Приморские тепловые сети</t>
  </si>
  <si>
    <t>L_505-ПГт-11-122</t>
  </si>
  <si>
    <t>автомобиль УАЗ  1 шт.</t>
  </si>
  <si>
    <t>автомобиль УАЗ Патриот, 1 шт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</si>
  <si>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</si>
  <si>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</si>
  <si>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Принятие затрат в соответствии с условиями договора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</si>
  <si>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</si>
  <si>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</si>
  <si>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</si>
  <si>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</si>
  <si>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</si>
  <si>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</si>
  <si>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</si>
  <si>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</si>
  <si>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</si>
  <si>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</si>
  <si>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</si>
  <si>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</si>
  <si>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</si>
  <si>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</si>
  <si>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</si>
  <si>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</si>
  <si>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</si>
  <si>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</si>
  <si>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</si>
  <si>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</si>
  <si>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</si>
  <si>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</si>
  <si>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</si>
  <si>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</si>
  <si>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</si>
  <si>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I_505-НГ-70</t>
  </si>
  <si>
    <t>4.1.4</t>
  </si>
  <si>
    <t>4.2</t>
  </si>
  <si>
    <t>4.2.1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</si>
  <si>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</si>
  <si>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</si>
  <si>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</si>
  <si>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</si>
  <si>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№2 НГРЭС</t>
  </si>
  <si>
    <t>H_505-НГ-32</t>
  </si>
  <si>
    <t>Реконструкция э/б ст. №3 НГРЭС</t>
  </si>
  <si>
    <t>H_505-НГ-33</t>
  </si>
  <si>
    <t>энергоблок ст №3</t>
  </si>
  <si>
    <t>Изменение объёмов работ после проведения дефектации оборудования с последующей корректировкой затрат по МТР Заказчика</t>
  </si>
  <si>
    <t>Реконструкция котлоагрегата ст. №4 БКЗ-75-39 ЧТЭЦ</t>
  </si>
  <si>
    <t>H_505-НГ-40</t>
  </si>
  <si>
    <t>Реконструкция горелочных устройств котлоагрегатов  НГРЭС</t>
  </si>
  <si>
    <t>J_505-НГ-74</t>
  </si>
  <si>
    <t>4.2.2</t>
  </si>
  <si>
    <t>Реконструкция энергооборудования КВТК№5 НГВК</t>
  </si>
  <si>
    <t>F_505-НГ-1-15</t>
  </si>
  <si>
    <t>4.2.3</t>
  </si>
  <si>
    <t>Реконструкция  II очереди МТС г. Нерюнгри" НГРЭС</t>
  </si>
  <si>
    <t>J_505-НГ-84</t>
  </si>
  <si>
    <t>4.2.4</t>
  </si>
  <si>
    <t>Реконструкция вагоноопрокидывателя НГРЭС</t>
  </si>
  <si>
    <t>H_505-НГ-43</t>
  </si>
  <si>
    <t>Наращивание дамбы шлакозолоотвала №1 НГРЭС</t>
  </si>
  <si>
    <t>J_505-НГ-75</t>
  </si>
  <si>
    <t>Реконструкция системы оборотного водоснабжения осветленной воды ШЗО Нерюнгринской ГРЭС</t>
  </si>
  <si>
    <t>H_505-НГ-48</t>
  </si>
  <si>
    <t>плавучая насосная станция - 1шт.</t>
  </si>
  <si>
    <t>Уменьшение стоимости реализации проекта по результатам заключения договорных соглашений.</t>
  </si>
  <si>
    <t>4.3</t>
  </si>
  <si>
    <t>4.3.1</t>
  </si>
  <si>
    <t>Техперевооружение э/б ст. №2 НГРЭС</t>
  </si>
  <si>
    <t>J_505-НГ-81</t>
  </si>
  <si>
    <t xml:space="preserve">энергоблок ст №2 </t>
  </si>
  <si>
    <t>Энергоблок №2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</si>
  <si>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</si>
  <si>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</si>
  <si>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резервный трубопровод азота и водорода</t>
  </si>
  <si>
    <t xml:space="preserve">Договор на выполнение работ не заключен в виду отсутствия потенциального подрядчика и несостоявшихся торговых процедур.  </t>
  </si>
  <si>
    <t>Замена оборудования энергоблока ст.№1 НГРЭС (насосы с эл. двиг.: ПЭН-1Б, ЦН-1А, ЦН-1Б; ГВ ВГ-1; МВ В-1Т 110кВ)</t>
  </si>
  <si>
    <t>L_505-НГ-103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</si>
  <si>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</si>
  <si>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</si>
  <si>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Замена оборудования энергоблока ст.№3 НГРЭС (3Т ТДЦ-250/220 кВ; насос ПЭН-3А с эл. двиг.)</t>
  </si>
  <si>
    <t>L_505-НГ-105</t>
  </si>
  <si>
    <t>Энергоблок №3</t>
  </si>
  <si>
    <t xml:space="preserve">Новый проект. Включен в ИПР на основании решения Протокола ПАО «РусГидро» от 09.11.2020 №47прс. 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</si>
  <si>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</si>
  <si>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</si>
  <si>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>ОРУ 110/220</t>
  </si>
  <si>
    <t>Позднее заключение договора на проектно-изыскательские работы в связи со сменой подрядной организации.</t>
  </si>
  <si>
    <t>Установка системы автоматического регулирования мощности энергоблоков № 1, 2, 3 Нерюнгринской ГРЭС</t>
  </si>
  <si>
    <t>F_505-НГ-16</t>
  </si>
  <si>
    <t>система автоматического регулирования мощности энергоблоков - 1шт.</t>
  </si>
  <si>
    <t>4.3.2</t>
  </si>
  <si>
    <t>4.3.3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</si>
  <si>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</si>
  <si>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</si>
  <si>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</si>
  <si>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</si>
  <si>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</si>
  <si>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</si>
  <si>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</si>
  <si>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>Замена масляных выключателей на Нерюнгринской ГРЭС</t>
  </si>
  <si>
    <t>F_505-НГ-14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</si>
  <si>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</si>
  <si>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</si>
  <si>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</si>
  <si>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</si>
  <si>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</si>
  <si>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</si>
  <si>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</si>
  <si>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</si>
  <si>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комплект ступенчатых защит  - 1шт.</t>
  </si>
  <si>
    <t>Увеличение сроков выполнения работ подрядной организации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</si>
  <si>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</si>
  <si>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</si>
  <si>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 xml:space="preserve"> автоматика ограничения перегруза 1АТ, 2АТ</t>
  </si>
  <si>
    <t>Установкаа автоматики ограничения перегруза 1АТ, 2АТ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</si>
  <si>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</si>
  <si>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</si>
  <si>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</si>
  <si>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</si>
  <si>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</si>
  <si>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</si>
  <si>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пассажирские лифты - 2шт.</t>
  </si>
  <si>
    <t>Отставание подрядной организации от графика производства работ.</t>
  </si>
  <si>
    <t>Техперевооружение системы управления информационной безопасности, СП НГРЭС</t>
  </si>
  <si>
    <t>K_505-НГ-93</t>
  </si>
  <si>
    <t>Установка локальной системы оповещения НГРЭС</t>
  </si>
  <si>
    <t>J_505-НГ-76</t>
  </si>
  <si>
    <t>система локальной системы оповещения - 1шт.</t>
  </si>
  <si>
    <t xml:space="preserve"> Несостоявшиеся торговые процедуры, из-за отсутствия заявителей.</t>
  </si>
  <si>
    <t>Установка системы непрерывного контроля газовых выбросов на Нерюнгринской ГРЭС</t>
  </si>
  <si>
    <t>J_505-НГ-78</t>
  </si>
  <si>
    <t>Дымовая труба №1</t>
  </si>
  <si>
    <t>Установка системы непрерывного контроля газовых выбросов</t>
  </si>
  <si>
    <t>Установка дифференциальной защиты шин на Чульманской ТЭЦ</t>
  </si>
  <si>
    <t>J_505-НГ-79</t>
  </si>
  <si>
    <t>Установка  лифтов зав. №6077, г/п 1000 кг.,зав. №5363, г/п 1000 кг. в котельном отделении НГРЭС</t>
  </si>
  <si>
    <t>I_505-НГ-59</t>
  </si>
  <si>
    <t>Установка электрических парогенераторов СП НГРЭС</t>
  </si>
  <si>
    <t>L_505-НГ-109</t>
  </si>
  <si>
    <t>электрические парогенераторы в кол-ве 4 шт с  производительностью 1 т/час каждая, суммарная паропроизводительность - 4 т/час</t>
  </si>
  <si>
    <t>Позднее заключение договора подряда(внеплановая закупка Протокол ЦЗК от 13.10.2021 №840, договор заключен с протоколом разногласий 29.10.2021, разногласия к договору урегулированы 23.11.2021).</t>
  </si>
  <si>
    <t>Установка приборов учета расхода топлива на тепловозы СП НГРЭС ( Тепловоз ТЭМ2 инв. №НО800067,№НО800221,№НО901640,Тепловоз ТГМ-40 инв. №НО500982- 4 шт.</t>
  </si>
  <si>
    <t>M_505-НГ-110</t>
  </si>
  <si>
    <t xml:space="preserve"> Приборы учета расхода топлива на тепловозах-4шт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</si>
  <si>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</si>
  <si>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</si>
  <si>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</si>
  <si>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</si>
  <si>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</si>
  <si>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</si>
  <si>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</si>
  <si>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</si>
  <si>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</si>
  <si>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</si>
  <si>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</si>
  <si>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</si>
  <si>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ШЗО № 2 НГРЭС (емкость - 54,5 млн. м3)</t>
  </si>
  <si>
    <t>F_505-НГ-21</t>
  </si>
  <si>
    <t>4.6</t>
  </si>
  <si>
    <t>4.7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</si>
  <si>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</si>
  <si>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</si>
  <si>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</si>
  <si>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</si>
  <si>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>Покупка бульдозера Б10 ЧТЭЦ (2022 г. -1 шт.т)</t>
  </si>
  <si>
    <t>H_505-НГ-24-27</t>
  </si>
  <si>
    <t>Покупка мини-погрузчика, ЧТЭЦ 1 шт</t>
  </si>
  <si>
    <t>K_505-НГ-24-72</t>
  </si>
  <si>
    <t>Погрузчик - 1 шт</t>
  </si>
  <si>
    <t xml:space="preserve">Отсутствие потенциальных поставщиков по причине превышения рыночной стоимости от плановой. </t>
  </si>
  <si>
    <t>Покупка проборазделочной машины МПЛ-300, НГРЭС 1 шт.</t>
  </si>
  <si>
    <t>J_505-НГ-24-67</t>
  </si>
  <si>
    <t>МПЛ-300 - 1 шт</t>
  </si>
  <si>
    <t>МПЛ-300</t>
  </si>
  <si>
    <t>Экономия по результатам конкурсных процедур.</t>
  </si>
  <si>
    <t>Покупка стенда для проверки лестниц, 1 шт. НГРЭС</t>
  </si>
  <si>
    <t>K_505-НГ-24-73</t>
  </si>
  <si>
    <t>Стенд - 1шт</t>
  </si>
  <si>
    <t>стенд для проверки лестниц, 1 шт</t>
  </si>
  <si>
    <t>Покупка шкафа вытяжного для муфельных печей, 1 шт. ЧТЭЦ</t>
  </si>
  <si>
    <t>K_505-НГ-24-76</t>
  </si>
  <si>
    <t>Шкаф муфельный</t>
  </si>
  <si>
    <t>Шкаф муфельный - 1 шт</t>
  </si>
  <si>
    <t>Покупка расходомера-счётчика Днепр-7, 2 шт. НГРЭС</t>
  </si>
  <si>
    <t>K_505-НГ-24-74</t>
  </si>
  <si>
    <t>Днепр-7 - 1 шт</t>
  </si>
  <si>
    <t>Днепр-7 -1 шт</t>
  </si>
  <si>
    <t>Срыв срока поставки одного прибора, с переносом на 2022 год.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</si>
  <si>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</si>
  <si>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</si>
  <si>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</si>
  <si>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</si>
  <si>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</si>
  <si>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</si>
  <si>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</si>
  <si>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</si>
  <si>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</si>
  <si>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</si>
  <si>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</si>
  <si>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</si>
  <si>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</si>
  <si>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</si>
  <si>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</si>
  <si>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</si>
  <si>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</si>
  <si>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Изменение  условий выполнения работ  по результатам заключения договорных соглашений в связи с оптимизацией затрат в пределах тарифного источника.</t>
  </si>
  <si>
    <t>5.1.4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</si>
  <si>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</si>
  <si>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</si>
  <si>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</si>
  <si>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</si>
  <si>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</si>
  <si>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</si>
  <si>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</si>
  <si>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</si>
  <si>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</si>
  <si>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</si>
  <si>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</si>
  <si>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</si>
  <si>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</si>
  <si>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</si>
  <si>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система  вентиляции и кондиционирования воздуха - 1шт;
система пожарной сигнализации - 1 шт;
система верхнего и нижнего слива мазута цистерн - 1 шт;
система автоматизации - 2шт.</t>
  </si>
  <si>
    <t>Техническое перевооружение котлов БКЗ 75-39ФБ ст. №4-№7, №9 (СП БТЭЦ)</t>
  </si>
  <si>
    <t>K_505-БирТЭЦ-1</t>
  </si>
  <si>
    <t>Техническое перевооружение РОУ (редукционно-охладительная установка) (СП БТЭЦ)</t>
  </si>
  <si>
    <t>F_505-ХТСКб-2</t>
  </si>
  <si>
    <t>Редукционно-охладительная установка 4 шт.</t>
  </si>
  <si>
    <t>Редукционно-охладительная установка 2 шт.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</si>
  <si>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</si>
  <si>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</si>
  <si>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</si>
  <si>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</si>
  <si>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</si>
  <si>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</si>
  <si>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</si>
  <si>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</si>
  <si>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</si>
  <si>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</si>
  <si>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</si>
  <si>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</si>
  <si>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5.6</t>
  </si>
  <si>
    <t>5.7</t>
  </si>
  <si>
    <t xml:space="preserve"> энергоблок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</si>
</sst>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_-* #,##0.00_р_._-;\-* #,##0.00_р_._-;_-* &quot;-&quot;??_р_._-;_-@_-"/>
    <numFmt numFmtId="166" formatCode="#,##0.00\ _₽"/>
    <numFmt numFmtId="167" formatCode="#,##0.00000000"/>
  </numFmts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name val="Times New Roman CY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4" fillId="0" borderId="0"/>
    <xf numFmtId="0" fontId="1" fillId="0" borderId="0"/>
    <xf numFmtId="0" fontId="6" fillId="0" borderId="0"/>
    <xf numFmtId="0" fontId="7" fillId="0" borderId="0"/>
    <xf numFmtId="0" fontId="7" fillId="0" borderId="0"/>
    <xf numFmtId="0" fontId="1" fillId="0" borderId="0"/>
  </cellStyleXfs>
  <cellXfs count="97">
    <xf numFmtId="0" fontId="0" fillId="0" borderId="0" xfId="0"/>
    <xf numFmtId="0" fontId="1" fillId="0" borderId="0" xfId="1" applyFont="1" applyFill="1"/>
    <xf numFmtId="0" fontId="1" fillId="0" borderId="0" xfId="1" applyFont="1" applyFill="1" applyAlignment="1">
      <alignment horizontal="right"/>
    </xf>
    <xf numFmtId="0" fontId="2" fillId="0" borderId="0" xfId="1" applyFont="1" applyFill="1" applyAlignment="1">
      <alignment horizontal="right" vertical="center"/>
    </xf>
    <xf numFmtId="4" fontId="1" fillId="0" borderId="0" xfId="1" applyNumberFormat="1" applyFont="1" applyFill="1"/>
    <xf numFmtId="0" fontId="2" fillId="0" borderId="0" xfId="1" applyFont="1" applyFill="1" applyAlignment="1">
      <alignment horizontal="right"/>
    </xf>
    <xf numFmtId="0" fontId="1" fillId="0" borderId="0" xfId="1" applyFont="1" applyFill="1" applyBorder="1"/>
    <xf numFmtId="0" fontId="3" fillId="0" borderId="0" xfId="1" applyFont="1" applyFill="1" applyBorder="1" applyAlignment="1">
      <alignment horizontal="center"/>
    </xf>
    <xf numFmtId="0" fontId="1" fillId="0" borderId="0" xfId="2" applyFont="1" applyFill="1" applyAlignment="1">
      <alignment horizontal="center" vertical="center"/>
    </xf>
    <xf numFmtId="0" fontId="1" fillId="0" borderId="2" xfId="4" applyFont="1" applyFill="1" applyBorder="1" applyAlignment="1">
      <alignment horizontal="center" vertical="center" wrapText="1"/>
    </xf>
    <xf numFmtId="0" fontId="1" fillId="0" borderId="3" xfId="4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textRotation="90" wrapText="1"/>
    </xf>
    <xf numFmtId="0" fontId="1" fillId="0" borderId="2" xfId="4" applyFont="1" applyFill="1" applyBorder="1" applyAlignment="1">
      <alignment horizontal="center" vertical="center" textRotation="90" wrapText="1"/>
    </xf>
    <xf numFmtId="0" fontId="1" fillId="0" borderId="1" xfId="1" applyFont="1" applyFill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vertical="center"/>
    </xf>
    <xf numFmtId="0" fontId="5" fillId="0" borderId="0" xfId="1" applyFont="1" applyFill="1"/>
    <xf numFmtId="4" fontId="8" fillId="0" borderId="14" xfId="5" applyNumberFormat="1" applyFont="1" applyFill="1" applyBorder="1" applyAlignment="1" applyProtection="1">
      <alignment horizontal="center" vertical="center" wrapText="1"/>
      <protection locked="0"/>
    </xf>
    <xf numFmtId="4" fontId="8" fillId="0" borderId="15" xfId="5" applyNumberFormat="1" applyFont="1" applyFill="1" applyBorder="1" applyAlignment="1" applyProtection="1">
      <alignment horizontal="center" vertical="center" wrapText="1"/>
      <protection locked="0"/>
    </xf>
    <xf numFmtId="10" fontId="8" fillId="0" borderId="15" xfId="5" applyNumberFormat="1" applyFont="1" applyFill="1" applyBorder="1" applyAlignment="1" applyProtection="1">
      <alignment horizontal="center" vertical="center" wrapText="1"/>
      <protection locked="0"/>
    </xf>
    <xf numFmtId="49" fontId="5" fillId="0" borderId="16" xfId="4" applyNumberFormat="1" applyFont="1" applyFill="1" applyBorder="1" applyAlignment="1">
      <alignment horizontal="center" vertical="center" wrapText="1"/>
    </xf>
    <xf numFmtId="4" fontId="5" fillId="0" borderId="0" xfId="1" applyNumberFormat="1" applyFont="1" applyFill="1"/>
    <xf numFmtId="4" fontId="5" fillId="0" borderId="13" xfId="2" applyNumberFormat="1" applyFont="1" applyFill="1" applyBorder="1" applyAlignment="1">
      <alignment horizontal="center" vertical="center"/>
    </xf>
    <xf numFmtId="4" fontId="5" fillId="0" borderId="13" xfId="2" applyNumberFormat="1" applyFont="1" applyFill="1" applyBorder="1" applyAlignment="1">
      <alignment horizontal="center" vertical="center" wrapText="1"/>
    </xf>
    <xf numFmtId="4" fontId="5" fillId="0" borderId="13" xfId="1" applyNumberFormat="1" applyFont="1" applyFill="1" applyBorder="1" applyAlignment="1">
      <alignment horizontal="center" vertical="center"/>
    </xf>
    <xf numFmtId="4" fontId="5" fillId="0" borderId="13" xfId="1" applyNumberFormat="1" applyFont="1" applyFill="1" applyBorder="1" applyAlignment="1">
      <alignment horizontal="center" vertical="center" wrapText="1"/>
    </xf>
    <xf numFmtId="10" fontId="8" fillId="0" borderId="13" xfId="5" applyNumberFormat="1" applyFont="1" applyFill="1" applyBorder="1" applyAlignment="1" applyProtection="1">
      <alignment horizontal="center" vertical="center" wrapText="1"/>
      <protection locked="0"/>
    </xf>
    <xf numFmtId="49" fontId="5" fillId="0" borderId="13" xfId="1" applyNumberFormat="1" applyFont="1" applyFill="1" applyBorder="1" applyAlignment="1">
      <alignment horizontal="center" vertical="center" wrapText="1"/>
    </xf>
    <xf numFmtId="4" fontId="5" fillId="0" borderId="2" xfId="2" applyNumberFormat="1" applyFont="1" applyFill="1" applyBorder="1" applyAlignment="1">
      <alignment horizontal="center" vertical="center"/>
    </xf>
    <xf numFmtId="4" fontId="5" fillId="0" borderId="2" xfId="2" applyNumberFormat="1" applyFont="1" applyFill="1" applyBorder="1" applyAlignment="1">
      <alignment horizontal="center" vertical="center" wrapText="1"/>
    </xf>
    <xf numFmtId="4" fontId="5" fillId="0" borderId="2" xfId="1" applyNumberFormat="1" applyFont="1" applyFill="1" applyBorder="1" applyAlignment="1">
      <alignment horizontal="center" vertical="center"/>
    </xf>
    <xf numFmtId="4" fontId="5" fillId="0" borderId="2" xfId="1" applyNumberFormat="1" applyFont="1" applyFill="1" applyBorder="1" applyAlignment="1">
      <alignment horizontal="center" vertical="center" wrapText="1"/>
    </xf>
    <xf numFmtId="10" fontId="8" fillId="0" borderId="2" xfId="5" applyNumberFormat="1" applyFont="1" applyFill="1" applyBorder="1" applyAlignment="1" applyProtection="1">
      <alignment horizontal="center" vertical="center" wrapText="1"/>
      <protection locked="0"/>
    </xf>
    <xf numFmtId="49" fontId="5" fillId="0" borderId="2" xfId="1" applyNumberFormat="1" applyFont="1" applyFill="1" applyBorder="1" applyAlignment="1">
      <alignment horizontal="center" vertical="center" wrapText="1"/>
    </xf>
    <xf numFmtId="4" fontId="1" fillId="0" borderId="2" xfId="2" applyNumberFormat="1" applyFont="1" applyFill="1" applyBorder="1" applyAlignment="1">
      <alignment horizontal="center" vertical="center"/>
    </xf>
    <xf numFmtId="4" fontId="1" fillId="0" borderId="2" xfId="1" applyNumberFormat="1" applyFont="1" applyFill="1" applyBorder="1" applyAlignment="1">
      <alignment horizontal="center" vertical="center"/>
    </xf>
    <xf numFmtId="4" fontId="1" fillId="0" borderId="2" xfId="1" applyNumberFormat="1" applyFont="1" applyFill="1" applyBorder="1" applyAlignment="1">
      <alignment horizontal="center" vertical="center" wrapText="1"/>
    </xf>
    <xf numFmtId="49" fontId="1" fillId="0" borderId="2" xfId="1" applyNumberFormat="1" applyFont="1" applyFill="1" applyBorder="1" applyAlignment="1">
      <alignment horizontal="center" vertical="center" wrapText="1"/>
    </xf>
    <xf numFmtId="4" fontId="5" fillId="0" borderId="2" xfId="5" applyNumberFormat="1" applyFont="1" applyFill="1" applyBorder="1" applyAlignment="1" applyProtection="1">
      <alignment horizontal="center" vertical="center" wrapText="1"/>
      <protection locked="0"/>
    </xf>
    <xf numFmtId="4" fontId="8" fillId="0" borderId="2" xfId="5" applyNumberFormat="1" applyFont="1" applyFill="1" applyBorder="1" applyAlignment="1" applyProtection="1">
      <alignment horizontal="center" vertical="center" wrapText="1"/>
      <protection locked="0"/>
    </xf>
    <xf numFmtId="4" fontId="8" fillId="0" borderId="2" xfId="6" applyNumberFormat="1" applyFont="1" applyFill="1" applyBorder="1" applyAlignment="1" applyProtection="1">
      <alignment horizontal="center" vertical="center" wrapText="1"/>
      <protection locked="0"/>
    </xf>
    <xf numFmtId="4" fontId="5" fillId="0" borderId="2" xfId="7" applyNumberFormat="1" applyFont="1" applyFill="1" applyBorder="1" applyAlignment="1">
      <alignment horizontal="center" vertical="center"/>
    </xf>
    <xf numFmtId="4" fontId="9" fillId="0" borderId="2" xfId="5" applyNumberFormat="1" applyFont="1" applyFill="1" applyBorder="1" applyAlignment="1" applyProtection="1">
      <alignment horizontal="center" vertical="center" wrapText="1"/>
      <protection locked="0"/>
    </xf>
    <xf numFmtId="49" fontId="1" fillId="0" borderId="2" xfId="2" applyNumberFormat="1" applyFont="1" applyFill="1" applyBorder="1" applyAlignment="1">
      <alignment horizontal="center" vertical="center"/>
    </xf>
    <xf numFmtId="164" fontId="9" fillId="0" borderId="2" xfId="5" applyNumberFormat="1" applyFont="1" applyFill="1" applyBorder="1" applyAlignment="1" applyProtection="1">
      <alignment horizontal="center" vertical="center" wrapText="1"/>
      <protection locked="0"/>
    </xf>
    <xf numFmtId="4" fontId="9" fillId="0" borderId="2" xfId="6" applyNumberFormat="1" applyFont="1" applyFill="1" applyBorder="1" applyAlignment="1" applyProtection="1">
      <alignment horizontal="center" vertical="center" wrapText="1"/>
      <protection locked="0"/>
    </xf>
    <xf numFmtId="4" fontId="1" fillId="0" borderId="2" xfId="5" applyNumberFormat="1" applyFont="1" applyFill="1" applyBorder="1" applyAlignment="1" applyProtection="1">
      <alignment horizontal="center" vertical="center" wrapText="1"/>
      <protection locked="0"/>
    </xf>
    <xf numFmtId="164" fontId="1" fillId="0" borderId="2" xfId="5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5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1" applyFont="1" applyFill="1" applyBorder="1" applyAlignment="1">
      <alignment horizontal="center" vertical="center" wrapText="1"/>
    </xf>
    <xf numFmtId="165" fontId="9" fillId="0" borderId="2" xfId="6" applyNumberFormat="1" applyFont="1" applyFill="1" applyBorder="1" applyAlignment="1" applyProtection="1">
      <alignment horizontal="center" vertical="center" wrapText="1"/>
      <protection locked="0"/>
    </xf>
    <xf numFmtId="4" fontId="1" fillId="0" borderId="2" xfId="7" applyNumberFormat="1" applyFont="1" applyFill="1" applyBorder="1" applyAlignment="1">
      <alignment horizontal="center" vertical="center" wrapText="1"/>
    </xf>
    <xf numFmtId="4" fontId="1" fillId="0" borderId="2" xfId="7" applyNumberFormat="1" applyFont="1" applyFill="1" applyBorder="1" applyAlignment="1">
      <alignment horizontal="center" vertical="center"/>
    </xf>
    <xf numFmtId="166" fontId="5" fillId="0" borderId="2" xfId="1" applyNumberFormat="1" applyFont="1" applyFill="1" applyBorder="1" applyAlignment="1">
      <alignment horizontal="center" vertical="center" wrapText="1"/>
    </xf>
    <xf numFmtId="167" fontId="1" fillId="0" borderId="2" xfId="1" applyNumberFormat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center" vertical="center"/>
    </xf>
    <xf numFmtId="0" fontId="9" fillId="0" borderId="2" xfId="7" applyFont="1" applyFill="1" applyBorder="1" applyAlignment="1" applyProtection="1">
      <alignment horizontal="center" vertical="center" wrapText="1"/>
      <protection locked="0"/>
    </xf>
    <xf numFmtId="0" fontId="1" fillId="0" borderId="2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wrapText="1"/>
    </xf>
    <xf numFmtId="0" fontId="1" fillId="0" borderId="6" xfId="4" applyFont="1" applyFill="1" applyBorder="1" applyAlignment="1">
      <alignment horizontal="center" vertical="center"/>
    </xf>
    <xf numFmtId="0" fontId="1" fillId="0" borderId="7" xfId="4" applyFont="1" applyFill="1" applyBorder="1" applyAlignment="1">
      <alignment horizontal="center" vertical="center"/>
    </xf>
    <xf numFmtId="0" fontId="1" fillId="0" borderId="9" xfId="4" applyFont="1" applyFill="1" applyBorder="1" applyAlignment="1">
      <alignment horizontal="center" vertical="center"/>
    </xf>
    <xf numFmtId="0" fontId="1" fillId="0" borderId="10" xfId="4" applyFont="1" applyFill="1" applyBorder="1" applyAlignment="1">
      <alignment horizontal="center" vertical="center"/>
    </xf>
    <xf numFmtId="0" fontId="1" fillId="0" borderId="3" xfId="4" applyFont="1" applyFill="1" applyBorder="1" applyAlignment="1">
      <alignment horizontal="center" vertical="center" wrapText="1"/>
    </xf>
    <xf numFmtId="0" fontId="1" fillId="0" borderId="4" xfId="4" applyFont="1" applyFill="1" applyBorder="1" applyAlignment="1">
      <alignment horizontal="center" vertical="center" wrapText="1"/>
    </xf>
    <xf numFmtId="0" fontId="1" fillId="0" borderId="12" xfId="4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12" xfId="1" applyFont="1" applyFill="1" applyBorder="1" applyAlignment="1">
      <alignment horizontal="center" vertical="center" wrapText="1"/>
    </xf>
    <xf numFmtId="0" fontId="1" fillId="0" borderId="0" xfId="2" applyFont="1" applyFill="1" applyAlignment="1">
      <alignment horizontal="center" vertical="center"/>
    </xf>
    <xf numFmtId="0" fontId="5" fillId="0" borderId="0" xfId="3" applyFont="1" applyFill="1" applyBorder="1" applyAlignment="1">
      <alignment horizontal="center"/>
    </xf>
    <xf numFmtId="0" fontId="1" fillId="0" borderId="1" xfId="4" applyFont="1" applyFill="1" applyBorder="1" applyAlignment="1">
      <alignment horizontal="center" vertical="center" wrapText="1"/>
    </xf>
    <xf numFmtId="0" fontId="1" fillId="0" borderId="5" xfId="4" applyFont="1" applyFill="1" applyBorder="1" applyAlignment="1">
      <alignment horizontal="center" vertical="center" wrapText="1"/>
    </xf>
    <xf numFmtId="0" fontId="1" fillId="0" borderId="13" xfId="4" applyFont="1" applyFill="1" applyBorder="1" applyAlignment="1">
      <alignment horizontal="center" vertical="center" wrapText="1"/>
    </xf>
    <xf numFmtId="0" fontId="1" fillId="0" borderId="2" xfId="4" applyFont="1" applyFill="1" applyBorder="1" applyAlignment="1">
      <alignment horizontal="center" vertical="center" wrapText="1"/>
    </xf>
    <xf numFmtId="0" fontId="1" fillId="0" borderId="3" xfId="4" applyFont="1" applyFill="1" applyBorder="1" applyAlignment="1">
      <alignment horizontal="center" vertical="center"/>
    </xf>
    <xf numFmtId="0" fontId="1" fillId="0" borderId="4" xfId="4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center" vertical="center" wrapText="1"/>
    </xf>
    <xf numFmtId="0" fontId="1" fillId="0" borderId="8" xfId="4" applyFont="1" applyFill="1" applyBorder="1" applyAlignment="1">
      <alignment horizontal="center" vertical="center"/>
    </xf>
    <xf numFmtId="0" fontId="1" fillId="0" borderId="11" xfId="4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/>
    </xf>
    <xf numFmtId="0" fontId="3" fillId="0" borderId="0" xfId="1" applyFont="1" applyFill="1" applyAlignment="1">
      <alignment horizontal="center" wrapText="1"/>
    </xf>
    <xf numFmtId="0" fontId="3" fillId="0" borderId="0" xfId="1" applyFont="1" applyFill="1" applyAlignment="1">
      <alignment horizontal="center"/>
    </xf>
    <xf numFmtId="0" fontId="3" fillId="0" borderId="0" xfId="2" applyFont="1" applyFill="1" applyAlignment="1">
      <alignment horizontal="center" vertical="center"/>
    </xf>
    <xf numFmtId="4" fontId="1" fillId="0" borderId="2" xfId="2" applyNumberFormat="1" applyFont="1" applyFill="1" applyBorder="1" applyAlignment="1">
      <alignment horizontal="left" vertical="center" wrapText="1"/>
    </xf>
    <xf numFmtId="4" fontId="9" fillId="0" borderId="2" xfId="5" applyNumberFormat="1" applyFont="1" applyFill="1" applyBorder="1" applyAlignment="1" applyProtection="1">
      <alignment horizontal="left" vertical="center" wrapText="1"/>
      <protection locked="0"/>
    </xf>
    <xf numFmtId="164" fontId="9" fillId="0" borderId="2" xfId="5" applyNumberFormat="1" applyFont="1" applyFill="1" applyBorder="1" applyAlignment="1" applyProtection="1">
      <alignment horizontal="left" vertical="center" wrapText="1"/>
      <protection locked="0"/>
    </xf>
    <xf numFmtId="4" fontId="1" fillId="0" borderId="2" xfId="5" applyNumberFormat="1" applyFont="1" applyFill="1" applyBorder="1" applyAlignment="1" applyProtection="1">
      <alignment horizontal="left" vertical="center" wrapText="1"/>
      <protection locked="0"/>
    </xf>
    <xf numFmtId="4" fontId="9" fillId="0" borderId="2" xfId="6" applyNumberFormat="1" applyFont="1" applyFill="1" applyBorder="1" applyAlignment="1" applyProtection="1">
      <alignment horizontal="left" vertical="center" wrapText="1"/>
      <protection locked="0"/>
    </xf>
    <xf numFmtId="164" fontId="1" fillId="0" borderId="2" xfId="5" applyNumberFormat="1" applyFont="1" applyFill="1" applyBorder="1" applyAlignment="1" applyProtection="1">
      <alignment horizontal="left" vertical="center" wrapText="1"/>
      <protection locked="0"/>
    </xf>
    <xf numFmtId="0" fontId="1" fillId="0" borderId="2" xfId="1" applyFont="1" applyFill="1" applyBorder="1" applyAlignment="1">
      <alignment horizontal="left" vertical="center" wrapText="1"/>
    </xf>
    <xf numFmtId="4" fontId="1" fillId="0" borderId="2" xfId="1" applyNumberFormat="1" applyFont="1" applyFill="1" applyBorder="1" applyAlignment="1">
      <alignment horizontal="left" vertical="center" wrapText="1"/>
    </xf>
    <xf numFmtId="164" fontId="9" fillId="0" borderId="2" xfId="6" applyNumberFormat="1" applyFont="1" applyFill="1" applyBorder="1" applyAlignment="1" applyProtection="1">
      <alignment horizontal="left" vertical="center" wrapText="1"/>
      <protection locked="0"/>
    </xf>
    <xf numFmtId="4" fontId="1" fillId="0" borderId="2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" xfId="1" applyFont="1" applyFill="1" applyBorder="1" applyAlignment="1">
      <alignment horizontal="left" vertical="center"/>
    </xf>
    <xf numFmtId="0" fontId="9" fillId="0" borderId="2" xfId="1" applyFont="1" applyFill="1" applyBorder="1" applyAlignment="1" applyProtection="1">
      <alignment horizontal="left" vertical="center" wrapText="1"/>
      <protection locked="0"/>
    </xf>
    <xf numFmtId="164" fontId="10" fillId="0" borderId="2" xfId="5" applyNumberFormat="1" applyFont="1" applyFill="1" applyBorder="1" applyAlignment="1" applyProtection="1">
      <alignment horizontal="left" vertical="center" wrapText="1"/>
      <protection locked="0"/>
    </xf>
    <xf numFmtId="4" fontId="9" fillId="0" borderId="2" xfId="1" applyNumberFormat="1" applyFont="1" applyFill="1" applyBorder="1" applyAlignment="1" applyProtection="1">
      <alignment horizontal="left" vertical="center" wrapText="1"/>
      <protection locked="0"/>
    </xf>
    <xf numFmtId="10" fontId="9" fillId="0" borderId="2" xfId="5" applyNumberFormat="1" applyFont="1" applyFill="1" applyBorder="1" applyAlignment="1" applyProtection="1">
      <alignment horizontal="center" vertical="center" wrapText="1"/>
      <protection locked="0"/>
    </xf>
  </cellXfs>
  <cellStyles count="8">
    <cellStyle name="Обычный" xfId="0" builtinId="0"/>
    <cellStyle name="Обычный 11" xfId="7"/>
    <cellStyle name="Обычный 3" xfId="1"/>
    <cellStyle name="Обычный 5" xfId="4"/>
    <cellStyle name="Обычный 7" xfId="2"/>
    <cellStyle name="Обычный_Форматы по компаниям_last" xfId="3"/>
    <cellStyle name="Стиль 1" xfId="5"/>
    <cellStyle name="Стиль 1 2" xfId="6"/>
  </cellStyles>
  <dxfs count="62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21" name="Text Box 20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25" name="Text Box 2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26" name="Text Box 3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27" name="Text Box 4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28" name="Text Box 5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29" name="Text Box 6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30" name="Text Box 7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31" name="Text Box 8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32" name="Text Box 9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33" name="Text Box 10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34" name="Text Box 11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35" name="Text Box 12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36" name="Text Box 13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37" name="Text Box 14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38" name="Text Box 15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39" name="Text Box 16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40" name="Text Box 17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41" name="Text Box 18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42" name="Text Box 19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43" name="Text Box 20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44" name="Text Box 21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45" name="Text Box 22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47" name="Text Box 2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48" name="Text Box 3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49" name="Text Box 4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50" name="Text Box 5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51" name="Text Box 6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52" name="Text Box 7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53" name="Text Box 8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54" name="Text Box 9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55" name="Text Box 10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56" name="Text Box 11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57" name="Text Box 12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58" name="Text Box 13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59" name="Text Box 14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60" name="Text Box 15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61" name="Text Box 16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62" name="Text Box 17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63" name="Text Box 18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64" name="Text Box 19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65" name="Text Box 20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66" name="Text Box 21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67" name="Text Box 22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69" name="Text Box 2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70" name="Text Box 3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71" name="Text Box 4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72" name="Text Box 5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73" name="Text Box 6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74" name="Text Box 7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75" name="Text Box 8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76" name="Text Box 9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77" name="Text Box 10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78" name="Text Box 11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79" name="Text Box 12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80" name="Text Box 13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81" name="Text Box 14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82" name="Text Box 15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83" name="Text Box 16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84" name="Text Box 17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85" name="Text Box 18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86" name="Text Box 19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87" name="Text Box 20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88" name="Text Box 21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89" name="Text Box 22"/>
        <xdr:cNvSpPr txBox="1">
          <a:spLocks noChangeArrowheads="1"/>
        </xdr:cNvSpPr>
      </xdr:nvSpPr>
      <xdr:spPr bwMode="auto">
        <a:xfrm>
          <a:off x="1685925" y="80867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91" name="Text Box 2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92" name="Text Box 3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93" name="Text Box 4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94" name="Text Box 5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95" name="Text Box 6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96" name="Text Box 7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97" name="Text Box 8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98" name="Text Box 9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99" name="Text Box 10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00" name="Text Box 11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01" name="Text Box 12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02" name="Text Box 13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03" name="Text Box 14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04" name="Text Box 15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05" name="Text Box 16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06" name="Text Box 17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07" name="Text Box 18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08" name="Text Box 19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09" name="Text Box 20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10" name="Text Box 21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11" name="Text Box 22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13" name="Text Box 2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14" name="Text Box 3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15" name="Text Box 4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16" name="Text Box 5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17" name="Text Box 6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18" name="Text Box 7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19" name="Text Box 8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20" name="Text Box 9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21" name="Text Box 10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22" name="Text Box 11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23" name="Text Box 12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24" name="Text Box 13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25" name="Text Box 14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26" name="Text Box 15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27" name="Text Box 16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28" name="Text Box 17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29" name="Text Box 18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30" name="Text Box 19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31" name="Text Box 20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32" name="Text Box 21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33" name="Text Box 22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35" name="Text Box 2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36" name="Text Box 3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37" name="Text Box 4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38" name="Text Box 5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39" name="Text Box 6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40" name="Text Box 7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41" name="Text Box 8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42" name="Text Box 9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43" name="Text Box 10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44" name="Text Box 11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45" name="Text Box 12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46" name="Text Box 13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47" name="Text Box 14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48" name="Text Box 15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49" name="Text Box 16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50" name="Text Box 17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51" name="Text Box 18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52" name="Text Box 19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53" name="Text Box 20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54" name="Text Box 21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55" name="Text Box 22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57" name="Text Box 2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58" name="Text Box 3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59" name="Text Box 4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60" name="Text Box 5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61" name="Text Box 6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62" name="Text Box 7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63" name="Text Box 8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64" name="Text Box 9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65" name="Text Box 10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66" name="Text Box 11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67" name="Text Box 12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68" name="Text Box 13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69" name="Text Box 14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70" name="Text Box 15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71" name="Text Box 16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72" name="Text Box 17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73" name="Text Box 18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74" name="Text Box 19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75" name="Text Box 20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76" name="Text Box 21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77" name="Text Box 22"/>
        <xdr:cNvSpPr txBox="1">
          <a:spLocks noChangeArrowheads="1"/>
        </xdr:cNvSpPr>
      </xdr:nvSpPr>
      <xdr:spPr bwMode="auto">
        <a:xfrm>
          <a:off x="1685925" y="89096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1925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1685925" y="1501044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1925"/>
    <xdr:sp macro="" textlink="">
      <xdr:nvSpPr>
        <xdr:cNvPr id="179" name="Text Box 2"/>
        <xdr:cNvSpPr txBox="1">
          <a:spLocks noChangeArrowheads="1"/>
        </xdr:cNvSpPr>
      </xdr:nvSpPr>
      <xdr:spPr bwMode="auto">
        <a:xfrm>
          <a:off x="1685925" y="1501044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1925"/>
    <xdr:sp macro="" textlink="">
      <xdr:nvSpPr>
        <xdr:cNvPr id="180" name="Text Box 3"/>
        <xdr:cNvSpPr txBox="1">
          <a:spLocks noChangeArrowheads="1"/>
        </xdr:cNvSpPr>
      </xdr:nvSpPr>
      <xdr:spPr bwMode="auto">
        <a:xfrm>
          <a:off x="1685925" y="1501044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1925"/>
    <xdr:sp macro="" textlink="">
      <xdr:nvSpPr>
        <xdr:cNvPr id="181" name="Text Box 4"/>
        <xdr:cNvSpPr txBox="1">
          <a:spLocks noChangeArrowheads="1"/>
        </xdr:cNvSpPr>
      </xdr:nvSpPr>
      <xdr:spPr bwMode="auto">
        <a:xfrm>
          <a:off x="1685925" y="1501044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1925"/>
    <xdr:sp macro="" textlink="">
      <xdr:nvSpPr>
        <xdr:cNvPr id="182" name="Text Box 5"/>
        <xdr:cNvSpPr txBox="1">
          <a:spLocks noChangeArrowheads="1"/>
        </xdr:cNvSpPr>
      </xdr:nvSpPr>
      <xdr:spPr bwMode="auto">
        <a:xfrm>
          <a:off x="1685925" y="1501044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1925"/>
    <xdr:sp macro="" textlink="">
      <xdr:nvSpPr>
        <xdr:cNvPr id="183" name="Text Box 6"/>
        <xdr:cNvSpPr txBox="1">
          <a:spLocks noChangeArrowheads="1"/>
        </xdr:cNvSpPr>
      </xdr:nvSpPr>
      <xdr:spPr bwMode="auto">
        <a:xfrm>
          <a:off x="1685925" y="1501044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1925"/>
    <xdr:sp macro="" textlink="">
      <xdr:nvSpPr>
        <xdr:cNvPr id="184" name="Text Box 7"/>
        <xdr:cNvSpPr txBox="1">
          <a:spLocks noChangeArrowheads="1"/>
        </xdr:cNvSpPr>
      </xdr:nvSpPr>
      <xdr:spPr bwMode="auto">
        <a:xfrm>
          <a:off x="1685925" y="1501044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1925"/>
    <xdr:sp macro="" textlink="">
      <xdr:nvSpPr>
        <xdr:cNvPr id="185" name="Text Box 8"/>
        <xdr:cNvSpPr txBox="1">
          <a:spLocks noChangeArrowheads="1"/>
        </xdr:cNvSpPr>
      </xdr:nvSpPr>
      <xdr:spPr bwMode="auto">
        <a:xfrm>
          <a:off x="1685925" y="1501044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1925"/>
    <xdr:sp macro="" textlink="">
      <xdr:nvSpPr>
        <xdr:cNvPr id="186" name="Text Box 9"/>
        <xdr:cNvSpPr txBox="1">
          <a:spLocks noChangeArrowheads="1"/>
        </xdr:cNvSpPr>
      </xdr:nvSpPr>
      <xdr:spPr bwMode="auto">
        <a:xfrm>
          <a:off x="1685925" y="1501044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1925"/>
    <xdr:sp macro="" textlink="">
      <xdr:nvSpPr>
        <xdr:cNvPr id="187" name="Text Box 10"/>
        <xdr:cNvSpPr txBox="1">
          <a:spLocks noChangeArrowheads="1"/>
        </xdr:cNvSpPr>
      </xdr:nvSpPr>
      <xdr:spPr bwMode="auto">
        <a:xfrm>
          <a:off x="1685925" y="1501044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1925"/>
    <xdr:sp macro="" textlink="">
      <xdr:nvSpPr>
        <xdr:cNvPr id="188" name="Text Box 11"/>
        <xdr:cNvSpPr txBox="1">
          <a:spLocks noChangeArrowheads="1"/>
        </xdr:cNvSpPr>
      </xdr:nvSpPr>
      <xdr:spPr bwMode="auto">
        <a:xfrm>
          <a:off x="1685925" y="1501044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1925"/>
    <xdr:sp macro="" textlink="">
      <xdr:nvSpPr>
        <xdr:cNvPr id="189" name="Text Box 12"/>
        <xdr:cNvSpPr txBox="1">
          <a:spLocks noChangeArrowheads="1"/>
        </xdr:cNvSpPr>
      </xdr:nvSpPr>
      <xdr:spPr bwMode="auto">
        <a:xfrm>
          <a:off x="1685925" y="1501044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1925"/>
    <xdr:sp macro="" textlink="">
      <xdr:nvSpPr>
        <xdr:cNvPr id="190" name="Text Box 13"/>
        <xdr:cNvSpPr txBox="1">
          <a:spLocks noChangeArrowheads="1"/>
        </xdr:cNvSpPr>
      </xdr:nvSpPr>
      <xdr:spPr bwMode="auto">
        <a:xfrm>
          <a:off x="1685925" y="1501044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1925"/>
    <xdr:sp macro="" textlink="">
      <xdr:nvSpPr>
        <xdr:cNvPr id="191" name="Text Box 14"/>
        <xdr:cNvSpPr txBox="1">
          <a:spLocks noChangeArrowheads="1"/>
        </xdr:cNvSpPr>
      </xdr:nvSpPr>
      <xdr:spPr bwMode="auto">
        <a:xfrm>
          <a:off x="1685925" y="1501044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1925"/>
    <xdr:sp macro="" textlink="">
      <xdr:nvSpPr>
        <xdr:cNvPr id="192" name="Text Box 15"/>
        <xdr:cNvSpPr txBox="1">
          <a:spLocks noChangeArrowheads="1"/>
        </xdr:cNvSpPr>
      </xdr:nvSpPr>
      <xdr:spPr bwMode="auto">
        <a:xfrm>
          <a:off x="1685925" y="1501044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1925"/>
    <xdr:sp macro="" textlink="">
      <xdr:nvSpPr>
        <xdr:cNvPr id="193" name="Text Box 16"/>
        <xdr:cNvSpPr txBox="1">
          <a:spLocks noChangeArrowheads="1"/>
        </xdr:cNvSpPr>
      </xdr:nvSpPr>
      <xdr:spPr bwMode="auto">
        <a:xfrm>
          <a:off x="1685925" y="1501044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1925"/>
    <xdr:sp macro="" textlink="">
      <xdr:nvSpPr>
        <xdr:cNvPr id="194" name="Text Box 17"/>
        <xdr:cNvSpPr txBox="1">
          <a:spLocks noChangeArrowheads="1"/>
        </xdr:cNvSpPr>
      </xdr:nvSpPr>
      <xdr:spPr bwMode="auto">
        <a:xfrm>
          <a:off x="1685925" y="1501044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1925"/>
    <xdr:sp macro="" textlink="">
      <xdr:nvSpPr>
        <xdr:cNvPr id="195" name="Text Box 18"/>
        <xdr:cNvSpPr txBox="1">
          <a:spLocks noChangeArrowheads="1"/>
        </xdr:cNvSpPr>
      </xdr:nvSpPr>
      <xdr:spPr bwMode="auto">
        <a:xfrm>
          <a:off x="1685925" y="1501044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1925"/>
    <xdr:sp macro="" textlink="">
      <xdr:nvSpPr>
        <xdr:cNvPr id="196" name="Text Box 19"/>
        <xdr:cNvSpPr txBox="1">
          <a:spLocks noChangeArrowheads="1"/>
        </xdr:cNvSpPr>
      </xdr:nvSpPr>
      <xdr:spPr bwMode="auto">
        <a:xfrm>
          <a:off x="1685925" y="1501044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1925"/>
    <xdr:sp macro="" textlink="">
      <xdr:nvSpPr>
        <xdr:cNvPr id="197" name="Text Box 20"/>
        <xdr:cNvSpPr txBox="1">
          <a:spLocks noChangeArrowheads="1"/>
        </xdr:cNvSpPr>
      </xdr:nvSpPr>
      <xdr:spPr bwMode="auto">
        <a:xfrm>
          <a:off x="1685925" y="1501044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1925"/>
    <xdr:sp macro="" textlink="">
      <xdr:nvSpPr>
        <xdr:cNvPr id="198" name="Text Box 21"/>
        <xdr:cNvSpPr txBox="1">
          <a:spLocks noChangeArrowheads="1"/>
        </xdr:cNvSpPr>
      </xdr:nvSpPr>
      <xdr:spPr bwMode="auto">
        <a:xfrm>
          <a:off x="1685925" y="1501044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1925"/>
    <xdr:sp macro="" textlink="">
      <xdr:nvSpPr>
        <xdr:cNvPr id="199" name="Text Box 22"/>
        <xdr:cNvSpPr txBox="1">
          <a:spLocks noChangeArrowheads="1"/>
        </xdr:cNvSpPr>
      </xdr:nvSpPr>
      <xdr:spPr bwMode="auto">
        <a:xfrm>
          <a:off x="1685925" y="1501044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1925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1685925" y="1501044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1925"/>
    <xdr:sp macro="" textlink="">
      <xdr:nvSpPr>
        <xdr:cNvPr id="201" name="Text Box 2"/>
        <xdr:cNvSpPr txBox="1">
          <a:spLocks noChangeArrowheads="1"/>
        </xdr:cNvSpPr>
      </xdr:nvSpPr>
      <xdr:spPr bwMode="auto">
        <a:xfrm>
          <a:off x="1685925" y="1501044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1925"/>
    <xdr:sp macro="" textlink="">
      <xdr:nvSpPr>
        <xdr:cNvPr id="202" name="Text Box 3"/>
        <xdr:cNvSpPr txBox="1">
          <a:spLocks noChangeArrowheads="1"/>
        </xdr:cNvSpPr>
      </xdr:nvSpPr>
      <xdr:spPr bwMode="auto">
        <a:xfrm>
          <a:off x="1685925" y="1501044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1925"/>
    <xdr:sp macro="" textlink="">
      <xdr:nvSpPr>
        <xdr:cNvPr id="203" name="Text Box 4"/>
        <xdr:cNvSpPr txBox="1">
          <a:spLocks noChangeArrowheads="1"/>
        </xdr:cNvSpPr>
      </xdr:nvSpPr>
      <xdr:spPr bwMode="auto">
        <a:xfrm>
          <a:off x="1685925" y="1501044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1925"/>
    <xdr:sp macro="" textlink="">
      <xdr:nvSpPr>
        <xdr:cNvPr id="204" name="Text Box 5"/>
        <xdr:cNvSpPr txBox="1">
          <a:spLocks noChangeArrowheads="1"/>
        </xdr:cNvSpPr>
      </xdr:nvSpPr>
      <xdr:spPr bwMode="auto">
        <a:xfrm>
          <a:off x="1685925" y="1501044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1925"/>
    <xdr:sp macro="" textlink="">
      <xdr:nvSpPr>
        <xdr:cNvPr id="205" name="Text Box 6"/>
        <xdr:cNvSpPr txBox="1">
          <a:spLocks noChangeArrowheads="1"/>
        </xdr:cNvSpPr>
      </xdr:nvSpPr>
      <xdr:spPr bwMode="auto">
        <a:xfrm>
          <a:off x="1685925" y="1501044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1925"/>
    <xdr:sp macro="" textlink="">
      <xdr:nvSpPr>
        <xdr:cNvPr id="206" name="Text Box 7"/>
        <xdr:cNvSpPr txBox="1">
          <a:spLocks noChangeArrowheads="1"/>
        </xdr:cNvSpPr>
      </xdr:nvSpPr>
      <xdr:spPr bwMode="auto">
        <a:xfrm>
          <a:off x="1685925" y="1501044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1925"/>
    <xdr:sp macro="" textlink="">
      <xdr:nvSpPr>
        <xdr:cNvPr id="207" name="Text Box 8"/>
        <xdr:cNvSpPr txBox="1">
          <a:spLocks noChangeArrowheads="1"/>
        </xdr:cNvSpPr>
      </xdr:nvSpPr>
      <xdr:spPr bwMode="auto">
        <a:xfrm>
          <a:off x="1685925" y="1501044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1925"/>
    <xdr:sp macro="" textlink="">
      <xdr:nvSpPr>
        <xdr:cNvPr id="208" name="Text Box 9"/>
        <xdr:cNvSpPr txBox="1">
          <a:spLocks noChangeArrowheads="1"/>
        </xdr:cNvSpPr>
      </xdr:nvSpPr>
      <xdr:spPr bwMode="auto">
        <a:xfrm>
          <a:off x="1685925" y="1501044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1925"/>
    <xdr:sp macro="" textlink="">
      <xdr:nvSpPr>
        <xdr:cNvPr id="209" name="Text Box 10"/>
        <xdr:cNvSpPr txBox="1">
          <a:spLocks noChangeArrowheads="1"/>
        </xdr:cNvSpPr>
      </xdr:nvSpPr>
      <xdr:spPr bwMode="auto">
        <a:xfrm>
          <a:off x="1685925" y="1501044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1925"/>
    <xdr:sp macro="" textlink="">
      <xdr:nvSpPr>
        <xdr:cNvPr id="210" name="Text Box 11"/>
        <xdr:cNvSpPr txBox="1">
          <a:spLocks noChangeArrowheads="1"/>
        </xdr:cNvSpPr>
      </xdr:nvSpPr>
      <xdr:spPr bwMode="auto">
        <a:xfrm>
          <a:off x="1685925" y="1501044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1925"/>
    <xdr:sp macro="" textlink="">
      <xdr:nvSpPr>
        <xdr:cNvPr id="211" name="Text Box 12"/>
        <xdr:cNvSpPr txBox="1">
          <a:spLocks noChangeArrowheads="1"/>
        </xdr:cNvSpPr>
      </xdr:nvSpPr>
      <xdr:spPr bwMode="auto">
        <a:xfrm>
          <a:off x="1685925" y="1501044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1925"/>
    <xdr:sp macro="" textlink="">
      <xdr:nvSpPr>
        <xdr:cNvPr id="212" name="Text Box 13"/>
        <xdr:cNvSpPr txBox="1">
          <a:spLocks noChangeArrowheads="1"/>
        </xdr:cNvSpPr>
      </xdr:nvSpPr>
      <xdr:spPr bwMode="auto">
        <a:xfrm>
          <a:off x="1685925" y="1501044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1925"/>
    <xdr:sp macro="" textlink="">
      <xdr:nvSpPr>
        <xdr:cNvPr id="213" name="Text Box 14"/>
        <xdr:cNvSpPr txBox="1">
          <a:spLocks noChangeArrowheads="1"/>
        </xdr:cNvSpPr>
      </xdr:nvSpPr>
      <xdr:spPr bwMode="auto">
        <a:xfrm>
          <a:off x="1685925" y="1501044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1925"/>
    <xdr:sp macro="" textlink="">
      <xdr:nvSpPr>
        <xdr:cNvPr id="214" name="Text Box 15"/>
        <xdr:cNvSpPr txBox="1">
          <a:spLocks noChangeArrowheads="1"/>
        </xdr:cNvSpPr>
      </xdr:nvSpPr>
      <xdr:spPr bwMode="auto">
        <a:xfrm>
          <a:off x="1685925" y="1501044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1925"/>
    <xdr:sp macro="" textlink="">
      <xdr:nvSpPr>
        <xdr:cNvPr id="215" name="Text Box 16"/>
        <xdr:cNvSpPr txBox="1">
          <a:spLocks noChangeArrowheads="1"/>
        </xdr:cNvSpPr>
      </xdr:nvSpPr>
      <xdr:spPr bwMode="auto">
        <a:xfrm>
          <a:off x="1685925" y="1501044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1925"/>
    <xdr:sp macro="" textlink="">
      <xdr:nvSpPr>
        <xdr:cNvPr id="216" name="Text Box 17"/>
        <xdr:cNvSpPr txBox="1">
          <a:spLocks noChangeArrowheads="1"/>
        </xdr:cNvSpPr>
      </xdr:nvSpPr>
      <xdr:spPr bwMode="auto">
        <a:xfrm>
          <a:off x="1685925" y="1501044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1925"/>
    <xdr:sp macro="" textlink="">
      <xdr:nvSpPr>
        <xdr:cNvPr id="217" name="Text Box 18"/>
        <xdr:cNvSpPr txBox="1">
          <a:spLocks noChangeArrowheads="1"/>
        </xdr:cNvSpPr>
      </xdr:nvSpPr>
      <xdr:spPr bwMode="auto">
        <a:xfrm>
          <a:off x="1685925" y="1501044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1925"/>
    <xdr:sp macro="" textlink="">
      <xdr:nvSpPr>
        <xdr:cNvPr id="218" name="Text Box 19"/>
        <xdr:cNvSpPr txBox="1">
          <a:spLocks noChangeArrowheads="1"/>
        </xdr:cNvSpPr>
      </xdr:nvSpPr>
      <xdr:spPr bwMode="auto">
        <a:xfrm>
          <a:off x="1685925" y="1501044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1925"/>
    <xdr:sp macro="" textlink="">
      <xdr:nvSpPr>
        <xdr:cNvPr id="219" name="Text Box 20"/>
        <xdr:cNvSpPr txBox="1">
          <a:spLocks noChangeArrowheads="1"/>
        </xdr:cNvSpPr>
      </xdr:nvSpPr>
      <xdr:spPr bwMode="auto">
        <a:xfrm>
          <a:off x="1685925" y="1501044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1925"/>
    <xdr:sp macro="" textlink="">
      <xdr:nvSpPr>
        <xdr:cNvPr id="220" name="Text Box 21"/>
        <xdr:cNvSpPr txBox="1">
          <a:spLocks noChangeArrowheads="1"/>
        </xdr:cNvSpPr>
      </xdr:nvSpPr>
      <xdr:spPr bwMode="auto">
        <a:xfrm>
          <a:off x="1685925" y="1501044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1925"/>
    <xdr:sp macro="" textlink="">
      <xdr:nvSpPr>
        <xdr:cNvPr id="221" name="Text Box 22"/>
        <xdr:cNvSpPr txBox="1">
          <a:spLocks noChangeArrowheads="1"/>
        </xdr:cNvSpPr>
      </xdr:nvSpPr>
      <xdr:spPr bwMode="auto">
        <a:xfrm>
          <a:off x="1685925" y="1501044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56;&#1052;&#1099;/&#1055;&#1103;&#1090;&#1080;&#1083;&#1077;&#1090;&#1082;&#1072;%202010-2013/&#1055;&#1083;&#1072;&#1085;&#1099;%20&#1086;&#1090;&#1095;&#1077;&#1090;&#1099;%20&#1076;&#1083;&#1103;%20&#1052;&#1080;&#1085;&#1101;&#1085;&#1077;&#1088;&#1075;&#1086;/2021/&#1054;&#1090;&#1095;&#1077;&#1090;%204%20&#1082;&#1074;&#1072;&#1088;&#1090;&#1072;&#1083;%202021/&#1043;&#1086;&#1076;&#1086;&#1074;&#1086;&#1081;/&#1054;&#1090;&#1095;&#1077;&#1090;%20&#1079;&#1072;%202021%20&#1075;&#1086;&#1076;_&#1043;&#1054;&#1044;&#1054;&#1042;&#1054;&#104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Г ф"/>
      <sheetName val="2 Г осв"/>
      <sheetName val="3 Г ОС"/>
      <sheetName val="4 Г пп"/>
      <sheetName val="5 Г вв"/>
      <sheetName val="6 Г вы"/>
      <sheetName val="7 покз"/>
      <sheetName val="8 Г ГКПЗ "/>
      <sheetName val="9 истч"/>
      <sheetName val="9 истч (2раб)"/>
    </sheetNames>
    <sheetDataSet>
      <sheetData sheetId="0"/>
      <sheetData sheetId="1">
        <row r="7">
          <cell r="A7" t="str">
            <v>Отчет  о реализации инвестиционной программы  акционерного общества "Дальневосточная генерирующая компания"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O626"/>
  <sheetViews>
    <sheetView tabSelected="1" zoomScale="57" zoomScaleNormal="57" workbookViewId="0">
      <selection sqref="A1:XFD1"/>
    </sheetView>
  </sheetViews>
  <sheetFormatPr defaultColWidth="10.28515625" defaultRowHeight="15.75" x14ac:dyDescent="0.25"/>
  <cols>
    <col min="1" max="1" width="11" style="1" customWidth="1"/>
    <col min="2" max="2" width="58.7109375" style="1" customWidth="1"/>
    <col min="3" max="3" width="28.7109375" style="1" customWidth="1"/>
    <col min="4" max="4" width="20.140625" style="1" customWidth="1"/>
    <col min="5" max="5" width="19.5703125" style="1" customWidth="1"/>
    <col min="6" max="6" width="11.5703125" style="1" customWidth="1"/>
    <col min="7" max="7" width="14" style="1" customWidth="1"/>
    <col min="8" max="8" width="14.140625" style="1" customWidth="1"/>
    <col min="9" max="9" width="12.5703125" style="1" customWidth="1"/>
    <col min="10" max="10" width="13.42578125" style="1" customWidth="1"/>
    <col min="11" max="11" width="25.5703125" style="1" customWidth="1"/>
    <col min="12" max="12" width="14.28515625" style="1" customWidth="1"/>
    <col min="13" max="13" width="17.7109375" style="1" customWidth="1"/>
    <col min="14" max="14" width="11.140625" style="1" customWidth="1"/>
    <col min="15" max="15" width="13.7109375" style="1" customWidth="1"/>
    <col min="16" max="16" width="14.5703125" style="1" customWidth="1"/>
    <col min="17" max="17" width="12.42578125" style="1" customWidth="1"/>
    <col min="18" max="18" width="14.5703125" style="1" customWidth="1"/>
    <col min="19" max="23" width="14.140625" style="1" customWidth="1"/>
    <col min="24" max="24" width="25.28515625" style="1" customWidth="1"/>
    <col min="25" max="30" width="14.140625" style="1" customWidth="1"/>
    <col min="31" max="31" width="13" style="1" customWidth="1"/>
    <col min="32" max="32" width="13.85546875" style="1" customWidth="1"/>
    <col min="33" max="33" width="12.28515625" style="1" customWidth="1"/>
    <col min="34" max="34" width="16.140625" style="1" customWidth="1"/>
    <col min="35" max="35" width="55" style="1" customWidth="1"/>
    <col min="36" max="38" width="10.28515625" style="1"/>
    <col min="39" max="41" width="11.85546875" style="1" bestFit="1" customWidth="1"/>
    <col min="42" max="16384" width="10.28515625" style="1"/>
  </cols>
  <sheetData>
    <row r="1" spans="1:35" ht="18.75" x14ac:dyDescent="0.25">
      <c r="AE1" s="2"/>
      <c r="AI1" s="3" t="s">
        <v>0</v>
      </c>
    </row>
    <row r="2" spans="1:35" ht="18.75" x14ac:dyDescent="0.3">
      <c r="AC2" s="4"/>
      <c r="AD2" s="4"/>
      <c r="AI2" s="5" t="s">
        <v>1</v>
      </c>
    </row>
    <row r="3" spans="1:35" ht="18.75" x14ac:dyDescent="0.3">
      <c r="AE3" s="2"/>
      <c r="AI3" s="5" t="s">
        <v>2</v>
      </c>
    </row>
    <row r="4" spans="1:35" s="6" customFormat="1" ht="18.75" x14ac:dyDescent="0.3">
      <c r="A4" s="78" t="s">
        <v>3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</row>
    <row r="5" spans="1:35" s="6" customFormat="1" ht="18.75" x14ac:dyDescent="0.3">
      <c r="A5" s="79" t="s">
        <v>4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/>
      <c r="AG5" s="79"/>
      <c r="AH5" s="79"/>
      <c r="AI5" s="79"/>
    </row>
    <row r="6" spans="1:35" s="6" customFormat="1" ht="18.75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</row>
    <row r="7" spans="1:35" s="6" customFormat="1" ht="18.75" x14ac:dyDescent="0.3">
      <c r="A7" s="79" t="str">
        <f>'[1]2 Г осв'!A7:T7</f>
        <v>Отчет  о реализации инвестиционной программы  акционерного общества "Дальневосточная генерирующая компания"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  <c r="AD7" s="79"/>
      <c r="AE7" s="79"/>
      <c r="AF7" s="79"/>
      <c r="AG7" s="79"/>
      <c r="AH7" s="79"/>
      <c r="AI7" s="79"/>
    </row>
    <row r="8" spans="1:35" x14ac:dyDescent="0.25">
      <c r="A8" s="67" t="s">
        <v>5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</row>
    <row r="9" spans="1:35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</row>
    <row r="10" spans="1:35" ht="18.75" x14ac:dyDescent="0.3">
      <c r="A10" s="80" t="s">
        <v>6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</row>
    <row r="12" spans="1:35" ht="18.75" x14ac:dyDescent="0.25">
      <c r="A12" s="81" t="s">
        <v>7</v>
      </c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81"/>
      <c r="Y12" s="81"/>
      <c r="Z12" s="81"/>
      <c r="AA12" s="81"/>
      <c r="AB12" s="81"/>
      <c r="AC12" s="81"/>
      <c r="AD12" s="81"/>
      <c r="AE12" s="81"/>
      <c r="AF12" s="81"/>
      <c r="AG12" s="81"/>
      <c r="AH12" s="81"/>
      <c r="AI12" s="81"/>
    </row>
    <row r="13" spans="1:35" x14ac:dyDescent="0.25">
      <c r="A13" s="67" t="s">
        <v>8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</row>
    <row r="14" spans="1:35" x14ac:dyDescent="0.25">
      <c r="A14" s="68"/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</row>
    <row r="15" spans="1:35" ht="53.25" customHeight="1" x14ac:dyDescent="0.25">
      <c r="A15" s="69" t="s">
        <v>9</v>
      </c>
      <c r="B15" s="72" t="s">
        <v>10</v>
      </c>
      <c r="C15" s="72" t="s">
        <v>11</v>
      </c>
      <c r="D15" s="72" t="s">
        <v>12</v>
      </c>
      <c r="E15" s="73" t="s">
        <v>13</v>
      </c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5" t="s">
        <v>14</v>
      </c>
      <c r="AF15" s="75"/>
      <c r="AG15" s="75"/>
      <c r="AH15" s="75"/>
      <c r="AI15" s="72" t="s">
        <v>15</v>
      </c>
    </row>
    <row r="16" spans="1:35" ht="13.5" customHeight="1" x14ac:dyDescent="0.25">
      <c r="A16" s="70"/>
      <c r="B16" s="72"/>
      <c r="C16" s="72"/>
      <c r="D16" s="72"/>
      <c r="E16" s="58" t="s">
        <v>16</v>
      </c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76"/>
      <c r="R16" s="58" t="s">
        <v>17</v>
      </c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75"/>
      <c r="AF16" s="75"/>
      <c r="AG16" s="75"/>
      <c r="AH16" s="75"/>
      <c r="AI16" s="72"/>
    </row>
    <row r="17" spans="1:41" ht="21" customHeight="1" x14ac:dyDescent="0.25">
      <c r="A17" s="70"/>
      <c r="B17" s="72"/>
      <c r="C17" s="72"/>
      <c r="D17" s="72"/>
      <c r="E17" s="60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77"/>
      <c r="R17" s="60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75"/>
      <c r="AF17" s="75"/>
      <c r="AG17" s="75"/>
      <c r="AH17" s="75"/>
      <c r="AI17" s="72"/>
    </row>
    <row r="18" spans="1:41" ht="53.25" customHeight="1" x14ac:dyDescent="0.25">
      <c r="A18" s="70"/>
      <c r="B18" s="72"/>
      <c r="C18" s="72"/>
      <c r="D18" s="72"/>
      <c r="E18" s="9" t="s">
        <v>18</v>
      </c>
      <c r="F18" s="62" t="s">
        <v>19</v>
      </c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4"/>
      <c r="R18" s="10" t="s">
        <v>18</v>
      </c>
      <c r="S18" s="62" t="s">
        <v>19</v>
      </c>
      <c r="T18" s="63"/>
      <c r="U18" s="63"/>
      <c r="V18" s="63"/>
      <c r="W18" s="63"/>
      <c r="X18" s="63"/>
      <c r="Y18" s="63"/>
      <c r="Z18" s="63"/>
      <c r="AA18" s="63"/>
      <c r="AB18" s="63"/>
      <c r="AC18" s="63"/>
      <c r="AD18" s="64"/>
      <c r="AE18" s="65" t="s">
        <v>18</v>
      </c>
      <c r="AF18" s="66"/>
      <c r="AG18" s="65" t="s">
        <v>19</v>
      </c>
      <c r="AH18" s="66"/>
      <c r="AI18" s="72"/>
    </row>
    <row r="19" spans="1:41" ht="87.75" customHeight="1" x14ac:dyDescent="0.25">
      <c r="A19" s="71"/>
      <c r="B19" s="72"/>
      <c r="C19" s="72"/>
      <c r="D19" s="9" t="s">
        <v>16</v>
      </c>
      <c r="E19" s="11" t="s">
        <v>20</v>
      </c>
      <c r="F19" s="11" t="s">
        <v>20</v>
      </c>
      <c r="G19" s="12" t="s">
        <v>21</v>
      </c>
      <c r="H19" s="12" t="s">
        <v>22</v>
      </c>
      <c r="I19" s="12" t="s">
        <v>23</v>
      </c>
      <c r="J19" s="12" t="s">
        <v>24</v>
      </c>
      <c r="K19" s="12" t="s">
        <v>25</v>
      </c>
      <c r="L19" s="12" t="s">
        <v>26</v>
      </c>
      <c r="M19" s="12" t="s">
        <v>27</v>
      </c>
      <c r="N19" s="12" t="s">
        <v>28</v>
      </c>
      <c r="O19" s="12" t="s">
        <v>29</v>
      </c>
      <c r="P19" s="12" t="s">
        <v>30</v>
      </c>
      <c r="Q19" s="12" t="s">
        <v>31</v>
      </c>
      <c r="R19" s="11" t="s">
        <v>20</v>
      </c>
      <c r="S19" s="11" t="s">
        <v>20</v>
      </c>
      <c r="T19" s="12" t="s">
        <v>21</v>
      </c>
      <c r="U19" s="12" t="s">
        <v>22</v>
      </c>
      <c r="V19" s="12" t="s">
        <v>23</v>
      </c>
      <c r="W19" s="12" t="s">
        <v>24</v>
      </c>
      <c r="X19" s="12" t="s">
        <v>25</v>
      </c>
      <c r="Y19" s="12" t="s">
        <v>26</v>
      </c>
      <c r="Z19" s="12" t="s">
        <v>27</v>
      </c>
      <c r="AA19" s="12" t="s">
        <v>28</v>
      </c>
      <c r="AB19" s="12" t="s">
        <v>29</v>
      </c>
      <c r="AC19" s="12" t="s">
        <v>30</v>
      </c>
      <c r="AD19" s="12" t="s">
        <v>31</v>
      </c>
      <c r="AE19" s="13" t="s">
        <v>32</v>
      </c>
      <c r="AF19" s="13" t="s">
        <v>33</v>
      </c>
      <c r="AG19" s="13" t="s">
        <v>32</v>
      </c>
      <c r="AH19" s="13" t="s">
        <v>33</v>
      </c>
      <c r="AI19" s="72"/>
    </row>
    <row r="20" spans="1:41" s="15" customFormat="1" ht="16.5" thickBot="1" x14ac:dyDescent="0.3">
      <c r="A20" s="14">
        <v>1</v>
      </c>
      <c r="B20" s="14">
        <v>2</v>
      </c>
      <c r="C20" s="14">
        <v>3</v>
      </c>
      <c r="D20" s="14">
        <v>4</v>
      </c>
      <c r="E20" s="14">
        <v>5</v>
      </c>
      <c r="F20" s="14">
        <f t="shared" ref="F20:AI20" si="0">E20+1</f>
        <v>6</v>
      </c>
      <c r="G20" s="14">
        <f t="shared" si="0"/>
        <v>7</v>
      </c>
      <c r="H20" s="14">
        <f t="shared" si="0"/>
        <v>8</v>
      </c>
      <c r="I20" s="14">
        <f t="shared" si="0"/>
        <v>9</v>
      </c>
      <c r="J20" s="14">
        <f t="shared" si="0"/>
        <v>10</v>
      </c>
      <c r="K20" s="14">
        <f t="shared" si="0"/>
        <v>11</v>
      </c>
      <c r="L20" s="14">
        <f t="shared" si="0"/>
        <v>12</v>
      </c>
      <c r="M20" s="14">
        <f t="shared" si="0"/>
        <v>13</v>
      </c>
      <c r="N20" s="14">
        <f t="shared" si="0"/>
        <v>14</v>
      </c>
      <c r="O20" s="14">
        <f t="shared" si="0"/>
        <v>15</v>
      </c>
      <c r="P20" s="14">
        <f t="shared" si="0"/>
        <v>16</v>
      </c>
      <c r="Q20" s="14">
        <f t="shared" si="0"/>
        <v>17</v>
      </c>
      <c r="R20" s="14">
        <f t="shared" si="0"/>
        <v>18</v>
      </c>
      <c r="S20" s="14">
        <f t="shared" si="0"/>
        <v>19</v>
      </c>
      <c r="T20" s="14">
        <f t="shared" si="0"/>
        <v>20</v>
      </c>
      <c r="U20" s="14">
        <f t="shared" si="0"/>
        <v>21</v>
      </c>
      <c r="V20" s="14">
        <f t="shared" si="0"/>
        <v>22</v>
      </c>
      <c r="W20" s="14">
        <f t="shared" si="0"/>
        <v>23</v>
      </c>
      <c r="X20" s="14">
        <f t="shared" si="0"/>
        <v>24</v>
      </c>
      <c r="Y20" s="14">
        <f t="shared" si="0"/>
        <v>25</v>
      </c>
      <c r="Z20" s="14">
        <f t="shared" si="0"/>
        <v>26</v>
      </c>
      <c r="AA20" s="14">
        <f t="shared" si="0"/>
        <v>27</v>
      </c>
      <c r="AB20" s="14">
        <f t="shared" si="0"/>
        <v>28</v>
      </c>
      <c r="AC20" s="14">
        <f t="shared" si="0"/>
        <v>29</v>
      </c>
      <c r="AD20" s="14">
        <f t="shared" si="0"/>
        <v>30</v>
      </c>
      <c r="AE20" s="14">
        <f t="shared" si="0"/>
        <v>31</v>
      </c>
      <c r="AF20" s="14">
        <f t="shared" si="0"/>
        <v>32</v>
      </c>
      <c r="AG20" s="14">
        <f t="shared" si="0"/>
        <v>33</v>
      </c>
      <c r="AH20" s="14">
        <f t="shared" si="0"/>
        <v>34</v>
      </c>
      <c r="AI20" s="14">
        <f t="shared" si="0"/>
        <v>35</v>
      </c>
    </row>
    <row r="21" spans="1:41" s="15" customFormat="1" ht="16.5" thickBot="1" x14ac:dyDescent="0.3">
      <c r="A21" s="16" t="s">
        <v>34</v>
      </c>
      <c r="B21" s="17" t="s">
        <v>35</v>
      </c>
      <c r="C21" s="17" t="s">
        <v>36</v>
      </c>
      <c r="D21" s="17">
        <f t="shared" ref="D21:AG21" si="1">D22+D23+D24+D25+D26+D27+D28</f>
        <v>34480.151321782643</v>
      </c>
      <c r="E21" s="17">
        <f t="shared" si="1"/>
        <v>7.09925E-2</v>
      </c>
      <c r="F21" s="17">
        <f t="shared" si="1"/>
        <v>5551.9460762439994</v>
      </c>
      <c r="G21" s="17">
        <f t="shared" si="1"/>
        <v>0</v>
      </c>
      <c r="H21" s="17">
        <f t="shared" si="1"/>
        <v>0</v>
      </c>
      <c r="I21" s="17">
        <f t="shared" si="1"/>
        <v>24.286749999999998</v>
      </c>
      <c r="J21" s="17">
        <f t="shared" si="1"/>
        <v>0</v>
      </c>
      <c r="K21" s="17">
        <f t="shared" si="1"/>
        <v>0</v>
      </c>
      <c r="L21" s="17">
        <f t="shared" si="1"/>
        <v>470</v>
      </c>
      <c r="M21" s="17">
        <f t="shared" si="1"/>
        <v>5.4539999999999997</v>
      </c>
      <c r="N21" s="17">
        <f t="shared" si="1"/>
        <v>0</v>
      </c>
      <c r="O21" s="17">
        <f t="shared" si="1"/>
        <v>6734</v>
      </c>
      <c r="P21" s="17">
        <f t="shared" si="1"/>
        <v>13979.1</v>
      </c>
      <c r="Q21" s="17">
        <f t="shared" si="1"/>
        <v>2.5333000000000001</v>
      </c>
      <c r="R21" s="17">
        <f t="shared" si="1"/>
        <v>0</v>
      </c>
      <c r="S21" s="17">
        <f t="shared" si="1"/>
        <v>3677.4138972400001</v>
      </c>
      <c r="T21" s="17">
        <f t="shared" si="1"/>
        <v>0</v>
      </c>
      <c r="U21" s="17">
        <f t="shared" si="1"/>
        <v>0</v>
      </c>
      <c r="V21" s="17">
        <f t="shared" si="1"/>
        <v>14.5374</v>
      </c>
      <c r="W21" s="17">
        <f t="shared" si="1"/>
        <v>0</v>
      </c>
      <c r="X21" s="17">
        <f t="shared" si="1"/>
        <v>0</v>
      </c>
      <c r="Y21" s="17">
        <f t="shared" si="1"/>
        <v>307</v>
      </c>
      <c r="Z21" s="17">
        <f t="shared" si="1"/>
        <v>6.0280000000000005</v>
      </c>
      <c r="AA21" s="17">
        <f t="shared" si="1"/>
        <v>0</v>
      </c>
      <c r="AB21" s="17">
        <f t="shared" si="1"/>
        <v>6950</v>
      </c>
      <c r="AC21" s="17">
        <f t="shared" si="1"/>
        <v>13979.1</v>
      </c>
      <c r="AD21" s="17">
        <f t="shared" si="1"/>
        <v>0.80993599999999999</v>
      </c>
      <c r="AE21" s="17">
        <f t="shared" si="1"/>
        <v>-7.09925E-2</v>
      </c>
      <c r="AF21" s="18">
        <f>AE21/E21</f>
        <v>-1</v>
      </c>
      <c r="AG21" s="17">
        <f t="shared" si="1"/>
        <v>-1923.0551039240004</v>
      </c>
      <c r="AH21" s="18">
        <f>AG21/F21</f>
        <v>-0.34637496069215878</v>
      </c>
      <c r="AI21" s="19" t="s">
        <v>37</v>
      </c>
      <c r="AN21" s="20"/>
    </row>
    <row r="22" spans="1:41" ht="31.5" x14ac:dyDescent="0.25">
      <c r="A22" s="21" t="s">
        <v>38</v>
      </c>
      <c r="B22" s="22" t="s">
        <v>39</v>
      </c>
      <c r="C22" s="23" t="s">
        <v>36</v>
      </c>
      <c r="D22" s="24">
        <f t="shared" ref="D22:AE22" si="2">SUM(D30,D241,D337,D496,D584)</f>
        <v>3267.8831548358521</v>
      </c>
      <c r="E22" s="24">
        <f t="shared" si="2"/>
        <v>0</v>
      </c>
      <c r="F22" s="24">
        <f t="shared" si="2"/>
        <v>591.21710809000001</v>
      </c>
      <c r="G22" s="24">
        <f t="shared" si="2"/>
        <v>0</v>
      </c>
      <c r="H22" s="24">
        <f t="shared" si="2"/>
        <v>0</v>
      </c>
      <c r="I22" s="24">
        <f t="shared" si="2"/>
        <v>4.3940000000000001</v>
      </c>
      <c r="J22" s="24">
        <f t="shared" si="2"/>
        <v>0</v>
      </c>
      <c r="K22" s="24">
        <f t="shared" si="2"/>
        <v>0</v>
      </c>
      <c r="L22" s="24">
        <f t="shared" si="2"/>
        <v>2</v>
      </c>
      <c r="M22" s="24">
        <f t="shared" si="2"/>
        <v>0</v>
      </c>
      <c r="N22" s="24">
        <f t="shared" si="2"/>
        <v>0</v>
      </c>
      <c r="O22" s="24">
        <f t="shared" si="2"/>
        <v>5100</v>
      </c>
      <c r="P22" s="24">
        <f t="shared" si="2"/>
        <v>0</v>
      </c>
      <c r="Q22" s="24">
        <f t="shared" si="2"/>
        <v>0</v>
      </c>
      <c r="R22" s="24">
        <f t="shared" si="2"/>
        <v>0</v>
      </c>
      <c r="S22" s="24">
        <f t="shared" si="2"/>
        <v>403.82533731000001</v>
      </c>
      <c r="T22" s="24">
        <f t="shared" si="2"/>
        <v>0</v>
      </c>
      <c r="U22" s="24">
        <f t="shared" si="2"/>
        <v>0</v>
      </c>
      <c r="V22" s="24">
        <f t="shared" si="2"/>
        <v>2.7155</v>
      </c>
      <c r="W22" s="24">
        <f t="shared" si="2"/>
        <v>0</v>
      </c>
      <c r="X22" s="24">
        <f t="shared" si="2"/>
        <v>0</v>
      </c>
      <c r="Y22" s="24">
        <f t="shared" si="2"/>
        <v>0</v>
      </c>
      <c r="Z22" s="24">
        <f t="shared" si="2"/>
        <v>0</v>
      </c>
      <c r="AA22" s="24">
        <f t="shared" si="2"/>
        <v>0</v>
      </c>
      <c r="AB22" s="24">
        <f t="shared" si="2"/>
        <v>6000</v>
      </c>
      <c r="AC22" s="24">
        <f t="shared" si="2"/>
        <v>0</v>
      </c>
      <c r="AD22" s="24">
        <f t="shared" si="2"/>
        <v>0</v>
      </c>
      <c r="AE22" s="24">
        <f t="shared" si="2"/>
        <v>0</v>
      </c>
      <c r="AF22" s="25">
        <v>0</v>
      </c>
      <c r="AG22" s="24">
        <f>SUM(AG30,AG241,AG337,AG496,AG584)</f>
        <v>-187.39177078</v>
      </c>
      <c r="AH22" s="25">
        <f t="shared" ref="AH22:AH84" si="3">AG22/F22</f>
        <v>-0.31695931700182406</v>
      </c>
      <c r="AI22" s="26" t="s">
        <v>37</v>
      </c>
      <c r="AM22" s="15"/>
      <c r="AN22" s="20"/>
      <c r="AO22" s="15"/>
    </row>
    <row r="23" spans="1:41" x14ac:dyDescent="0.25">
      <c r="A23" s="27" t="s">
        <v>40</v>
      </c>
      <c r="B23" s="28" t="s">
        <v>41</v>
      </c>
      <c r="C23" s="29" t="s">
        <v>36</v>
      </c>
      <c r="D23" s="30">
        <f t="shared" ref="D23:AE23" si="4">SUM(D50,D259,D373,D513,D599)</f>
        <v>4878.4797273700005</v>
      </c>
      <c r="E23" s="30">
        <f t="shared" si="4"/>
        <v>0</v>
      </c>
      <c r="F23" s="30">
        <f t="shared" si="4"/>
        <v>1365.3538448400002</v>
      </c>
      <c r="G23" s="30">
        <f t="shared" si="4"/>
        <v>0</v>
      </c>
      <c r="H23" s="30">
        <f t="shared" si="4"/>
        <v>0</v>
      </c>
      <c r="I23" s="30">
        <f t="shared" si="4"/>
        <v>6.8209999999999997</v>
      </c>
      <c r="J23" s="30">
        <f t="shared" si="4"/>
        <v>0</v>
      </c>
      <c r="K23" s="30">
        <f t="shared" si="4"/>
        <v>0</v>
      </c>
      <c r="L23" s="30">
        <f t="shared" si="4"/>
        <v>15</v>
      </c>
      <c r="M23" s="30">
        <f t="shared" si="4"/>
        <v>0</v>
      </c>
      <c r="N23" s="30">
        <f t="shared" si="4"/>
        <v>0</v>
      </c>
      <c r="O23" s="30">
        <f t="shared" si="4"/>
        <v>1050</v>
      </c>
      <c r="P23" s="30">
        <f t="shared" si="4"/>
        <v>3200</v>
      </c>
      <c r="Q23" s="30">
        <f t="shared" si="4"/>
        <v>2.3483000000000001</v>
      </c>
      <c r="R23" s="30">
        <f t="shared" si="4"/>
        <v>0</v>
      </c>
      <c r="S23" s="30">
        <f t="shared" si="4"/>
        <v>674.57778164999991</v>
      </c>
      <c r="T23" s="30">
        <f t="shared" si="4"/>
        <v>0</v>
      </c>
      <c r="U23" s="30">
        <f t="shared" si="4"/>
        <v>0</v>
      </c>
      <c r="V23" s="30">
        <f t="shared" si="4"/>
        <v>1.2410000000000001</v>
      </c>
      <c r="W23" s="30">
        <f t="shared" si="4"/>
        <v>0</v>
      </c>
      <c r="X23" s="30">
        <f t="shared" si="4"/>
        <v>0</v>
      </c>
      <c r="Y23" s="30">
        <f t="shared" si="4"/>
        <v>15</v>
      </c>
      <c r="Z23" s="30">
        <f t="shared" si="4"/>
        <v>4.2000000000000003E-2</v>
      </c>
      <c r="AA23" s="30">
        <f t="shared" si="4"/>
        <v>0</v>
      </c>
      <c r="AB23" s="30">
        <f t="shared" si="4"/>
        <v>950</v>
      </c>
      <c r="AC23" s="30">
        <f t="shared" si="4"/>
        <v>3200</v>
      </c>
      <c r="AD23" s="30">
        <f t="shared" si="4"/>
        <v>0.65</v>
      </c>
      <c r="AE23" s="30">
        <f t="shared" si="4"/>
        <v>0</v>
      </c>
      <c r="AF23" s="31">
        <v>0</v>
      </c>
      <c r="AG23" s="30">
        <f>SUM(AG50,AG259,AG373,AG513,AG599)</f>
        <v>-690.77606318999995</v>
      </c>
      <c r="AH23" s="31">
        <f t="shared" si="3"/>
        <v>-0.50593189875328537</v>
      </c>
      <c r="AI23" s="32" t="s">
        <v>37</v>
      </c>
      <c r="AM23" s="15"/>
      <c r="AN23" s="20"/>
      <c r="AO23" s="15"/>
    </row>
    <row r="24" spans="1:41" x14ac:dyDescent="0.25">
      <c r="A24" s="27" t="s">
        <v>42</v>
      </c>
      <c r="B24" s="28" t="s">
        <v>43</v>
      </c>
      <c r="C24" s="29" t="s">
        <v>36</v>
      </c>
      <c r="D24" s="30">
        <f t="shared" ref="D24:AE24" si="5">SUM(D66,D276,D382,D529,D604)</f>
        <v>12176.32545449449</v>
      </c>
      <c r="E24" s="30">
        <f t="shared" si="5"/>
        <v>0</v>
      </c>
      <c r="F24" s="30">
        <f t="shared" si="5"/>
        <v>2406.7589267499998</v>
      </c>
      <c r="G24" s="30">
        <f t="shared" si="5"/>
        <v>0</v>
      </c>
      <c r="H24" s="30">
        <f t="shared" si="5"/>
        <v>0</v>
      </c>
      <c r="I24" s="30">
        <f t="shared" si="5"/>
        <v>13.071749999999998</v>
      </c>
      <c r="J24" s="30">
        <f t="shared" si="5"/>
        <v>0</v>
      </c>
      <c r="K24" s="30">
        <f t="shared" si="5"/>
        <v>0</v>
      </c>
      <c r="L24" s="30">
        <f t="shared" si="5"/>
        <v>277</v>
      </c>
      <c r="M24" s="30">
        <f t="shared" si="5"/>
        <v>5.4539999999999997</v>
      </c>
      <c r="N24" s="30">
        <f t="shared" si="5"/>
        <v>0</v>
      </c>
      <c r="O24" s="30">
        <f t="shared" si="5"/>
        <v>4</v>
      </c>
      <c r="P24" s="30">
        <f t="shared" si="5"/>
        <v>0</v>
      </c>
      <c r="Q24" s="30">
        <f t="shared" si="5"/>
        <v>5.0000000000000001E-3</v>
      </c>
      <c r="R24" s="30">
        <f t="shared" si="5"/>
        <v>0</v>
      </c>
      <c r="S24" s="30">
        <f t="shared" si="5"/>
        <v>1459.2768013200002</v>
      </c>
      <c r="T24" s="30">
        <f t="shared" si="5"/>
        <v>0</v>
      </c>
      <c r="U24" s="30">
        <f t="shared" si="5"/>
        <v>0</v>
      </c>
      <c r="V24" s="30">
        <f t="shared" si="5"/>
        <v>10.5809</v>
      </c>
      <c r="W24" s="30">
        <f t="shared" si="5"/>
        <v>0</v>
      </c>
      <c r="X24" s="30">
        <f t="shared" si="5"/>
        <v>0</v>
      </c>
      <c r="Y24" s="30">
        <f t="shared" si="5"/>
        <v>137</v>
      </c>
      <c r="Z24" s="30">
        <f t="shared" si="5"/>
        <v>5.9860000000000007</v>
      </c>
      <c r="AA24" s="30">
        <f t="shared" si="5"/>
        <v>0</v>
      </c>
      <c r="AB24" s="30">
        <f t="shared" si="5"/>
        <v>0</v>
      </c>
      <c r="AC24" s="30">
        <f t="shared" si="5"/>
        <v>0</v>
      </c>
      <c r="AD24" s="30">
        <f t="shared" si="5"/>
        <v>0</v>
      </c>
      <c r="AE24" s="30">
        <f t="shared" si="5"/>
        <v>0</v>
      </c>
      <c r="AF24" s="31">
        <v>0</v>
      </c>
      <c r="AG24" s="30">
        <f>SUM(AG66,AG276,AG382,AG529,AG604)</f>
        <v>-996.17171702000007</v>
      </c>
      <c r="AH24" s="31">
        <f t="shared" si="3"/>
        <v>-0.41390589890329993</v>
      </c>
      <c r="AI24" s="32" t="s">
        <v>37</v>
      </c>
      <c r="AM24" s="15"/>
      <c r="AN24" s="20"/>
      <c r="AO24" s="15"/>
    </row>
    <row r="25" spans="1:41" ht="31.5" x14ac:dyDescent="0.25">
      <c r="A25" s="27" t="s">
        <v>44</v>
      </c>
      <c r="B25" s="28" t="s">
        <v>45</v>
      </c>
      <c r="C25" s="29" t="s">
        <v>36</v>
      </c>
      <c r="D25" s="30">
        <f t="shared" ref="D25:AE25" si="6">SUM(D135,D299,D446,D560,D613)</f>
        <v>0</v>
      </c>
      <c r="E25" s="30">
        <f t="shared" si="6"/>
        <v>0</v>
      </c>
      <c r="F25" s="30">
        <f t="shared" si="6"/>
        <v>0</v>
      </c>
      <c r="G25" s="30">
        <f t="shared" si="6"/>
        <v>0</v>
      </c>
      <c r="H25" s="30">
        <f t="shared" si="6"/>
        <v>0</v>
      </c>
      <c r="I25" s="30">
        <f t="shared" si="6"/>
        <v>0</v>
      </c>
      <c r="J25" s="30">
        <f t="shared" si="6"/>
        <v>0</v>
      </c>
      <c r="K25" s="30">
        <f t="shared" si="6"/>
        <v>0</v>
      </c>
      <c r="L25" s="30">
        <f t="shared" si="6"/>
        <v>0</v>
      </c>
      <c r="M25" s="30">
        <f t="shared" si="6"/>
        <v>0</v>
      </c>
      <c r="N25" s="30">
        <f t="shared" si="6"/>
        <v>0</v>
      </c>
      <c r="O25" s="30">
        <f t="shared" si="6"/>
        <v>0</v>
      </c>
      <c r="P25" s="30">
        <f t="shared" si="6"/>
        <v>0</v>
      </c>
      <c r="Q25" s="30">
        <f t="shared" si="6"/>
        <v>0</v>
      </c>
      <c r="R25" s="30">
        <f t="shared" si="6"/>
        <v>0</v>
      </c>
      <c r="S25" s="30">
        <f t="shared" si="6"/>
        <v>0</v>
      </c>
      <c r="T25" s="30">
        <f t="shared" si="6"/>
        <v>0</v>
      </c>
      <c r="U25" s="30">
        <f t="shared" si="6"/>
        <v>0</v>
      </c>
      <c r="V25" s="30">
        <f t="shared" si="6"/>
        <v>0</v>
      </c>
      <c r="W25" s="30">
        <f t="shared" si="6"/>
        <v>0</v>
      </c>
      <c r="X25" s="30">
        <f t="shared" si="6"/>
        <v>0</v>
      </c>
      <c r="Y25" s="30">
        <f t="shared" si="6"/>
        <v>0</v>
      </c>
      <c r="Z25" s="30">
        <f t="shared" si="6"/>
        <v>0</v>
      </c>
      <c r="AA25" s="30">
        <f t="shared" si="6"/>
        <v>0</v>
      </c>
      <c r="AB25" s="30">
        <f t="shared" si="6"/>
        <v>0</v>
      </c>
      <c r="AC25" s="30">
        <f t="shared" si="6"/>
        <v>0</v>
      </c>
      <c r="AD25" s="30">
        <f t="shared" si="6"/>
        <v>0</v>
      </c>
      <c r="AE25" s="30">
        <f t="shared" si="6"/>
        <v>0</v>
      </c>
      <c r="AF25" s="31">
        <v>0</v>
      </c>
      <c r="AG25" s="30">
        <f>SUM(AG135,AG299,AG446,AG560,AG613)</f>
        <v>0</v>
      </c>
      <c r="AH25" s="31">
        <v>0</v>
      </c>
      <c r="AI25" s="32" t="s">
        <v>37</v>
      </c>
      <c r="AM25" s="15"/>
      <c r="AN25" s="20"/>
      <c r="AO25" s="15"/>
    </row>
    <row r="26" spans="1:41" x14ac:dyDescent="0.25">
      <c r="A26" s="27" t="s">
        <v>46</v>
      </c>
      <c r="B26" s="28" t="s">
        <v>47</v>
      </c>
      <c r="C26" s="29" t="s">
        <v>36</v>
      </c>
      <c r="D26" s="30">
        <f t="shared" ref="D26:AE26" si="7">SUM(D142,D306,D453,D567,D620)</f>
        <v>12388.661627718304</v>
      </c>
      <c r="E26" s="30">
        <f t="shared" si="7"/>
        <v>0</v>
      </c>
      <c r="F26" s="30">
        <f t="shared" si="7"/>
        <v>885.71484926000005</v>
      </c>
      <c r="G26" s="30">
        <f t="shared" si="7"/>
        <v>0</v>
      </c>
      <c r="H26" s="30">
        <f t="shared" si="7"/>
        <v>0</v>
      </c>
      <c r="I26" s="30">
        <f t="shared" si="7"/>
        <v>0</v>
      </c>
      <c r="J26" s="30">
        <f t="shared" si="7"/>
        <v>0</v>
      </c>
      <c r="K26" s="30">
        <f t="shared" si="7"/>
        <v>0</v>
      </c>
      <c r="L26" s="30">
        <f t="shared" si="7"/>
        <v>2</v>
      </c>
      <c r="M26" s="30">
        <f t="shared" si="7"/>
        <v>0</v>
      </c>
      <c r="N26" s="30">
        <f t="shared" si="7"/>
        <v>0</v>
      </c>
      <c r="O26" s="30">
        <f t="shared" si="7"/>
        <v>580</v>
      </c>
      <c r="P26" s="30">
        <f t="shared" si="7"/>
        <v>10779.1</v>
      </c>
      <c r="Q26" s="30">
        <f t="shared" si="7"/>
        <v>0.18</v>
      </c>
      <c r="R26" s="30">
        <f t="shared" si="7"/>
        <v>0</v>
      </c>
      <c r="S26" s="30">
        <f t="shared" si="7"/>
        <v>908.06874226999992</v>
      </c>
      <c r="T26" s="30">
        <f t="shared" si="7"/>
        <v>0</v>
      </c>
      <c r="U26" s="30">
        <f t="shared" si="7"/>
        <v>0</v>
      </c>
      <c r="V26" s="30">
        <f t="shared" si="7"/>
        <v>0</v>
      </c>
      <c r="W26" s="30">
        <f t="shared" si="7"/>
        <v>0</v>
      </c>
      <c r="X26" s="30">
        <f t="shared" si="7"/>
        <v>0</v>
      </c>
      <c r="Y26" s="30">
        <f t="shared" si="7"/>
        <v>5</v>
      </c>
      <c r="Z26" s="30">
        <f t="shared" si="7"/>
        <v>0</v>
      </c>
      <c r="AA26" s="30">
        <f t="shared" si="7"/>
        <v>0</v>
      </c>
      <c r="AB26" s="30">
        <f t="shared" si="7"/>
        <v>0</v>
      </c>
      <c r="AC26" s="30">
        <f t="shared" si="7"/>
        <v>10779.1</v>
      </c>
      <c r="AD26" s="30">
        <f t="shared" si="7"/>
        <v>0.15993599999999999</v>
      </c>
      <c r="AE26" s="30">
        <f t="shared" si="7"/>
        <v>0</v>
      </c>
      <c r="AF26" s="31">
        <v>0</v>
      </c>
      <c r="AG26" s="30">
        <f>SUM(AG142,AG306,AG453,AG567,AG620)</f>
        <v>22.353893009999886</v>
      </c>
      <c r="AH26" s="31">
        <f t="shared" si="3"/>
        <v>2.5238250243491109E-2</v>
      </c>
      <c r="AI26" s="32" t="s">
        <v>37</v>
      </c>
      <c r="AM26" s="15"/>
      <c r="AN26" s="20"/>
      <c r="AO26" s="15"/>
    </row>
    <row r="27" spans="1:41" ht="31.5" x14ac:dyDescent="0.25">
      <c r="A27" s="27" t="s">
        <v>48</v>
      </c>
      <c r="B27" s="28" t="s">
        <v>49</v>
      </c>
      <c r="C27" s="29" t="s">
        <v>36</v>
      </c>
      <c r="D27" s="30">
        <f t="shared" ref="D27:AE27" si="8">D157+D312+D459+D573+D625</f>
        <v>0</v>
      </c>
      <c r="E27" s="30">
        <f t="shared" si="8"/>
        <v>0</v>
      </c>
      <c r="F27" s="30">
        <f t="shared" si="8"/>
        <v>0</v>
      </c>
      <c r="G27" s="30">
        <f t="shared" si="8"/>
        <v>0</v>
      </c>
      <c r="H27" s="30">
        <f t="shared" si="8"/>
        <v>0</v>
      </c>
      <c r="I27" s="30">
        <f t="shared" si="8"/>
        <v>0</v>
      </c>
      <c r="J27" s="30">
        <f t="shared" si="8"/>
        <v>0</v>
      </c>
      <c r="K27" s="30">
        <f t="shared" si="8"/>
        <v>0</v>
      </c>
      <c r="L27" s="30">
        <f t="shared" si="8"/>
        <v>0</v>
      </c>
      <c r="M27" s="30">
        <f t="shared" si="8"/>
        <v>0</v>
      </c>
      <c r="N27" s="30">
        <f t="shared" si="8"/>
        <v>0</v>
      </c>
      <c r="O27" s="30">
        <f t="shared" si="8"/>
        <v>0</v>
      </c>
      <c r="P27" s="30">
        <f t="shared" si="8"/>
        <v>0</v>
      </c>
      <c r="Q27" s="30">
        <f t="shared" si="8"/>
        <v>0</v>
      </c>
      <c r="R27" s="30">
        <f t="shared" si="8"/>
        <v>0</v>
      </c>
      <c r="S27" s="30">
        <f t="shared" si="8"/>
        <v>0</v>
      </c>
      <c r="T27" s="30">
        <f t="shared" si="8"/>
        <v>0</v>
      </c>
      <c r="U27" s="30">
        <f t="shared" si="8"/>
        <v>0</v>
      </c>
      <c r="V27" s="30">
        <f t="shared" si="8"/>
        <v>0</v>
      </c>
      <c r="W27" s="30">
        <f t="shared" si="8"/>
        <v>0</v>
      </c>
      <c r="X27" s="30">
        <f t="shared" si="8"/>
        <v>0</v>
      </c>
      <c r="Y27" s="30">
        <f t="shared" si="8"/>
        <v>0</v>
      </c>
      <c r="Z27" s="30">
        <f t="shared" si="8"/>
        <v>0</v>
      </c>
      <c r="AA27" s="30">
        <f t="shared" si="8"/>
        <v>0</v>
      </c>
      <c r="AB27" s="30">
        <f t="shared" si="8"/>
        <v>0</v>
      </c>
      <c r="AC27" s="30">
        <f t="shared" si="8"/>
        <v>0</v>
      </c>
      <c r="AD27" s="30">
        <f t="shared" si="8"/>
        <v>0</v>
      </c>
      <c r="AE27" s="30">
        <f t="shared" si="8"/>
        <v>0</v>
      </c>
      <c r="AF27" s="31">
        <v>0</v>
      </c>
      <c r="AG27" s="30">
        <f>AG157+AG312+AG459+AG573+AG625</f>
        <v>0</v>
      </c>
      <c r="AH27" s="31">
        <v>0</v>
      </c>
      <c r="AI27" s="32" t="s">
        <v>37</v>
      </c>
      <c r="AM27" s="15"/>
      <c r="AN27" s="20"/>
      <c r="AO27" s="15"/>
    </row>
    <row r="28" spans="1:41" x14ac:dyDescent="0.25">
      <c r="A28" s="27" t="s">
        <v>50</v>
      </c>
      <c r="B28" s="28" t="s">
        <v>51</v>
      </c>
      <c r="C28" s="29" t="s">
        <v>36</v>
      </c>
      <c r="D28" s="30">
        <f t="shared" ref="D28:AE28" si="9">SUM(D158,D313,D460,D574,D626)</f>
        <v>1768.8013573640003</v>
      </c>
      <c r="E28" s="30">
        <f t="shared" si="9"/>
        <v>7.09925E-2</v>
      </c>
      <c r="F28" s="30">
        <f t="shared" si="9"/>
        <v>302.90134730399996</v>
      </c>
      <c r="G28" s="30">
        <f t="shared" si="9"/>
        <v>0</v>
      </c>
      <c r="H28" s="30">
        <f t="shared" si="9"/>
        <v>0</v>
      </c>
      <c r="I28" s="30">
        <f t="shared" si="9"/>
        <v>0</v>
      </c>
      <c r="J28" s="30">
        <f t="shared" si="9"/>
        <v>0</v>
      </c>
      <c r="K28" s="30">
        <f t="shared" si="9"/>
        <v>0</v>
      </c>
      <c r="L28" s="30">
        <f t="shared" si="9"/>
        <v>174</v>
      </c>
      <c r="M28" s="30">
        <f t="shared" si="9"/>
        <v>0</v>
      </c>
      <c r="N28" s="30">
        <f t="shared" si="9"/>
        <v>0</v>
      </c>
      <c r="O28" s="30">
        <f t="shared" si="9"/>
        <v>0</v>
      </c>
      <c r="P28" s="30">
        <f t="shared" si="9"/>
        <v>0</v>
      </c>
      <c r="Q28" s="30">
        <f t="shared" si="9"/>
        <v>0</v>
      </c>
      <c r="R28" s="30">
        <f t="shared" si="9"/>
        <v>0</v>
      </c>
      <c r="S28" s="30">
        <f t="shared" si="9"/>
        <v>231.66523468999998</v>
      </c>
      <c r="T28" s="30">
        <f t="shared" si="9"/>
        <v>0</v>
      </c>
      <c r="U28" s="30">
        <f t="shared" si="9"/>
        <v>0</v>
      </c>
      <c r="V28" s="30">
        <f t="shared" si="9"/>
        <v>0</v>
      </c>
      <c r="W28" s="30">
        <f t="shared" si="9"/>
        <v>0</v>
      </c>
      <c r="X28" s="30">
        <f t="shared" si="9"/>
        <v>0</v>
      </c>
      <c r="Y28" s="30">
        <f t="shared" si="9"/>
        <v>150</v>
      </c>
      <c r="Z28" s="30">
        <f t="shared" si="9"/>
        <v>0</v>
      </c>
      <c r="AA28" s="30">
        <f t="shared" si="9"/>
        <v>0</v>
      </c>
      <c r="AB28" s="30">
        <f t="shared" si="9"/>
        <v>0</v>
      </c>
      <c r="AC28" s="30">
        <f t="shared" si="9"/>
        <v>0</v>
      </c>
      <c r="AD28" s="30">
        <f t="shared" si="9"/>
        <v>0</v>
      </c>
      <c r="AE28" s="30">
        <f t="shared" si="9"/>
        <v>-7.09925E-2</v>
      </c>
      <c r="AF28" s="31">
        <f t="shared" ref="AF28:AF29" si="10">AE28/E28</f>
        <v>-1</v>
      </c>
      <c r="AG28" s="30">
        <f>SUM(AG158,AG313,AG460,AG574,AG626)</f>
        <v>-71.069445943999995</v>
      </c>
      <c r="AH28" s="31">
        <f t="shared" si="3"/>
        <v>-0.23462901890849888</v>
      </c>
      <c r="AI28" s="32" t="s">
        <v>37</v>
      </c>
      <c r="AM28" s="15"/>
      <c r="AN28" s="20"/>
      <c r="AO28" s="15"/>
    </row>
    <row r="29" spans="1:41" x14ac:dyDescent="0.25">
      <c r="A29" s="27" t="s">
        <v>52</v>
      </c>
      <c r="B29" s="28" t="s">
        <v>53</v>
      </c>
      <c r="C29" s="29" t="s">
        <v>36</v>
      </c>
      <c r="D29" s="30">
        <f t="shared" ref="D29:AE29" si="11">SUM(D30,D50,D66,D135,D142,D157,D158)</f>
        <v>15815.340030532303</v>
      </c>
      <c r="E29" s="30">
        <f t="shared" si="11"/>
        <v>7.09925E-2</v>
      </c>
      <c r="F29" s="30">
        <f t="shared" si="11"/>
        <v>3666.296153154</v>
      </c>
      <c r="G29" s="30">
        <f t="shared" si="11"/>
        <v>0</v>
      </c>
      <c r="H29" s="30">
        <f t="shared" si="11"/>
        <v>0</v>
      </c>
      <c r="I29" s="30">
        <f t="shared" si="11"/>
        <v>16.738749999999996</v>
      </c>
      <c r="J29" s="30">
        <f t="shared" si="11"/>
        <v>0</v>
      </c>
      <c r="K29" s="30">
        <f t="shared" si="11"/>
        <v>0</v>
      </c>
      <c r="L29" s="30">
        <f t="shared" si="11"/>
        <v>171</v>
      </c>
      <c r="M29" s="30">
        <f t="shared" si="11"/>
        <v>2.0499999999999998</v>
      </c>
      <c r="N29" s="30">
        <f t="shared" si="11"/>
        <v>0</v>
      </c>
      <c r="O29" s="30">
        <f t="shared" si="11"/>
        <v>680</v>
      </c>
      <c r="P29" s="30">
        <f t="shared" si="11"/>
        <v>13979.1</v>
      </c>
      <c r="Q29" s="30">
        <f t="shared" si="11"/>
        <v>1.6983000000000001</v>
      </c>
      <c r="R29" s="30">
        <f t="shared" si="11"/>
        <v>0</v>
      </c>
      <c r="S29" s="30">
        <f t="shared" si="11"/>
        <v>2430.3631500900001</v>
      </c>
      <c r="T29" s="30">
        <f t="shared" si="11"/>
        <v>0</v>
      </c>
      <c r="U29" s="30">
        <f t="shared" si="11"/>
        <v>0</v>
      </c>
      <c r="V29" s="30">
        <f t="shared" si="11"/>
        <v>10.785400000000001</v>
      </c>
      <c r="W29" s="30">
        <f t="shared" si="11"/>
        <v>0</v>
      </c>
      <c r="X29" s="30">
        <f t="shared" si="11"/>
        <v>0</v>
      </c>
      <c r="Y29" s="30">
        <f t="shared" si="11"/>
        <v>177</v>
      </c>
      <c r="Z29" s="30">
        <f t="shared" si="11"/>
        <v>1.0470000000000002</v>
      </c>
      <c r="AA29" s="30">
        <f t="shared" si="11"/>
        <v>0</v>
      </c>
      <c r="AB29" s="30">
        <f t="shared" si="11"/>
        <v>0</v>
      </c>
      <c r="AC29" s="30">
        <f t="shared" si="11"/>
        <v>13979.1</v>
      </c>
      <c r="AD29" s="30">
        <f t="shared" si="11"/>
        <v>0</v>
      </c>
      <c r="AE29" s="30">
        <f t="shared" si="11"/>
        <v>-7.09925E-2</v>
      </c>
      <c r="AF29" s="31">
        <f t="shared" si="10"/>
        <v>-1</v>
      </c>
      <c r="AG29" s="30">
        <f>SUM(AG30,AG50,AG66,AG135,AG142,AG157,AG158)</f>
        <v>-1236.116961404</v>
      </c>
      <c r="AH29" s="31">
        <f t="shared" si="3"/>
        <v>-0.33715687706804787</v>
      </c>
      <c r="AI29" s="32" t="s">
        <v>37</v>
      </c>
      <c r="AM29" s="15"/>
      <c r="AN29" s="20"/>
      <c r="AO29" s="15"/>
    </row>
    <row r="30" spans="1:41" ht="31.5" x14ac:dyDescent="0.25">
      <c r="A30" s="27" t="s">
        <v>54</v>
      </c>
      <c r="B30" s="28" t="s">
        <v>55</v>
      </c>
      <c r="C30" s="29" t="s">
        <v>36</v>
      </c>
      <c r="D30" s="30">
        <f t="shared" ref="D30:AE30" si="12">D31+D35+D38+D49</f>
        <v>1976.5273129699999</v>
      </c>
      <c r="E30" s="30">
        <f t="shared" si="12"/>
        <v>0</v>
      </c>
      <c r="F30" s="30">
        <f t="shared" si="12"/>
        <v>150.04989319999999</v>
      </c>
      <c r="G30" s="30">
        <f t="shared" si="12"/>
        <v>0</v>
      </c>
      <c r="H30" s="30">
        <f t="shared" si="12"/>
        <v>0</v>
      </c>
      <c r="I30" s="30">
        <f t="shared" si="12"/>
        <v>1.544</v>
      </c>
      <c r="J30" s="30">
        <f t="shared" si="12"/>
        <v>0</v>
      </c>
      <c r="K30" s="30">
        <f t="shared" si="12"/>
        <v>0</v>
      </c>
      <c r="L30" s="30">
        <f t="shared" si="12"/>
        <v>2</v>
      </c>
      <c r="M30" s="30">
        <f t="shared" si="12"/>
        <v>0</v>
      </c>
      <c r="N30" s="30">
        <f t="shared" si="12"/>
        <v>0</v>
      </c>
      <c r="O30" s="30">
        <f t="shared" si="12"/>
        <v>0</v>
      </c>
      <c r="P30" s="30">
        <f t="shared" si="12"/>
        <v>0</v>
      </c>
      <c r="Q30" s="30">
        <f t="shared" si="12"/>
        <v>0</v>
      </c>
      <c r="R30" s="30">
        <f t="shared" si="12"/>
        <v>0</v>
      </c>
      <c r="S30" s="30">
        <f t="shared" si="12"/>
        <v>82.317415480000008</v>
      </c>
      <c r="T30" s="30">
        <f t="shared" si="12"/>
        <v>0</v>
      </c>
      <c r="U30" s="30">
        <f t="shared" si="12"/>
        <v>0</v>
      </c>
      <c r="V30" s="30">
        <f t="shared" si="12"/>
        <v>1.5669999999999999</v>
      </c>
      <c r="W30" s="30">
        <f t="shared" si="12"/>
        <v>0</v>
      </c>
      <c r="X30" s="30">
        <f t="shared" si="12"/>
        <v>0</v>
      </c>
      <c r="Y30" s="30">
        <f t="shared" si="12"/>
        <v>0</v>
      </c>
      <c r="Z30" s="30">
        <f t="shared" si="12"/>
        <v>0</v>
      </c>
      <c r="AA30" s="30">
        <f t="shared" si="12"/>
        <v>0</v>
      </c>
      <c r="AB30" s="30">
        <f t="shared" si="12"/>
        <v>0</v>
      </c>
      <c r="AC30" s="30">
        <f t="shared" si="12"/>
        <v>0</v>
      </c>
      <c r="AD30" s="30">
        <f t="shared" si="12"/>
        <v>0</v>
      </c>
      <c r="AE30" s="30">
        <f t="shared" si="12"/>
        <v>0</v>
      </c>
      <c r="AF30" s="31">
        <v>0</v>
      </c>
      <c r="AG30" s="30">
        <f>AG31+AG35+AG38+AG49</f>
        <v>-67.732477719999991</v>
      </c>
      <c r="AH30" s="31">
        <f t="shared" si="3"/>
        <v>-0.45139970629449272</v>
      </c>
      <c r="AI30" s="32" t="s">
        <v>37</v>
      </c>
      <c r="AM30" s="15"/>
      <c r="AN30" s="20"/>
      <c r="AO30" s="15"/>
    </row>
    <row r="31" spans="1:41" ht="94.5" x14ac:dyDescent="0.25">
      <c r="A31" s="27" t="s">
        <v>56</v>
      </c>
      <c r="B31" s="28" t="s">
        <v>57</v>
      </c>
      <c r="C31" s="29" t="s">
        <v>36</v>
      </c>
      <c r="D31" s="30">
        <f>D32</f>
        <v>55.210893200000001</v>
      </c>
      <c r="E31" s="30">
        <f t="shared" ref="E31:AG31" si="13">E32</f>
        <v>0</v>
      </c>
      <c r="F31" s="30">
        <f t="shared" si="13"/>
        <v>55.210893200000001</v>
      </c>
      <c r="G31" s="30">
        <f t="shared" si="13"/>
        <v>0</v>
      </c>
      <c r="H31" s="30">
        <f t="shared" si="13"/>
        <v>0</v>
      </c>
      <c r="I31" s="30">
        <f t="shared" si="13"/>
        <v>0</v>
      </c>
      <c r="J31" s="30">
        <f t="shared" si="13"/>
        <v>0</v>
      </c>
      <c r="K31" s="30">
        <f t="shared" si="13"/>
        <v>0</v>
      </c>
      <c r="L31" s="30">
        <f t="shared" si="13"/>
        <v>2</v>
      </c>
      <c r="M31" s="30">
        <f t="shared" si="13"/>
        <v>0</v>
      </c>
      <c r="N31" s="30">
        <f t="shared" si="13"/>
        <v>0</v>
      </c>
      <c r="O31" s="30">
        <f t="shared" si="13"/>
        <v>0</v>
      </c>
      <c r="P31" s="30">
        <f t="shared" si="13"/>
        <v>0</v>
      </c>
      <c r="Q31" s="30">
        <f t="shared" si="13"/>
        <v>0</v>
      </c>
      <c r="R31" s="30">
        <f t="shared" si="13"/>
        <v>0</v>
      </c>
      <c r="S31" s="30">
        <f t="shared" si="13"/>
        <v>0</v>
      </c>
      <c r="T31" s="30">
        <f t="shared" si="13"/>
        <v>0</v>
      </c>
      <c r="U31" s="30">
        <f t="shared" si="13"/>
        <v>0</v>
      </c>
      <c r="V31" s="30">
        <f t="shared" si="13"/>
        <v>0</v>
      </c>
      <c r="W31" s="30">
        <f t="shared" si="13"/>
        <v>0</v>
      </c>
      <c r="X31" s="30">
        <f t="shared" si="13"/>
        <v>0</v>
      </c>
      <c r="Y31" s="30">
        <f t="shared" si="13"/>
        <v>0</v>
      </c>
      <c r="Z31" s="30">
        <f t="shared" si="13"/>
        <v>0</v>
      </c>
      <c r="AA31" s="30">
        <f t="shared" si="13"/>
        <v>0</v>
      </c>
      <c r="AB31" s="30">
        <f t="shared" si="13"/>
        <v>0</v>
      </c>
      <c r="AC31" s="30">
        <f t="shared" si="13"/>
        <v>0</v>
      </c>
      <c r="AD31" s="30">
        <f t="shared" si="13"/>
        <v>0</v>
      </c>
      <c r="AE31" s="30">
        <f t="shared" si="13"/>
        <v>0</v>
      </c>
      <c r="AF31" s="31">
        <v>0</v>
      </c>
      <c r="AG31" s="30">
        <f t="shared" si="13"/>
        <v>-55.210893200000001</v>
      </c>
      <c r="AH31" s="31">
        <f t="shared" si="3"/>
        <v>-1</v>
      </c>
      <c r="AI31" s="32" t="s">
        <v>37</v>
      </c>
      <c r="AM31" s="15"/>
      <c r="AN31" s="20"/>
      <c r="AO31" s="15"/>
    </row>
    <row r="32" spans="1:41" x14ac:dyDescent="0.25">
      <c r="A32" s="27" t="s">
        <v>58</v>
      </c>
      <c r="B32" s="28" t="s">
        <v>59</v>
      </c>
      <c r="C32" s="29" t="s">
        <v>36</v>
      </c>
      <c r="D32" s="30">
        <f>SUM(D33)</f>
        <v>55.210893200000001</v>
      </c>
      <c r="E32" s="30">
        <f t="shared" ref="E32:AG32" si="14">SUM(E33)</f>
        <v>0</v>
      </c>
      <c r="F32" s="30">
        <f t="shared" si="14"/>
        <v>55.210893200000001</v>
      </c>
      <c r="G32" s="30">
        <f t="shared" si="14"/>
        <v>0</v>
      </c>
      <c r="H32" s="30">
        <f t="shared" si="14"/>
        <v>0</v>
      </c>
      <c r="I32" s="30">
        <f t="shared" si="14"/>
        <v>0</v>
      </c>
      <c r="J32" s="30">
        <f t="shared" si="14"/>
        <v>0</v>
      </c>
      <c r="K32" s="30">
        <f t="shared" si="14"/>
        <v>0</v>
      </c>
      <c r="L32" s="30">
        <f t="shared" si="14"/>
        <v>2</v>
      </c>
      <c r="M32" s="30">
        <f t="shared" si="14"/>
        <v>0</v>
      </c>
      <c r="N32" s="30">
        <f t="shared" si="14"/>
        <v>0</v>
      </c>
      <c r="O32" s="30">
        <f t="shared" si="14"/>
        <v>0</v>
      </c>
      <c r="P32" s="30">
        <f t="shared" si="14"/>
        <v>0</v>
      </c>
      <c r="Q32" s="30">
        <f t="shared" si="14"/>
        <v>0</v>
      </c>
      <c r="R32" s="30">
        <f t="shared" si="14"/>
        <v>0</v>
      </c>
      <c r="S32" s="30">
        <f t="shared" si="14"/>
        <v>0</v>
      </c>
      <c r="T32" s="30">
        <f t="shared" si="14"/>
        <v>0</v>
      </c>
      <c r="U32" s="30">
        <f t="shared" si="14"/>
        <v>0</v>
      </c>
      <c r="V32" s="30">
        <f t="shared" si="14"/>
        <v>0</v>
      </c>
      <c r="W32" s="30">
        <f t="shared" si="14"/>
        <v>0</v>
      </c>
      <c r="X32" s="30">
        <f t="shared" si="14"/>
        <v>0</v>
      </c>
      <c r="Y32" s="30">
        <f t="shared" si="14"/>
        <v>0</v>
      </c>
      <c r="Z32" s="30">
        <f t="shared" si="14"/>
        <v>0</v>
      </c>
      <c r="AA32" s="30">
        <f t="shared" si="14"/>
        <v>0</v>
      </c>
      <c r="AB32" s="30">
        <f t="shared" si="14"/>
        <v>0</v>
      </c>
      <c r="AC32" s="30">
        <f t="shared" si="14"/>
        <v>0</v>
      </c>
      <c r="AD32" s="30">
        <f t="shared" si="14"/>
        <v>0</v>
      </c>
      <c r="AE32" s="30">
        <f t="shared" si="14"/>
        <v>0</v>
      </c>
      <c r="AF32" s="31">
        <v>0</v>
      </c>
      <c r="AG32" s="30">
        <f t="shared" si="14"/>
        <v>-55.210893200000001</v>
      </c>
      <c r="AH32" s="31">
        <f t="shared" si="3"/>
        <v>-1</v>
      </c>
      <c r="AI32" s="32" t="s">
        <v>37</v>
      </c>
      <c r="AM32" s="15"/>
      <c r="AN32" s="20"/>
      <c r="AO32" s="15"/>
    </row>
    <row r="33" spans="1:41" ht="63" x14ac:dyDescent="0.25">
      <c r="A33" s="33" t="s">
        <v>58</v>
      </c>
      <c r="B33" s="82" t="s">
        <v>60</v>
      </c>
      <c r="C33" s="34" t="s">
        <v>61</v>
      </c>
      <c r="D33" s="35">
        <v>55.210893200000001</v>
      </c>
      <c r="E33" s="35">
        <v>0</v>
      </c>
      <c r="F33" s="35">
        <v>55.210893200000001</v>
      </c>
      <c r="G33" s="35">
        <v>0</v>
      </c>
      <c r="H33" s="35">
        <v>0</v>
      </c>
      <c r="I33" s="35">
        <v>0</v>
      </c>
      <c r="J33" s="35">
        <v>0</v>
      </c>
      <c r="K33" s="35" t="s">
        <v>62</v>
      </c>
      <c r="L33" s="35">
        <v>2</v>
      </c>
      <c r="M33" s="35">
        <v>0</v>
      </c>
      <c r="N33" s="35">
        <v>0</v>
      </c>
      <c r="O33" s="35">
        <v>0</v>
      </c>
      <c r="P33" s="35">
        <v>0</v>
      </c>
      <c r="Q33" s="35">
        <v>0</v>
      </c>
      <c r="R33" s="35">
        <v>0</v>
      </c>
      <c r="S33" s="35">
        <v>0</v>
      </c>
      <c r="T33" s="35">
        <v>0</v>
      </c>
      <c r="U33" s="35">
        <v>0</v>
      </c>
      <c r="V33" s="35">
        <v>0</v>
      </c>
      <c r="W33" s="35">
        <v>0</v>
      </c>
      <c r="X33" s="35">
        <v>0</v>
      </c>
      <c r="Y33" s="35">
        <v>0</v>
      </c>
      <c r="Z33" s="35">
        <v>0</v>
      </c>
      <c r="AA33" s="35">
        <v>0</v>
      </c>
      <c r="AB33" s="35">
        <v>0</v>
      </c>
      <c r="AC33" s="35">
        <v>0</v>
      </c>
      <c r="AD33" s="35">
        <v>0</v>
      </c>
      <c r="AE33" s="35">
        <f>R33-E33</f>
        <v>0</v>
      </c>
      <c r="AF33" s="96">
        <v>0</v>
      </c>
      <c r="AG33" s="35">
        <f>S33-F33</f>
        <v>-55.210893200000001</v>
      </c>
      <c r="AH33" s="96">
        <f t="shared" si="3"/>
        <v>-1</v>
      </c>
      <c r="AI33" s="36" t="s">
        <v>63</v>
      </c>
      <c r="AM33" s="15"/>
      <c r="AN33" s="20"/>
      <c r="AO33" s="15"/>
    </row>
    <row r="34" spans="1:41" ht="31.5" x14ac:dyDescent="0.25">
      <c r="A34" s="27" t="s">
        <v>64</v>
      </c>
      <c r="B34" s="37" t="s">
        <v>65</v>
      </c>
      <c r="C34" s="38" t="s">
        <v>36</v>
      </c>
      <c r="D34" s="39">
        <v>0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39">
        <v>0</v>
      </c>
      <c r="K34" s="39">
        <v>0</v>
      </c>
      <c r="L34" s="39">
        <v>0</v>
      </c>
      <c r="M34" s="39">
        <v>0</v>
      </c>
      <c r="N34" s="39">
        <v>0</v>
      </c>
      <c r="O34" s="39">
        <v>0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39">
        <v>0</v>
      </c>
      <c r="V34" s="39">
        <v>0</v>
      </c>
      <c r="W34" s="39">
        <v>0</v>
      </c>
      <c r="X34" s="39">
        <v>0</v>
      </c>
      <c r="Y34" s="39">
        <v>0</v>
      </c>
      <c r="Z34" s="39">
        <v>0</v>
      </c>
      <c r="AA34" s="39">
        <v>0</v>
      </c>
      <c r="AB34" s="39">
        <v>0</v>
      </c>
      <c r="AC34" s="39">
        <v>0</v>
      </c>
      <c r="AD34" s="39">
        <v>0</v>
      </c>
      <c r="AE34" s="39">
        <v>0</v>
      </c>
      <c r="AF34" s="31">
        <v>0</v>
      </c>
      <c r="AG34" s="39">
        <v>0</v>
      </c>
      <c r="AH34" s="31">
        <v>0</v>
      </c>
      <c r="AI34" s="32" t="s">
        <v>37</v>
      </c>
      <c r="AM34" s="15"/>
      <c r="AN34" s="20"/>
      <c r="AO34" s="15"/>
    </row>
    <row r="35" spans="1:41" ht="47.25" x14ac:dyDescent="0.25">
      <c r="A35" s="27" t="s">
        <v>66</v>
      </c>
      <c r="B35" s="28" t="s">
        <v>67</v>
      </c>
      <c r="C35" s="29" t="s">
        <v>36</v>
      </c>
      <c r="D35" s="30">
        <v>0</v>
      </c>
      <c r="E35" s="30">
        <v>0</v>
      </c>
      <c r="F35" s="30">
        <v>0</v>
      </c>
      <c r="G35" s="30">
        <v>0</v>
      </c>
      <c r="H35" s="30">
        <v>0</v>
      </c>
      <c r="I35" s="30">
        <v>0</v>
      </c>
      <c r="J35" s="30">
        <v>0</v>
      </c>
      <c r="K35" s="30">
        <v>0</v>
      </c>
      <c r="L35" s="30">
        <v>0</v>
      </c>
      <c r="M35" s="30">
        <v>0</v>
      </c>
      <c r="N35" s="30">
        <v>0</v>
      </c>
      <c r="O35" s="30">
        <v>0</v>
      </c>
      <c r="P35" s="30">
        <v>0</v>
      </c>
      <c r="Q35" s="30">
        <v>0</v>
      </c>
      <c r="R35" s="30">
        <v>0</v>
      </c>
      <c r="S35" s="30">
        <v>0</v>
      </c>
      <c r="T35" s="30">
        <v>0</v>
      </c>
      <c r="U35" s="30">
        <v>0</v>
      </c>
      <c r="V35" s="30">
        <v>0</v>
      </c>
      <c r="W35" s="30">
        <v>0</v>
      </c>
      <c r="X35" s="30">
        <v>0</v>
      </c>
      <c r="Y35" s="30">
        <v>0</v>
      </c>
      <c r="Z35" s="30">
        <v>0</v>
      </c>
      <c r="AA35" s="30">
        <v>0</v>
      </c>
      <c r="AB35" s="30">
        <v>0</v>
      </c>
      <c r="AC35" s="30">
        <v>0</v>
      </c>
      <c r="AD35" s="30">
        <v>0</v>
      </c>
      <c r="AE35" s="30">
        <v>0</v>
      </c>
      <c r="AF35" s="31">
        <v>0</v>
      </c>
      <c r="AG35" s="30">
        <v>0</v>
      </c>
      <c r="AH35" s="31">
        <v>0</v>
      </c>
      <c r="AI35" s="32" t="s">
        <v>37</v>
      </c>
      <c r="AM35" s="15"/>
      <c r="AN35" s="20"/>
      <c r="AO35" s="15"/>
    </row>
    <row r="36" spans="1:41" ht="31.5" x14ac:dyDescent="0.25">
      <c r="A36" s="27" t="s">
        <v>68</v>
      </c>
      <c r="B36" s="28" t="s">
        <v>65</v>
      </c>
      <c r="C36" s="29" t="s">
        <v>36</v>
      </c>
      <c r="D36" s="30">
        <v>0</v>
      </c>
      <c r="E36" s="30">
        <v>0</v>
      </c>
      <c r="F36" s="30">
        <v>0</v>
      </c>
      <c r="G36" s="30">
        <v>0</v>
      </c>
      <c r="H36" s="30">
        <v>0</v>
      </c>
      <c r="I36" s="30">
        <v>0</v>
      </c>
      <c r="J36" s="30">
        <v>0</v>
      </c>
      <c r="K36" s="30">
        <v>0</v>
      </c>
      <c r="L36" s="30">
        <v>0</v>
      </c>
      <c r="M36" s="30">
        <v>0</v>
      </c>
      <c r="N36" s="30">
        <v>0</v>
      </c>
      <c r="O36" s="30">
        <v>0</v>
      </c>
      <c r="P36" s="30">
        <v>0</v>
      </c>
      <c r="Q36" s="30">
        <v>0</v>
      </c>
      <c r="R36" s="30">
        <v>0</v>
      </c>
      <c r="S36" s="30">
        <v>0</v>
      </c>
      <c r="T36" s="30">
        <v>0</v>
      </c>
      <c r="U36" s="30">
        <v>0</v>
      </c>
      <c r="V36" s="30">
        <v>0</v>
      </c>
      <c r="W36" s="30">
        <v>0</v>
      </c>
      <c r="X36" s="30">
        <v>0</v>
      </c>
      <c r="Y36" s="30">
        <v>0</v>
      </c>
      <c r="Z36" s="30">
        <v>0</v>
      </c>
      <c r="AA36" s="30">
        <v>0</v>
      </c>
      <c r="AB36" s="30">
        <v>0</v>
      </c>
      <c r="AC36" s="30">
        <v>0</v>
      </c>
      <c r="AD36" s="30">
        <v>0</v>
      </c>
      <c r="AE36" s="30">
        <v>0</v>
      </c>
      <c r="AF36" s="31">
        <v>0</v>
      </c>
      <c r="AG36" s="30">
        <v>0</v>
      </c>
      <c r="AH36" s="31">
        <v>0</v>
      </c>
      <c r="AI36" s="32" t="s">
        <v>37</v>
      </c>
      <c r="AM36" s="15"/>
      <c r="AN36" s="20"/>
      <c r="AO36" s="15"/>
    </row>
    <row r="37" spans="1:41" ht="31.5" x14ac:dyDescent="0.25">
      <c r="A37" s="27" t="s">
        <v>69</v>
      </c>
      <c r="B37" s="28" t="s">
        <v>65</v>
      </c>
      <c r="C37" s="29" t="s">
        <v>36</v>
      </c>
      <c r="D37" s="30">
        <v>0</v>
      </c>
      <c r="E37" s="30">
        <v>0</v>
      </c>
      <c r="F37" s="30">
        <v>0</v>
      </c>
      <c r="G37" s="30">
        <v>0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30">
        <v>0</v>
      </c>
      <c r="N37" s="30">
        <v>0</v>
      </c>
      <c r="O37" s="30">
        <v>0</v>
      </c>
      <c r="P37" s="30">
        <v>0</v>
      </c>
      <c r="Q37" s="30">
        <v>0</v>
      </c>
      <c r="R37" s="30">
        <v>0</v>
      </c>
      <c r="S37" s="30">
        <v>0</v>
      </c>
      <c r="T37" s="30">
        <v>0</v>
      </c>
      <c r="U37" s="30">
        <v>0</v>
      </c>
      <c r="V37" s="30">
        <v>0</v>
      </c>
      <c r="W37" s="30">
        <v>0</v>
      </c>
      <c r="X37" s="30">
        <v>0</v>
      </c>
      <c r="Y37" s="30">
        <v>0</v>
      </c>
      <c r="Z37" s="30">
        <v>0</v>
      </c>
      <c r="AA37" s="30">
        <v>0</v>
      </c>
      <c r="AB37" s="30">
        <v>0</v>
      </c>
      <c r="AC37" s="30">
        <v>0</v>
      </c>
      <c r="AD37" s="30">
        <v>0</v>
      </c>
      <c r="AE37" s="30">
        <v>0</v>
      </c>
      <c r="AF37" s="31">
        <v>0</v>
      </c>
      <c r="AG37" s="30">
        <v>0</v>
      </c>
      <c r="AH37" s="31">
        <v>0</v>
      </c>
      <c r="AI37" s="32" t="s">
        <v>37</v>
      </c>
      <c r="AM37" s="15"/>
      <c r="AN37" s="20"/>
      <c r="AO37" s="15"/>
    </row>
    <row r="38" spans="1:41" ht="47.25" x14ac:dyDescent="0.25">
      <c r="A38" s="27" t="s">
        <v>70</v>
      </c>
      <c r="B38" s="28" t="s">
        <v>71</v>
      </c>
      <c r="C38" s="29" t="s">
        <v>36</v>
      </c>
      <c r="D38" s="30">
        <f t="shared" ref="D38:AE38" si="15">D39+D40+D41+D43+D44</f>
        <v>1921.3164197699998</v>
      </c>
      <c r="E38" s="30">
        <f t="shared" si="15"/>
        <v>0</v>
      </c>
      <c r="F38" s="30">
        <f t="shared" si="15"/>
        <v>94.838999999999999</v>
      </c>
      <c r="G38" s="30">
        <f t="shared" si="15"/>
        <v>0</v>
      </c>
      <c r="H38" s="30">
        <f t="shared" si="15"/>
        <v>0</v>
      </c>
      <c r="I38" s="30">
        <f t="shared" si="15"/>
        <v>1.544</v>
      </c>
      <c r="J38" s="30">
        <f t="shared" si="15"/>
        <v>0</v>
      </c>
      <c r="K38" s="30">
        <f t="shared" si="15"/>
        <v>0</v>
      </c>
      <c r="L38" s="30">
        <f t="shared" si="15"/>
        <v>0</v>
      </c>
      <c r="M38" s="30">
        <f t="shared" si="15"/>
        <v>0</v>
      </c>
      <c r="N38" s="30">
        <f t="shared" si="15"/>
        <v>0</v>
      </c>
      <c r="O38" s="30">
        <f t="shared" si="15"/>
        <v>0</v>
      </c>
      <c r="P38" s="30">
        <f t="shared" si="15"/>
        <v>0</v>
      </c>
      <c r="Q38" s="30">
        <f t="shared" si="15"/>
        <v>0</v>
      </c>
      <c r="R38" s="30">
        <f t="shared" si="15"/>
        <v>0</v>
      </c>
      <c r="S38" s="30">
        <f t="shared" si="15"/>
        <v>82.317415480000008</v>
      </c>
      <c r="T38" s="30">
        <f t="shared" si="15"/>
        <v>0</v>
      </c>
      <c r="U38" s="30">
        <f t="shared" si="15"/>
        <v>0</v>
      </c>
      <c r="V38" s="30">
        <f t="shared" si="15"/>
        <v>1.5669999999999999</v>
      </c>
      <c r="W38" s="30">
        <f t="shared" si="15"/>
        <v>0</v>
      </c>
      <c r="X38" s="30">
        <f t="shared" si="15"/>
        <v>0</v>
      </c>
      <c r="Y38" s="30">
        <f t="shared" si="15"/>
        <v>0</v>
      </c>
      <c r="Z38" s="30">
        <f t="shared" si="15"/>
        <v>0</v>
      </c>
      <c r="AA38" s="30">
        <f t="shared" si="15"/>
        <v>0</v>
      </c>
      <c r="AB38" s="30">
        <f t="shared" si="15"/>
        <v>0</v>
      </c>
      <c r="AC38" s="30">
        <f t="shared" si="15"/>
        <v>0</v>
      </c>
      <c r="AD38" s="30">
        <f t="shared" si="15"/>
        <v>0</v>
      </c>
      <c r="AE38" s="30">
        <f t="shared" si="15"/>
        <v>0</v>
      </c>
      <c r="AF38" s="31">
        <v>0</v>
      </c>
      <c r="AG38" s="30">
        <f>AG39+AG40+AG41+AG43+AG44</f>
        <v>-12.52158451999999</v>
      </c>
      <c r="AH38" s="31">
        <f t="shared" si="3"/>
        <v>-0.13202990879279611</v>
      </c>
      <c r="AI38" s="32" t="s">
        <v>37</v>
      </c>
      <c r="AM38" s="15"/>
      <c r="AN38" s="20"/>
      <c r="AO38" s="15"/>
    </row>
    <row r="39" spans="1:41" ht="63" x14ac:dyDescent="0.25">
      <c r="A39" s="27" t="s">
        <v>72</v>
      </c>
      <c r="B39" s="28" t="s">
        <v>73</v>
      </c>
      <c r="C39" s="29" t="s">
        <v>36</v>
      </c>
      <c r="D39" s="30">
        <v>0</v>
      </c>
      <c r="E39" s="30">
        <v>0</v>
      </c>
      <c r="F39" s="30">
        <v>0</v>
      </c>
      <c r="G39" s="30">
        <v>0</v>
      </c>
      <c r="H39" s="30">
        <v>0</v>
      </c>
      <c r="I39" s="30">
        <v>0</v>
      </c>
      <c r="J39" s="30">
        <v>0</v>
      </c>
      <c r="K39" s="30">
        <v>0</v>
      </c>
      <c r="L39" s="30">
        <v>0</v>
      </c>
      <c r="M39" s="30">
        <v>0</v>
      </c>
      <c r="N39" s="30">
        <v>0</v>
      </c>
      <c r="O39" s="30">
        <v>0</v>
      </c>
      <c r="P39" s="30">
        <v>0</v>
      </c>
      <c r="Q39" s="30">
        <v>0</v>
      </c>
      <c r="R39" s="30">
        <v>0</v>
      </c>
      <c r="S39" s="30">
        <v>0</v>
      </c>
      <c r="T39" s="30">
        <v>0</v>
      </c>
      <c r="U39" s="30">
        <v>0</v>
      </c>
      <c r="V39" s="30">
        <v>0</v>
      </c>
      <c r="W39" s="30">
        <v>0</v>
      </c>
      <c r="X39" s="30">
        <v>0</v>
      </c>
      <c r="Y39" s="30">
        <v>0</v>
      </c>
      <c r="Z39" s="30">
        <v>0</v>
      </c>
      <c r="AA39" s="30">
        <v>0</v>
      </c>
      <c r="AB39" s="30">
        <v>0</v>
      </c>
      <c r="AC39" s="30">
        <v>0</v>
      </c>
      <c r="AD39" s="30">
        <v>0</v>
      </c>
      <c r="AE39" s="30">
        <v>0</v>
      </c>
      <c r="AF39" s="31">
        <v>0</v>
      </c>
      <c r="AG39" s="30">
        <v>0</v>
      </c>
      <c r="AH39" s="31">
        <v>0</v>
      </c>
      <c r="AI39" s="32" t="s">
        <v>37</v>
      </c>
      <c r="AM39" s="15"/>
      <c r="AN39" s="20"/>
      <c r="AO39" s="15"/>
    </row>
    <row r="40" spans="1:41" ht="78.75" x14ac:dyDescent="0.25">
      <c r="A40" s="27" t="s">
        <v>74</v>
      </c>
      <c r="B40" s="28" t="s">
        <v>75</v>
      </c>
      <c r="C40" s="29" t="s">
        <v>36</v>
      </c>
      <c r="D40" s="30">
        <v>0</v>
      </c>
      <c r="E40" s="30">
        <v>0</v>
      </c>
      <c r="F40" s="30">
        <v>0</v>
      </c>
      <c r="G40" s="30">
        <v>0</v>
      </c>
      <c r="H40" s="30">
        <v>0</v>
      </c>
      <c r="I40" s="30">
        <v>0</v>
      </c>
      <c r="J40" s="30">
        <v>0</v>
      </c>
      <c r="K40" s="30">
        <v>0</v>
      </c>
      <c r="L40" s="30">
        <v>0</v>
      </c>
      <c r="M40" s="30">
        <v>0</v>
      </c>
      <c r="N40" s="30">
        <v>0</v>
      </c>
      <c r="O40" s="30">
        <v>0</v>
      </c>
      <c r="P40" s="30">
        <v>0</v>
      </c>
      <c r="Q40" s="30">
        <v>0</v>
      </c>
      <c r="R40" s="30">
        <v>0</v>
      </c>
      <c r="S40" s="30">
        <v>0</v>
      </c>
      <c r="T40" s="30">
        <v>0</v>
      </c>
      <c r="U40" s="30">
        <v>0</v>
      </c>
      <c r="V40" s="30">
        <v>0</v>
      </c>
      <c r="W40" s="30">
        <v>0</v>
      </c>
      <c r="X40" s="30">
        <v>0</v>
      </c>
      <c r="Y40" s="30">
        <v>0</v>
      </c>
      <c r="Z40" s="30">
        <v>0</v>
      </c>
      <c r="AA40" s="30">
        <v>0</v>
      </c>
      <c r="AB40" s="30">
        <v>0</v>
      </c>
      <c r="AC40" s="30">
        <v>0</v>
      </c>
      <c r="AD40" s="30">
        <v>0</v>
      </c>
      <c r="AE40" s="30">
        <v>0</v>
      </c>
      <c r="AF40" s="31">
        <v>0</v>
      </c>
      <c r="AG40" s="30">
        <v>0</v>
      </c>
      <c r="AH40" s="31">
        <v>0</v>
      </c>
      <c r="AI40" s="32" t="s">
        <v>37</v>
      </c>
      <c r="AM40" s="15"/>
      <c r="AN40" s="20"/>
      <c r="AO40" s="15"/>
    </row>
    <row r="41" spans="1:41" ht="63" x14ac:dyDescent="0.25">
      <c r="A41" s="27" t="s">
        <v>76</v>
      </c>
      <c r="B41" s="28" t="s">
        <v>77</v>
      </c>
      <c r="C41" s="29" t="s">
        <v>36</v>
      </c>
      <c r="D41" s="30">
        <f t="shared" ref="D41:AE41" si="16">SUM(D42:D42)</f>
        <v>0</v>
      </c>
      <c r="E41" s="30">
        <f t="shared" si="16"/>
        <v>0</v>
      </c>
      <c r="F41" s="30">
        <f t="shared" si="16"/>
        <v>0</v>
      </c>
      <c r="G41" s="30">
        <f t="shared" si="16"/>
        <v>0</v>
      </c>
      <c r="H41" s="30">
        <f t="shared" si="16"/>
        <v>0</v>
      </c>
      <c r="I41" s="30">
        <f t="shared" si="16"/>
        <v>0</v>
      </c>
      <c r="J41" s="30">
        <f t="shared" si="16"/>
        <v>0</v>
      </c>
      <c r="K41" s="30">
        <f t="shared" si="16"/>
        <v>0</v>
      </c>
      <c r="L41" s="30">
        <f t="shared" si="16"/>
        <v>0</v>
      </c>
      <c r="M41" s="30">
        <f t="shared" si="16"/>
        <v>0</v>
      </c>
      <c r="N41" s="30">
        <f t="shared" si="16"/>
        <v>0</v>
      </c>
      <c r="O41" s="30">
        <f t="shared" si="16"/>
        <v>0</v>
      </c>
      <c r="P41" s="30">
        <f t="shared" si="16"/>
        <v>0</v>
      </c>
      <c r="Q41" s="30">
        <f t="shared" si="16"/>
        <v>0</v>
      </c>
      <c r="R41" s="30">
        <f t="shared" si="16"/>
        <v>0</v>
      </c>
      <c r="S41" s="30">
        <f t="shared" si="16"/>
        <v>0</v>
      </c>
      <c r="T41" s="30">
        <f t="shared" si="16"/>
        <v>0</v>
      </c>
      <c r="U41" s="30">
        <f t="shared" si="16"/>
        <v>0</v>
      </c>
      <c r="V41" s="30">
        <f t="shared" si="16"/>
        <v>0</v>
      </c>
      <c r="W41" s="30">
        <f t="shared" si="16"/>
        <v>0</v>
      </c>
      <c r="X41" s="30">
        <f t="shared" si="16"/>
        <v>0</v>
      </c>
      <c r="Y41" s="30">
        <f t="shared" si="16"/>
        <v>0</v>
      </c>
      <c r="Z41" s="30">
        <f t="shared" si="16"/>
        <v>0</v>
      </c>
      <c r="AA41" s="30">
        <f t="shared" si="16"/>
        <v>0</v>
      </c>
      <c r="AB41" s="30">
        <f t="shared" si="16"/>
        <v>0</v>
      </c>
      <c r="AC41" s="30">
        <f t="shared" si="16"/>
        <v>0</v>
      </c>
      <c r="AD41" s="30">
        <f t="shared" si="16"/>
        <v>0</v>
      </c>
      <c r="AE41" s="30">
        <f t="shared" si="16"/>
        <v>0</v>
      </c>
      <c r="AF41" s="31">
        <v>0</v>
      </c>
      <c r="AG41" s="30">
        <f>SUM(AG42:AG42)</f>
        <v>0</v>
      </c>
      <c r="AH41" s="31">
        <v>0</v>
      </c>
      <c r="AI41" s="32" t="s">
        <v>37</v>
      </c>
      <c r="AM41" s="15"/>
      <c r="AN41" s="20"/>
      <c r="AO41" s="15"/>
    </row>
    <row r="42" spans="1:41" ht="78.75" x14ac:dyDescent="0.25">
      <c r="A42" s="33" t="s">
        <v>76</v>
      </c>
      <c r="B42" s="82" t="s">
        <v>78</v>
      </c>
      <c r="C42" s="34" t="s">
        <v>79</v>
      </c>
      <c r="D42" s="35">
        <v>0</v>
      </c>
      <c r="E42" s="35">
        <v>0</v>
      </c>
      <c r="F42" s="35">
        <v>0</v>
      </c>
      <c r="G42" s="35">
        <v>0</v>
      </c>
      <c r="H42" s="35">
        <v>0</v>
      </c>
      <c r="I42" s="35">
        <v>0</v>
      </c>
      <c r="J42" s="35">
        <v>0</v>
      </c>
      <c r="K42" s="35">
        <v>0</v>
      </c>
      <c r="L42" s="35">
        <v>0</v>
      </c>
      <c r="M42" s="35">
        <v>0</v>
      </c>
      <c r="N42" s="35">
        <v>0</v>
      </c>
      <c r="O42" s="35">
        <v>0</v>
      </c>
      <c r="P42" s="35">
        <v>0</v>
      </c>
      <c r="Q42" s="35">
        <v>0</v>
      </c>
      <c r="R42" s="35">
        <v>0</v>
      </c>
      <c r="S42" s="35">
        <v>0</v>
      </c>
      <c r="T42" s="35">
        <v>0</v>
      </c>
      <c r="U42" s="35">
        <v>0</v>
      </c>
      <c r="V42" s="35">
        <v>0</v>
      </c>
      <c r="W42" s="35">
        <v>0</v>
      </c>
      <c r="X42" s="35">
        <v>0</v>
      </c>
      <c r="Y42" s="35">
        <v>0</v>
      </c>
      <c r="Z42" s="35">
        <v>0</v>
      </c>
      <c r="AA42" s="35">
        <v>0</v>
      </c>
      <c r="AB42" s="35">
        <v>0</v>
      </c>
      <c r="AC42" s="35">
        <v>0</v>
      </c>
      <c r="AD42" s="35">
        <v>0</v>
      </c>
      <c r="AE42" s="35">
        <f>R42-E42</f>
        <v>0</v>
      </c>
      <c r="AF42" s="96">
        <v>0</v>
      </c>
      <c r="AG42" s="35">
        <f>S42-F42</f>
        <v>0</v>
      </c>
      <c r="AH42" s="96">
        <v>0</v>
      </c>
      <c r="AI42" s="36" t="s">
        <v>37</v>
      </c>
      <c r="AM42" s="15"/>
      <c r="AN42" s="20"/>
      <c r="AO42" s="15"/>
    </row>
    <row r="43" spans="1:41" ht="78.75" x14ac:dyDescent="0.25">
      <c r="A43" s="27" t="s">
        <v>80</v>
      </c>
      <c r="B43" s="28" t="s">
        <v>81</v>
      </c>
      <c r="C43" s="29" t="s">
        <v>36</v>
      </c>
      <c r="D43" s="40">
        <v>0</v>
      </c>
      <c r="E43" s="40">
        <v>0</v>
      </c>
      <c r="F43" s="40">
        <v>0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  <c r="Q43" s="40">
        <v>0</v>
      </c>
      <c r="R43" s="40">
        <v>0</v>
      </c>
      <c r="S43" s="40">
        <v>0</v>
      </c>
      <c r="T43" s="40">
        <v>0</v>
      </c>
      <c r="U43" s="40">
        <v>0</v>
      </c>
      <c r="V43" s="40">
        <v>0</v>
      </c>
      <c r="W43" s="40">
        <v>0</v>
      </c>
      <c r="X43" s="40">
        <v>0</v>
      </c>
      <c r="Y43" s="40">
        <v>0</v>
      </c>
      <c r="Z43" s="40">
        <v>0</v>
      </c>
      <c r="AA43" s="40">
        <v>0</v>
      </c>
      <c r="AB43" s="40">
        <v>0</v>
      </c>
      <c r="AC43" s="40">
        <v>0</v>
      </c>
      <c r="AD43" s="40">
        <v>0</v>
      </c>
      <c r="AE43" s="40">
        <v>0</v>
      </c>
      <c r="AF43" s="31">
        <v>0</v>
      </c>
      <c r="AG43" s="40">
        <v>0</v>
      </c>
      <c r="AH43" s="31">
        <v>0</v>
      </c>
      <c r="AI43" s="32" t="s">
        <v>37</v>
      </c>
      <c r="AM43" s="15"/>
      <c r="AN43" s="20"/>
      <c r="AO43" s="15"/>
    </row>
    <row r="44" spans="1:41" ht="78.75" x14ac:dyDescent="0.25">
      <c r="A44" s="27" t="s">
        <v>82</v>
      </c>
      <c r="B44" s="28" t="s">
        <v>83</v>
      </c>
      <c r="C44" s="29" t="s">
        <v>36</v>
      </c>
      <c r="D44" s="40">
        <f t="shared" ref="D44:AE44" si="17">SUM(D45:D48)</f>
        <v>1921.3164197699998</v>
      </c>
      <c r="E44" s="40">
        <f t="shared" si="17"/>
        <v>0</v>
      </c>
      <c r="F44" s="40">
        <f t="shared" si="17"/>
        <v>94.838999999999999</v>
      </c>
      <c r="G44" s="40">
        <f t="shared" si="17"/>
        <v>0</v>
      </c>
      <c r="H44" s="40">
        <f t="shared" si="17"/>
        <v>0</v>
      </c>
      <c r="I44" s="40">
        <f t="shared" si="17"/>
        <v>1.544</v>
      </c>
      <c r="J44" s="40">
        <f t="shared" si="17"/>
        <v>0</v>
      </c>
      <c r="K44" s="40">
        <f t="shared" si="17"/>
        <v>0</v>
      </c>
      <c r="L44" s="40">
        <f t="shared" si="17"/>
        <v>0</v>
      </c>
      <c r="M44" s="40">
        <f t="shared" si="17"/>
        <v>0</v>
      </c>
      <c r="N44" s="40">
        <f t="shared" si="17"/>
        <v>0</v>
      </c>
      <c r="O44" s="40">
        <f t="shared" si="17"/>
        <v>0</v>
      </c>
      <c r="P44" s="40">
        <f t="shared" si="17"/>
        <v>0</v>
      </c>
      <c r="Q44" s="40">
        <f t="shared" si="17"/>
        <v>0</v>
      </c>
      <c r="R44" s="40">
        <f t="shared" si="17"/>
        <v>0</v>
      </c>
      <c r="S44" s="40">
        <f t="shared" si="17"/>
        <v>82.317415480000008</v>
      </c>
      <c r="T44" s="40">
        <f t="shared" si="17"/>
        <v>0</v>
      </c>
      <c r="U44" s="40">
        <f t="shared" si="17"/>
        <v>0</v>
      </c>
      <c r="V44" s="40">
        <f t="shared" si="17"/>
        <v>1.5669999999999999</v>
      </c>
      <c r="W44" s="40">
        <f t="shared" si="17"/>
        <v>0</v>
      </c>
      <c r="X44" s="40">
        <f t="shared" si="17"/>
        <v>0</v>
      </c>
      <c r="Y44" s="40">
        <f t="shared" si="17"/>
        <v>0</v>
      </c>
      <c r="Z44" s="40">
        <f t="shared" si="17"/>
        <v>0</v>
      </c>
      <c r="AA44" s="40">
        <f t="shared" si="17"/>
        <v>0</v>
      </c>
      <c r="AB44" s="40">
        <f t="shared" si="17"/>
        <v>0</v>
      </c>
      <c r="AC44" s="40">
        <f t="shared" si="17"/>
        <v>0</v>
      </c>
      <c r="AD44" s="40">
        <f t="shared" si="17"/>
        <v>0</v>
      </c>
      <c r="AE44" s="40">
        <f t="shared" si="17"/>
        <v>0</v>
      </c>
      <c r="AF44" s="31">
        <v>0</v>
      </c>
      <c r="AG44" s="40">
        <f>SUM(AG45:AG48)</f>
        <v>-12.52158451999999</v>
      </c>
      <c r="AH44" s="31">
        <f t="shared" si="3"/>
        <v>-0.13202990879279611</v>
      </c>
      <c r="AI44" s="32" t="s">
        <v>37</v>
      </c>
      <c r="AM44" s="15"/>
      <c r="AN44" s="20"/>
      <c r="AO44" s="15"/>
    </row>
    <row r="45" spans="1:41" ht="31.5" x14ac:dyDescent="0.25">
      <c r="A45" s="33" t="s">
        <v>82</v>
      </c>
      <c r="B45" s="83" t="s">
        <v>84</v>
      </c>
      <c r="C45" s="41" t="s">
        <v>85</v>
      </c>
      <c r="D45" s="35">
        <v>832.4800593299999</v>
      </c>
      <c r="E45" s="35">
        <v>0</v>
      </c>
      <c r="F45" s="35">
        <v>0</v>
      </c>
      <c r="G45" s="35">
        <v>0</v>
      </c>
      <c r="H45" s="35">
        <v>0</v>
      </c>
      <c r="I45" s="35">
        <v>0</v>
      </c>
      <c r="J45" s="35">
        <v>0</v>
      </c>
      <c r="K45" s="35">
        <v>0</v>
      </c>
      <c r="L45" s="35">
        <v>0</v>
      </c>
      <c r="M45" s="35">
        <v>0</v>
      </c>
      <c r="N45" s="35">
        <v>0</v>
      </c>
      <c r="O45" s="35">
        <v>0</v>
      </c>
      <c r="P45" s="35">
        <v>0</v>
      </c>
      <c r="Q45" s="35">
        <v>0</v>
      </c>
      <c r="R45" s="35">
        <v>0</v>
      </c>
      <c r="S45" s="35">
        <v>0</v>
      </c>
      <c r="T45" s="35">
        <v>0</v>
      </c>
      <c r="U45" s="35">
        <v>0</v>
      </c>
      <c r="V45" s="35">
        <v>0</v>
      </c>
      <c r="W45" s="35">
        <v>0</v>
      </c>
      <c r="X45" s="35">
        <v>0</v>
      </c>
      <c r="Y45" s="35">
        <v>0</v>
      </c>
      <c r="Z45" s="35">
        <v>0</v>
      </c>
      <c r="AA45" s="35">
        <v>0</v>
      </c>
      <c r="AB45" s="35">
        <v>0</v>
      </c>
      <c r="AC45" s="35">
        <v>0</v>
      </c>
      <c r="AD45" s="35">
        <v>0</v>
      </c>
      <c r="AE45" s="35">
        <f t="shared" ref="AE45:AE48" si="18">R45-E45</f>
        <v>0</v>
      </c>
      <c r="AF45" s="96">
        <v>0</v>
      </c>
      <c r="AG45" s="35">
        <f t="shared" ref="AG45:AG48" si="19">S45-F45</f>
        <v>0</v>
      </c>
      <c r="AH45" s="96">
        <v>0</v>
      </c>
      <c r="AI45" s="36" t="s">
        <v>37</v>
      </c>
      <c r="AM45" s="15"/>
      <c r="AN45" s="20"/>
      <c r="AO45" s="15"/>
    </row>
    <row r="46" spans="1:41" ht="63" x14ac:dyDescent="0.25">
      <c r="A46" s="33" t="s">
        <v>82</v>
      </c>
      <c r="B46" s="83" t="s">
        <v>86</v>
      </c>
      <c r="C46" s="41" t="s">
        <v>87</v>
      </c>
      <c r="D46" s="35">
        <v>117.46905495000001</v>
      </c>
      <c r="E46" s="35">
        <v>0</v>
      </c>
      <c r="F46" s="35">
        <v>0</v>
      </c>
      <c r="G46" s="35">
        <v>0</v>
      </c>
      <c r="H46" s="35">
        <v>0</v>
      </c>
      <c r="I46" s="35">
        <v>0</v>
      </c>
      <c r="J46" s="35">
        <v>0</v>
      </c>
      <c r="K46" s="35">
        <v>0</v>
      </c>
      <c r="L46" s="35">
        <v>0</v>
      </c>
      <c r="M46" s="35">
        <v>0</v>
      </c>
      <c r="N46" s="35">
        <v>0</v>
      </c>
      <c r="O46" s="35">
        <v>0</v>
      </c>
      <c r="P46" s="35">
        <v>0</v>
      </c>
      <c r="Q46" s="35">
        <v>0</v>
      </c>
      <c r="R46" s="35">
        <v>0</v>
      </c>
      <c r="S46" s="35">
        <v>0</v>
      </c>
      <c r="T46" s="35">
        <v>0</v>
      </c>
      <c r="U46" s="35">
        <v>0</v>
      </c>
      <c r="V46" s="35">
        <v>0</v>
      </c>
      <c r="W46" s="35">
        <v>0</v>
      </c>
      <c r="X46" s="35">
        <v>0</v>
      </c>
      <c r="Y46" s="35">
        <v>0</v>
      </c>
      <c r="Z46" s="35">
        <v>0</v>
      </c>
      <c r="AA46" s="35">
        <v>0</v>
      </c>
      <c r="AB46" s="35">
        <v>0</v>
      </c>
      <c r="AC46" s="35">
        <v>0</v>
      </c>
      <c r="AD46" s="35">
        <v>0</v>
      </c>
      <c r="AE46" s="35">
        <f t="shared" si="18"/>
        <v>0</v>
      </c>
      <c r="AF46" s="96">
        <v>0</v>
      </c>
      <c r="AG46" s="35">
        <f t="shared" si="19"/>
        <v>0</v>
      </c>
      <c r="AH46" s="96">
        <v>0</v>
      </c>
      <c r="AI46" s="36" t="s">
        <v>37</v>
      </c>
      <c r="AM46" s="15"/>
      <c r="AN46" s="20"/>
      <c r="AO46" s="15"/>
    </row>
    <row r="47" spans="1:41" ht="31.5" x14ac:dyDescent="0.25">
      <c r="A47" s="42" t="s">
        <v>82</v>
      </c>
      <c r="B47" s="84" t="s">
        <v>88</v>
      </c>
      <c r="C47" s="43" t="s">
        <v>89</v>
      </c>
      <c r="D47" s="35">
        <v>316.66930548999994</v>
      </c>
      <c r="E47" s="35">
        <v>0</v>
      </c>
      <c r="F47" s="35">
        <v>0</v>
      </c>
      <c r="G47" s="35">
        <v>0</v>
      </c>
      <c r="H47" s="35">
        <v>0</v>
      </c>
      <c r="I47" s="35">
        <v>0</v>
      </c>
      <c r="J47" s="35">
        <v>0</v>
      </c>
      <c r="K47" s="35">
        <v>0</v>
      </c>
      <c r="L47" s="35">
        <v>0</v>
      </c>
      <c r="M47" s="35">
        <v>0</v>
      </c>
      <c r="N47" s="35">
        <v>0</v>
      </c>
      <c r="O47" s="35">
        <v>0</v>
      </c>
      <c r="P47" s="35">
        <v>0</v>
      </c>
      <c r="Q47" s="35">
        <v>0</v>
      </c>
      <c r="R47" s="35">
        <v>0</v>
      </c>
      <c r="S47" s="35">
        <v>0</v>
      </c>
      <c r="T47" s="35">
        <v>0</v>
      </c>
      <c r="U47" s="35">
        <v>0</v>
      </c>
      <c r="V47" s="35">
        <v>0</v>
      </c>
      <c r="W47" s="35">
        <v>0</v>
      </c>
      <c r="X47" s="35">
        <v>0</v>
      </c>
      <c r="Y47" s="35">
        <v>0</v>
      </c>
      <c r="Z47" s="35">
        <v>0</v>
      </c>
      <c r="AA47" s="35">
        <v>0</v>
      </c>
      <c r="AB47" s="35">
        <v>0</v>
      </c>
      <c r="AC47" s="35">
        <v>0</v>
      </c>
      <c r="AD47" s="35">
        <v>0</v>
      </c>
      <c r="AE47" s="35">
        <f t="shared" si="18"/>
        <v>0</v>
      </c>
      <c r="AF47" s="96">
        <v>0</v>
      </c>
      <c r="AG47" s="35">
        <f t="shared" si="19"/>
        <v>0</v>
      </c>
      <c r="AH47" s="96">
        <v>0</v>
      </c>
      <c r="AI47" s="36" t="s">
        <v>37</v>
      </c>
      <c r="AM47" s="15"/>
      <c r="AN47" s="20"/>
      <c r="AO47" s="15"/>
    </row>
    <row r="48" spans="1:41" ht="47.25" x14ac:dyDescent="0.25">
      <c r="A48" s="33" t="s">
        <v>82</v>
      </c>
      <c r="B48" s="83" t="s">
        <v>90</v>
      </c>
      <c r="C48" s="41" t="s">
        <v>91</v>
      </c>
      <c r="D48" s="35">
        <v>654.69799999999998</v>
      </c>
      <c r="E48" s="35">
        <v>0</v>
      </c>
      <c r="F48" s="35">
        <v>94.838999999999999</v>
      </c>
      <c r="G48" s="35">
        <v>0</v>
      </c>
      <c r="H48" s="35">
        <v>0</v>
      </c>
      <c r="I48" s="35">
        <v>1.544</v>
      </c>
      <c r="J48" s="35">
        <v>0</v>
      </c>
      <c r="K48" s="35" t="s">
        <v>92</v>
      </c>
      <c r="L48" s="35">
        <v>0</v>
      </c>
      <c r="M48" s="35">
        <v>0</v>
      </c>
      <c r="N48" s="35">
        <v>0</v>
      </c>
      <c r="O48" s="35">
        <v>0</v>
      </c>
      <c r="P48" s="35">
        <v>0</v>
      </c>
      <c r="Q48" s="35">
        <v>0</v>
      </c>
      <c r="R48" s="35">
        <v>0</v>
      </c>
      <c r="S48" s="35">
        <v>82.317415480000008</v>
      </c>
      <c r="T48" s="35">
        <v>0</v>
      </c>
      <c r="U48" s="35">
        <v>0</v>
      </c>
      <c r="V48" s="35">
        <v>1.5669999999999999</v>
      </c>
      <c r="W48" s="35">
        <v>0</v>
      </c>
      <c r="X48" s="35" t="s">
        <v>92</v>
      </c>
      <c r="Y48" s="35">
        <v>0</v>
      </c>
      <c r="Z48" s="35">
        <v>0</v>
      </c>
      <c r="AA48" s="35">
        <v>0</v>
      </c>
      <c r="AB48" s="35">
        <v>0</v>
      </c>
      <c r="AC48" s="35">
        <v>0</v>
      </c>
      <c r="AD48" s="35">
        <v>0</v>
      </c>
      <c r="AE48" s="35">
        <f t="shared" si="18"/>
        <v>0</v>
      </c>
      <c r="AF48" s="96">
        <v>0</v>
      </c>
      <c r="AG48" s="35">
        <f t="shared" si="19"/>
        <v>-12.52158451999999</v>
      </c>
      <c r="AH48" s="96">
        <f t="shared" si="3"/>
        <v>-0.13202990879279611</v>
      </c>
      <c r="AI48" s="36" t="s">
        <v>93</v>
      </c>
      <c r="AM48" s="15"/>
      <c r="AN48" s="20"/>
      <c r="AO48" s="15"/>
    </row>
    <row r="49" spans="1:41" ht="31.5" x14ac:dyDescent="0.25">
      <c r="A49" s="27" t="s">
        <v>94</v>
      </c>
      <c r="B49" s="28" t="s">
        <v>95</v>
      </c>
      <c r="C49" s="29" t="s">
        <v>36</v>
      </c>
      <c r="D49" s="40">
        <v>0</v>
      </c>
      <c r="E49" s="40">
        <v>0</v>
      </c>
      <c r="F49" s="40">
        <v>0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>
        <v>0</v>
      </c>
      <c r="P49" s="40">
        <v>0</v>
      </c>
      <c r="Q49" s="40">
        <v>0</v>
      </c>
      <c r="R49" s="40">
        <v>0</v>
      </c>
      <c r="S49" s="40">
        <v>0</v>
      </c>
      <c r="T49" s="40">
        <v>0</v>
      </c>
      <c r="U49" s="40">
        <v>0</v>
      </c>
      <c r="V49" s="40">
        <v>0</v>
      </c>
      <c r="W49" s="40">
        <v>0</v>
      </c>
      <c r="X49" s="40">
        <v>0</v>
      </c>
      <c r="Y49" s="40">
        <v>0</v>
      </c>
      <c r="Z49" s="40">
        <v>0</v>
      </c>
      <c r="AA49" s="40">
        <v>0</v>
      </c>
      <c r="AB49" s="40">
        <v>0</v>
      </c>
      <c r="AC49" s="40">
        <v>0</v>
      </c>
      <c r="AD49" s="40">
        <v>0</v>
      </c>
      <c r="AE49" s="40">
        <v>0</v>
      </c>
      <c r="AF49" s="31">
        <v>0</v>
      </c>
      <c r="AG49" s="40">
        <v>0</v>
      </c>
      <c r="AH49" s="31">
        <v>0</v>
      </c>
      <c r="AI49" s="32" t="s">
        <v>37</v>
      </c>
      <c r="AM49" s="15"/>
      <c r="AN49" s="20"/>
      <c r="AO49" s="15"/>
    </row>
    <row r="50" spans="1:41" ht="63" x14ac:dyDescent="0.25">
      <c r="A50" s="27" t="s">
        <v>96</v>
      </c>
      <c r="B50" s="28" t="s">
        <v>97</v>
      </c>
      <c r="C50" s="29" t="s">
        <v>36</v>
      </c>
      <c r="D50" s="40">
        <f t="shared" ref="D50:AE50" si="20">D51+D54+D59+D61</f>
        <v>1453.77549776</v>
      </c>
      <c r="E50" s="40">
        <f t="shared" si="20"/>
        <v>0</v>
      </c>
      <c r="F50" s="40">
        <f t="shared" si="20"/>
        <v>1043.18234699</v>
      </c>
      <c r="G50" s="40">
        <f t="shared" si="20"/>
        <v>0</v>
      </c>
      <c r="H50" s="40">
        <f t="shared" si="20"/>
        <v>0</v>
      </c>
      <c r="I50" s="40">
        <f t="shared" si="20"/>
        <v>4.9119999999999999</v>
      </c>
      <c r="J50" s="40">
        <f t="shared" si="20"/>
        <v>0</v>
      </c>
      <c r="K50" s="40">
        <f t="shared" si="20"/>
        <v>0</v>
      </c>
      <c r="L50" s="40">
        <f t="shared" si="20"/>
        <v>6</v>
      </c>
      <c r="M50" s="40">
        <f t="shared" si="20"/>
        <v>0</v>
      </c>
      <c r="N50" s="40">
        <f t="shared" si="20"/>
        <v>0</v>
      </c>
      <c r="O50" s="40">
        <f t="shared" si="20"/>
        <v>100</v>
      </c>
      <c r="P50" s="40">
        <f t="shared" si="20"/>
        <v>3200</v>
      </c>
      <c r="Q50" s="40">
        <f t="shared" si="20"/>
        <v>1.6983000000000001</v>
      </c>
      <c r="R50" s="40">
        <f t="shared" si="20"/>
        <v>0</v>
      </c>
      <c r="S50" s="40">
        <f t="shared" si="20"/>
        <v>412.75644140999998</v>
      </c>
      <c r="T50" s="40">
        <f t="shared" si="20"/>
        <v>0</v>
      </c>
      <c r="U50" s="40">
        <f t="shared" si="20"/>
        <v>0</v>
      </c>
      <c r="V50" s="40">
        <f t="shared" si="20"/>
        <v>0</v>
      </c>
      <c r="W50" s="40">
        <f t="shared" si="20"/>
        <v>0</v>
      </c>
      <c r="X50" s="40">
        <f t="shared" si="20"/>
        <v>0</v>
      </c>
      <c r="Y50" s="40">
        <f t="shared" si="20"/>
        <v>6</v>
      </c>
      <c r="Z50" s="40">
        <f t="shared" si="20"/>
        <v>0</v>
      </c>
      <c r="AA50" s="40">
        <f t="shared" si="20"/>
        <v>0</v>
      </c>
      <c r="AB50" s="40">
        <f t="shared" si="20"/>
        <v>0</v>
      </c>
      <c r="AC50" s="40">
        <f t="shared" si="20"/>
        <v>3200</v>
      </c>
      <c r="AD50" s="40">
        <f t="shared" si="20"/>
        <v>0</v>
      </c>
      <c r="AE50" s="40">
        <f t="shared" si="20"/>
        <v>0</v>
      </c>
      <c r="AF50" s="31">
        <v>0</v>
      </c>
      <c r="AG50" s="40">
        <f>AG51+AG54+AG59+AG61</f>
        <v>-630.42590557999995</v>
      </c>
      <c r="AH50" s="31">
        <f t="shared" si="3"/>
        <v>-0.60432953778314202</v>
      </c>
      <c r="AI50" s="32" t="s">
        <v>37</v>
      </c>
      <c r="AM50" s="15"/>
      <c r="AN50" s="20"/>
      <c r="AO50" s="15"/>
    </row>
    <row r="51" spans="1:41" ht="31.5" x14ac:dyDescent="0.25">
      <c r="A51" s="27" t="s">
        <v>98</v>
      </c>
      <c r="B51" s="28" t="s">
        <v>99</v>
      </c>
      <c r="C51" s="29" t="s">
        <v>36</v>
      </c>
      <c r="D51" s="40">
        <f t="shared" ref="D51:AE51" si="21">SUM(D52:D53)</f>
        <v>412.44316352000004</v>
      </c>
      <c r="E51" s="40">
        <f t="shared" si="21"/>
        <v>0</v>
      </c>
      <c r="F51" s="40">
        <f t="shared" si="21"/>
        <v>311.16140352000002</v>
      </c>
      <c r="G51" s="40">
        <f t="shared" si="21"/>
        <v>0</v>
      </c>
      <c r="H51" s="40">
        <f t="shared" si="21"/>
        <v>0</v>
      </c>
      <c r="I51" s="40">
        <f t="shared" si="21"/>
        <v>0</v>
      </c>
      <c r="J51" s="40">
        <f t="shared" si="21"/>
        <v>0</v>
      </c>
      <c r="K51" s="40">
        <f t="shared" si="21"/>
        <v>0</v>
      </c>
      <c r="L51" s="40">
        <f t="shared" si="21"/>
        <v>2</v>
      </c>
      <c r="M51" s="40">
        <f t="shared" si="21"/>
        <v>0</v>
      </c>
      <c r="N51" s="40">
        <f t="shared" si="21"/>
        <v>0</v>
      </c>
      <c r="O51" s="40">
        <f t="shared" si="21"/>
        <v>0</v>
      </c>
      <c r="P51" s="40">
        <f t="shared" si="21"/>
        <v>3200</v>
      </c>
      <c r="Q51" s="40">
        <f t="shared" si="21"/>
        <v>0</v>
      </c>
      <c r="R51" s="40">
        <f t="shared" si="21"/>
        <v>0</v>
      </c>
      <c r="S51" s="40">
        <f t="shared" si="21"/>
        <v>318.77526422</v>
      </c>
      <c r="T51" s="40">
        <f t="shared" si="21"/>
        <v>0</v>
      </c>
      <c r="U51" s="40">
        <f t="shared" si="21"/>
        <v>0</v>
      </c>
      <c r="V51" s="40">
        <f t="shared" si="21"/>
        <v>0</v>
      </c>
      <c r="W51" s="40">
        <f t="shared" si="21"/>
        <v>0</v>
      </c>
      <c r="X51" s="40">
        <f t="shared" si="21"/>
        <v>0</v>
      </c>
      <c r="Y51" s="40">
        <f t="shared" si="21"/>
        <v>2</v>
      </c>
      <c r="Z51" s="40">
        <f t="shared" si="21"/>
        <v>0</v>
      </c>
      <c r="AA51" s="40">
        <f t="shared" si="21"/>
        <v>0</v>
      </c>
      <c r="AB51" s="40">
        <f t="shared" si="21"/>
        <v>0</v>
      </c>
      <c r="AC51" s="40">
        <f t="shared" si="21"/>
        <v>3200</v>
      </c>
      <c r="AD51" s="40">
        <f t="shared" si="21"/>
        <v>0</v>
      </c>
      <c r="AE51" s="40">
        <f t="shared" si="21"/>
        <v>0</v>
      </c>
      <c r="AF51" s="31">
        <v>0</v>
      </c>
      <c r="AG51" s="40">
        <f>SUM(AG52:AG53)</f>
        <v>7.6138606999999752</v>
      </c>
      <c r="AH51" s="31">
        <f t="shared" si="3"/>
        <v>2.446916813547086E-2</v>
      </c>
      <c r="AI51" s="32" t="s">
        <v>37</v>
      </c>
      <c r="AM51" s="15"/>
      <c r="AN51" s="20"/>
      <c r="AO51" s="15"/>
    </row>
    <row r="52" spans="1:41" ht="55.5" customHeight="1" x14ac:dyDescent="0.25">
      <c r="A52" s="42" t="s">
        <v>98</v>
      </c>
      <c r="B52" s="84" t="s">
        <v>100</v>
      </c>
      <c r="C52" s="44" t="s">
        <v>101</v>
      </c>
      <c r="D52" s="35">
        <v>214.6704881</v>
      </c>
      <c r="E52" s="35">
        <v>0</v>
      </c>
      <c r="F52" s="35">
        <v>214.6704881</v>
      </c>
      <c r="G52" s="35">
        <v>0</v>
      </c>
      <c r="H52" s="35">
        <v>0</v>
      </c>
      <c r="I52" s="35">
        <v>0</v>
      </c>
      <c r="J52" s="35">
        <v>0</v>
      </c>
      <c r="K52" s="35" t="s">
        <v>102</v>
      </c>
      <c r="L52" s="35">
        <v>1</v>
      </c>
      <c r="M52" s="35">
        <v>0</v>
      </c>
      <c r="N52" s="35">
        <v>0</v>
      </c>
      <c r="O52" s="35">
        <v>0</v>
      </c>
      <c r="P52" s="35">
        <v>3200</v>
      </c>
      <c r="Q52" s="35">
        <v>0</v>
      </c>
      <c r="R52" s="35">
        <v>0</v>
      </c>
      <c r="S52" s="35">
        <v>214.84162203999998</v>
      </c>
      <c r="T52" s="35">
        <v>0</v>
      </c>
      <c r="U52" s="35">
        <v>0</v>
      </c>
      <c r="V52" s="35">
        <v>0</v>
      </c>
      <c r="W52" s="35">
        <v>0</v>
      </c>
      <c r="X52" s="35" t="s">
        <v>102</v>
      </c>
      <c r="Y52" s="35">
        <v>1</v>
      </c>
      <c r="Z52" s="35">
        <v>0</v>
      </c>
      <c r="AA52" s="35">
        <v>0</v>
      </c>
      <c r="AB52" s="35">
        <v>0</v>
      </c>
      <c r="AC52" s="35">
        <v>3200</v>
      </c>
      <c r="AD52" s="35">
        <v>0</v>
      </c>
      <c r="AE52" s="35">
        <f t="shared" ref="AE52:AE53" si="22">R52-E52</f>
        <v>0</v>
      </c>
      <c r="AF52" s="96">
        <v>0</v>
      </c>
      <c r="AG52" s="35">
        <f t="shared" ref="AG52:AG53" si="23">S52-F52</f>
        <v>0.17113393999997584</v>
      </c>
      <c r="AH52" s="96">
        <f t="shared" si="3"/>
        <v>7.9719360362313278E-4</v>
      </c>
      <c r="AI52" s="36" t="s">
        <v>37</v>
      </c>
      <c r="AM52" s="15"/>
      <c r="AN52" s="20"/>
      <c r="AO52" s="15"/>
    </row>
    <row r="53" spans="1:41" ht="31.5" x14ac:dyDescent="0.25">
      <c r="A53" s="33" t="s">
        <v>98</v>
      </c>
      <c r="B53" s="85" t="s">
        <v>103</v>
      </c>
      <c r="C53" s="41" t="s">
        <v>104</v>
      </c>
      <c r="D53" s="35">
        <v>197.77267542000004</v>
      </c>
      <c r="E53" s="35">
        <v>0</v>
      </c>
      <c r="F53" s="35">
        <v>96.490915420000007</v>
      </c>
      <c r="G53" s="35">
        <v>0</v>
      </c>
      <c r="H53" s="35">
        <v>0</v>
      </c>
      <c r="I53" s="35">
        <v>0</v>
      </c>
      <c r="J53" s="35">
        <v>0</v>
      </c>
      <c r="K53" s="35" t="s">
        <v>105</v>
      </c>
      <c r="L53" s="35">
        <v>1</v>
      </c>
      <c r="M53" s="35">
        <v>0</v>
      </c>
      <c r="N53" s="35">
        <v>0</v>
      </c>
      <c r="O53" s="35">
        <v>0</v>
      </c>
      <c r="P53" s="35">
        <v>0</v>
      </c>
      <c r="Q53" s="35">
        <v>0</v>
      </c>
      <c r="R53" s="35">
        <v>0</v>
      </c>
      <c r="S53" s="35">
        <v>103.93364218000001</v>
      </c>
      <c r="T53" s="35">
        <v>0</v>
      </c>
      <c r="U53" s="35">
        <v>0</v>
      </c>
      <c r="V53" s="35">
        <v>0</v>
      </c>
      <c r="W53" s="35">
        <v>0</v>
      </c>
      <c r="X53" s="35" t="s">
        <v>105</v>
      </c>
      <c r="Y53" s="35">
        <v>1</v>
      </c>
      <c r="Z53" s="35">
        <v>0</v>
      </c>
      <c r="AA53" s="35">
        <v>0</v>
      </c>
      <c r="AB53" s="35">
        <v>0</v>
      </c>
      <c r="AC53" s="35">
        <v>0</v>
      </c>
      <c r="AD53" s="35">
        <v>0</v>
      </c>
      <c r="AE53" s="35">
        <f t="shared" si="22"/>
        <v>0</v>
      </c>
      <c r="AF53" s="96">
        <v>0</v>
      </c>
      <c r="AG53" s="35">
        <f t="shared" si="23"/>
        <v>7.4427267599999993</v>
      </c>
      <c r="AH53" s="96">
        <f t="shared" si="3"/>
        <v>7.71339636234534E-2</v>
      </c>
      <c r="AI53" s="36" t="s">
        <v>37</v>
      </c>
      <c r="AM53" s="15"/>
      <c r="AN53" s="20"/>
      <c r="AO53" s="15"/>
    </row>
    <row r="54" spans="1:41" x14ac:dyDescent="0.25">
      <c r="A54" s="27" t="s">
        <v>106</v>
      </c>
      <c r="B54" s="28" t="s">
        <v>107</v>
      </c>
      <c r="C54" s="29" t="s">
        <v>36</v>
      </c>
      <c r="D54" s="40">
        <f>SUM(D55:D58)</f>
        <v>158.03136738999996</v>
      </c>
      <c r="E54" s="40">
        <f t="shared" ref="E54:AG54" si="24">SUM(E55:E58)</f>
        <v>0</v>
      </c>
      <c r="F54" s="40">
        <f t="shared" si="24"/>
        <v>37.883789999999998</v>
      </c>
      <c r="G54" s="40">
        <f t="shared" si="24"/>
        <v>0</v>
      </c>
      <c r="H54" s="40">
        <f t="shared" si="24"/>
        <v>0</v>
      </c>
      <c r="I54" s="40">
        <f t="shared" si="24"/>
        <v>0</v>
      </c>
      <c r="J54" s="40">
        <f t="shared" si="24"/>
        <v>0</v>
      </c>
      <c r="K54" s="40">
        <f t="shared" si="24"/>
        <v>0</v>
      </c>
      <c r="L54" s="40">
        <f t="shared" si="24"/>
        <v>0</v>
      </c>
      <c r="M54" s="40">
        <f t="shared" si="24"/>
        <v>0</v>
      </c>
      <c r="N54" s="40">
        <f t="shared" si="24"/>
        <v>0</v>
      </c>
      <c r="O54" s="40">
        <f t="shared" si="24"/>
        <v>100</v>
      </c>
      <c r="P54" s="40">
        <f t="shared" si="24"/>
        <v>0</v>
      </c>
      <c r="Q54" s="40">
        <f t="shared" si="24"/>
        <v>0</v>
      </c>
      <c r="R54" s="40">
        <f t="shared" si="24"/>
        <v>0</v>
      </c>
      <c r="S54" s="40">
        <f t="shared" si="24"/>
        <v>0</v>
      </c>
      <c r="T54" s="40">
        <f t="shared" si="24"/>
        <v>0</v>
      </c>
      <c r="U54" s="40">
        <f t="shared" si="24"/>
        <v>0</v>
      </c>
      <c r="V54" s="40">
        <f t="shared" si="24"/>
        <v>0</v>
      </c>
      <c r="W54" s="40">
        <f t="shared" si="24"/>
        <v>0</v>
      </c>
      <c r="X54" s="40">
        <f t="shared" si="24"/>
        <v>0</v>
      </c>
      <c r="Y54" s="40">
        <f t="shared" si="24"/>
        <v>0</v>
      </c>
      <c r="Z54" s="40">
        <f t="shared" si="24"/>
        <v>0</v>
      </c>
      <c r="AA54" s="40">
        <f t="shared" si="24"/>
        <v>0</v>
      </c>
      <c r="AB54" s="40">
        <f t="shared" si="24"/>
        <v>0</v>
      </c>
      <c r="AC54" s="40">
        <f t="shared" si="24"/>
        <v>0</v>
      </c>
      <c r="AD54" s="40">
        <f t="shared" si="24"/>
        <v>0</v>
      </c>
      <c r="AE54" s="40">
        <f t="shared" si="24"/>
        <v>0</v>
      </c>
      <c r="AF54" s="31">
        <v>0</v>
      </c>
      <c r="AG54" s="40">
        <f t="shared" si="24"/>
        <v>-37.883789999999998</v>
      </c>
      <c r="AH54" s="31">
        <f t="shared" si="3"/>
        <v>-1</v>
      </c>
      <c r="AI54" s="32" t="s">
        <v>37</v>
      </c>
      <c r="AM54" s="15"/>
      <c r="AN54" s="20"/>
      <c r="AO54" s="15"/>
    </row>
    <row r="55" spans="1:41" ht="31.5" x14ac:dyDescent="0.25">
      <c r="A55" s="33" t="s">
        <v>106</v>
      </c>
      <c r="B55" s="83" t="s">
        <v>108</v>
      </c>
      <c r="C55" s="41" t="s">
        <v>109</v>
      </c>
      <c r="D55" s="35">
        <v>33.340183939999996</v>
      </c>
      <c r="E55" s="35">
        <v>0</v>
      </c>
      <c r="F55" s="35">
        <v>0</v>
      </c>
      <c r="G55" s="35">
        <v>0</v>
      </c>
      <c r="H55" s="35">
        <v>0</v>
      </c>
      <c r="I55" s="35">
        <v>0</v>
      </c>
      <c r="J55" s="35">
        <v>0</v>
      </c>
      <c r="K55" s="35">
        <v>0</v>
      </c>
      <c r="L55" s="35">
        <v>0</v>
      </c>
      <c r="M55" s="35">
        <v>0</v>
      </c>
      <c r="N55" s="35">
        <v>0</v>
      </c>
      <c r="O55" s="35">
        <v>0</v>
      </c>
      <c r="P55" s="35">
        <v>0</v>
      </c>
      <c r="Q55" s="35">
        <v>0</v>
      </c>
      <c r="R55" s="35">
        <v>0</v>
      </c>
      <c r="S55" s="35">
        <v>0</v>
      </c>
      <c r="T55" s="35">
        <v>0</v>
      </c>
      <c r="U55" s="35">
        <v>0</v>
      </c>
      <c r="V55" s="35">
        <v>0</v>
      </c>
      <c r="W55" s="35">
        <v>0</v>
      </c>
      <c r="X55" s="35">
        <v>0</v>
      </c>
      <c r="Y55" s="35">
        <v>0</v>
      </c>
      <c r="Z55" s="35">
        <v>0</v>
      </c>
      <c r="AA55" s="35">
        <v>0</v>
      </c>
      <c r="AB55" s="35">
        <v>0</v>
      </c>
      <c r="AC55" s="35">
        <v>0</v>
      </c>
      <c r="AD55" s="35">
        <v>0</v>
      </c>
      <c r="AE55" s="35">
        <f t="shared" ref="AE55:AE58" si="25">R55-E55</f>
        <v>0</v>
      </c>
      <c r="AF55" s="96">
        <v>0</v>
      </c>
      <c r="AG55" s="35">
        <f t="shared" ref="AG55:AG58" si="26">S55-F55</f>
        <v>0</v>
      </c>
      <c r="AH55" s="96">
        <v>0</v>
      </c>
      <c r="AI55" s="36" t="s">
        <v>37</v>
      </c>
      <c r="AM55" s="15"/>
      <c r="AN55" s="20"/>
      <c r="AO55" s="15"/>
    </row>
    <row r="56" spans="1:41" ht="31.5" x14ac:dyDescent="0.25">
      <c r="A56" s="33" t="s">
        <v>106</v>
      </c>
      <c r="B56" s="83" t="s">
        <v>110</v>
      </c>
      <c r="C56" s="41" t="s">
        <v>111</v>
      </c>
      <c r="D56" s="35">
        <v>29.62775306</v>
      </c>
      <c r="E56" s="35">
        <v>0</v>
      </c>
      <c r="F56" s="35">
        <v>0</v>
      </c>
      <c r="G56" s="35">
        <v>0</v>
      </c>
      <c r="H56" s="35">
        <v>0</v>
      </c>
      <c r="I56" s="35">
        <v>0</v>
      </c>
      <c r="J56" s="35">
        <v>0</v>
      </c>
      <c r="K56" s="35">
        <v>0</v>
      </c>
      <c r="L56" s="35">
        <v>0</v>
      </c>
      <c r="M56" s="35">
        <v>0</v>
      </c>
      <c r="N56" s="35">
        <v>0</v>
      </c>
      <c r="O56" s="35">
        <v>0</v>
      </c>
      <c r="P56" s="35">
        <v>0</v>
      </c>
      <c r="Q56" s="35">
        <v>0</v>
      </c>
      <c r="R56" s="35">
        <v>0</v>
      </c>
      <c r="S56" s="35">
        <v>0</v>
      </c>
      <c r="T56" s="35">
        <v>0</v>
      </c>
      <c r="U56" s="35">
        <v>0</v>
      </c>
      <c r="V56" s="35">
        <v>0</v>
      </c>
      <c r="W56" s="35">
        <v>0</v>
      </c>
      <c r="X56" s="35">
        <v>0</v>
      </c>
      <c r="Y56" s="35">
        <v>0</v>
      </c>
      <c r="Z56" s="35">
        <v>0</v>
      </c>
      <c r="AA56" s="35">
        <v>0</v>
      </c>
      <c r="AB56" s="35">
        <v>0</v>
      </c>
      <c r="AC56" s="35">
        <v>0</v>
      </c>
      <c r="AD56" s="35">
        <v>0</v>
      </c>
      <c r="AE56" s="35">
        <f t="shared" si="25"/>
        <v>0</v>
      </c>
      <c r="AF56" s="96">
        <v>0</v>
      </c>
      <c r="AG56" s="35">
        <f t="shared" si="26"/>
        <v>0</v>
      </c>
      <c r="AH56" s="96">
        <v>0</v>
      </c>
      <c r="AI56" s="36" t="s">
        <v>37</v>
      </c>
      <c r="AM56" s="15"/>
      <c r="AN56" s="20"/>
      <c r="AO56" s="15"/>
    </row>
    <row r="57" spans="1:41" ht="63" x14ac:dyDescent="0.25">
      <c r="A57" s="33" t="s">
        <v>106</v>
      </c>
      <c r="B57" s="83" t="s">
        <v>112</v>
      </c>
      <c r="C57" s="41" t="s">
        <v>113</v>
      </c>
      <c r="D57" s="35">
        <v>37.883789999999969</v>
      </c>
      <c r="E57" s="35">
        <v>0</v>
      </c>
      <c r="F57" s="35">
        <v>37.883789999999998</v>
      </c>
      <c r="G57" s="35">
        <v>0</v>
      </c>
      <c r="H57" s="35">
        <v>0</v>
      </c>
      <c r="I57" s="35">
        <v>0</v>
      </c>
      <c r="J57" s="35">
        <v>0</v>
      </c>
      <c r="K57" s="35" t="s">
        <v>114</v>
      </c>
      <c r="L57" s="35">
        <v>0</v>
      </c>
      <c r="M57" s="35">
        <v>0</v>
      </c>
      <c r="N57" s="35">
        <v>0</v>
      </c>
      <c r="O57" s="35">
        <v>100</v>
      </c>
      <c r="P57" s="35">
        <v>0</v>
      </c>
      <c r="Q57" s="35">
        <v>0</v>
      </c>
      <c r="R57" s="35">
        <v>0</v>
      </c>
      <c r="S57" s="35">
        <v>0</v>
      </c>
      <c r="T57" s="35">
        <v>0</v>
      </c>
      <c r="U57" s="35">
        <v>0</v>
      </c>
      <c r="V57" s="35">
        <v>0</v>
      </c>
      <c r="W57" s="35">
        <v>0</v>
      </c>
      <c r="X57" s="35">
        <v>0</v>
      </c>
      <c r="Y57" s="35">
        <v>0</v>
      </c>
      <c r="Z57" s="35">
        <v>0</v>
      </c>
      <c r="AA57" s="35">
        <v>0</v>
      </c>
      <c r="AB57" s="35">
        <v>0</v>
      </c>
      <c r="AC57" s="35">
        <v>0</v>
      </c>
      <c r="AD57" s="35">
        <v>0</v>
      </c>
      <c r="AE57" s="35">
        <f t="shared" si="25"/>
        <v>0</v>
      </c>
      <c r="AF57" s="96">
        <v>0</v>
      </c>
      <c r="AG57" s="35">
        <f t="shared" si="26"/>
        <v>-37.883789999999998</v>
      </c>
      <c r="AH57" s="96">
        <f t="shared" si="3"/>
        <v>-1</v>
      </c>
      <c r="AI57" s="36" t="s">
        <v>115</v>
      </c>
      <c r="AM57" s="15"/>
      <c r="AN57" s="20"/>
      <c r="AO57" s="15"/>
    </row>
    <row r="58" spans="1:41" ht="31.5" x14ac:dyDescent="0.25">
      <c r="A58" s="33" t="s">
        <v>106</v>
      </c>
      <c r="B58" s="86" t="s">
        <v>116</v>
      </c>
      <c r="C58" s="44" t="s">
        <v>117</v>
      </c>
      <c r="D58" s="35">
        <v>57.179640389999996</v>
      </c>
      <c r="E58" s="35">
        <v>0</v>
      </c>
      <c r="F58" s="35">
        <v>0</v>
      </c>
      <c r="G58" s="35">
        <v>0</v>
      </c>
      <c r="H58" s="35">
        <v>0</v>
      </c>
      <c r="I58" s="35">
        <v>0</v>
      </c>
      <c r="J58" s="35">
        <v>0</v>
      </c>
      <c r="K58" s="35">
        <v>0</v>
      </c>
      <c r="L58" s="35">
        <v>0</v>
      </c>
      <c r="M58" s="35">
        <v>0</v>
      </c>
      <c r="N58" s="35">
        <v>0</v>
      </c>
      <c r="O58" s="35">
        <v>0</v>
      </c>
      <c r="P58" s="35">
        <v>0</v>
      </c>
      <c r="Q58" s="35">
        <v>0</v>
      </c>
      <c r="R58" s="35">
        <v>0</v>
      </c>
      <c r="S58" s="35">
        <v>0</v>
      </c>
      <c r="T58" s="35">
        <v>0</v>
      </c>
      <c r="U58" s="35">
        <v>0</v>
      </c>
      <c r="V58" s="35">
        <v>0</v>
      </c>
      <c r="W58" s="35">
        <v>0</v>
      </c>
      <c r="X58" s="35">
        <v>0</v>
      </c>
      <c r="Y58" s="35">
        <v>0</v>
      </c>
      <c r="Z58" s="35">
        <v>0</v>
      </c>
      <c r="AA58" s="35">
        <v>0</v>
      </c>
      <c r="AB58" s="35">
        <v>0</v>
      </c>
      <c r="AC58" s="35">
        <v>0</v>
      </c>
      <c r="AD58" s="35">
        <v>0</v>
      </c>
      <c r="AE58" s="35">
        <f t="shared" si="25"/>
        <v>0</v>
      </c>
      <c r="AF58" s="96">
        <v>0</v>
      </c>
      <c r="AG58" s="35">
        <f t="shared" si="26"/>
        <v>0</v>
      </c>
      <c r="AH58" s="96">
        <v>0</v>
      </c>
      <c r="AI58" s="36" t="s">
        <v>37</v>
      </c>
      <c r="AM58" s="15"/>
      <c r="AN58" s="20"/>
      <c r="AO58" s="15"/>
    </row>
    <row r="59" spans="1:41" x14ac:dyDescent="0.25">
      <c r="A59" s="27" t="s">
        <v>118</v>
      </c>
      <c r="B59" s="28" t="s">
        <v>119</v>
      </c>
      <c r="C59" s="29" t="s">
        <v>36</v>
      </c>
      <c r="D59" s="40">
        <f t="shared" ref="D59:AG59" si="27">SUM(D60:D60)</f>
        <v>320.14908438999998</v>
      </c>
      <c r="E59" s="40">
        <f t="shared" si="27"/>
        <v>0</v>
      </c>
      <c r="F59" s="40">
        <f t="shared" si="27"/>
        <v>320.14908438999998</v>
      </c>
      <c r="G59" s="40">
        <f t="shared" si="27"/>
        <v>0</v>
      </c>
      <c r="H59" s="40">
        <f t="shared" si="27"/>
        <v>0</v>
      </c>
      <c r="I59" s="40">
        <f t="shared" si="27"/>
        <v>4.9119999999999999</v>
      </c>
      <c r="J59" s="40">
        <f t="shared" si="27"/>
        <v>0</v>
      </c>
      <c r="K59" s="40">
        <f t="shared" si="27"/>
        <v>0</v>
      </c>
      <c r="L59" s="40">
        <f t="shared" si="27"/>
        <v>0</v>
      </c>
      <c r="M59" s="40">
        <f t="shared" si="27"/>
        <v>0</v>
      </c>
      <c r="N59" s="40">
        <f t="shared" si="27"/>
        <v>0</v>
      </c>
      <c r="O59" s="40">
        <f t="shared" si="27"/>
        <v>0</v>
      </c>
      <c r="P59" s="40">
        <f t="shared" si="27"/>
        <v>0</v>
      </c>
      <c r="Q59" s="40">
        <f t="shared" si="27"/>
        <v>0</v>
      </c>
      <c r="R59" s="40">
        <f t="shared" si="27"/>
        <v>0</v>
      </c>
      <c r="S59" s="40">
        <f t="shared" si="27"/>
        <v>0</v>
      </c>
      <c r="T59" s="40">
        <f t="shared" si="27"/>
        <v>0</v>
      </c>
      <c r="U59" s="40">
        <f t="shared" si="27"/>
        <v>0</v>
      </c>
      <c r="V59" s="40">
        <f t="shared" si="27"/>
        <v>0</v>
      </c>
      <c r="W59" s="40">
        <f t="shared" si="27"/>
        <v>0</v>
      </c>
      <c r="X59" s="40">
        <f t="shared" si="27"/>
        <v>0</v>
      </c>
      <c r="Y59" s="40">
        <f t="shared" si="27"/>
        <v>0</v>
      </c>
      <c r="Z59" s="40">
        <f t="shared" si="27"/>
        <v>0</v>
      </c>
      <c r="AA59" s="40">
        <f t="shared" si="27"/>
        <v>0</v>
      </c>
      <c r="AB59" s="40">
        <f t="shared" si="27"/>
        <v>0</v>
      </c>
      <c r="AC59" s="40">
        <f t="shared" si="27"/>
        <v>0</v>
      </c>
      <c r="AD59" s="40">
        <f t="shared" si="27"/>
        <v>0</v>
      </c>
      <c r="AE59" s="40">
        <f t="shared" si="27"/>
        <v>0</v>
      </c>
      <c r="AF59" s="31">
        <v>0</v>
      </c>
      <c r="AG59" s="40">
        <f t="shared" si="27"/>
        <v>-320.14908438999998</v>
      </c>
      <c r="AH59" s="31">
        <f t="shared" si="3"/>
        <v>-1</v>
      </c>
      <c r="AI59" s="32" t="s">
        <v>37</v>
      </c>
      <c r="AM59" s="15"/>
      <c r="AN59" s="20"/>
      <c r="AO59" s="15"/>
    </row>
    <row r="60" spans="1:41" ht="47.25" x14ac:dyDescent="0.25">
      <c r="A60" s="33" t="s">
        <v>118</v>
      </c>
      <c r="B60" s="86" t="s">
        <v>120</v>
      </c>
      <c r="C60" s="44" t="s">
        <v>121</v>
      </c>
      <c r="D60" s="35">
        <v>320.14908438999998</v>
      </c>
      <c r="E60" s="35">
        <v>0</v>
      </c>
      <c r="F60" s="35">
        <v>320.14908438999998</v>
      </c>
      <c r="G60" s="35">
        <v>0</v>
      </c>
      <c r="H60" s="35">
        <v>0</v>
      </c>
      <c r="I60" s="35">
        <v>4.9119999999999999</v>
      </c>
      <c r="J60" s="35">
        <v>0</v>
      </c>
      <c r="K60" s="35" t="s">
        <v>122</v>
      </c>
      <c r="L60" s="35">
        <v>0</v>
      </c>
      <c r="M60" s="35">
        <v>0</v>
      </c>
      <c r="N60" s="35">
        <v>0</v>
      </c>
      <c r="O60" s="35">
        <v>0</v>
      </c>
      <c r="P60" s="35">
        <v>0</v>
      </c>
      <c r="Q60" s="35">
        <v>0</v>
      </c>
      <c r="R60" s="35">
        <v>0</v>
      </c>
      <c r="S60" s="35">
        <v>0</v>
      </c>
      <c r="T60" s="35">
        <v>0</v>
      </c>
      <c r="U60" s="35">
        <v>0</v>
      </c>
      <c r="V60" s="35">
        <v>0</v>
      </c>
      <c r="W60" s="35">
        <v>0</v>
      </c>
      <c r="X60" s="35">
        <v>0</v>
      </c>
      <c r="Y60" s="35">
        <v>0</v>
      </c>
      <c r="Z60" s="35">
        <v>0</v>
      </c>
      <c r="AA60" s="35">
        <v>0</v>
      </c>
      <c r="AB60" s="35">
        <v>0</v>
      </c>
      <c r="AC60" s="35">
        <v>0</v>
      </c>
      <c r="AD60" s="35">
        <v>0</v>
      </c>
      <c r="AE60" s="35">
        <f>R60-E60</f>
        <v>0</v>
      </c>
      <c r="AF60" s="96">
        <v>0</v>
      </c>
      <c r="AG60" s="35">
        <f>S60-F60</f>
        <v>-320.14908438999998</v>
      </c>
      <c r="AH60" s="96">
        <f t="shared" si="3"/>
        <v>-1</v>
      </c>
      <c r="AI60" s="36" t="s">
        <v>123</v>
      </c>
      <c r="AM60" s="15"/>
      <c r="AN60" s="20"/>
      <c r="AO60" s="15"/>
    </row>
    <row r="61" spans="1:41" ht="31.5" x14ac:dyDescent="0.25">
      <c r="A61" s="27" t="s">
        <v>124</v>
      </c>
      <c r="B61" s="28" t="s">
        <v>125</v>
      </c>
      <c r="C61" s="29" t="s">
        <v>36</v>
      </c>
      <c r="D61" s="40">
        <f t="shared" ref="D61:AE61" si="28">SUM(D62:D65)</f>
        <v>563.15188246000002</v>
      </c>
      <c r="E61" s="40">
        <f t="shared" si="28"/>
        <v>0</v>
      </c>
      <c r="F61" s="40">
        <f t="shared" si="28"/>
        <v>373.98806907999995</v>
      </c>
      <c r="G61" s="40">
        <f t="shared" si="28"/>
        <v>0</v>
      </c>
      <c r="H61" s="40">
        <f t="shared" si="28"/>
        <v>0</v>
      </c>
      <c r="I61" s="40">
        <f t="shared" si="28"/>
        <v>0</v>
      </c>
      <c r="J61" s="40">
        <f t="shared" si="28"/>
        <v>0</v>
      </c>
      <c r="K61" s="40">
        <f t="shared" si="28"/>
        <v>0</v>
      </c>
      <c r="L61" s="40">
        <f t="shared" si="28"/>
        <v>4</v>
      </c>
      <c r="M61" s="40">
        <f t="shared" si="28"/>
        <v>0</v>
      </c>
      <c r="N61" s="40">
        <f t="shared" si="28"/>
        <v>0</v>
      </c>
      <c r="O61" s="40">
        <f t="shared" si="28"/>
        <v>0</v>
      </c>
      <c r="P61" s="40">
        <f t="shared" si="28"/>
        <v>0</v>
      </c>
      <c r="Q61" s="40">
        <f t="shared" si="28"/>
        <v>1.6983000000000001</v>
      </c>
      <c r="R61" s="40">
        <f t="shared" si="28"/>
        <v>0</v>
      </c>
      <c r="S61" s="40">
        <f t="shared" si="28"/>
        <v>93.981177189999997</v>
      </c>
      <c r="T61" s="40">
        <f t="shared" si="28"/>
        <v>0</v>
      </c>
      <c r="U61" s="40">
        <f t="shared" si="28"/>
        <v>0</v>
      </c>
      <c r="V61" s="40">
        <f t="shared" si="28"/>
        <v>0</v>
      </c>
      <c r="W61" s="40">
        <f t="shared" si="28"/>
        <v>0</v>
      </c>
      <c r="X61" s="40">
        <f t="shared" si="28"/>
        <v>0</v>
      </c>
      <c r="Y61" s="40">
        <f t="shared" si="28"/>
        <v>4</v>
      </c>
      <c r="Z61" s="40">
        <f t="shared" si="28"/>
        <v>0</v>
      </c>
      <c r="AA61" s="40">
        <f t="shared" si="28"/>
        <v>0</v>
      </c>
      <c r="AB61" s="40">
        <f t="shared" si="28"/>
        <v>0</v>
      </c>
      <c r="AC61" s="40">
        <f t="shared" si="28"/>
        <v>0</v>
      </c>
      <c r="AD61" s="40">
        <f t="shared" si="28"/>
        <v>0</v>
      </c>
      <c r="AE61" s="40">
        <f t="shared" si="28"/>
        <v>0</v>
      </c>
      <c r="AF61" s="31">
        <v>0</v>
      </c>
      <c r="AG61" s="40">
        <f>SUM(AG62:AG65)</f>
        <v>-280.00689188999996</v>
      </c>
      <c r="AH61" s="31">
        <f t="shared" si="3"/>
        <v>-0.74870541346093999</v>
      </c>
      <c r="AI61" s="32" t="s">
        <v>37</v>
      </c>
      <c r="AM61" s="15"/>
      <c r="AN61" s="20"/>
      <c r="AO61" s="15"/>
    </row>
    <row r="62" spans="1:41" ht="47.25" x14ac:dyDescent="0.25">
      <c r="A62" s="42" t="s">
        <v>124</v>
      </c>
      <c r="B62" s="87" t="s">
        <v>126</v>
      </c>
      <c r="C62" s="47" t="s">
        <v>127</v>
      </c>
      <c r="D62" s="35" t="s">
        <v>37</v>
      </c>
      <c r="E62" s="35" t="s">
        <v>37</v>
      </c>
      <c r="F62" s="35" t="s">
        <v>37</v>
      </c>
      <c r="G62" s="35" t="s">
        <v>37</v>
      </c>
      <c r="H62" s="35" t="s">
        <v>37</v>
      </c>
      <c r="I62" s="35" t="s">
        <v>37</v>
      </c>
      <c r="J62" s="35" t="s">
        <v>37</v>
      </c>
      <c r="K62" s="35" t="s">
        <v>37</v>
      </c>
      <c r="L62" s="35" t="s">
        <v>37</v>
      </c>
      <c r="M62" s="35" t="s">
        <v>37</v>
      </c>
      <c r="N62" s="35" t="s">
        <v>37</v>
      </c>
      <c r="O62" s="35" t="s">
        <v>37</v>
      </c>
      <c r="P62" s="35" t="s">
        <v>37</v>
      </c>
      <c r="Q62" s="35" t="s">
        <v>37</v>
      </c>
      <c r="R62" s="35">
        <v>0</v>
      </c>
      <c r="S62" s="35">
        <v>0</v>
      </c>
      <c r="T62" s="35">
        <v>0</v>
      </c>
      <c r="U62" s="35">
        <v>0</v>
      </c>
      <c r="V62" s="35">
        <v>0</v>
      </c>
      <c r="W62" s="35">
        <v>0</v>
      </c>
      <c r="X62" s="35">
        <v>0</v>
      </c>
      <c r="Y62" s="35">
        <v>0</v>
      </c>
      <c r="Z62" s="35">
        <v>0</v>
      </c>
      <c r="AA62" s="35">
        <v>0</v>
      </c>
      <c r="AB62" s="35">
        <v>0</v>
      </c>
      <c r="AC62" s="35">
        <v>0</v>
      </c>
      <c r="AD62" s="35">
        <v>0</v>
      </c>
      <c r="AE62" s="35" t="s">
        <v>37</v>
      </c>
      <c r="AF62" s="96" t="s">
        <v>37</v>
      </c>
      <c r="AG62" s="35" t="s">
        <v>37</v>
      </c>
      <c r="AH62" s="96" t="s">
        <v>37</v>
      </c>
      <c r="AI62" s="36" t="s">
        <v>128</v>
      </c>
      <c r="AM62" s="15"/>
      <c r="AN62" s="20"/>
      <c r="AO62" s="15"/>
    </row>
    <row r="63" spans="1:41" ht="31.5" x14ac:dyDescent="0.25">
      <c r="A63" s="33" t="s">
        <v>124</v>
      </c>
      <c r="B63" s="85" t="s">
        <v>129</v>
      </c>
      <c r="C63" s="41" t="s">
        <v>130</v>
      </c>
      <c r="D63" s="35">
        <v>384.63188571000001</v>
      </c>
      <c r="E63" s="35">
        <v>0</v>
      </c>
      <c r="F63" s="35">
        <v>266.59029735999997</v>
      </c>
      <c r="G63" s="35">
        <v>0</v>
      </c>
      <c r="H63" s="35">
        <v>0</v>
      </c>
      <c r="I63" s="35">
        <v>0</v>
      </c>
      <c r="J63" s="35">
        <v>0</v>
      </c>
      <c r="K63" s="35" t="s">
        <v>131</v>
      </c>
      <c r="L63" s="35">
        <v>0</v>
      </c>
      <c r="M63" s="35">
        <v>0</v>
      </c>
      <c r="N63" s="35">
        <v>0</v>
      </c>
      <c r="O63" s="35">
        <v>0</v>
      </c>
      <c r="P63" s="35">
        <v>0</v>
      </c>
      <c r="Q63" s="35">
        <v>1.6983000000000001</v>
      </c>
      <c r="R63" s="35">
        <v>0</v>
      </c>
      <c r="S63" s="35">
        <v>0</v>
      </c>
      <c r="T63" s="35">
        <v>0</v>
      </c>
      <c r="U63" s="35">
        <v>0</v>
      </c>
      <c r="V63" s="35">
        <v>0</v>
      </c>
      <c r="W63" s="35">
        <v>0</v>
      </c>
      <c r="X63" s="35">
        <v>0</v>
      </c>
      <c r="Y63" s="35">
        <v>0</v>
      </c>
      <c r="Z63" s="35">
        <v>0</v>
      </c>
      <c r="AA63" s="35">
        <v>0</v>
      </c>
      <c r="AB63" s="35">
        <v>0</v>
      </c>
      <c r="AC63" s="35">
        <v>0</v>
      </c>
      <c r="AD63" s="35">
        <v>0</v>
      </c>
      <c r="AE63" s="35">
        <f t="shared" ref="AE63:AE65" si="29">R63-E63</f>
        <v>0</v>
      </c>
      <c r="AF63" s="96">
        <v>0</v>
      </c>
      <c r="AG63" s="35">
        <f t="shared" ref="AG63:AG65" si="30">S63-F63</f>
        <v>-266.59029735999997</v>
      </c>
      <c r="AH63" s="96">
        <f t="shared" si="3"/>
        <v>-1</v>
      </c>
      <c r="AI63" s="36" t="s">
        <v>132</v>
      </c>
      <c r="AM63" s="15"/>
      <c r="AN63" s="20"/>
      <c r="AO63" s="15"/>
    </row>
    <row r="64" spans="1:41" ht="31.5" x14ac:dyDescent="0.25">
      <c r="A64" s="42" t="s">
        <v>124</v>
      </c>
      <c r="B64" s="87" t="s">
        <v>133</v>
      </c>
      <c r="C64" s="43" t="s">
        <v>134</v>
      </c>
      <c r="D64" s="35">
        <v>174.80558574999998</v>
      </c>
      <c r="E64" s="35">
        <v>0</v>
      </c>
      <c r="F64" s="35">
        <v>107.39777172000001</v>
      </c>
      <c r="G64" s="35">
        <v>0</v>
      </c>
      <c r="H64" s="35">
        <v>0</v>
      </c>
      <c r="I64" s="35">
        <v>0</v>
      </c>
      <c r="J64" s="35">
        <v>0</v>
      </c>
      <c r="K64" s="35" t="s">
        <v>135</v>
      </c>
      <c r="L64" s="35">
        <v>4</v>
      </c>
      <c r="M64" s="35">
        <v>0</v>
      </c>
      <c r="N64" s="35">
        <v>0</v>
      </c>
      <c r="O64" s="35">
        <v>0</v>
      </c>
      <c r="P64" s="35">
        <v>0</v>
      </c>
      <c r="Q64" s="35">
        <v>0</v>
      </c>
      <c r="R64" s="35">
        <v>0</v>
      </c>
      <c r="S64" s="35">
        <v>93.981177189999997</v>
      </c>
      <c r="T64" s="35">
        <v>0</v>
      </c>
      <c r="U64" s="35">
        <v>0</v>
      </c>
      <c r="V64" s="35">
        <v>0</v>
      </c>
      <c r="W64" s="35">
        <v>0</v>
      </c>
      <c r="X64" s="35" t="s">
        <v>135</v>
      </c>
      <c r="Y64" s="35">
        <v>4</v>
      </c>
      <c r="Z64" s="35">
        <v>0</v>
      </c>
      <c r="AA64" s="35">
        <v>0</v>
      </c>
      <c r="AB64" s="35">
        <v>0</v>
      </c>
      <c r="AC64" s="35">
        <v>0</v>
      </c>
      <c r="AD64" s="35">
        <v>0</v>
      </c>
      <c r="AE64" s="35">
        <f t="shared" si="29"/>
        <v>0</v>
      </c>
      <c r="AF64" s="96">
        <v>0</v>
      </c>
      <c r="AG64" s="35">
        <f t="shared" si="30"/>
        <v>-13.416594530000012</v>
      </c>
      <c r="AH64" s="96">
        <f t="shared" si="3"/>
        <v>-0.12492432864416241</v>
      </c>
      <c r="AI64" s="36" t="s">
        <v>93</v>
      </c>
      <c r="AM64" s="15"/>
      <c r="AN64" s="20"/>
      <c r="AO64" s="15"/>
    </row>
    <row r="65" spans="1:41" ht="47.25" x14ac:dyDescent="0.25">
      <c r="A65" s="42" t="s">
        <v>124</v>
      </c>
      <c r="B65" s="87" t="s">
        <v>136</v>
      </c>
      <c r="C65" s="43" t="s">
        <v>137</v>
      </c>
      <c r="D65" s="35">
        <v>3.7144110000000001</v>
      </c>
      <c r="E65" s="35">
        <v>0</v>
      </c>
      <c r="F65" s="35">
        <v>0</v>
      </c>
      <c r="G65" s="35">
        <v>0</v>
      </c>
      <c r="H65" s="35">
        <v>0</v>
      </c>
      <c r="I65" s="35">
        <v>0</v>
      </c>
      <c r="J65" s="35">
        <v>0</v>
      </c>
      <c r="K65" s="35">
        <v>0</v>
      </c>
      <c r="L65" s="35">
        <v>0</v>
      </c>
      <c r="M65" s="35">
        <v>0</v>
      </c>
      <c r="N65" s="35">
        <v>0</v>
      </c>
      <c r="O65" s="35">
        <v>0</v>
      </c>
      <c r="P65" s="35">
        <v>0</v>
      </c>
      <c r="Q65" s="35">
        <v>0</v>
      </c>
      <c r="R65" s="35">
        <v>0</v>
      </c>
      <c r="S65" s="35">
        <v>0</v>
      </c>
      <c r="T65" s="35">
        <v>0</v>
      </c>
      <c r="U65" s="35">
        <v>0</v>
      </c>
      <c r="V65" s="35">
        <v>0</v>
      </c>
      <c r="W65" s="35">
        <v>0</v>
      </c>
      <c r="X65" s="35">
        <v>0</v>
      </c>
      <c r="Y65" s="35">
        <v>0</v>
      </c>
      <c r="Z65" s="35">
        <v>0</v>
      </c>
      <c r="AA65" s="35">
        <v>0</v>
      </c>
      <c r="AB65" s="35">
        <v>0</v>
      </c>
      <c r="AC65" s="35">
        <v>0</v>
      </c>
      <c r="AD65" s="35">
        <v>0</v>
      </c>
      <c r="AE65" s="35">
        <f t="shared" si="29"/>
        <v>0</v>
      </c>
      <c r="AF65" s="96">
        <v>0</v>
      </c>
      <c r="AG65" s="35">
        <f t="shared" si="30"/>
        <v>0</v>
      </c>
      <c r="AH65" s="96">
        <v>0</v>
      </c>
      <c r="AI65" s="36" t="s">
        <v>37</v>
      </c>
      <c r="AM65" s="15"/>
      <c r="AN65" s="20"/>
      <c r="AO65" s="15"/>
    </row>
    <row r="66" spans="1:41" ht="31.5" x14ac:dyDescent="0.25">
      <c r="A66" s="27" t="s">
        <v>138</v>
      </c>
      <c r="B66" s="28" t="s">
        <v>139</v>
      </c>
      <c r="C66" s="29" t="s">
        <v>36</v>
      </c>
      <c r="D66" s="40">
        <f t="shared" ref="D66:AE66" si="31">D67+D80+D81+D97</f>
        <v>6533.0725423499989</v>
      </c>
      <c r="E66" s="40">
        <f t="shared" si="31"/>
        <v>0</v>
      </c>
      <c r="F66" s="40">
        <f t="shared" si="31"/>
        <v>1479.18170508</v>
      </c>
      <c r="G66" s="40">
        <f t="shared" si="31"/>
        <v>0</v>
      </c>
      <c r="H66" s="40">
        <f t="shared" si="31"/>
        <v>0</v>
      </c>
      <c r="I66" s="40">
        <f t="shared" si="31"/>
        <v>10.282749999999998</v>
      </c>
      <c r="J66" s="40">
        <f t="shared" si="31"/>
        <v>0</v>
      </c>
      <c r="K66" s="40">
        <f t="shared" si="31"/>
        <v>0</v>
      </c>
      <c r="L66" s="40">
        <f t="shared" si="31"/>
        <v>66</v>
      </c>
      <c r="M66" s="40">
        <f t="shared" si="31"/>
        <v>2.0499999999999998</v>
      </c>
      <c r="N66" s="40">
        <f t="shared" si="31"/>
        <v>0</v>
      </c>
      <c r="O66" s="40">
        <f t="shared" si="31"/>
        <v>0</v>
      </c>
      <c r="P66" s="40">
        <f t="shared" si="31"/>
        <v>0</v>
      </c>
      <c r="Q66" s="40">
        <f t="shared" si="31"/>
        <v>0</v>
      </c>
      <c r="R66" s="40">
        <f t="shared" si="31"/>
        <v>0</v>
      </c>
      <c r="S66" s="40">
        <f t="shared" si="31"/>
        <v>916.87239658999999</v>
      </c>
      <c r="T66" s="40">
        <f t="shared" si="31"/>
        <v>0</v>
      </c>
      <c r="U66" s="40">
        <f t="shared" si="31"/>
        <v>0</v>
      </c>
      <c r="V66" s="40">
        <f t="shared" si="31"/>
        <v>9.2184000000000008</v>
      </c>
      <c r="W66" s="40">
        <f t="shared" si="31"/>
        <v>0</v>
      </c>
      <c r="X66" s="40">
        <f t="shared" si="31"/>
        <v>0</v>
      </c>
      <c r="Y66" s="40">
        <f t="shared" si="31"/>
        <v>78</v>
      </c>
      <c r="Z66" s="40">
        <f t="shared" si="31"/>
        <v>1.0470000000000002</v>
      </c>
      <c r="AA66" s="40">
        <f t="shared" si="31"/>
        <v>0</v>
      </c>
      <c r="AB66" s="40">
        <f t="shared" si="31"/>
        <v>0</v>
      </c>
      <c r="AC66" s="40">
        <f t="shared" si="31"/>
        <v>0</v>
      </c>
      <c r="AD66" s="40">
        <f t="shared" si="31"/>
        <v>0</v>
      </c>
      <c r="AE66" s="40">
        <f t="shared" si="31"/>
        <v>0</v>
      </c>
      <c r="AF66" s="31">
        <v>0</v>
      </c>
      <c r="AG66" s="40">
        <f>AG67+AG80+AG81+AG97</f>
        <v>-562.49326683000004</v>
      </c>
      <c r="AH66" s="31">
        <f t="shared" si="3"/>
        <v>-0.38027327197071992</v>
      </c>
      <c r="AI66" s="32" t="s">
        <v>37</v>
      </c>
      <c r="AM66" s="15"/>
      <c r="AN66" s="20"/>
      <c r="AO66" s="15"/>
    </row>
    <row r="67" spans="1:41" ht="47.25" x14ac:dyDescent="0.25">
      <c r="A67" s="27" t="s">
        <v>140</v>
      </c>
      <c r="B67" s="28" t="s">
        <v>141</v>
      </c>
      <c r="C67" s="29" t="s">
        <v>36</v>
      </c>
      <c r="D67" s="40">
        <f t="shared" ref="D67:AE67" si="32">SUM(D68:D79)</f>
        <v>1394.3250414699999</v>
      </c>
      <c r="E67" s="40">
        <f t="shared" si="32"/>
        <v>0</v>
      </c>
      <c r="F67" s="40">
        <f t="shared" si="32"/>
        <v>534.64094855999997</v>
      </c>
      <c r="G67" s="40">
        <f t="shared" si="32"/>
        <v>0</v>
      </c>
      <c r="H67" s="40">
        <f t="shared" si="32"/>
        <v>0</v>
      </c>
      <c r="I67" s="40">
        <f t="shared" si="32"/>
        <v>0</v>
      </c>
      <c r="J67" s="40">
        <f t="shared" si="32"/>
        <v>0</v>
      </c>
      <c r="K67" s="40">
        <f t="shared" si="32"/>
        <v>0</v>
      </c>
      <c r="L67" s="40">
        <f t="shared" si="32"/>
        <v>11</v>
      </c>
      <c r="M67" s="40">
        <f t="shared" si="32"/>
        <v>0</v>
      </c>
      <c r="N67" s="40">
        <f t="shared" si="32"/>
        <v>0</v>
      </c>
      <c r="O67" s="40">
        <f t="shared" si="32"/>
        <v>0</v>
      </c>
      <c r="P67" s="40">
        <f t="shared" si="32"/>
        <v>0</v>
      </c>
      <c r="Q67" s="40">
        <f t="shared" si="32"/>
        <v>0</v>
      </c>
      <c r="R67" s="40">
        <f t="shared" si="32"/>
        <v>0</v>
      </c>
      <c r="S67" s="40">
        <f t="shared" si="32"/>
        <v>375.88150724000002</v>
      </c>
      <c r="T67" s="40">
        <f t="shared" si="32"/>
        <v>0</v>
      </c>
      <c r="U67" s="40">
        <f t="shared" si="32"/>
        <v>0</v>
      </c>
      <c r="V67" s="40">
        <f t="shared" si="32"/>
        <v>0</v>
      </c>
      <c r="W67" s="40">
        <f t="shared" si="32"/>
        <v>0</v>
      </c>
      <c r="X67" s="40">
        <f t="shared" si="32"/>
        <v>0</v>
      </c>
      <c r="Y67" s="40">
        <f t="shared" si="32"/>
        <v>10</v>
      </c>
      <c r="Z67" s="40">
        <f t="shared" si="32"/>
        <v>0</v>
      </c>
      <c r="AA67" s="40">
        <f t="shared" si="32"/>
        <v>0</v>
      </c>
      <c r="AB67" s="40">
        <f t="shared" si="32"/>
        <v>0</v>
      </c>
      <c r="AC67" s="40">
        <f t="shared" si="32"/>
        <v>0</v>
      </c>
      <c r="AD67" s="40">
        <f t="shared" si="32"/>
        <v>0</v>
      </c>
      <c r="AE67" s="40">
        <f t="shared" si="32"/>
        <v>0</v>
      </c>
      <c r="AF67" s="31">
        <v>0</v>
      </c>
      <c r="AG67" s="40">
        <f>SUM(AG68:AG79)</f>
        <v>-158.75944131999998</v>
      </c>
      <c r="AH67" s="31">
        <f t="shared" si="3"/>
        <v>-0.29694590687002576</v>
      </c>
      <c r="AI67" s="32" t="s">
        <v>37</v>
      </c>
      <c r="AM67" s="15"/>
      <c r="AN67" s="20"/>
      <c r="AO67" s="15"/>
    </row>
    <row r="68" spans="1:41" ht="31.5" x14ac:dyDescent="0.25">
      <c r="A68" s="42" t="s">
        <v>140</v>
      </c>
      <c r="B68" s="88" t="s">
        <v>142</v>
      </c>
      <c r="C68" s="49" t="s">
        <v>143</v>
      </c>
      <c r="D68" s="35">
        <v>29.7</v>
      </c>
      <c r="E68" s="35">
        <v>0</v>
      </c>
      <c r="F68" s="35">
        <v>29.7</v>
      </c>
      <c r="G68" s="35">
        <v>0</v>
      </c>
      <c r="H68" s="35">
        <v>0</v>
      </c>
      <c r="I68" s="35">
        <v>0</v>
      </c>
      <c r="J68" s="35">
        <v>0</v>
      </c>
      <c r="K68" s="35" t="s">
        <v>144</v>
      </c>
      <c r="L68" s="35">
        <v>1</v>
      </c>
      <c r="M68" s="35">
        <v>0</v>
      </c>
      <c r="N68" s="35">
        <v>0</v>
      </c>
      <c r="O68" s="35">
        <v>0</v>
      </c>
      <c r="P68" s="35">
        <v>0</v>
      </c>
      <c r="Q68" s="35">
        <v>0</v>
      </c>
      <c r="R68" s="35">
        <v>0</v>
      </c>
      <c r="S68" s="35">
        <v>28.695904159999998</v>
      </c>
      <c r="T68" s="35">
        <v>0</v>
      </c>
      <c r="U68" s="35">
        <v>0</v>
      </c>
      <c r="V68" s="35">
        <v>0</v>
      </c>
      <c r="W68" s="35">
        <v>0</v>
      </c>
      <c r="X68" s="35" t="s">
        <v>145</v>
      </c>
      <c r="Y68" s="35">
        <v>1</v>
      </c>
      <c r="Z68" s="35">
        <v>0</v>
      </c>
      <c r="AA68" s="35">
        <v>0</v>
      </c>
      <c r="AB68" s="35">
        <v>0</v>
      </c>
      <c r="AC68" s="35">
        <v>0</v>
      </c>
      <c r="AD68" s="35">
        <v>0</v>
      </c>
      <c r="AE68" s="35">
        <f t="shared" ref="AE68:AE79" si="33">R68-E68</f>
        <v>0</v>
      </c>
      <c r="AF68" s="96">
        <v>0</v>
      </c>
      <c r="AG68" s="35">
        <f t="shared" ref="AG68:AG79" si="34">S68-F68</f>
        <v>-1.0040958400000015</v>
      </c>
      <c r="AH68" s="96">
        <f t="shared" si="3"/>
        <v>-3.380794074074079E-2</v>
      </c>
      <c r="AI68" s="36" t="s">
        <v>37</v>
      </c>
      <c r="AM68" s="15"/>
      <c r="AN68" s="20"/>
      <c r="AO68" s="15"/>
    </row>
    <row r="69" spans="1:41" ht="31.5" x14ac:dyDescent="0.25">
      <c r="A69" s="33" t="s">
        <v>140</v>
      </c>
      <c r="B69" s="83" t="s">
        <v>146</v>
      </c>
      <c r="C69" s="41" t="s">
        <v>147</v>
      </c>
      <c r="D69" s="35">
        <v>133.9376575</v>
      </c>
      <c r="E69" s="35">
        <v>0</v>
      </c>
      <c r="F69" s="35">
        <v>23.73398349</v>
      </c>
      <c r="G69" s="35">
        <v>0</v>
      </c>
      <c r="H69" s="35">
        <v>0</v>
      </c>
      <c r="I69" s="35">
        <v>0</v>
      </c>
      <c r="J69" s="35">
        <v>0</v>
      </c>
      <c r="K69" s="35" t="s">
        <v>148</v>
      </c>
      <c r="L69" s="35">
        <v>1</v>
      </c>
      <c r="M69" s="35">
        <v>0</v>
      </c>
      <c r="N69" s="35">
        <v>0</v>
      </c>
      <c r="O69" s="35">
        <v>0</v>
      </c>
      <c r="P69" s="35">
        <v>0</v>
      </c>
      <c r="Q69" s="35">
        <v>0</v>
      </c>
      <c r="R69" s="35">
        <v>0</v>
      </c>
      <c r="S69" s="35">
        <v>23.820262190000001</v>
      </c>
      <c r="T69" s="35">
        <v>0</v>
      </c>
      <c r="U69" s="35">
        <v>0</v>
      </c>
      <c r="V69" s="35">
        <v>0</v>
      </c>
      <c r="W69" s="35">
        <v>0</v>
      </c>
      <c r="X69" s="35" t="s">
        <v>1492</v>
      </c>
      <c r="Y69" s="35">
        <v>1</v>
      </c>
      <c r="Z69" s="35">
        <v>0</v>
      </c>
      <c r="AA69" s="35">
        <v>0</v>
      </c>
      <c r="AB69" s="35">
        <v>0</v>
      </c>
      <c r="AC69" s="35">
        <v>0</v>
      </c>
      <c r="AD69" s="35">
        <v>0</v>
      </c>
      <c r="AE69" s="35">
        <f t="shared" si="33"/>
        <v>0</v>
      </c>
      <c r="AF69" s="96">
        <v>0</v>
      </c>
      <c r="AG69" s="35">
        <f t="shared" si="34"/>
        <v>8.6278700000001152E-2</v>
      </c>
      <c r="AH69" s="96">
        <f t="shared" si="3"/>
        <v>3.6352388985335538E-3</v>
      </c>
      <c r="AI69" s="36" t="s">
        <v>37</v>
      </c>
      <c r="AM69" s="15"/>
      <c r="AN69" s="20"/>
      <c r="AO69" s="15"/>
    </row>
    <row r="70" spans="1:41" ht="31.5" x14ac:dyDescent="0.25">
      <c r="A70" s="33" t="s">
        <v>140</v>
      </c>
      <c r="B70" s="83" t="s">
        <v>149</v>
      </c>
      <c r="C70" s="41" t="s">
        <v>150</v>
      </c>
      <c r="D70" s="35">
        <v>235.6</v>
      </c>
      <c r="E70" s="35">
        <v>0</v>
      </c>
      <c r="F70" s="35">
        <v>0</v>
      </c>
      <c r="G70" s="35">
        <v>0</v>
      </c>
      <c r="H70" s="35">
        <v>0</v>
      </c>
      <c r="I70" s="35">
        <v>0</v>
      </c>
      <c r="J70" s="35">
        <v>0</v>
      </c>
      <c r="K70" s="35">
        <v>0</v>
      </c>
      <c r="L70" s="35">
        <v>0</v>
      </c>
      <c r="M70" s="35">
        <v>0</v>
      </c>
      <c r="N70" s="35">
        <v>0</v>
      </c>
      <c r="O70" s="35">
        <v>0</v>
      </c>
      <c r="P70" s="35">
        <v>0</v>
      </c>
      <c r="Q70" s="35">
        <v>0</v>
      </c>
      <c r="R70" s="35">
        <v>0</v>
      </c>
      <c r="S70" s="35">
        <v>0</v>
      </c>
      <c r="T70" s="35">
        <v>0</v>
      </c>
      <c r="U70" s="35">
        <v>0</v>
      </c>
      <c r="V70" s="35">
        <v>0</v>
      </c>
      <c r="W70" s="35">
        <v>0</v>
      </c>
      <c r="X70" s="35">
        <v>0</v>
      </c>
      <c r="Y70" s="35">
        <v>0</v>
      </c>
      <c r="Z70" s="35">
        <v>0</v>
      </c>
      <c r="AA70" s="35">
        <v>0</v>
      </c>
      <c r="AB70" s="35">
        <v>0</v>
      </c>
      <c r="AC70" s="35">
        <v>0</v>
      </c>
      <c r="AD70" s="35">
        <v>0</v>
      </c>
      <c r="AE70" s="35">
        <f t="shared" si="33"/>
        <v>0</v>
      </c>
      <c r="AF70" s="96">
        <v>0</v>
      </c>
      <c r="AG70" s="35">
        <f t="shared" si="34"/>
        <v>0</v>
      </c>
      <c r="AH70" s="96">
        <v>0</v>
      </c>
      <c r="AI70" s="36" t="s">
        <v>37</v>
      </c>
      <c r="AM70" s="15"/>
      <c r="AN70" s="20"/>
      <c r="AO70" s="15"/>
    </row>
    <row r="71" spans="1:41" ht="31.5" x14ac:dyDescent="0.25">
      <c r="A71" s="33" t="s">
        <v>140</v>
      </c>
      <c r="B71" s="89" t="s">
        <v>151</v>
      </c>
      <c r="C71" s="44" t="s">
        <v>152</v>
      </c>
      <c r="D71" s="35">
        <v>155.69999999999999</v>
      </c>
      <c r="E71" s="35">
        <v>0</v>
      </c>
      <c r="F71" s="35">
        <v>155.69999999999999</v>
      </c>
      <c r="G71" s="35">
        <v>0</v>
      </c>
      <c r="H71" s="35">
        <v>0</v>
      </c>
      <c r="I71" s="35">
        <v>0</v>
      </c>
      <c r="J71" s="35">
        <v>0</v>
      </c>
      <c r="K71" s="35" t="s">
        <v>153</v>
      </c>
      <c r="L71" s="35">
        <v>1</v>
      </c>
      <c r="M71" s="35">
        <v>0</v>
      </c>
      <c r="N71" s="35">
        <v>0</v>
      </c>
      <c r="O71" s="35">
        <v>0</v>
      </c>
      <c r="P71" s="35">
        <v>0</v>
      </c>
      <c r="Q71" s="35">
        <v>0</v>
      </c>
      <c r="R71" s="35">
        <v>0</v>
      </c>
      <c r="S71" s="35">
        <v>167.35190255000001</v>
      </c>
      <c r="T71" s="35">
        <v>0</v>
      </c>
      <c r="U71" s="35">
        <v>0</v>
      </c>
      <c r="V71" s="35">
        <v>0</v>
      </c>
      <c r="W71" s="35">
        <v>0</v>
      </c>
      <c r="X71" s="35" t="s">
        <v>153</v>
      </c>
      <c r="Y71" s="35">
        <v>1</v>
      </c>
      <c r="Z71" s="35">
        <v>0</v>
      </c>
      <c r="AA71" s="35">
        <v>0</v>
      </c>
      <c r="AB71" s="35">
        <v>0</v>
      </c>
      <c r="AC71" s="35">
        <v>0</v>
      </c>
      <c r="AD71" s="35">
        <v>0</v>
      </c>
      <c r="AE71" s="35">
        <f t="shared" si="33"/>
        <v>0</v>
      </c>
      <c r="AF71" s="96">
        <v>0</v>
      </c>
      <c r="AG71" s="35">
        <f t="shared" si="34"/>
        <v>11.651902550000017</v>
      </c>
      <c r="AH71" s="96">
        <f t="shared" si="3"/>
        <v>7.4835597623635314E-2</v>
      </c>
      <c r="AI71" s="36" t="s">
        <v>37</v>
      </c>
      <c r="AM71" s="15"/>
      <c r="AN71" s="20"/>
      <c r="AO71" s="15"/>
    </row>
    <row r="72" spans="1:41" ht="31.5" x14ac:dyDescent="0.25">
      <c r="A72" s="33" t="s">
        <v>140</v>
      </c>
      <c r="B72" s="83" t="s">
        <v>154</v>
      </c>
      <c r="C72" s="41" t="s">
        <v>155</v>
      </c>
      <c r="D72" s="35">
        <v>13.192644899999999</v>
      </c>
      <c r="E72" s="35">
        <v>0</v>
      </c>
      <c r="F72" s="35">
        <v>13.192644899999999</v>
      </c>
      <c r="G72" s="35">
        <v>0</v>
      </c>
      <c r="H72" s="35">
        <v>0</v>
      </c>
      <c r="I72" s="35">
        <v>0</v>
      </c>
      <c r="J72" s="35">
        <v>0</v>
      </c>
      <c r="K72" s="35" t="s">
        <v>156</v>
      </c>
      <c r="L72" s="35">
        <v>1</v>
      </c>
      <c r="M72" s="35">
        <v>0</v>
      </c>
      <c r="N72" s="35">
        <v>0</v>
      </c>
      <c r="O72" s="35">
        <v>0</v>
      </c>
      <c r="P72" s="35">
        <v>0</v>
      </c>
      <c r="Q72" s="35">
        <v>0</v>
      </c>
      <c r="R72" s="35">
        <v>0</v>
      </c>
      <c r="S72" s="35">
        <v>13.007769720000001</v>
      </c>
      <c r="T72" s="35">
        <v>0</v>
      </c>
      <c r="U72" s="35">
        <v>0</v>
      </c>
      <c r="V72" s="35">
        <v>0</v>
      </c>
      <c r="W72" s="35">
        <v>0</v>
      </c>
      <c r="X72" s="35" t="s">
        <v>156</v>
      </c>
      <c r="Y72" s="35">
        <v>1</v>
      </c>
      <c r="Z72" s="35">
        <v>0</v>
      </c>
      <c r="AA72" s="35">
        <v>0</v>
      </c>
      <c r="AB72" s="35">
        <v>0</v>
      </c>
      <c r="AC72" s="35">
        <v>0</v>
      </c>
      <c r="AD72" s="35">
        <v>0</v>
      </c>
      <c r="AE72" s="35">
        <f t="shared" si="33"/>
        <v>0</v>
      </c>
      <c r="AF72" s="96">
        <v>0</v>
      </c>
      <c r="AG72" s="35">
        <f t="shared" si="34"/>
        <v>-0.18487517999999881</v>
      </c>
      <c r="AH72" s="96">
        <f t="shared" si="3"/>
        <v>-1.4013503842584197E-2</v>
      </c>
      <c r="AI72" s="36" t="s">
        <v>37</v>
      </c>
      <c r="AM72" s="15"/>
      <c r="AN72" s="20"/>
      <c r="AO72" s="15"/>
    </row>
    <row r="73" spans="1:41" ht="31.5" x14ac:dyDescent="0.25">
      <c r="A73" s="33" t="s">
        <v>140</v>
      </c>
      <c r="B73" s="83" t="s">
        <v>157</v>
      </c>
      <c r="C73" s="41" t="s">
        <v>158</v>
      </c>
      <c r="D73" s="35">
        <v>60.728231170000001</v>
      </c>
      <c r="E73" s="35">
        <v>0</v>
      </c>
      <c r="F73" s="35">
        <v>0</v>
      </c>
      <c r="G73" s="35">
        <v>0</v>
      </c>
      <c r="H73" s="35">
        <v>0</v>
      </c>
      <c r="I73" s="35">
        <v>0</v>
      </c>
      <c r="J73" s="35">
        <v>0</v>
      </c>
      <c r="K73" s="35">
        <v>0</v>
      </c>
      <c r="L73" s="35">
        <v>0</v>
      </c>
      <c r="M73" s="35">
        <v>0</v>
      </c>
      <c r="N73" s="35">
        <v>0</v>
      </c>
      <c r="O73" s="35">
        <v>0</v>
      </c>
      <c r="P73" s="35">
        <v>0</v>
      </c>
      <c r="Q73" s="35">
        <v>0</v>
      </c>
      <c r="R73" s="35">
        <v>0</v>
      </c>
      <c r="S73" s="35">
        <v>0</v>
      </c>
      <c r="T73" s="35">
        <v>0</v>
      </c>
      <c r="U73" s="35">
        <v>0</v>
      </c>
      <c r="V73" s="35">
        <v>0</v>
      </c>
      <c r="W73" s="35">
        <v>0</v>
      </c>
      <c r="X73" s="35">
        <v>0</v>
      </c>
      <c r="Y73" s="35">
        <v>0</v>
      </c>
      <c r="Z73" s="35">
        <v>0</v>
      </c>
      <c r="AA73" s="35">
        <v>0</v>
      </c>
      <c r="AB73" s="35">
        <v>0</v>
      </c>
      <c r="AC73" s="35">
        <v>0</v>
      </c>
      <c r="AD73" s="35">
        <v>0</v>
      </c>
      <c r="AE73" s="35">
        <f t="shared" si="33"/>
        <v>0</v>
      </c>
      <c r="AF73" s="96">
        <v>0</v>
      </c>
      <c r="AG73" s="35">
        <f t="shared" si="34"/>
        <v>0</v>
      </c>
      <c r="AH73" s="96">
        <v>0</v>
      </c>
      <c r="AI73" s="36" t="s">
        <v>37</v>
      </c>
      <c r="AM73" s="15"/>
      <c r="AN73" s="20"/>
      <c r="AO73" s="15"/>
    </row>
    <row r="74" spans="1:41" ht="63" x14ac:dyDescent="0.25">
      <c r="A74" s="33" t="s">
        <v>140</v>
      </c>
      <c r="B74" s="83" t="s">
        <v>159</v>
      </c>
      <c r="C74" s="41" t="s">
        <v>160</v>
      </c>
      <c r="D74" s="35">
        <v>64.747745289999997</v>
      </c>
      <c r="E74" s="35">
        <v>0</v>
      </c>
      <c r="F74" s="35">
        <v>20.044228079999996</v>
      </c>
      <c r="G74" s="35">
        <v>0</v>
      </c>
      <c r="H74" s="35">
        <v>0</v>
      </c>
      <c r="I74" s="35">
        <v>0</v>
      </c>
      <c r="J74" s="35">
        <v>0</v>
      </c>
      <c r="K74" s="35" t="s">
        <v>161</v>
      </c>
      <c r="L74" s="35">
        <v>1</v>
      </c>
      <c r="M74" s="35">
        <v>0</v>
      </c>
      <c r="N74" s="35">
        <v>0</v>
      </c>
      <c r="O74" s="35">
        <v>0</v>
      </c>
      <c r="P74" s="35">
        <v>0</v>
      </c>
      <c r="Q74" s="35">
        <v>0</v>
      </c>
      <c r="R74" s="35">
        <v>0</v>
      </c>
      <c r="S74" s="35">
        <v>20.498794229999998</v>
      </c>
      <c r="T74" s="35">
        <v>0</v>
      </c>
      <c r="U74" s="35">
        <v>0</v>
      </c>
      <c r="V74" s="35">
        <v>0</v>
      </c>
      <c r="W74" s="35">
        <v>0</v>
      </c>
      <c r="X74" s="35" t="s">
        <v>162</v>
      </c>
      <c r="Y74" s="35">
        <v>1</v>
      </c>
      <c r="Z74" s="35">
        <v>0</v>
      </c>
      <c r="AA74" s="35">
        <v>0</v>
      </c>
      <c r="AB74" s="35">
        <v>0</v>
      </c>
      <c r="AC74" s="35">
        <v>0</v>
      </c>
      <c r="AD74" s="35">
        <v>0</v>
      </c>
      <c r="AE74" s="35">
        <f t="shared" si="33"/>
        <v>0</v>
      </c>
      <c r="AF74" s="96">
        <v>0</v>
      </c>
      <c r="AG74" s="35">
        <f t="shared" si="34"/>
        <v>0.45456615000000156</v>
      </c>
      <c r="AH74" s="96">
        <f t="shared" si="3"/>
        <v>2.2678156933045718E-2</v>
      </c>
      <c r="AI74" s="36" t="s">
        <v>37</v>
      </c>
      <c r="AM74" s="15"/>
      <c r="AN74" s="20"/>
      <c r="AO74" s="15"/>
    </row>
    <row r="75" spans="1:41" ht="63" x14ac:dyDescent="0.25">
      <c r="A75" s="33" t="s">
        <v>140</v>
      </c>
      <c r="B75" s="83" t="s">
        <v>163</v>
      </c>
      <c r="C75" s="41" t="s">
        <v>164</v>
      </c>
      <c r="D75" s="35">
        <v>38.379277439999996</v>
      </c>
      <c r="E75" s="35">
        <v>0</v>
      </c>
      <c r="F75" s="35">
        <v>38.379277439999996</v>
      </c>
      <c r="G75" s="35">
        <v>0</v>
      </c>
      <c r="H75" s="35">
        <v>0</v>
      </c>
      <c r="I75" s="35">
        <v>0</v>
      </c>
      <c r="J75" s="35">
        <v>0</v>
      </c>
      <c r="K75" s="35" t="s">
        <v>165</v>
      </c>
      <c r="L75" s="35">
        <v>1</v>
      </c>
      <c r="M75" s="35">
        <v>0</v>
      </c>
      <c r="N75" s="35">
        <v>0</v>
      </c>
      <c r="O75" s="35">
        <v>0</v>
      </c>
      <c r="P75" s="35">
        <v>0</v>
      </c>
      <c r="Q75" s="35">
        <v>0</v>
      </c>
      <c r="R75" s="35">
        <v>0</v>
      </c>
      <c r="S75" s="35">
        <v>44.198682320000003</v>
      </c>
      <c r="T75" s="35">
        <v>0</v>
      </c>
      <c r="U75" s="35">
        <v>0</v>
      </c>
      <c r="V75" s="35">
        <v>0</v>
      </c>
      <c r="W75" s="35">
        <v>0</v>
      </c>
      <c r="X75" s="35" t="s">
        <v>165</v>
      </c>
      <c r="Y75" s="35">
        <v>1</v>
      </c>
      <c r="Z75" s="35">
        <v>0</v>
      </c>
      <c r="AA75" s="35">
        <v>0</v>
      </c>
      <c r="AB75" s="35">
        <v>0</v>
      </c>
      <c r="AC75" s="35">
        <v>0</v>
      </c>
      <c r="AD75" s="35">
        <v>0</v>
      </c>
      <c r="AE75" s="35">
        <f t="shared" si="33"/>
        <v>0</v>
      </c>
      <c r="AF75" s="96">
        <v>0</v>
      </c>
      <c r="AG75" s="35">
        <f t="shared" si="34"/>
        <v>5.8194048800000076</v>
      </c>
      <c r="AH75" s="96">
        <f t="shared" si="3"/>
        <v>0.15162882858067711</v>
      </c>
      <c r="AI75" s="36" t="s">
        <v>166</v>
      </c>
      <c r="AM75" s="15"/>
      <c r="AN75" s="20"/>
      <c r="AO75" s="15"/>
    </row>
    <row r="76" spans="1:41" ht="31.5" x14ac:dyDescent="0.25">
      <c r="A76" s="33" t="s">
        <v>140</v>
      </c>
      <c r="B76" s="83" t="s">
        <v>167</v>
      </c>
      <c r="C76" s="41" t="s">
        <v>168</v>
      </c>
      <c r="D76" s="35">
        <v>19.791</v>
      </c>
      <c r="E76" s="50">
        <v>0</v>
      </c>
      <c r="F76" s="35">
        <v>19.791</v>
      </c>
      <c r="G76" s="35">
        <v>0</v>
      </c>
      <c r="H76" s="35">
        <v>0</v>
      </c>
      <c r="I76" s="35">
        <v>0</v>
      </c>
      <c r="J76" s="35">
        <v>0</v>
      </c>
      <c r="K76" s="35" t="s">
        <v>169</v>
      </c>
      <c r="L76" s="50">
        <v>1</v>
      </c>
      <c r="M76" s="50">
        <v>0</v>
      </c>
      <c r="N76" s="35">
        <v>0</v>
      </c>
      <c r="O76" s="50">
        <v>0</v>
      </c>
      <c r="P76" s="50">
        <v>0</v>
      </c>
      <c r="Q76" s="50">
        <v>0</v>
      </c>
      <c r="R76" s="35">
        <v>0</v>
      </c>
      <c r="S76" s="35">
        <v>8.1086032100000001</v>
      </c>
      <c r="T76" s="35">
        <v>0</v>
      </c>
      <c r="U76" s="35">
        <v>0</v>
      </c>
      <c r="V76" s="35">
        <v>0</v>
      </c>
      <c r="W76" s="35">
        <v>0</v>
      </c>
      <c r="X76" s="35" t="s">
        <v>169</v>
      </c>
      <c r="Y76" s="35">
        <v>1</v>
      </c>
      <c r="Z76" s="35">
        <v>0</v>
      </c>
      <c r="AA76" s="35">
        <v>0</v>
      </c>
      <c r="AB76" s="35">
        <v>0</v>
      </c>
      <c r="AC76" s="35">
        <v>0</v>
      </c>
      <c r="AD76" s="35">
        <v>0</v>
      </c>
      <c r="AE76" s="35">
        <f t="shared" si="33"/>
        <v>0</v>
      </c>
      <c r="AF76" s="96">
        <v>0</v>
      </c>
      <c r="AG76" s="35">
        <f t="shared" si="34"/>
        <v>-11.68239679</v>
      </c>
      <c r="AH76" s="96">
        <f t="shared" si="3"/>
        <v>-0.59028835278662017</v>
      </c>
      <c r="AI76" s="36" t="s">
        <v>170</v>
      </c>
      <c r="AM76" s="15"/>
      <c r="AN76" s="20"/>
      <c r="AO76" s="15"/>
    </row>
    <row r="77" spans="1:41" ht="63" x14ac:dyDescent="0.25">
      <c r="A77" s="33" t="s">
        <v>140</v>
      </c>
      <c r="B77" s="83" t="s">
        <v>171</v>
      </c>
      <c r="C77" s="41" t="s">
        <v>172</v>
      </c>
      <c r="D77" s="35">
        <v>166.84509366</v>
      </c>
      <c r="E77" s="35">
        <v>0</v>
      </c>
      <c r="F77" s="35">
        <v>58.119666729999999</v>
      </c>
      <c r="G77" s="35">
        <v>0</v>
      </c>
      <c r="H77" s="35">
        <v>0</v>
      </c>
      <c r="I77" s="35">
        <v>0</v>
      </c>
      <c r="J77" s="35">
        <v>0</v>
      </c>
      <c r="K77" s="35" t="s">
        <v>173</v>
      </c>
      <c r="L77" s="35">
        <v>2</v>
      </c>
      <c r="M77" s="35">
        <v>0</v>
      </c>
      <c r="N77" s="35">
        <v>0</v>
      </c>
      <c r="O77" s="35">
        <v>0</v>
      </c>
      <c r="P77" s="35">
        <v>0</v>
      </c>
      <c r="Q77" s="35">
        <v>0</v>
      </c>
      <c r="R77" s="35">
        <v>0</v>
      </c>
      <c r="S77" s="35">
        <v>50.75665532</v>
      </c>
      <c r="T77" s="35">
        <v>0</v>
      </c>
      <c r="U77" s="35">
        <v>0</v>
      </c>
      <c r="V77" s="35">
        <v>0</v>
      </c>
      <c r="W77" s="35">
        <v>0</v>
      </c>
      <c r="X77" s="35" t="s">
        <v>173</v>
      </c>
      <c r="Y77" s="35">
        <v>2</v>
      </c>
      <c r="Z77" s="35">
        <v>0</v>
      </c>
      <c r="AA77" s="35">
        <v>0</v>
      </c>
      <c r="AB77" s="35">
        <v>0</v>
      </c>
      <c r="AC77" s="35">
        <v>0</v>
      </c>
      <c r="AD77" s="35">
        <v>0</v>
      </c>
      <c r="AE77" s="35">
        <f t="shared" si="33"/>
        <v>0</v>
      </c>
      <c r="AF77" s="96">
        <v>0</v>
      </c>
      <c r="AG77" s="35">
        <f t="shared" si="34"/>
        <v>-7.3630114099999986</v>
      </c>
      <c r="AH77" s="96">
        <f t="shared" si="3"/>
        <v>-0.12668708931531752</v>
      </c>
      <c r="AI77" s="36" t="s">
        <v>174</v>
      </c>
      <c r="AM77" s="15"/>
      <c r="AN77" s="20"/>
      <c r="AO77" s="15"/>
    </row>
    <row r="78" spans="1:41" ht="47.25" x14ac:dyDescent="0.25">
      <c r="A78" s="33" t="s">
        <v>140</v>
      </c>
      <c r="B78" s="83" t="s">
        <v>175</v>
      </c>
      <c r="C78" s="44" t="s">
        <v>176</v>
      </c>
      <c r="D78" s="35">
        <v>124.71270478999999</v>
      </c>
      <c r="E78" s="35">
        <v>0</v>
      </c>
      <c r="F78" s="35">
        <v>24.543966919999999</v>
      </c>
      <c r="G78" s="35">
        <v>0</v>
      </c>
      <c r="H78" s="35">
        <v>0</v>
      </c>
      <c r="I78" s="35">
        <v>0</v>
      </c>
      <c r="J78" s="35">
        <v>0</v>
      </c>
      <c r="K78" s="35" t="s">
        <v>177</v>
      </c>
      <c r="L78" s="35">
        <v>1</v>
      </c>
      <c r="M78" s="35">
        <v>0</v>
      </c>
      <c r="N78" s="35">
        <v>0</v>
      </c>
      <c r="O78" s="35">
        <v>0</v>
      </c>
      <c r="P78" s="35">
        <v>0</v>
      </c>
      <c r="Q78" s="35">
        <v>0</v>
      </c>
      <c r="R78" s="35">
        <v>0</v>
      </c>
      <c r="S78" s="35">
        <v>19.442933539999999</v>
      </c>
      <c r="T78" s="35">
        <v>0</v>
      </c>
      <c r="U78" s="35">
        <v>0</v>
      </c>
      <c r="V78" s="35">
        <v>0</v>
      </c>
      <c r="W78" s="35">
        <v>0</v>
      </c>
      <c r="X78" s="35" t="s">
        <v>177</v>
      </c>
      <c r="Y78" s="35">
        <v>1</v>
      </c>
      <c r="Z78" s="35">
        <v>0</v>
      </c>
      <c r="AA78" s="35">
        <v>0</v>
      </c>
      <c r="AB78" s="35">
        <v>0</v>
      </c>
      <c r="AC78" s="35">
        <v>0</v>
      </c>
      <c r="AD78" s="35">
        <v>0</v>
      </c>
      <c r="AE78" s="35">
        <f t="shared" si="33"/>
        <v>0</v>
      </c>
      <c r="AF78" s="96">
        <v>0</v>
      </c>
      <c r="AG78" s="35">
        <f t="shared" si="34"/>
        <v>-5.1010333800000005</v>
      </c>
      <c r="AH78" s="96">
        <f t="shared" si="3"/>
        <v>-0.20783247453953138</v>
      </c>
      <c r="AI78" s="36" t="s">
        <v>174</v>
      </c>
      <c r="AM78" s="15"/>
      <c r="AN78" s="20"/>
      <c r="AO78" s="15"/>
    </row>
    <row r="79" spans="1:41" ht="47.25" x14ac:dyDescent="0.25">
      <c r="A79" s="33" t="s">
        <v>140</v>
      </c>
      <c r="B79" s="83" t="s">
        <v>178</v>
      </c>
      <c r="C79" s="44" t="s">
        <v>179</v>
      </c>
      <c r="D79" s="35">
        <v>350.99068671999999</v>
      </c>
      <c r="E79" s="35">
        <v>0</v>
      </c>
      <c r="F79" s="35">
        <v>151.436181</v>
      </c>
      <c r="G79" s="35">
        <v>0</v>
      </c>
      <c r="H79" s="35">
        <v>0</v>
      </c>
      <c r="I79" s="35">
        <v>0</v>
      </c>
      <c r="J79" s="35">
        <v>0</v>
      </c>
      <c r="K79" s="35" t="s">
        <v>180</v>
      </c>
      <c r="L79" s="35">
        <v>1</v>
      </c>
      <c r="M79" s="35">
        <v>0</v>
      </c>
      <c r="N79" s="35">
        <v>0</v>
      </c>
      <c r="O79" s="35">
        <v>0</v>
      </c>
      <c r="P79" s="35">
        <v>0</v>
      </c>
      <c r="Q79" s="35">
        <v>0</v>
      </c>
      <c r="R79" s="35">
        <v>0</v>
      </c>
      <c r="S79" s="35">
        <v>0</v>
      </c>
      <c r="T79" s="35">
        <v>0</v>
      </c>
      <c r="U79" s="35">
        <v>0</v>
      </c>
      <c r="V79" s="35">
        <v>0</v>
      </c>
      <c r="W79" s="35">
        <v>0</v>
      </c>
      <c r="X79" s="35">
        <v>0</v>
      </c>
      <c r="Y79" s="35">
        <v>0</v>
      </c>
      <c r="Z79" s="35">
        <v>0</v>
      </c>
      <c r="AA79" s="35">
        <v>0</v>
      </c>
      <c r="AB79" s="35">
        <v>0</v>
      </c>
      <c r="AC79" s="35">
        <v>0</v>
      </c>
      <c r="AD79" s="35">
        <v>0</v>
      </c>
      <c r="AE79" s="35">
        <f t="shared" si="33"/>
        <v>0</v>
      </c>
      <c r="AF79" s="96">
        <v>0</v>
      </c>
      <c r="AG79" s="35">
        <f t="shared" si="34"/>
        <v>-151.436181</v>
      </c>
      <c r="AH79" s="96">
        <f t="shared" si="3"/>
        <v>-1</v>
      </c>
      <c r="AI79" s="36" t="s">
        <v>181</v>
      </c>
      <c r="AM79" s="15"/>
      <c r="AN79" s="20"/>
      <c r="AO79" s="15"/>
    </row>
    <row r="80" spans="1:41" ht="31.5" x14ac:dyDescent="0.25">
      <c r="A80" s="27" t="s">
        <v>182</v>
      </c>
      <c r="B80" s="28" t="s">
        <v>183</v>
      </c>
      <c r="C80" s="29" t="s">
        <v>36</v>
      </c>
      <c r="D80" s="40">
        <v>0</v>
      </c>
      <c r="E80" s="40">
        <v>0</v>
      </c>
      <c r="F80" s="40">
        <v>0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0</v>
      </c>
      <c r="O80" s="40">
        <v>0</v>
      </c>
      <c r="P80" s="40">
        <v>0</v>
      </c>
      <c r="Q80" s="40">
        <v>0</v>
      </c>
      <c r="R80" s="40">
        <v>0</v>
      </c>
      <c r="S80" s="40">
        <v>0</v>
      </c>
      <c r="T80" s="40">
        <v>0</v>
      </c>
      <c r="U80" s="40">
        <v>0</v>
      </c>
      <c r="V80" s="40">
        <v>0</v>
      </c>
      <c r="W80" s="40">
        <v>0</v>
      </c>
      <c r="X80" s="40">
        <v>0</v>
      </c>
      <c r="Y80" s="40">
        <v>0</v>
      </c>
      <c r="Z80" s="40">
        <v>0</v>
      </c>
      <c r="AA80" s="40">
        <v>0</v>
      </c>
      <c r="AB80" s="40">
        <v>0</v>
      </c>
      <c r="AC80" s="40">
        <v>0</v>
      </c>
      <c r="AD80" s="40">
        <v>0</v>
      </c>
      <c r="AE80" s="40">
        <v>0</v>
      </c>
      <c r="AF80" s="31">
        <v>0</v>
      </c>
      <c r="AG80" s="40">
        <v>0</v>
      </c>
      <c r="AH80" s="31">
        <v>0</v>
      </c>
      <c r="AI80" s="32" t="s">
        <v>37</v>
      </c>
      <c r="AM80" s="15"/>
      <c r="AN80" s="20"/>
      <c r="AO80" s="15"/>
    </row>
    <row r="81" spans="1:41" ht="31.5" x14ac:dyDescent="0.25">
      <c r="A81" s="27" t="s">
        <v>184</v>
      </c>
      <c r="B81" s="28" t="s">
        <v>185</v>
      </c>
      <c r="C81" s="29" t="s">
        <v>36</v>
      </c>
      <c r="D81" s="40">
        <f t="shared" ref="D81:AE81" si="35">SUM(D82:D96)</f>
        <v>2525.3127700200002</v>
      </c>
      <c r="E81" s="40">
        <f t="shared" si="35"/>
        <v>0</v>
      </c>
      <c r="F81" s="40">
        <f t="shared" si="35"/>
        <v>458.08696114000003</v>
      </c>
      <c r="G81" s="40">
        <f t="shared" si="35"/>
        <v>0</v>
      </c>
      <c r="H81" s="40">
        <f t="shared" si="35"/>
        <v>0</v>
      </c>
      <c r="I81" s="40">
        <f t="shared" si="35"/>
        <v>10.282749999999998</v>
      </c>
      <c r="J81" s="40">
        <f t="shared" si="35"/>
        <v>0</v>
      </c>
      <c r="K81" s="40">
        <f t="shared" si="35"/>
        <v>0</v>
      </c>
      <c r="L81" s="40">
        <f t="shared" si="35"/>
        <v>0</v>
      </c>
      <c r="M81" s="40">
        <f t="shared" si="35"/>
        <v>0</v>
      </c>
      <c r="N81" s="40">
        <f t="shared" si="35"/>
        <v>0</v>
      </c>
      <c r="O81" s="40">
        <f t="shared" si="35"/>
        <v>0</v>
      </c>
      <c r="P81" s="40">
        <f t="shared" si="35"/>
        <v>0</v>
      </c>
      <c r="Q81" s="40">
        <f t="shared" si="35"/>
        <v>0</v>
      </c>
      <c r="R81" s="40">
        <f t="shared" si="35"/>
        <v>0</v>
      </c>
      <c r="S81" s="40">
        <f t="shared" si="35"/>
        <v>415.03310045000001</v>
      </c>
      <c r="T81" s="40">
        <f t="shared" si="35"/>
        <v>0</v>
      </c>
      <c r="U81" s="40">
        <f t="shared" si="35"/>
        <v>0</v>
      </c>
      <c r="V81" s="40">
        <f t="shared" si="35"/>
        <v>9.2184000000000008</v>
      </c>
      <c r="W81" s="40">
        <f t="shared" si="35"/>
        <v>0</v>
      </c>
      <c r="X81" s="40">
        <f t="shared" si="35"/>
        <v>0</v>
      </c>
      <c r="Y81" s="40">
        <f t="shared" si="35"/>
        <v>0</v>
      </c>
      <c r="Z81" s="40">
        <f t="shared" si="35"/>
        <v>0</v>
      </c>
      <c r="AA81" s="40">
        <f t="shared" si="35"/>
        <v>0</v>
      </c>
      <c r="AB81" s="40">
        <f t="shared" si="35"/>
        <v>0</v>
      </c>
      <c r="AC81" s="40">
        <f t="shared" si="35"/>
        <v>0</v>
      </c>
      <c r="AD81" s="40">
        <f t="shared" si="35"/>
        <v>0</v>
      </c>
      <c r="AE81" s="40">
        <f t="shared" si="35"/>
        <v>0</v>
      </c>
      <c r="AF81" s="31">
        <v>0</v>
      </c>
      <c r="AG81" s="40">
        <f>SUM(AG82:AG96)</f>
        <v>-43.053860689999993</v>
      </c>
      <c r="AH81" s="31">
        <f t="shared" si="3"/>
        <v>-9.3986217339292313E-2</v>
      </c>
      <c r="AI81" s="32" t="s">
        <v>37</v>
      </c>
      <c r="AM81" s="15"/>
      <c r="AN81" s="20"/>
      <c r="AO81" s="15"/>
    </row>
    <row r="82" spans="1:41" ht="270.75" customHeight="1" x14ac:dyDescent="0.25">
      <c r="A82" s="33" t="s">
        <v>184</v>
      </c>
      <c r="B82" s="83" t="s">
        <v>186</v>
      </c>
      <c r="C82" s="44" t="s">
        <v>187</v>
      </c>
      <c r="D82" s="35">
        <v>187.5</v>
      </c>
      <c r="E82" s="50">
        <v>0</v>
      </c>
      <c r="F82" s="35">
        <v>15.43333333</v>
      </c>
      <c r="G82" s="35">
        <v>0</v>
      </c>
      <c r="H82" s="35">
        <v>0</v>
      </c>
      <c r="I82" s="35">
        <v>1.11575</v>
      </c>
      <c r="J82" s="35">
        <v>0</v>
      </c>
      <c r="K82" s="35" t="s">
        <v>188</v>
      </c>
      <c r="L82" s="50">
        <v>0</v>
      </c>
      <c r="M82" s="50">
        <v>0</v>
      </c>
      <c r="N82" s="35">
        <v>0</v>
      </c>
      <c r="O82" s="50">
        <v>0</v>
      </c>
      <c r="P82" s="50">
        <v>0</v>
      </c>
      <c r="Q82" s="50">
        <v>0</v>
      </c>
      <c r="R82" s="35">
        <v>0</v>
      </c>
      <c r="S82" s="35">
        <v>0</v>
      </c>
      <c r="T82" s="35">
        <v>0</v>
      </c>
      <c r="U82" s="35">
        <v>0</v>
      </c>
      <c r="V82" s="35">
        <v>0</v>
      </c>
      <c r="W82" s="35">
        <v>0</v>
      </c>
      <c r="X82" s="35">
        <v>0</v>
      </c>
      <c r="Y82" s="35">
        <v>0</v>
      </c>
      <c r="Z82" s="35">
        <v>0</v>
      </c>
      <c r="AA82" s="35">
        <v>0</v>
      </c>
      <c r="AB82" s="35">
        <v>0</v>
      </c>
      <c r="AC82" s="35">
        <v>0</v>
      </c>
      <c r="AD82" s="35">
        <v>0</v>
      </c>
      <c r="AE82" s="35">
        <f t="shared" ref="AE82:AE96" si="36">R82-E82</f>
        <v>0</v>
      </c>
      <c r="AF82" s="96">
        <v>0</v>
      </c>
      <c r="AG82" s="35">
        <f t="shared" ref="AG82:AG96" si="37">S82-F82</f>
        <v>-15.43333333</v>
      </c>
      <c r="AH82" s="96">
        <f t="shared" si="3"/>
        <v>-1</v>
      </c>
      <c r="AI82" s="36" t="s">
        <v>181</v>
      </c>
      <c r="AM82" s="15"/>
      <c r="AN82" s="20"/>
      <c r="AO82" s="15"/>
    </row>
    <row r="83" spans="1:41" ht="31.5" x14ac:dyDescent="0.25">
      <c r="A83" s="42" t="s">
        <v>184</v>
      </c>
      <c r="B83" s="84" t="s">
        <v>189</v>
      </c>
      <c r="C83" s="49" t="s">
        <v>190</v>
      </c>
      <c r="D83" s="35">
        <v>261.93299999999999</v>
      </c>
      <c r="E83" s="50">
        <v>0</v>
      </c>
      <c r="F83" s="35">
        <v>91.036000000000001</v>
      </c>
      <c r="G83" s="35">
        <v>0</v>
      </c>
      <c r="H83" s="35">
        <v>0</v>
      </c>
      <c r="I83" s="35">
        <v>2.327</v>
      </c>
      <c r="J83" s="35">
        <v>0</v>
      </c>
      <c r="K83" s="35" t="s">
        <v>191</v>
      </c>
      <c r="L83" s="50">
        <v>0</v>
      </c>
      <c r="M83" s="50">
        <v>0</v>
      </c>
      <c r="N83" s="35">
        <v>0</v>
      </c>
      <c r="O83" s="50">
        <v>0</v>
      </c>
      <c r="P83" s="50">
        <v>0</v>
      </c>
      <c r="Q83" s="50">
        <v>0</v>
      </c>
      <c r="R83" s="35">
        <v>0</v>
      </c>
      <c r="S83" s="35">
        <v>87.692101059999999</v>
      </c>
      <c r="T83" s="35">
        <v>0</v>
      </c>
      <c r="U83" s="35">
        <v>0</v>
      </c>
      <c r="V83" s="35">
        <v>2.327</v>
      </c>
      <c r="W83" s="35">
        <v>0</v>
      </c>
      <c r="X83" s="35" t="s">
        <v>191</v>
      </c>
      <c r="Y83" s="35">
        <v>0</v>
      </c>
      <c r="Z83" s="35">
        <v>0</v>
      </c>
      <c r="AA83" s="35">
        <v>0</v>
      </c>
      <c r="AB83" s="35">
        <v>0</v>
      </c>
      <c r="AC83" s="35">
        <v>0</v>
      </c>
      <c r="AD83" s="35">
        <v>0</v>
      </c>
      <c r="AE83" s="35">
        <f t="shared" si="36"/>
        <v>0</v>
      </c>
      <c r="AF83" s="96">
        <v>0</v>
      </c>
      <c r="AG83" s="35">
        <f t="shared" si="37"/>
        <v>-3.3438989400000025</v>
      </c>
      <c r="AH83" s="96">
        <f t="shared" si="3"/>
        <v>-3.6731611011028634E-2</v>
      </c>
      <c r="AI83" s="36" t="s">
        <v>37</v>
      </c>
      <c r="AM83" s="15"/>
      <c r="AN83" s="20"/>
      <c r="AO83" s="15"/>
    </row>
    <row r="84" spans="1:41" ht="31.5" x14ac:dyDescent="0.25">
      <c r="A84" s="33" t="s">
        <v>184</v>
      </c>
      <c r="B84" s="83" t="s">
        <v>192</v>
      </c>
      <c r="C84" s="44" t="s">
        <v>193</v>
      </c>
      <c r="D84" s="35">
        <v>155.58799999999999</v>
      </c>
      <c r="E84" s="35">
        <v>0</v>
      </c>
      <c r="F84" s="35">
        <v>37.061999999999998</v>
      </c>
      <c r="G84" s="35">
        <v>0</v>
      </c>
      <c r="H84" s="35">
        <v>0</v>
      </c>
      <c r="I84" s="35">
        <v>1.2150000000000001</v>
      </c>
      <c r="J84" s="35">
        <v>0</v>
      </c>
      <c r="K84" s="35" t="s">
        <v>194</v>
      </c>
      <c r="L84" s="35">
        <v>0</v>
      </c>
      <c r="M84" s="35">
        <v>0</v>
      </c>
      <c r="N84" s="35">
        <v>0</v>
      </c>
      <c r="O84" s="35">
        <v>0</v>
      </c>
      <c r="P84" s="35">
        <v>0</v>
      </c>
      <c r="Q84" s="35">
        <v>0</v>
      </c>
      <c r="R84" s="35">
        <v>0</v>
      </c>
      <c r="S84" s="35">
        <v>36.138861239999997</v>
      </c>
      <c r="T84" s="35">
        <v>0</v>
      </c>
      <c r="U84" s="35">
        <v>0</v>
      </c>
      <c r="V84" s="35">
        <v>1.2150000000000001</v>
      </c>
      <c r="W84" s="35">
        <v>0</v>
      </c>
      <c r="X84" s="35" t="s">
        <v>194</v>
      </c>
      <c r="Y84" s="35">
        <v>0</v>
      </c>
      <c r="Z84" s="35">
        <v>0</v>
      </c>
      <c r="AA84" s="35">
        <v>0</v>
      </c>
      <c r="AB84" s="35">
        <v>0</v>
      </c>
      <c r="AC84" s="35">
        <v>0</v>
      </c>
      <c r="AD84" s="35">
        <v>0</v>
      </c>
      <c r="AE84" s="35">
        <f t="shared" si="36"/>
        <v>0</v>
      </c>
      <c r="AF84" s="96">
        <v>0</v>
      </c>
      <c r="AG84" s="35">
        <f t="shared" si="37"/>
        <v>-0.9231387600000005</v>
      </c>
      <c r="AH84" s="96">
        <f t="shared" si="3"/>
        <v>-2.4907958555933318E-2</v>
      </c>
      <c r="AI84" s="36" t="s">
        <v>37</v>
      </c>
      <c r="AM84" s="15"/>
      <c r="AN84" s="20"/>
      <c r="AO84" s="15"/>
    </row>
    <row r="85" spans="1:41" ht="31.5" x14ac:dyDescent="0.25">
      <c r="A85" s="33" t="s">
        <v>184</v>
      </c>
      <c r="B85" s="83" t="s">
        <v>195</v>
      </c>
      <c r="C85" s="44" t="s">
        <v>196</v>
      </c>
      <c r="D85" s="35">
        <v>180.31</v>
      </c>
      <c r="E85" s="35">
        <v>0</v>
      </c>
      <c r="F85" s="35">
        <v>0</v>
      </c>
      <c r="G85" s="35">
        <v>0</v>
      </c>
      <c r="H85" s="35">
        <v>0</v>
      </c>
      <c r="I85" s="35">
        <v>0</v>
      </c>
      <c r="J85" s="35">
        <v>0</v>
      </c>
      <c r="K85" s="35">
        <v>0</v>
      </c>
      <c r="L85" s="35">
        <v>0</v>
      </c>
      <c r="M85" s="35">
        <v>0</v>
      </c>
      <c r="N85" s="35">
        <v>0</v>
      </c>
      <c r="O85" s="35">
        <v>0</v>
      </c>
      <c r="P85" s="35">
        <v>0</v>
      </c>
      <c r="Q85" s="35">
        <v>0</v>
      </c>
      <c r="R85" s="35">
        <v>0</v>
      </c>
      <c r="S85" s="35">
        <v>0</v>
      </c>
      <c r="T85" s="35">
        <v>0</v>
      </c>
      <c r="U85" s="35">
        <v>0</v>
      </c>
      <c r="V85" s="35">
        <v>0</v>
      </c>
      <c r="W85" s="35">
        <v>0</v>
      </c>
      <c r="X85" s="35">
        <v>0</v>
      </c>
      <c r="Y85" s="35">
        <v>0</v>
      </c>
      <c r="Z85" s="35">
        <v>0</v>
      </c>
      <c r="AA85" s="35">
        <v>0</v>
      </c>
      <c r="AB85" s="35">
        <v>0</v>
      </c>
      <c r="AC85" s="35">
        <v>0</v>
      </c>
      <c r="AD85" s="35">
        <v>0</v>
      </c>
      <c r="AE85" s="35">
        <f t="shared" si="36"/>
        <v>0</v>
      </c>
      <c r="AF85" s="96">
        <v>0</v>
      </c>
      <c r="AG85" s="35">
        <f t="shared" si="37"/>
        <v>0</v>
      </c>
      <c r="AH85" s="96">
        <v>0</v>
      </c>
      <c r="AI85" s="36" t="s">
        <v>37</v>
      </c>
      <c r="AM85" s="15"/>
      <c r="AN85" s="20"/>
      <c r="AO85" s="15"/>
    </row>
    <row r="86" spans="1:41" ht="31.5" x14ac:dyDescent="0.25">
      <c r="A86" s="33" t="s">
        <v>184</v>
      </c>
      <c r="B86" s="83" t="s">
        <v>197</v>
      </c>
      <c r="C86" s="44" t="s">
        <v>198</v>
      </c>
      <c r="D86" s="35">
        <v>68.538802000000004</v>
      </c>
      <c r="E86" s="35">
        <v>0</v>
      </c>
      <c r="F86" s="35">
        <v>16.163</v>
      </c>
      <c r="G86" s="35">
        <v>0</v>
      </c>
      <c r="H86" s="35">
        <v>0</v>
      </c>
      <c r="I86" s="35">
        <v>0.33</v>
      </c>
      <c r="J86" s="35">
        <v>0</v>
      </c>
      <c r="K86" s="35" t="s">
        <v>199</v>
      </c>
      <c r="L86" s="35">
        <v>0</v>
      </c>
      <c r="M86" s="35">
        <v>0</v>
      </c>
      <c r="N86" s="35">
        <v>0</v>
      </c>
      <c r="O86" s="35">
        <v>0</v>
      </c>
      <c r="P86" s="35">
        <v>0</v>
      </c>
      <c r="Q86" s="35">
        <v>0</v>
      </c>
      <c r="R86" s="35">
        <v>0</v>
      </c>
      <c r="S86" s="35">
        <v>15.658629990000001</v>
      </c>
      <c r="T86" s="35">
        <v>0</v>
      </c>
      <c r="U86" s="35">
        <v>0</v>
      </c>
      <c r="V86" s="35">
        <v>0.33</v>
      </c>
      <c r="W86" s="35">
        <v>0</v>
      </c>
      <c r="X86" s="35" t="s">
        <v>199</v>
      </c>
      <c r="Y86" s="35">
        <v>0</v>
      </c>
      <c r="Z86" s="35">
        <v>0</v>
      </c>
      <c r="AA86" s="35">
        <v>0</v>
      </c>
      <c r="AB86" s="35">
        <v>0</v>
      </c>
      <c r="AC86" s="35">
        <v>0</v>
      </c>
      <c r="AD86" s="35">
        <v>0</v>
      </c>
      <c r="AE86" s="35">
        <f t="shared" si="36"/>
        <v>0</v>
      </c>
      <c r="AF86" s="96">
        <v>0</v>
      </c>
      <c r="AG86" s="35">
        <f t="shared" si="37"/>
        <v>-0.50437000999999881</v>
      </c>
      <c r="AH86" s="96">
        <f t="shared" ref="AH86:AH149" si="38">AG86/F86</f>
        <v>-3.1205222421580078E-2</v>
      </c>
      <c r="AI86" s="36" t="s">
        <v>37</v>
      </c>
      <c r="AM86" s="15"/>
      <c r="AN86" s="20"/>
      <c r="AO86" s="15"/>
    </row>
    <row r="87" spans="1:41" ht="31.5" x14ac:dyDescent="0.25">
      <c r="A87" s="33" t="s">
        <v>184</v>
      </c>
      <c r="B87" s="83" t="s">
        <v>200</v>
      </c>
      <c r="C87" s="44" t="s">
        <v>201</v>
      </c>
      <c r="D87" s="35">
        <v>16.367841640000002</v>
      </c>
      <c r="E87" s="35">
        <v>0</v>
      </c>
      <c r="F87" s="35">
        <v>0</v>
      </c>
      <c r="G87" s="35">
        <v>0</v>
      </c>
      <c r="H87" s="35">
        <v>0</v>
      </c>
      <c r="I87" s="35">
        <v>0</v>
      </c>
      <c r="J87" s="35">
        <v>0</v>
      </c>
      <c r="K87" s="35">
        <v>0</v>
      </c>
      <c r="L87" s="35">
        <v>0</v>
      </c>
      <c r="M87" s="35">
        <v>0</v>
      </c>
      <c r="N87" s="35">
        <v>0</v>
      </c>
      <c r="O87" s="35">
        <v>0</v>
      </c>
      <c r="P87" s="35">
        <v>0</v>
      </c>
      <c r="Q87" s="35">
        <v>0</v>
      </c>
      <c r="R87" s="35">
        <v>0</v>
      </c>
      <c r="S87" s="35">
        <v>0</v>
      </c>
      <c r="T87" s="35">
        <v>0</v>
      </c>
      <c r="U87" s="35">
        <v>0</v>
      </c>
      <c r="V87" s="35">
        <v>0</v>
      </c>
      <c r="W87" s="35">
        <v>0</v>
      </c>
      <c r="X87" s="35">
        <v>0</v>
      </c>
      <c r="Y87" s="35">
        <v>0</v>
      </c>
      <c r="Z87" s="35">
        <v>0</v>
      </c>
      <c r="AA87" s="35">
        <v>0</v>
      </c>
      <c r="AB87" s="35">
        <v>0</v>
      </c>
      <c r="AC87" s="35">
        <v>0</v>
      </c>
      <c r="AD87" s="35">
        <v>0</v>
      </c>
      <c r="AE87" s="35">
        <f t="shared" si="36"/>
        <v>0</v>
      </c>
      <c r="AF87" s="96">
        <v>0</v>
      </c>
      <c r="AG87" s="35">
        <f t="shared" si="37"/>
        <v>0</v>
      </c>
      <c r="AH87" s="96">
        <v>0</v>
      </c>
      <c r="AI87" s="36" t="s">
        <v>37</v>
      </c>
      <c r="AM87" s="15"/>
      <c r="AN87" s="20"/>
      <c r="AO87" s="15"/>
    </row>
    <row r="88" spans="1:41" ht="31.5" x14ac:dyDescent="0.25">
      <c r="A88" s="33" t="s">
        <v>184</v>
      </c>
      <c r="B88" s="83" t="s">
        <v>202</v>
      </c>
      <c r="C88" s="44" t="s">
        <v>203</v>
      </c>
      <c r="D88" s="35">
        <v>136.63446146999999</v>
      </c>
      <c r="E88" s="35">
        <v>0</v>
      </c>
      <c r="F88" s="35">
        <v>5.891</v>
      </c>
      <c r="G88" s="35">
        <v>0</v>
      </c>
      <c r="H88" s="35">
        <v>0</v>
      </c>
      <c r="I88" s="35">
        <v>0.17</v>
      </c>
      <c r="J88" s="35">
        <v>0</v>
      </c>
      <c r="K88" s="35" t="s">
        <v>204</v>
      </c>
      <c r="L88" s="35">
        <v>0</v>
      </c>
      <c r="M88" s="35">
        <v>0</v>
      </c>
      <c r="N88" s="35">
        <v>0</v>
      </c>
      <c r="O88" s="35">
        <v>0</v>
      </c>
      <c r="P88" s="35">
        <v>0</v>
      </c>
      <c r="Q88" s="35">
        <v>0</v>
      </c>
      <c r="R88" s="35">
        <v>0</v>
      </c>
      <c r="S88" s="35">
        <v>5.7267170600000004</v>
      </c>
      <c r="T88" s="35">
        <v>0</v>
      </c>
      <c r="U88" s="35">
        <v>0</v>
      </c>
      <c r="V88" s="35">
        <v>0.17560000000000001</v>
      </c>
      <c r="W88" s="35">
        <v>0</v>
      </c>
      <c r="X88" s="35" t="s">
        <v>205</v>
      </c>
      <c r="Y88" s="35">
        <v>0</v>
      </c>
      <c r="Z88" s="35">
        <v>0</v>
      </c>
      <c r="AA88" s="35">
        <v>0</v>
      </c>
      <c r="AB88" s="35">
        <v>0</v>
      </c>
      <c r="AC88" s="35">
        <v>0</v>
      </c>
      <c r="AD88" s="35">
        <v>0</v>
      </c>
      <c r="AE88" s="35">
        <f t="shared" si="36"/>
        <v>0</v>
      </c>
      <c r="AF88" s="96">
        <v>0</v>
      </c>
      <c r="AG88" s="35">
        <f t="shared" si="37"/>
        <v>-0.16428293999999966</v>
      </c>
      <c r="AH88" s="96">
        <f t="shared" si="38"/>
        <v>-2.7887105754540766E-2</v>
      </c>
      <c r="AI88" s="36" t="s">
        <v>37</v>
      </c>
      <c r="AM88" s="15"/>
      <c r="AN88" s="20"/>
      <c r="AO88" s="15"/>
    </row>
    <row r="89" spans="1:41" ht="31.5" x14ac:dyDescent="0.25">
      <c r="A89" s="33" t="s">
        <v>184</v>
      </c>
      <c r="B89" s="83" t="s">
        <v>206</v>
      </c>
      <c r="C89" s="44" t="s">
        <v>207</v>
      </c>
      <c r="D89" s="35">
        <v>43.674999999999997</v>
      </c>
      <c r="E89" s="35">
        <v>0</v>
      </c>
      <c r="F89" s="35">
        <v>43.674999999999997</v>
      </c>
      <c r="G89" s="35">
        <v>0</v>
      </c>
      <c r="H89" s="35">
        <v>0</v>
      </c>
      <c r="I89" s="35">
        <v>0.89500000000000002</v>
      </c>
      <c r="J89" s="35">
        <v>0</v>
      </c>
      <c r="K89" s="35" t="s">
        <v>208</v>
      </c>
      <c r="L89" s="35">
        <v>0</v>
      </c>
      <c r="M89" s="35">
        <v>0</v>
      </c>
      <c r="N89" s="35">
        <v>0</v>
      </c>
      <c r="O89" s="35">
        <v>0</v>
      </c>
      <c r="P89" s="35">
        <v>0</v>
      </c>
      <c r="Q89" s="35">
        <v>0</v>
      </c>
      <c r="R89" s="35">
        <v>0</v>
      </c>
      <c r="S89" s="35">
        <v>42.47680982</v>
      </c>
      <c r="T89" s="35">
        <v>0</v>
      </c>
      <c r="U89" s="35">
        <v>0</v>
      </c>
      <c r="V89" s="35">
        <v>0.90780000000000005</v>
      </c>
      <c r="W89" s="35">
        <v>0</v>
      </c>
      <c r="X89" s="35" t="s">
        <v>209</v>
      </c>
      <c r="Y89" s="35">
        <v>0</v>
      </c>
      <c r="Z89" s="35">
        <v>0</v>
      </c>
      <c r="AA89" s="35">
        <v>0</v>
      </c>
      <c r="AB89" s="35">
        <v>0</v>
      </c>
      <c r="AC89" s="35">
        <v>0</v>
      </c>
      <c r="AD89" s="35">
        <v>0</v>
      </c>
      <c r="AE89" s="35">
        <f t="shared" si="36"/>
        <v>0</v>
      </c>
      <c r="AF89" s="96">
        <v>0</v>
      </c>
      <c r="AG89" s="35">
        <f t="shared" si="37"/>
        <v>-1.1981901799999974</v>
      </c>
      <c r="AH89" s="96">
        <f t="shared" si="38"/>
        <v>-2.7434234230108701E-2</v>
      </c>
      <c r="AI89" s="36" t="s">
        <v>37</v>
      </c>
      <c r="AM89" s="15"/>
      <c r="AN89" s="20"/>
      <c r="AO89" s="15"/>
    </row>
    <row r="90" spans="1:41" ht="55.5" customHeight="1" x14ac:dyDescent="0.25">
      <c r="A90" s="33" t="s">
        <v>184</v>
      </c>
      <c r="B90" s="83" t="s">
        <v>210</v>
      </c>
      <c r="C90" s="44" t="s">
        <v>211</v>
      </c>
      <c r="D90" s="35">
        <v>116.45466490999991</v>
      </c>
      <c r="E90" s="35">
        <v>0</v>
      </c>
      <c r="F90" s="35">
        <v>21.225999999999999</v>
      </c>
      <c r="G90" s="35">
        <v>0</v>
      </c>
      <c r="H90" s="35">
        <v>0</v>
      </c>
      <c r="I90" s="35">
        <v>0.63</v>
      </c>
      <c r="J90" s="35">
        <v>0</v>
      </c>
      <c r="K90" s="35" t="s">
        <v>212</v>
      </c>
      <c r="L90" s="35">
        <v>0</v>
      </c>
      <c r="M90" s="35">
        <v>0</v>
      </c>
      <c r="N90" s="35">
        <v>0</v>
      </c>
      <c r="O90" s="35">
        <v>0</v>
      </c>
      <c r="P90" s="35">
        <v>0</v>
      </c>
      <c r="Q90" s="35">
        <v>0</v>
      </c>
      <c r="R90" s="35">
        <v>0</v>
      </c>
      <c r="S90" s="35">
        <v>20.802978500000002</v>
      </c>
      <c r="T90" s="35">
        <v>0</v>
      </c>
      <c r="U90" s="35">
        <v>0</v>
      </c>
      <c r="V90" s="35">
        <v>0.63</v>
      </c>
      <c r="W90" s="35">
        <v>0</v>
      </c>
      <c r="X90" s="35" t="s">
        <v>212</v>
      </c>
      <c r="Y90" s="35">
        <v>0</v>
      </c>
      <c r="Z90" s="35">
        <v>0</v>
      </c>
      <c r="AA90" s="35">
        <v>0</v>
      </c>
      <c r="AB90" s="35">
        <v>0</v>
      </c>
      <c r="AC90" s="35">
        <v>0</v>
      </c>
      <c r="AD90" s="35">
        <v>0</v>
      </c>
      <c r="AE90" s="35">
        <f t="shared" si="36"/>
        <v>0</v>
      </c>
      <c r="AF90" s="96">
        <v>0</v>
      </c>
      <c r="AG90" s="35">
        <f t="shared" si="37"/>
        <v>-0.42302149999999727</v>
      </c>
      <c r="AH90" s="96">
        <f t="shared" si="38"/>
        <v>-1.9929402619428875E-2</v>
      </c>
      <c r="AI90" s="36" t="s">
        <v>37</v>
      </c>
      <c r="AM90" s="15"/>
      <c r="AN90" s="20"/>
      <c r="AO90" s="15"/>
    </row>
    <row r="91" spans="1:41" ht="31.5" x14ac:dyDescent="0.25">
      <c r="A91" s="33" t="s">
        <v>184</v>
      </c>
      <c r="B91" s="83" t="s">
        <v>213</v>
      </c>
      <c r="C91" s="44" t="s">
        <v>214</v>
      </c>
      <c r="D91" s="35">
        <v>150.08600000000001</v>
      </c>
      <c r="E91" s="35">
        <v>0</v>
      </c>
      <c r="F91" s="35">
        <v>0</v>
      </c>
      <c r="G91" s="35">
        <v>0</v>
      </c>
      <c r="H91" s="35">
        <v>0</v>
      </c>
      <c r="I91" s="35">
        <v>0</v>
      </c>
      <c r="J91" s="35">
        <v>0</v>
      </c>
      <c r="K91" s="35">
        <v>0</v>
      </c>
      <c r="L91" s="35">
        <v>0</v>
      </c>
      <c r="M91" s="35">
        <v>0</v>
      </c>
      <c r="N91" s="35">
        <v>0</v>
      </c>
      <c r="O91" s="35">
        <v>0</v>
      </c>
      <c r="P91" s="35">
        <v>0</v>
      </c>
      <c r="Q91" s="35">
        <v>0</v>
      </c>
      <c r="R91" s="35">
        <v>0</v>
      </c>
      <c r="S91" s="35">
        <v>0</v>
      </c>
      <c r="T91" s="35">
        <v>0</v>
      </c>
      <c r="U91" s="35">
        <v>0</v>
      </c>
      <c r="V91" s="35">
        <v>0</v>
      </c>
      <c r="W91" s="35">
        <v>0</v>
      </c>
      <c r="X91" s="35">
        <v>0</v>
      </c>
      <c r="Y91" s="35">
        <v>0</v>
      </c>
      <c r="Z91" s="35">
        <v>0</v>
      </c>
      <c r="AA91" s="35">
        <v>0</v>
      </c>
      <c r="AB91" s="35">
        <v>0</v>
      </c>
      <c r="AC91" s="35">
        <v>0</v>
      </c>
      <c r="AD91" s="35">
        <v>0</v>
      </c>
      <c r="AE91" s="35">
        <f t="shared" si="36"/>
        <v>0</v>
      </c>
      <c r="AF91" s="96">
        <v>0</v>
      </c>
      <c r="AG91" s="35">
        <f t="shared" si="37"/>
        <v>0</v>
      </c>
      <c r="AH91" s="96">
        <v>0</v>
      </c>
      <c r="AI91" s="36" t="s">
        <v>37</v>
      </c>
      <c r="AM91" s="15"/>
      <c r="AN91" s="20"/>
      <c r="AO91" s="15"/>
    </row>
    <row r="92" spans="1:41" ht="63" customHeight="1" x14ac:dyDescent="0.25">
      <c r="A92" s="33" t="s">
        <v>184</v>
      </c>
      <c r="B92" s="83" t="s">
        <v>215</v>
      </c>
      <c r="C92" s="44" t="s">
        <v>216</v>
      </c>
      <c r="D92" s="35">
        <v>236.05500000000001</v>
      </c>
      <c r="E92" s="35">
        <v>0</v>
      </c>
      <c r="F92" s="35">
        <v>53.057000000000002</v>
      </c>
      <c r="G92" s="35">
        <v>0</v>
      </c>
      <c r="H92" s="35">
        <v>0</v>
      </c>
      <c r="I92" s="35">
        <v>0.77600000000000002</v>
      </c>
      <c r="J92" s="35">
        <v>0</v>
      </c>
      <c r="K92" s="35" t="s">
        <v>217</v>
      </c>
      <c r="L92" s="35">
        <v>0</v>
      </c>
      <c r="M92" s="35">
        <v>0</v>
      </c>
      <c r="N92" s="35">
        <v>0</v>
      </c>
      <c r="O92" s="35">
        <v>0</v>
      </c>
      <c r="P92" s="35">
        <v>0</v>
      </c>
      <c r="Q92" s="35">
        <v>0</v>
      </c>
      <c r="R92" s="35">
        <v>0</v>
      </c>
      <c r="S92" s="35">
        <v>50.256198670000003</v>
      </c>
      <c r="T92" s="35">
        <v>0</v>
      </c>
      <c r="U92" s="35">
        <v>0</v>
      </c>
      <c r="V92" s="35">
        <v>0.77200000000000002</v>
      </c>
      <c r="W92" s="35">
        <v>0</v>
      </c>
      <c r="X92" s="35" t="s">
        <v>217</v>
      </c>
      <c r="Y92" s="35">
        <v>0</v>
      </c>
      <c r="Z92" s="35">
        <v>0</v>
      </c>
      <c r="AA92" s="35">
        <v>0</v>
      </c>
      <c r="AB92" s="35">
        <v>0</v>
      </c>
      <c r="AC92" s="35">
        <v>0</v>
      </c>
      <c r="AD92" s="35">
        <v>0</v>
      </c>
      <c r="AE92" s="35">
        <f t="shared" si="36"/>
        <v>0</v>
      </c>
      <c r="AF92" s="96">
        <v>0</v>
      </c>
      <c r="AG92" s="35">
        <f t="shared" si="37"/>
        <v>-2.8008013299999988</v>
      </c>
      <c r="AH92" s="96">
        <f t="shared" si="38"/>
        <v>-5.2788535537252365E-2</v>
      </c>
      <c r="AI92" s="36" t="s">
        <v>37</v>
      </c>
      <c r="AM92" s="15"/>
      <c r="AN92" s="20"/>
      <c r="AO92" s="15"/>
    </row>
    <row r="93" spans="1:41" ht="63" customHeight="1" x14ac:dyDescent="0.25">
      <c r="A93" s="33" t="s">
        <v>184</v>
      </c>
      <c r="B93" s="83" t="s">
        <v>218</v>
      </c>
      <c r="C93" s="44" t="s">
        <v>219</v>
      </c>
      <c r="D93" s="35">
        <v>461.64899999999994</v>
      </c>
      <c r="E93" s="35">
        <v>0</v>
      </c>
      <c r="F93" s="35">
        <v>58.942</v>
      </c>
      <c r="G93" s="35">
        <v>0</v>
      </c>
      <c r="H93" s="35">
        <v>0</v>
      </c>
      <c r="I93" s="35">
        <v>1.1599999999999999</v>
      </c>
      <c r="J93" s="35">
        <v>0</v>
      </c>
      <c r="K93" s="35" t="s">
        <v>220</v>
      </c>
      <c r="L93" s="35">
        <v>0</v>
      </c>
      <c r="M93" s="35">
        <v>0</v>
      </c>
      <c r="N93" s="35">
        <v>0</v>
      </c>
      <c r="O93" s="35">
        <v>0</v>
      </c>
      <c r="P93" s="35">
        <v>0</v>
      </c>
      <c r="Q93" s="35">
        <v>0</v>
      </c>
      <c r="R93" s="35">
        <v>0</v>
      </c>
      <c r="S93" s="35">
        <v>52.747425509999999</v>
      </c>
      <c r="T93" s="35">
        <v>0</v>
      </c>
      <c r="U93" s="35">
        <v>0</v>
      </c>
      <c r="V93" s="35">
        <v>1.1599999999999999</v>
      </c>
      <c r="W93" s="35">
        <v>0</v>
      </c>
      <c r="X93" s="35" t="s">
        <v>220</v>
      </c>
      <c r="Y93" s="35">
        <v>0</v>
      </c>
      <c r="Z93" s="35">
        <v>0</v>
      </c>
      <c r="AA93" s="35">
        <v>0</v>
      </c>
      <c r="AB93" s="35">
        <v>0</v>
      </c>
      <c r="AC93" s="35">
        <v>0</v>
      </c>
      <c r="AD93" s="35">
        <v>0</v>
      </c>
      <c r="AE93" s="35">
        <f t="shared" si="36"/>
        <v>0</v>
      </c>
      <c r="AF93" s="96">
        <v>0</v>
      </c>
      <c r="AG93" s="35">
        <f t="shared" si="37"/>
        <v>-6.1945744900000008</v>
      </c>
      <c r="AH93" s="96">
        <f t="shared" si="38"/>
        <v>-0.10509610277900309</v>
      </c>
      <c r="AI93" s="36" t="s">
        <v>93</v>
      </c>
      <c r="AM93" s="15"/>
      <c r="AN93" s="20"/>
      <c r="AO93" s="15"/>
    </row>
    <row r="94" spans="1:41" ht="31.5" x14ac:dyDescent="0.25">
      <c r="A94" s="33" t="s">
        <v>184</v>
      </c>
      <c r="B94" s="83" t="s">
        <v>221</v>
      </c>
      <c r="C94" s="44" t="s">
        <v>222</v>
      </c>
      <c r="D94" s="35">
        <v>109.13300000000001</v>
      </c>
      <c r="E94" s="35">
        <v>0</v>
      </c>
      <c r="F94" s="35">
        <v>0</v>
      </c>
      <c r="G94" s="35">
        <v>0</v>
      </c>
      <c r="H94" s="35">
        <v>0</v>
      </c>
      <c r="I94" s="35">
        <v>0</v>
      </c>
      <c r="J94" s="35">
        <v>0</v>
      </c>
      <c r="K94" s="35">
        <v>0</v>
      </c>
      <c r="L94" s="35">
        <v>0</v>
      </c>
      <c r="M94" s="35">
        <v>0</v>
      </c>
      <c r="N94" s="35">
        <v>0</v>
      </c>
      <c r="O94" s="35">
        <v>0</v>
      </c>
      <c r="P94" s="35">
        <v>0</v>
      </c>
      <c r="Q94" s="35">
        <v>0</v>
      </c>
      <c r="R94" s="35">
        <v>0</v>
      </c>
      <c r="S94" s="35">
        <v>0</v>
      </c>
      <c r="T94" s="35">
        <v>0</v>
      </c>
      <c r="U94" s="35">
        <v>0</v>
      </c>
      <c r="V94" s="35">
        <v>0</v>
      </c>
      <c r="W94" s="35">
        <v>0</v>
      </c>
      <c r="X94" s="35">
        <v>0</v>
      </c>
      <c r="Y94" s="35">
        <v>0</v>
      </c>
      <c r="Z94" s="35">
        <v>0</v>
      </c>
      <c r="AA94" s="35">
        <v>0</v>
      </c>
      <c r="AB94" s="35">
        <v>0</v>
      </c>
      <c r="AC94" s="35">
        <v>0</v>
      </c>
      <c r="AD94" s="35">
        <v>0</v>
      </c>
      <c r="AE94" s="35">
        <f t="shared" si="36"/>
        <v>0</v>
      </c>
      <c r="AF94" s="96">
        <v>0</v>
      </c>
      <c r="AG94" s="35">
        <f t="shared" si="37"/>
        <v>0</v>
      </c>
      <c r="AH94" s="96">
        <v>0</v>
      </c>
      <c r="AI94" s="36" t="s">
        <v>37</v>
      </c>
      <c r="AM94" s="15"/>
      <c r="AN94" s="20"/>
      <c r="AO94" s="15"/>
    </row>
    <row r="95" spans="1:41" ht="48.75" customHeight="1" x14ac:dyDescent="0.25">
      <c r="A95" s="33" t="s">
        <v>184</v>
      </c>
      <c r="B95" s="83" t="s">
        <v>223</v>
      </c>
      <c r="C95" s="44" t="s">
        <v>224</v>
      </c>
      <c r="D95" s="35">
        <v>287.91399999999999</v>
      </c>
      <c r="E95" s="35">
        <v>0</v>
      </c>
      <c r="F95" s="35">
        <v>80.596000000000004</v>
      </c>
      <c r="G95" s="35">
        <v>0</v>
      </c>
      <c r="H95" s="35">
        <v>0</v>
      </c>
      <c r="I95" s="35">
        <v>0.69399999999999995</v>
      </c>
      <c r="J95" s="35">
        <v>0</v>
      </c>
      <c r="K95" s="35" t="s">
        <v>225</v>
      </c>
      <c r="L95" s="35">
        <v>0</v>
      </c>
      <c r="M95" s="35">
        <v>0</v>
      </c>
      <c r="N95" s="35">
        <v>0</v>
      </c>
      <c r="O95" s="35">
        <v>0</v>
      </c>
      <c r="P95" s="35">
        <v>0</v>
      </c>
      <c r="Q95" s="35">
        <v>0</v>
      </c>
      <c r="R95" s="35">
        <v>0</v>
      </c>
      <c r="S95" s="35">
        <v>73.315738190000005</v>
      </c>
      <c r="T95" s="35">
        <v>0</v>
      </c>
      <c r="U95" s="35">
        <v>0</v>
      </c>
      <c r="V95" s="35">
        <v>0.72399999999999998</v>
      </c>
      <c r="W95" s="35">
        <v>0</v>
      </c>
      <c r="X95" s="35" t="s">
        <v>225</v>
      </c>
      <c r="Y95" s="35">
        <v>0</v>
      </c>
      <c r="Z95" s="35">
        <v>0</v>
      </c>
      <c r="AA95" s="35">
        <v>0</v>
      </c>
      <c r="AB95" s="35">
        <v>0</v>
      </c>
      <c r="AC95" s="35">
        <v>0</v>
      </c>
      <c r="AD95" s="35">
        <v>0</v>
      </c>
      <c r="AE95" s="35">
        <f t="shared" si="36"/>
        <v>0</v>
      </c>
      <c r="AF95" s="96">
        <v>0</v>
      </c>
      <c r="AG95" s="35">
        <f t="shared" si="37"/>
        <v>-7.2802618099999989</v>
      </c>
      <c r="AH95" s="96">
        <f t="shared" si="38"/>
        <v>-9.0330311802074528E-2</v>
      </c>
      <c r="AI95" s="36" t="s">
        <v>37</v>
      </c>
      <c r="AM95" s="15"/>
      <c r="AN95" s="20"/>
      <c r="AO95" s="15"/>
    </row>
    <row r="96" spans="1:41" ht="48.75" customHeight="1" x14ac:dyDescent="0.25">
      <c r="A96" s="33" t="s">
        <v>184</v>
      </c>
      <c r="B96" s="83" t="s">
        <v>226</v>
      </c>
      <c r="C96" s="44" t="s">
        <v>227</v>
      </c>
      <c r="D96" s="35">
        <v>113.474</v>
      </c>
      <c r="E96" s="35">
        <v>0</v>
      </c>
      <c r="F96" s="35">
        <v>35.00562781</v>
      </c>
      <c r="G96" s="35">
        <v>0</v>
      </c>
      <c r="H96" s="35">
        <v>0</v>
      </c>
      <c r="I96" s="35">
        <v>0.97</v>
      </c>
      <c r="J96" s="35">
        <v>0</v>
      </c>
      <c r="K96" s="35" t="s">
        <v>228</v>
      </c>
      <c r="L96" s="35">
        <v>0</v>
      </c>
      <c r="M96" s="35">
        <v>0</v>
      </c>
      <c r="N96" s="35">
        <v>0</v>
      </c>
      <c r="O96" s="35">
        <v>0</v>
      </c>
      <c r="P96" s="35">
        <v>0</v>
      </c>
      <c r="Q96" s="35">
        <v>0</v>
      </c>
      <c r="R96" s="35">
        <v>0</v>
      </c>
      <c r="S96" s="35">
        <v>30.217640410000001</v>
      </c>
      <c r="T96" s="35">
        <v>0</v>
      </c>
      <c r="U96" s="35">
        <v>0</v>
      </c>
      <c r="V96" s="35">
        <v>0.97699999999999998</v>
      </c>
      <c r="W96" s="35">
        <v>0</v>
      </c>
      <c r="X96" s="35" t="s">
        <v>228</v>
      </c>
      <c r="Y96" s="35">
        <v>0</v>
      </c>
      <c r="Z96" s="35">
        <v>0</v>
      </c>
      <c r="AA96" s="35">
        <v>0</v>
      </c>
      <c r="AB96" s="35">
        <v>0</v>
      </c>
      <c r="AC96" s="35">
        <v>0</v>
      </c>
      <c r="AD96" s="35">
        <v>0</v>
      </c>
      <c r="AE96" s="35">
        <f t="shared" si="36"/>
        <v>0</v>
      </c>
      <c r="AF96" s="96">
        <v>0</v>
      </c>
      <c r="AG96" s="35">
        <f t="shared" si="37"/>
        <v>-4.7879873999999987</v>
      </c>
      <c r="AH96" s="96">
        <f t="shared" si="38"/>
        <v>-0.13677764689688618</v>
      </c>
      <c r="AI96" s="36" t="s">
        <v>93</v>
      </c>
      <c r="AM96" s="15"/>
      <c r="AN96" s="20"/>
      <c r="AO96" s="15"/>
    </row>
    <row r="97" spans="1:41" ht="31.5" x14ac:dyDescent="0.25">
      <c r="A97" s="27" t="s">
        <v>229</v>
      </c>
      <c r="B97" s="28" t="s">
        <v>230</v>
      </c>
      <c r="C97" s="29" t="s">
        <v>36</v>
      </c>
      <c r="D97" s="40">
        <f t="shared" ref="D97:AE97" si="39">SUM(D98:D134)</f>
        <v>2613.4347308599995</v>
      </c>
      <c r="E97" s="40">
        <f t="shared" si="39"/>
        <v>0</v>
      </c>
      <c r="F97" s="40">
        <f t="shared" si="39"/>
        <v>486.45379538000003</v>
      </c>
      <c r="G97" s="40">
        <f t="shared" si="39"/>
        <v>0</v>
      </c>
      <c r="H97" s="40">
        <f t="shared" si="39"/>
        <v>0</v>
      </c>
      <c r="I97" s="40">
        <f t="shared" si="39"/>
        <v>0</v>
      </c>
      <c r="J97" s="40">
        <f t="shared" si="39"/>
        <v>0</v>
      </c>
      <c r="K97" s="40">
        <f t="shared" si="39"/>
        <v>0</v>
      </c>
      <c r="L97" s="40">
        <f t="shared" si="39"/>
        <v>55</v>
      </c>
      <c r="M97" s="40">
        <f t="shared" si="39"/>
        <v>2.0499999999999998</v>
      </c>
      <c r="N97" s="40">
        <f t="shared" si="39"/>
        <v>0</v>
      </c>
      <c r="O97" s="40">
        <f t="shared" si="39"/>
        <v>0</v>
      </c>
      <c r="P97" s="40">
        <f t="shared" si="39"/>
        <v>0</v>
      </c>
      <c r="Q97" s="40">
        <f t="shared" si="39"/>
        <v>0</v>
      </c>
      <c r="R97" s="40">
        <f t="shared" si="39"/>
        <v>0</v>
      </c>
      <c r="S97" s="40">
        <f t="shared" si="39"/>
        <v>125.9577889</v>
      </c>
      <c r="T97" s="40">
        <f t="shared" si="39"/>
        <v>0</v>
      </c>
      <c r="U97" s="40">
        <f t="shared" si="39"/>
        <v>0</v>
      </c>
      <c r="V97" s="40">
        <f t="shared" si="39"/>
        <v>0</v>
      </c>
      <c r="W97" s="40">
        <f t="shared" si="39"/>
        <v>0</v>
      </c>
      <c r="X97" s="40">
        <f t="shared" si="39"/>
        <v>0</v>
      </c>
      <c r="Y97" s="40">
        <f t="shared" si="39"/>
        <v>68</v>
      </c>
      <c r="Z97" s="40">
        <f t="shared" si="39"/>
        <v>1.0470000000000002</v>
      </c>
      <c r="AA97" s="40">
        <f t="shared" si="39"/>
        <v>0</v>
      </c>
      <c r="AB97" s="40">
        <f t="shared" si="39"/>
        <v>0</v>
      </c>
      <c r="AC97" s="40">
        <f t="shared" si="39"/>
        <v>0</v>
      </c>
      <c r="AD97" s="40">
        <f t="shared" si="39"/>
        <v>0</v>
      </c>
      <c r="AE97" s="40">
        <f t="shared" si="39"/>
        <v>0</v>
      </c>
      <c r="AF97" s="31">
        <v>0</v>
      </c>
      <c r="AG97" s="40">
        <f>SUM(AG98:AG134)</f>
        <v>-360.67996482000007</v>
      </c>
      <c r="AH97" s="31">
        <f t="shared" si="38"/>
        <v>-0.74144752954029269</v>
      </c>
      <c r="AI97" s="32" t="s">
        <v>37</v>
      </c>
      <c r="AM97" s="15"/>
      <c r="AN97" s="20"/>
      <c r="AO97" s="15"/>
    </row>
    <row r="98" spans="1:41" ht="63" x14ac:dyDescent="0.25">
      <c r="A98" s="33" t="s">
        <v>229</v>
      </c>
      <c r="B98" s="83" t="s">
        <v>231</v>
      </c>
      <c r="C98" s="41" t="s">
        <v>232</v>
      </c>
      <c r="D98" s="35">
        <v>245.71100000000001</v>
      </c>
      <c r="E98" s="35">
        <v>0</v>
      </c>
      <c r="F98" s="35">
        <v>0</v>
      </c>
      <c r="G98" s="35">
        <v>0</v>
      </c>
      <c r="H98" s="35">
        <v>0</v>
      </c>
      <c r="I98" s="35">
        <v>0</v>
      </c>
      <c r="J98" s="35">
        <v>0</v>
      </c>
      <c r="K98" s="35">
        <v>0</v>
      </c>
      <c r="L98" s="35">
        <v>0</v>
      </c>
      <c r="M98" s="35">
        <v>0</v>
      </c>
      <c r="N98" s="35">
        <v>0</v>
      </c>
      <c r="O98" s="35">
        <v>0</v>
      </c>
      <c r="P98" s="35">
        <v>0</v>
      </c>
      <c r="Q98" s="35">
        <v>0</v>
      </c>
      <c r="R98" s="35">
        <v>0</v>
      </c>
      <c r="S98" s="35">
        <v>0</v>
      </c>
      <c r="T98" s="35">
        <v>0</v>
      </c>
      <c r="U98" s="35">
        <v>0</v>
      </c>
      <c r="V98" s="35">
        <v>0</v>
      </c>
      <c r="W98" s="35">
        <v>0</v>
      </c>
      <c r="X98" s="35">
        <v>0</v>
      </c>
      <c r="Y98" s="35">
        <v>0</v>
      </c>
      <c r="Z98" s="35">
        <v>0</v>
      </c>
      <c r="AA98" s="35">
        <v>0</v>
      </c>
      <c r="AB98" s="35">
        <v>0</v>
      </c>
      <c r="AC98" s="35">
        <v>0</v>
      </c>
      <c r="AD98" s="35">
        <v>0</v>
      </c>
      <c r="AE98" s="35">
        <f t="shared" ref="AE98:AE132" si="40">R98-E98</f>
        <v>0</v>
      </c>
      <c r="AF98" s="96">
        <v>0</v>
      </c>
      <c r="AG98" s="35">
        <f t="shared" ref="AG98:AG132" si="41">S98-F98</f>
        <v>0</v>
      </c>
      <c r="AH98" s="96">
        <v>0</v>
      </c>
      <c r="AI98" s="36" t="s">
        <v>37</v>
      </c>
      <c r="AM98" s="15"/>
      <c r="AN98" s="20"/>
      <c r="AO98" s="15"/>
    </row>
    <row r="99" spans="1:41" ht="31.5" x14ac:dyDescent="0.25">
      <c r="A99" s="33" t="s">
        <v>229</v>
      </c>
      <c r="B99" s="83" t="s">
        <v>233</v>
      </c>
      <c r="C99" s="41" t="s">
        <v>234</v>
      </c>
      <c r="D99" s="35">
        <v>56.157330770000002</v>
      </c>
      <c r="E99" s="35">
        <v>0</v>
      </c>
      <c r="F99" s="35">
        <v>0</v>
      </c>
      <c r="G99" s="35">
        <v>0</v>
      </c>
      <c r="H99" s="35">
        <v>0</v>
      </c>
      <c r="I99" s="35">
        <v>0</v>
      </c>
      <c r="J99" s="35">
        <v>0</v>
      </c>
      <c r="K99" s="35">
        <v>0</v>
      </c>
      <c r="L99" s="35">
        <v>0</v>
      </c>
      <c r="M99" s="35">
        <v>0</v>
      </c>
      <c r="N99" s="35">
        <v>0</v>
      </c>
      <c r="O99" s="35">
        <v>0</v>
      </c>
      <c r="P99" s="35">
        <v>0</v>
      </c>
      <c r="Q99" s="35">
        <v>0</v>
      </c>
      <c r="R99" s="35">
        <v>0</v>
      </c>
      <c r="S99" s="35">
        <v>0</v>
      </c>
      <c r="T99" s="35">
        <v>0</v>
      </c>
      <c r="U99" s="35">
        <v>0</v>
      </c>
      <c r="V99" s="35">
        <v>0</v>
      </c>
      <c r="W99" s="35">
        <v>0</v>
      </c>
      <c r="X99" s="35">
        <v>0</v>
      </c>
      <c r="Y99" s="35">
        <v>0</v>
      </c>
      <c r="Z99" s="35">
        <v>0</v>
      </c>
      <c r="AA99" s="35">
        <v>0</v>
      </c>
      <c r="AB99" s="35">
        <v>0</v>
      </c>
      <c r="AC99" s="35">
        <v>0</v>
      </c>
      <c r="AD99" s="35">
        <v>0</v>
      </c>
      <c r="AE99" s="35">
        <f t="shared" si="40"/>
        <v>0</v>
      </c>
      <c r="AF99" s="96">
        <v>0</v>
      </c>
      <c r="AG99" s="35">
        <f t="shared" si="41"/>
        <v>0</v>
      </c>
      <c r="AH99" s="96">
        <v>0</v>
      </c>
      <c r="AI99" s="36" t="s">
        <v>37</v>
      </c>
      <c r="AM99" s="15"/>
      <c r="AN99" s="20"/>
      <c r="AO99" s="15"/>
    </row>
    <row r="100" spans="1:41" ht="47.25" x14ac:dyDescent="0.25">
      <c r="A100" s="33" t="s">
        <v>229</v>
      </c>
      <c r="B100" s="83" t="s">
        <v>235</v>
      </c>
      <c r="C100" s="41" t="s">
        <v>236</v>
      </c>
      <c r="D100" s="35">
        <v>187.21101695000002</v>
      </c>
      <c r="E100" s="35">
        <v>0</v>
      </c>
      <c r="F100" s="35">
        <v>187.21101694999999</v>
      </c>
      <c r="G100" s="35">
        <v>0</v>
      </c>
      <c r="H100" s="35">
        <v>0</v>
      </c>
      <c r="I100" s="35">
        <v>0</v>
      </c>
      <c r="J100" s="35">
        <v>0</v>
      </c>
      <c r="K100" s="35" t="s">
        <v>237</v>
      </c>
      <c r="L100" s="35">
        <v>2</v>
      </c>
      <c r="M100" s="35">
        <v>0</v>
      </c>
      <c r="N100" s="35">
        <v>0</v>
      </c>
      <c r="O100" s="35">
        <v>0</v>
      </c>
      <c r="P100" s="35">
        <v>0</v>
      </c>
      <c r="Q100" s="35">
        <v>0</v>
      </c>
      <c r="R100" s="35">
        <v>0</v>
      </c>
      <c r="S100" s="35">
        <v>0</v>
      </c>
      <c r="T100" s="35">
        <v>0</v>
      </c>
      <c r="U100" s="35">
        <v>0</v>
      </c>
      <c r="V100" s="35">
        <v>0</v>
      </c>
      <c r="W100" s="35">
        <v>0</v>
      </c>
      <c r="X100" s="35">
        <v>0</v>
      </c>
      <c r="Y100" s="35">
        <v>0</v>
      </c>
      <c r="Z100" s="35">
        <v>0</v>
      </c>
      <c r="AA100" s="35">
        <v>0</v>
      </c>
      <c r="AB100" s="35">
        <v>0</v>
      </c>
      <c r="AC100" s="35">
        <v>0</v>
      </c>
      <c r="AD100" s="35">
        <v>0</v>
      </c>
      <c r="AE100" s="35">
        <f t="shared" si="40"/>
        <v>0</v>
      </c>
      <c r="AF100" s="96">
        <v>0</v>
      </c>
      <c r="AG100" s="35">
        <f t="shared" si="41"/>
        <v>-187.21101694999999</v>
      </c>
      <c r="AH100" s="96">
        <f t="shared" si="38"/>
        <v>-1</v>
      </c>
      <c r="AI100" s="36" t="s">
        <v>238</v>
      </c>
      <c r="AM100" s="15"/>
      <c r="AN100" s="20"/>
      <c r="AO100" s="15"/>
    </row>
    <row r="101" spans="1:41" ht="78.75" x14ac:dyDescent="0.25">
      <c r="A101" s="33" t="s">
        <v>229</v>
      </c>
      <c r="B101" s="83" t="s">
        <v>239</v>
      </c>
      <c r="C101" s="41" t="s">
        <v>240</v>
      </c>
      <c r="D101" s="35">
        <v>327.69491525000001</v>
      </c>
      <c r="E101" s="35">
        <v>0</v>
      </c>
      <c r="F101" s="35">
        <v>10</v>
      </c>
      <c r="G101" s="35">
        <v>0</v>
      </c>
      <c r="H101" s="35">
        <v>0</v>
      </c>
      <c r="I101" s="35">
        <v>0</v>
      </c>
      <c r="J101" s="35">
        <v>0</v>
      </c>
      <c r="K101" s="35" t="s">
        <v>241</v>
      </c>
      <c r="L101" s="35">
        <v>24</v>
      </c>
      <c r="M101" s="35">
        <v>0</v>
      </c>
      <c r="N101" s="35">
        <v>0</v>
      </c>
      <c r="O101" s="35">
        <v>0</v>
      </c>
      <c r="P101" s="35">
        <v>0</v>
      </c>
      <c r="Q101" s="35">
        <v>0</v>
      </c>
      <c r="R101" s="35">
        <v>0</v>
      </c>
      <c r="S101" s="35">
        <v>11.646342450000001</v>
      </c>
      <c r="T101" s="35">
        <v>0</v>
      </c>
      <c r="U101" s="35">
        <v>0</v>
      </c>
      <c r="V101" s="35">
        <v>0</v>
      </c>
      <c r="W101" s="35">
        <v>0</v>
      </c>
      <c r="X101" s="35" t="s">
        <v>242</v>
      </c>
      <c r="Y101" s="35">
        <v>7</v>
      </c>
      <c r="Z101" s="35">
        <v>0</v>
      </c>
      <c r="AA101" s="35">
        <v>0</v>
      </c>
      <c r="AB101" s="35">
        <v>0</v>
      </c>
      <c r="AC101" s="35">
        <v>0</v>
      </c>
      <c r="AD101" s="35">
        <v>0</v>
      </c>
      <c r="AE101" s="35">
        <f t="shared" si="40"/>
        <v>0</v>
      </c>
      <c r="AF101" s="96">
        <v>0</v>
      </c>
      <c r="AG101" s="35">
        <f t="shared" si="41"/>
        <v>1.6463424500000006</v>
      </c>
      <c r="AH101" s="96">
        <f t="shared" si="38"/>
        <v>0.16463424500000007</v>
      </c>
      <c r="AI101" s="36" t="s">
        <v>243</v>
      </c>
      <c r="AM101" s="15"/>
      <c r="AN101" s="20"/>
      <c r="AO101" s="15"/>
    </row>
    <row r="102" spans="1:41" ht="93" customHeight="1" x14ac:dyDescent="0.25">
      <c r="A102" s="33" t="s">
        <v>229</v>
      </c>
      <c r="B102" s="83" t="s">
        <v>244</v>
      </c>
      <c r="C102" s="41" t="s">
        <v>245</v>
      </c>
      <c r="D102" s="35">
        <v>130.64077745</v>
      </c>
      <c r="E102" s="35">
        <v>0</v>
      </c>
      <c r="F102" s="35">
        <v>21.053999999999998</v>
      </c>
      <c r="G102" s="35">
        <v>0</v>
      </c>
      <c r="H102" s="35">
        <v>0</v>
      </c>
      <c r="I102" s="35">
        <v>0</v>
      </c>
      <c r="J102" s="35">
        <v>0</v>
      </c>
      <c r="K102" s="35" t="s">
        <v>246</v>
      </c>
      <c r="L102" s="35">
        <v>2</v>
      </c>
      <c r="M102" s="35">
        <v>0</v>
      </c>
      <c r="N102" s="35">
        <v>0</v>
      </c>
      <c r="O102" s="35">
        <v>0</v>
      </c>
      <c r="P102" s="35">
        <v>0</v>
      </c>
      <c r="Q102" s="35">
        <v>0</v>
      </c>
      <c r="R102" s="35">
        <v>0</v>
      </c>
      <c r="S102" s="35">
        <v>0</v>
      </c>
      <c r="T102" s="35">
        <v>0</v>
      </c>
      <c r="U102" s="35">
        <v>0</v>
      </c>
      <c r="V102" s="35">
        <v>0</v>
      </c>
      <c r="W102" s="35">
        <v>0</v>
      </c>
      <c r="X102" s="35">
        <v>0</v>
      </c>
      <c r="Y102" s="35">
        <v>0</v>
      </c>
      <c r="Z102" s="35">
        <v>0</v>
      </c>
      <c r="AA102" s="35">
        <v>0</v>
      </c>
      <c r="AB102" s="35">
        <v>0</v>
      </c>
      <c r="AC102" s="35">
        <v>0</v>
      </c>
      <c r="AD102" s="35">
        <v>0</v>
      </c>
      <c r="AE102" s="35">
        <f t="shared" si="40"/>
        <v>0</v>
      </c>
      <c r="AF102" s="96">
        <v>0</v>
      </c>
      <c r="AG102" s="35">
        <f t="shared" si="41"/>
        <v>-21.053999999999998</v>
      </c>
      <c r="AH102" s="96">
        <f t="shared" si="38"/>
        <v>-1</v>
      </c>
      <c r="AI102" s="36" t="s">
        <v>247</v>
      </c>
      <c r="AM102" s="15"/>
      <c r="AN102" s="20"/>
      <c r="AO102" s="15"/>
    </row>
    <row r="103" spans="1:41" ht="61.5" customHeight="1" x14ac:dyDescent="0.25">
      <c r="A103" s="33" t="s">
        <v>229</v>
      </c>
      <c r="B103" s="83" t="s">
        <v>248</v>
      </c>
      <c r="C103" s="41" t="s">
        <v>249</v>
      </c>
      <c r="D103" s="35">
        <v>98.538000000000011</v>
      </c>
      <c r="E103" s="35">
        <v>0</v>
      </c>
      <c r="F103" s="35">
        <v>18.5</v>
      </c>
      <c r="G103" s="35">
        <v>0</v>
      </c>
      <c r="H103" s="35">
        <v>0</v>
      </c>
      <c r="I103" s="35">
        <v>0</v>
      </c>
      <c r="J103" s="35">
        <v>0</v>
      </c>
      <c r="K103" s="35" t="s">
        <v>250</v>
      </c>
      <c r="L103" s="35">
        <v>1</v>
      </c>
      <c r="M103" s="35">
        <v>0</v>
      </c>
      <c r="N103" s="35">
        <v>0</v>
      </c>
      <c r="O103" s="35">
        <v>0</v>
      </c>
      <c r="P103" s="35">
        <v>0</v>
      </c>
      <c r="Q103" s="35">
        <v>0</v>
      </c>
      <c r="R103" s="35">
        <v>0</v>
      </c>
      <c r="S103" s="35">
        <v>17.392110840000001</v>
      </c>
      <c r="T103" s="35">
        <v>0</v>
      </c>
      <c r="U103" s="35">
        <v>0</v>
      </c>
      <c r="V103" s="35">
        <v>0</v>
      </c>
      <c r="W103" s="35">
        <v>0</v>
      </c>
      <c r="X103" s="35" t="s">
        <v>251</v>
      </c>
      <c r="Y103" s="35">
        <v>7</v>
      </c>
      <c r="Z103" s="35">
        <v>0.90900000000000003</v>
      </c>
      <c r="AA103" s="35">
        <v>0</v>
      </c>
      <c r="AB103" s="35">
        <v>0</v>
      </c>
      <c r="AC103" s="35">
        <v>0</v>
      </c>
      <c r="AD103" s="35">
        <v>0</v>
      </c>
      <c r="AE103" s="35">
        <f t="shared" si="40"/>
        <v>0</v>
      </c>
      <c r="AF103" s="96">
        <v>0</v>
      </c>
      <c r="AG103" s="35">
        <f t="shared" si="41"/>
        <v>-1.1078891599999992</v>
      </c>
      <c r="AH103" s="96">
        <f t="shared" si="38"/>
        <v>-5.9885900540540493E-2</v>
      </c>
      <c r="AI103" s="36" t="s">
        <v>37</v>
      </c>
      <c r="AM103" s="15"/>
      <c r="AN103" s="20"/>
      <c r="AO103" s="15"/>
    </row>
    <row r="104" spans="1:41" ht="47.25" x14ac:dyDescent="0.25">
      <c r="A104" s="33" t="s">
        <v>229</v>
      </c>
      <c r="B104" s="83" t="s">
        <v>252</v>
      </c>
      <c r="C104" s="41" t="s">
        <v>253</v>
      </c>
      <c r="D104" s="35">
        <v>190.28865098</v>
      </c>
      <c r="E104" s="35">
        <v>0</v>
      </c>
      <c r="F104" s="35">
        <v>50</v>
      </c>
      <c r="G104" s="35">
        <v>0</v>
      </c>
      <c r="H104" s="35">
        <v>0</v>
      </c>
      <c r="I104" s="35">
        <v>0</v>
      </c>
      <c r="J104" s="35">
        <v>0</v>
      </c>
      <c r="K104" s="35" t="s">
        <v>254</v>
      </c>
      <c r="L104" s="35">
        <v>1</v>
      </c>
      <c r="M104" s="35">
        <v>0</v>
      </c>
      <c r="N104" s="35">
        <v>0</v>
      </c>
      <c r="O104" s="35">
        <v>0</v>
      </c>
      <c r="P104" s="35">
        <v>0</v>
      </c>
      <c r="Q104" s="35">
        <v>0</v>
      </c>
      <c r="R104" s="35">
        <v>0</v>
      </c>
      <c r="S104" s="35">
        <v>0</v>
      </c>
      <c r="T104" s="35">
        <v>0</v>
      </c>
      <c r="U104" s="35">
        <v>0</v>
      </c>
      <c r="V104" s="35">
        <v>0</v>
      </c>
      <c r="W104" s="35">
        <v>0</v>
      </c>
      <c r="X104" s="35">
        <v>0</v>
      </c>
      <c r="Y104" s="35">
        <v>0</v>
      </c>
      <c r="Z104" s="35">
        <v>0</v>
      </c>
      <c r="AA104" s="35">
        <v>0</v>
      </c>
      <c r="AB104" s="35">
        <v>0</v>
      </c>
      <c r="AC104" s="35">
        <v>0</v>
      </c>
      <c r="AD104" s="35">
        <v>0</v>
      </c>
      <c r="AE104" s="35">
        <f t="shared" si="40"/>
        <v>0</v>
      </c>
      <c r="AF104" s="96">
        <v>0</v>
      </c>
      <c r="AG104" s="35">
        <f t="shared" si="41"/>
        <v>-50</v>
      </c>
      <c r="AH104" s="96">
        <f t="shared" si="38"/>
        <v>-1</v>
      </c>
      <c r="AI104" s="36" t="s">
        <v>255</v>
      </c>
      <c r="AM104" s="15"/>
      <c r="AN104" s="20"/>
      <c r="AO104" s="15"/>
    </row>
    <row r="105" spans="1:41" ht="63" x14ac:dyDescent="0.25">
      <c r="A105" s="33" t="s">
        <v>229</v>
      </c>
      <c r="B105" s="83" t="s">
        <v>256</v>
      </c>
      <c r="C105" s="41" t="s">
        <v>257</v>
      </c>
      <c r="D105" s="35">
        <v>146.82555798999999</v>
      </c>
      <c r="E105" s="35">
        <v>0</v>
      </c>
      <c r="F105" s="35">
        <v>25</v>
      </c>
      <c r="G105" s="35">
        <v>0</v>
      </c>
      <c r="H105" s="35">
        <v>0</v>
      </c>
      <c r="I105" s="35">
        <v>0</v>
      </c>
      <c r="J105" s="35">
        <v>0</v>
      </c>
      <c r="K105" s="35" t="s">
        <v>258</v>
      </c>
      <c r="L105" s="35">
        <v>1</v>
      </c>
      <c r="M105" s="35">
        <v>0.55000000000000004</v>
      </c>
      <c r="N105" s="35">
        <v>0</v>
      </c>
      <c r="O105" s="35">
        <v>0</v>
      </c>
      <c r="P105" s="35">
        <v>0</v>
      </c>
      <c r="Q105" s="35">
        <v>0</v>
      </c>
      <c r="R105" s="35">
        <v>0</v>
      </c>
      <c r="S105" s="35">
        <v>0</v>
      </c>
      <c r="T105" s="35">
        <v>0</v>
      </c>
      <c r="U105" s="35">
        <v>0</v>
      </c>
      <c r="V105" s="35">
        <v>0</v>
      </c>
      <c r="W105" s="35">
        <v>0</v>
      </c>
      <c r="X105" s="35">
        <v>0</v>
      </c>
      <c r="Y105" s="35">
        <v>0</v>
      </c>
      <c r="Z105" s="35">
        <v>0</v>
      </c>
      <c r="AA105" s="35">
        <v>0</v>
      </c>
      <c r="AB105" s="35">
        <v>0</v>
      </c>
      <c r="AC105" s="35">
        <v>0</v>
      </c>
      <c r="AD105" s="35">
        <v>0</v>
      </c>
      <c r="AE105" s="35">
        <f t="shared" si="40"/>
        <v>0</v>
      </c>
      <c r="AF105" s="96">
        <v>0</v>
      </c>
      <c r="AG105" s="35">
        <f t="shared" si="41"/>
        <v>-25</v>
      </c>
      <c r="AH105" s="96">
        <f t="shared" si="38"/>
        <v>-1</v>
      </c>
      <c r="AI105" s="36" t="s">
        <v>259</v>
      </c>
      <c r="AM105" s="15"/>
      <c r="AN105" s="20"/>
      <c r="AO105" s="15"/>
    </row>
    <row r="106" spans="1:41" ht="103.5" customHeight="1" x14ac:dyDescent="0.25">
      <c r="A106" s="33" t="s">
        <v>229</v>
      </c>
      <c r="B106" s="83" t="s">
        <v>260</v>
      </c>
      <c r="C106" s="41" t="s">
        <v>261</v>
      </c>
      <c r="D106" s="35">
        <v>15</v>
      </c>
      <c r="E106" s="35">
        <v>0</v>
      </c>
      <c r="F106" s="35">
        <v>15</v>
      </c>
      <c r="G106" s="35">
        <v>0</v>
      </c>
      <c r="H106" s="35">
        <v>0</v>
      </c>
      <c r="I106" s="35">
        <v>0</v>
      </c>
      <c r="J106" s="35">
        <v>0</v>
      </c>
      <c r="K106" s="35" t="s">
        <v>262</v>
      </c>
      <c r="L106" s="35">
        <v>3</v>
      </c>
      <c r="M106" s="35">
        <v>0</v>
      </c>
      <c r="N106" s="35">
        <v>0</v>
      </c>
      <c r="O106" s="35">
        <v>0</v>
      </c>
      <c r="P106" s="35">
        <v>0</v>
      </c>
      <c r="Q106" s="35">
        <v>0</v>
      </c>
      <c r="R106" s="35">
        <v>0</v>
      </c>
      <c r="S106" s="35">
        <v>13.91649219</v>
      </c>
      <c r="T106" s="35">
        <v>0</v>
      </c>
      <c r="U106" s="35">
        <v>0</v>
      </c>
      <c r="V106" s="35">
        <v>0</v>
      </c>
      <c r="W106" s="35">
        <v>0</v>
      </c>
      <c r="X106" s="35" t="s">
        <v>263</v>
      </c>
      <c r="Y106" s="35">
        <v>2</v>
      </c>
      <c r="Z106" s="35">
        <v>0</v>
      </c>
      <c r="AA106" s="35">
        <v>0</v>
      </c>
      <c r="AB106" s="35">
        <v>0</v>
      </c>
      <c r="AC106" s="35">
        <v>0</v>
      </c>
      <c r="AD106" s="35">
        <v>0</v>
      </c>
      <c r="AE106" s="35">
        <f t="shared" si="40"/>
        <v>0</v>
      </c>
      <c r="AF106" s="96">
        <v>0</v>
      </c>
      <c r="AG106" s="35">
        <f t="shared" si="41"/>
        <v>-1.0835078100000004</v>
      </c>
      <c r="AH106" s="96">
        <f t="shared" si="38"/>
        <v>-7.2233854000000028E-2</v>
      </c>
      <c r="AI106" s="36" t="s">
        <v>37</v>
      </c>
      <c r="AM106" s="15"/>
      <c r="AN106" s="20"/>
      <c r="AO106" s="15"/>
    </row>
    <row r="107" spans="1:41" ht="94.5" x14ac:dyDescent="0.25">
      <c r="A107" s="33" t="s">
        <v>229</v>
      </c>
      <c r="B107" s="83" t="s">
        <v>264</v>
      </c>
      <c r="C107" s="41" t="s">
        <v>265</v>
      </c>
      <c r="D107" s="35">
        <v>118.86091202</v>
      </c>
      <c r="E107" s="35">
        <v>0</v>
      </c>
      <c r="F107" s="35">
        <v>19</v>
      </c>
      <c r="G107" s="35">
        <v>0</v>
      </c>
      <c r="H107" s="35">
        <v>0</v>
      </c>
      <c r="I107" s="35">
        <v>0</v>
      </c>
      <c r="J107" s="35">
        <v>0</v>
      </c>
      <c r="K107" s="35" t="s">
        <v>266</v>
      </c>
      <c r="L107" s="35">
        <v>5</v>
      </c>
      <c r="M107" s="35">
        <v>0</v>
      </c>
      <c r="N107" s="35">
        <v>0</v>
      </c>
      <c r="O107" s="35">
        <v>0</v>
      </c>
      <c r="P107" s="35">
        <v>0</v>
      </c>
      <c r="Q107" s="35">
        <v>0</v>
      </c>
      <c r="R107" s="35">
        <v>0</v>
      </c>
      <c r="S107" s="35">
        <v>16.498901109999998</v>
      </c>
      <c r="T107" s="35">
        <v>0</v>
      </c>
      <c r="U107" s="35">
        <v>0</v>
      </c>
      <c r="V107" s="35">
        <v>0</v>
      </c>
      <c r="W107" s="35">
        <v>0</v>
      </c>
      <c r="X107" s="35" t="s">
        <v>267</v>
      </c>
      <c r="Y107" s="35">
        <v>2</v>
      </c>
      <c r="Z107" s="35">
        <v>0.13800000000000001</v>
      </c>
      <c r="AA107" s="35">
        <v>0</v>
      </c>
      <c r="AB107" s="35">
        <v>0</v>
      </c>
      <c r="AC107" s="35">
        <v>0</v>
      </c>
      <c r="AD107" s="35">
        <v>0</v>
      </c>
      <c r="AE107" s="35">
        <f t="shared" si="40"/>
        <v>0</v>
      </c>
      <c r="AF107" s="96">
        <v>0</v>
      </c>
      <c r="AG107" s="35">
        <f t="shared" si="41"/>
        <v>-2.5010988900000015</v>
      </c>
      <c r="AH107" s="96">
        <f t="shared" si="38"/>
        <v>-0.13163678368421061</v>
      </c>
      <c r="AI107" s="36" t="s">
        <v>268</v>
      </c>
      <c r="AM107" s="15"/>
      <c r="AN107" s="20"/>
      <c r="AO107" s="15"/>
    </row>
    <row r="108" spans="1:41" ht="223.5" customHeight="1" x14ac:dyDescent="0.25">
      <c r="A108" s="33" t="s">
        <v>229</v>
      </c>
      <c r="B108" s="83" t="s">
        <v>269</v>
      </c>
      <c r="C108" s="41" t="s">
        <v>270</v>
      </c>
      <c r="D108" s="35">
        <v>352.71344968</v>
      </c>
      <c r="E108" s="35">
        <v>0</v>
      </c>
      <c r="F108" s="35">
        <v>27.5</v>
      </c>
      <c r="G108" s="35">
        <v>0</v>
      </c>
      <c r="H108" s="35">
        <v>0</v>
      </c>
      <c r="I108" s="35">
        <v>0</v>
      </c>
      <c r="J108" s="35">
        <v>0</v>
      </c>
      <c r="K108" s="35" t="s">
        <v>271</v>
      </c>
      <c r="L108" s="35">
        <v>4</v>
      </c>
      <c r="M108" s="35">
        <v>1.5</v>
      </c>
      <c r="N108" s="35">
        <v>0</v>
      </c>
      <c r="O108" s="35">
        <v>0</v>
      </c>
      <c r="P108" s="35">
        <v>0</v>
      </c>
      <c r="Q108" s="35">
        <v>0</v>
      </c>
      <c r="R108" s="35">
        <v>0</v>
      </c>
      <c r="S108" s="35">
        <v>0</v>
      </c>
      <c r="T108" s="35">
        <v>0</v>
      </c>
      <c r="U108" s="35">
        <v>0</v>
      </c>
      <c r="V108" s="35">
        <v>0</v>
      </c>
      <c r="W108" s="35">
        <v>0</v>
      </c>
      <c r="X108" s="35">
        <v>0</v>
      </c>
      <c r="Y108" s="35">
        <v>0</v>
      </c>
      <c r="Z108" s="35">
        <v>0</v>
      </c>
      <c r="AA108" s="35">
        <v>0</v>
      </c>
      <c r="AB108" s="35">
        <v>0</v>
      </c>
      <c r="AC108" s="35">
        <v>0</v>
      </c>
      <c r="AD108" s="35">
        <v>0</v>
      </c>
      <c r="AE108" s="35">
        <f t="shared" si="40"/>
        <v>0</v>
      </c>
      <c r="AF108" s="96">
        <v>0</v>
      </c>
      <c r="AG108" s="35">
        <f t="shared" si="41"/>
        <v>-27.5</v>
      </c>
      <c r="AH108" s="96">
        <f t="shared" si="38"/>
        <v>-1</v>
      </c>
      <c r="AI108" s="36" t="s">
        <v>272</v>
      </c>
      <c r="AM108" s="15"/>
      <c r="AN108" s="20"/>
      <c r="AO108" s="15"/>
    </row>
    <row r="109" spans="1:41" ht="47.25" x14ac:dyDescent="0.25">
      <c r="A109" s="33" t="s">
        <v>229</v>
      </c>
      <c r="B109" s="83" t="s">
        <v>273</v>
      </c>
      <c r="C109" s="41" t="s">
        <v>274</v>
      </c>
      <c r="D109" s="35">
        <v>36.553980000000003</v>
      </c>
      <c r="E109" s="35">
        <v>0</v>
      </c>
      <c r="F109" s="35">
        <v>36.553980000000003</v>
      </c>
      <c r="G109" s="35">
        <v>0</v>
      </c>
      <c r="H109" s="35">
        <v>0</v>
      </c>
      <c r="I109" s="35">
        <v>0</v>
      </c>
      <c r="J109" s="35">
        <v>0</v>
      </c>
      <c r="K109" s="35" t="s">
        <v>275</v>
      </c>
      <c r="L109" s="35">
        <v>1</v>
      </c>
      <c r="M109" s="35">
        <v>0</v>
      </c>
      <c r="N109" s="35">
        <v>0</v>
      </c>
      <c r="O109" s="35">
        <v>0</v>
      </c>
      <c r="P109" s="35">
        <v>0</v>
      </c>
      <c r="Q109" s="35">
        <v>0</v>
      </c>
      <c r="R109" s="35">
        <v>0</v>
      </c>
      <c r="S109" s="35">
        <v>0</v>
      </c>
      <c r="T109" s="35">
        <v>0</v>
      </c>
      <c r="U109" s="35">
        <v>0</v>
      </c>
      <c r="V109" s="35">
        <v>0</v>
      </c>
      <c r="W109" s="35">
        <v>0</v>
      </c>
      <c r="X109" s="35">
        <v>0</v>
      </c>
      <c r="Y109" s="35">
        <v>0</v>
      </c>
      <c r="Z109" s="35">
        <v>0</v>
      </c>
      <c r="AA109" s="35">
        <v>0</v>
      </c>
      <c r="AB109" s="35">
        <v>0</v>
      </c>
      <c r="AC109" s="35">
        <v>0</v>
      </c>
      <c r="AD109" s="35">
        <v>0</v>
      </c>
      <c r="AE109" s="35">
        <f t="shared" si="40"/>
        <v>0</v>
      </c>
      <c r="AF109" s="96">
        <v>0</v>
      </c>
      <c r="AG109" s="35">
        <f t="shared" si="41"/>
        <v>-36.553980000000003</v>
      </c>
      <c r="AH109" s="96">
        <f t="shared" si="38"/>
        <v>-1</v>
      </c>
      <c r="AI109" s="36" t="s">
        <v>276</v>
      </c>
      <c r="AM109" s="15"/>
      <c r="AN109" s="20"/>
      <c r="AO109" s="15"/>
    </row>
    <row r="110" spans="1:41" ht="63" x14ac:dyDescent="0.25">
      <c r="A110" s="33" t="s">
        <v>229</v>
      </c>
      <c r="B110" s="83" t="s">
        <v>277</v>
      </c>
      <c r="C110" s="41" t="s">
        <v>278</v>
      </c>
      <c r="D110" s="35">
        <v>28.245335000000001</v>
      </c>
      <c r="E110" s="35">
        <v>0</v>
      </c>
      <c r="F110" s="35">
        <v>28.245335000000001</v>
      </c>
      <c r="G110" s="35">
        <v>0</v>
      </c>
      <c r="H110" s="35">
        <v>0</v>
      </c>
      <c r="I110" s="35">
        <v>0</v>
      </c>
      <c r="J110" s="35">
        <v>0</v>
      </c>
      <c r="K110" s="35" t="s">
        <v>279</v>
      </c>
      <c r="L110" s="35">
        <v>1</v>
      </c>
      <c r="M110" s="35">
        <v>0</v>
      </c>
      <c r="N110" s="35">
        <v>0</v>
      </c>
      <c r="O110" s="35">
        <v>0</v>
      </c>
      <c r="P110" s="35">
        <v>0</v>
      </c>
      <c r="Q110" s="35">
        <v>0</v>
      </c>
      <c r="R110" s="35">
        <v>0</v>
      </c>
      <c r="S110" s="35">
        <v>23.994996749999999</v>
      </c>
      <c r="T110" s="35">
        <v>0</v>
      </c>
      <c r="U110" s="35">
        <v>0</v>
      </c>
      <c r="V110" s="35">
        <v>0</v>
      </c>
      <c r="W110" s="35">
        <v>0</v>
      </c>
      <c r="X110" s="35" t="s">
        <v>280</v>
      </c>
      <c r="Y110" s="35">
        <v>1</v>
      </c>
      <c r="Z110" s="35">
        <v>0</v>
      </c>
      <c r="AA110" s="35">
        <v>0</v>
      </c>
      <c r="AB110" s="35">
        <v>0</v>
      </c>
      <c r="AC110" s="35">
        <v>0</v>
      </c>
      <c r="AD110" s="35">
        <v>0</v>
      </c>
      <c r="AE110" s="35">
        <f t="shared" si="40"/>
        <v>0</v>
      </c>
      <c r="AF110" s="96">
        <v>0</v>
      </c>
      <c r="AG110" s="35">
        <f t="shared" si="41"/>
        <v>-4.2503382500000022</v>
      </c>
      <c r="AH110" s="96">
        <f t="shared" si="38"/>
        <v>-0.15047930038712595</v>
      </c>
      <c r="AI110" s="36" t="s">
        <v>281</v>
      </c>
      <c r="AM110" s="15"/>
      <c r="AN110" s="20"/>
      <c r="AO110" s="15"/>
    </row>
    <row r="111" spans="1:41" ht="31.5" x14ac:dyDescent="0.25">
      <c r="A111" s="33" t="s">
        <v>229</v>
      </c>
      <c r="B111" s="83" t="s">
        <v>282</v>
      </c>
      <c r="C111" s="41" t="s">
        <v>283</v>
      </c>
      <c r="D111" s="35">
        <v>9.9756451599999991</v>
      </c>
      <c r="E111" s="35">
        <v>0</v>
      </c>
      <c r="F111" s="35">
        <v>0</v>
      </c>
      <c r="G111" s="35">
        <v>0</v>
      </c>
      <c r="H111" s="35">
        <v>0</v>
      </c>
      <c r="I111" s="35">
        <v>0</v>
      </c>
      <c r="J111" s="35">
        <v>0</v>
      </c>
      <c r="K111" s="35">
        <v>0</v>
      </c>
      <c r="L111" s="35">
        <v>0</v>
      </c>
      <c r="M111" s="35">
        <v>0</v>
      </c>
      <c r="N111" s="35">
        <v>0</v>
      </c>
      <c r="O111" s="35">
        <v>0</v>
      </c>
      <c r="P111" s="35">
        <v>0</v>
      </c>
      <c r="Q111" s="35">
        <v>0</v>
      </c>
      <c r="R111" s="35">
        <v>0</v>
      </c>
      <c r="S111" s="35">
        <v>0</v>
      </c>
      <c r="T111" s="35">
        <v>0</v>
      </c>
      <c r="U111" s="35">
        <v>0</v>
      </c>
      <c r="V111" s="35">
        <v>0</v>
      </c>
      <c r="W111" s="35">
        <v>0</v>
      </c>
      <c r="X111" s="35">
        <v>0</v>
      </c>
      <c r="Y111" s="35">
        <v>0</v>
      </c>
      <c r="Z111" s="35">
        <v>0</v>
      </c>
      <c r="AA111" s="35">
        <v>0</v>
      </c>
      <c r="AB111" s="35">
        <v>0</v>
      </c>
      <c r="AC111" s="35">
        <v>0</v>
      </c>
      <c r="AD111" s="35">
        <v>0</v>
      </c>
      <c r="AE111" s="35">
        <f t="shared" si="40"/>
        <v>0</v>
      </c>
      <c r="AF111" s="96">
        <v>0</v>
      </c>
      <c r="AG111" s="35">
        <f t="shared" si="41"/>
        <v>0</v>
      </c>
      <c r="AH111" s="96">
        <v>0</v>
      </c>
      <c r="AI111" s="36" t="s">
        <v>37</v>
      </c>
      <c r="AM111" s="15"/>
      <c r="AN111" s="20"/>
      <c r="AO111" s="15"/>
    </row>
    <row r="112" spans="1:41" ht="31.5" x14ac:dyDescent="0.25">
      <c r="A112" s="33" t="s">
        <v>229</v>
      </c>
      <c r="B112" s="83" t="s">
        <v>284</v>
      </c>
      <c r="C112" s="41" t="s">
        <v>285</v>
      </c>
      <c r="D112" s="35">
        <v>6.9500125200000005</v>
      </c>
      <c r="E112" s="35">
        <v>0</v>
      </c>
      <c r="F112" s="35">
        <v>0</v>
      </c>
      <c r="G112" s="35">
        <v>0</v>
      </c>
      <c r="H112" s="35">
        <v>0</v>
      </c>
      <c r="I112" s="35">
        <v>0</v>
      </c>
      <c r="J112" s="35">
        <v>0</v>
      </c>
      <c r="K112" s="35">
        <v>0</v>
      </c>
      <c r="L112" s="35">
        <v>0</v>
      </c>
      <c r="M112" s="35">
        <v>0</v>
      </c>
      <c r="N112" s="35">
        <v>0</v>
      </c>
      <c r="O112" s="35">
        <v>0</v>
      </c>
      <c r="P112" s="35">
        <v>0</v>
      </c>
      <c r="Q112" s="35">
        <v>0</v>
      </c>
      <c r="R112" s="35">
        <v>0</v>
      </c>
      <c r="S112" s="35">
        <v>0</v>
      </c>
      <c r="T112" s="35">
        <v>0</v>
      </c>
      <c r="U112" s="35">
        <v>0</v>
      </c>
      <c r="V112" s="35">
        <v>0</v>
      </c>
      <c r="W112" s="35">
        <v>0</v>
      </c>
      <c r="X112" s="35">
        <v>0</v>
      </c>
      <c r="Y112" s="35">
        <v>0</v>
      </c>
      <c r="Z112" s="35">
        <v>0</v>
      </c>
      <c r="AA112" s="35">
        <v>0</v>
      </c>
      <c r="AB112" s="35">
        <v>0</v>
      </c>
      <c r="AC112" s="35">
        <v>0</v>
      </c>
      <c r="AD112" s="35">
        <v>0</v>
      </c>
      <c r="AE112" s="35">
        <f t="shared" si="40"/>
        <v>0</v>
      </c>
      <c r="AF112" s="96">
        <v>0</v>
      </c>
      <c r="AG112" s="35">
        <f t="shared" si="41"/>
        <v>0</v>
      </c>
      <c r="AH112" s="96">
        <v>0</v>
      </c>
      <c r="AI112" s="36" t="s">
        <v>37</v>
      </c>
      <c r="AM112" s="15"/>
      <c r="AN112" s="20"/>
      <c r="AO112" s="15"/>
    </row>
    <row r="113" spans="1:41" ht="31.5" x14ac:dyDescent="0.25">
      <c r="A113" s="33" t="s">
        <v>229</v>
      </c>
      <c r="B113" s="83" t="s">
        <v>286</v>
      </c>
      <c r="C113" s="41" t="s">
        <v>287</v>
      </c>
      <c r="D113" s="35">
        <v>9.9606128100000006</v>
      </c>
      <c r="E113" s="35">
        <v>0</v>
      </c>
      <c r="F113" s="35">
        <v>0</v>
      </c>
      <c r="G113" s="35">
        <v>0</v>
      </c>
      <c r="H113" s="35">
        <v>0</v>
      </c>
      <c r="I113" s="35">
        <v>0</v>
      </c>
      <c r="J113" s="35">
        <v>0</v>
      </c>
      <c r="K113" s="35">
        <v>0</v>
      </c>
      <c r="L113" s="35">
        <v>0</v>
      </c>
      <c r="M113" s="35">
        <v>0</v>
      </c>
      <c r="N113" s="35">
        <v>0</v>
      </c>
      <c r="O113" s="35">
        <v>0</v>
      </c>
      <c r="P113" s="35">
        <v>0</v>
      </c>
      <c r="Q113" s="35">
        <v>0</v>
      </c>
      <c r="R113" s="35">
        <v>0</v>
      </c>
      <c r="S113" s="35">
        <v>0</v>
      </c>
      <c r="T113" s="35">
        <v>0</v>
      </c>
      <c r="U113" s="35">
        <v>0</v>
      </c>
      <c r="V113" s="35">
        <v>0</v>
      </c>
      <c r="W113" s="35">
        <v>0</v>
      </c>
      <c r="X113" s="35">
        <v>0</v>
      </c>
      <c r="Y113" s="35">
        <v>0</v>
      </c>
      <c r="Z113" s="35">
        <v>0</v>
      </c>
      <c r="AA113" s="35">
        <v>0</v>
      </c>
      <c r="AB113" s="35">
        <v>0</v>
      </c>
      <c r="AC113" s="35">
        <v>0</v>
      </c>
      <c r="AD113" s="35">
        <v>0</v>
      </c>
      <c r="AE113" s="35">
        <f t="shared" si="40"/>
        <v>0</v>
      </c>
      <c r="AF113" s="96">
        <v>0</v>
      </c>
      <c r="AG113" s="35">
        <f t="shared" si="41"/>
        <v>0</v>
      </c>
      <c r="AH113" s="96">
        <v>0</v>
      </c>
      <c r="AI113" s="36" t="s">
        <v>37</v>
      </c>
      <c r="AM113" s="15"/>
      <c r="AN113" s="20"/>
      <c r="AO113" s="15"/>
    </row>
    <row r="114" spans="1:41" ht="47.25" x14ac:dyDescent="0.25">
      <c r="A114" s="33" t="s">
        <v>229</v>
      </c>
      <c r="B114" s="83" t="s">
        <v>288</v>
      </c>
      <c r="C114" s="41" t="s">
        <v>289</v>
      </c>
      <c r="D114" s="35">
        <v>6.9106043600000007</v>
      </c>
      <c r="E114" s="35">
        <v>0</v>
      </c>
      <c r="F114" s="35">
        <v>0</v>
      </c>
      <c r="G114" s="35">
        <v>0</v>
      </c>
      <c r="H114" s="35">
        <v>0</v>
      </c>
      <c r="I114" s="35">
        <v>0</v>
      </c>
      <c r="J114" s="35">
        <v>0</v>
      </c>
      <c r="K114" s="35">
        <v>0</v>
      </c>
      <c r="L114" s="35">
        <v>0</v>
      </c>
      <c r="M114" s="35">
        <v>0</v>
      </c>
      <c r="N114" s="35">
        <v>0</v>
      </c>
      <c r="O114" s="35">
        <v>0</v>
      </c>
      <c r="P114" s="35">
        <v>0</v>
      </c>
      <c r="Q114" s="35">
        <v>0</v>
      </c>
      <c r="R114" s="35">
        <v>0</v>
      </c>
      <c r="S114" s="35">
        <v>0</v>
      </c>
      <c r="T114" s="35">
        <v>0</v>
      </c>
      <c r="U114" s="35">
        <v>0</v>
      </c>
      <c r="V114" s="35">
        <v>0</v>
      </c>
      <c r="W114" s="35">
        <v>0</v>
      </c>
      <c r="X114" s="35">
        <v>0</v>
      </c>
      <c r="Y114" s="35">
        <v>0</v>
      </c>
      <c r="Z114" s="35">
        <v>0</v>
      </c>
      <c r="AA114" s="35">
        <v>0</v>
      </c>
      <c r="AB114" s="35">
        <v>0</v>
      </c>
      <c r="AC114" s="35">
        <v>0</v>
      </c>
      <c r="AD114" s="35">
        <v>0</v>
      </c>
      <c r="AE114" s="35">
        <f t="shared" si="40"/>
        <v>0</v>
      </c>
      <c r="AF114" s="96">
        <v>0</v>
      </c>
      <c r="AG114" s="35">
        <f t="shared" si="41"/>
        <v>0</v>
      </c>
      <c r="AH114" s="96">
        <v>0</v>
      </c>
      <c r="AI114" s="36" t="s">
        <v>37</v>
      </c>
      <c r="AM114" s="15"/>
      <c r="AN114" s="20"/>
      <c r="AO114" s="15"/>
    </row>
    <row r="115" spans="1:41" ht="47.25" x14ac:dyDescent="0.25">
      <c r="A115" s="33" t="s">
        <v>229</v>
      </c>
      <c r="B115" s="83" t="s">
        <v>290</v>
      </c>
      <c r="C115" s="41" t="s">
        <v>291</v>
      </c>
      <c r="D115" s="35">
        <v>22.806754210000001</v>
      </c>
      <c r="E115" s="35">
        <v>0</v>
      </c>
      <c r="F115" s="35">
        <v>0</v>
      </c>
      <c r="G115" s="35">
        <v>0</v>
      </c>
      <c r="H115" s="35">
        <v>0</v>
      </c>
      <c r="I115" s="35">
        <v>0</v>
      </c>
      <c r="J115" s="35">
        <v>0</v>
      </c>
      <c r="K115" s="35">
        <v>0</v>
      </c>
      <c r="L115" s="35">
        <v>0</v>
      </c>
      <c r="M115" s="35">
        <v>0</v>
      </c>
      <c r="N115" s="35">
        <v>0</v>
      </c>
      <c r="O115" s="35">
        <v>0</v>
      </c>
      <c r="P115" s="35">
        <v>0</v>
      </c>
      <c r="Q115" s="35">
        <v>0</v>
      </c>
      <c r="R115" s="35">
        <v>0</v>
      </c>
      <c r="S115" s="35">
        <v>0</v>
      </c>
      <c r="T115" s="35">
        <v>0</v>
      </c>
      <c r="U115" s="35">
        <v>0</v>
      </c>
      <c r="V115" s="35">
        <v>0</v>
      </c>
      <c r="W115" s="35">
        <v>0</v>
      </c>
      <c r="X115" s="35">
        <v>0</v>
      </c>
      <c r="Y115" s="35">
        <v>0</v>
      </c>
      <c r="Z115" s="35">
        <v>0</v>
      </c>
      <c r="AA115" s="35">
        <v>0</v>
      </c>
      <c r="AB115" s="35">
        <v>0</v>
      </c>
      <c r="AC115" s="35">
        <v>0</v>
      </c>
      <c r="AD115" s="35">
        <v>0</v>
      </c>
      <c r="AE115" s="35">
        <f t="shared" si="40"/>
        <v>0</v>
      </c>
      <c r="AF115" s="96">
        <v>0</v>
      </c>
      <c r="AG115" s="35">
        <f t="shared" si="41"/>
        <v>0</v>
      </c>
      <c r="AH115" s="96">
        <v>0</v>
      </c>
      <c r="AI115" s="36" t="s">
        <v>37</v>
      </c>
      <c r="AM115" s="15"/>
      <c r="AN115" s="20"/>
      <c r="AO115" s="15"/>
    </row>
    <row r="116" spans="1:41" ht="63" x14ac:dyDescent="0.25">
      <c r="A116" s="33" t="s">
        <v>229</v>
      </c>
      <c r="B116" s="83" t="s">
        <v>292</v>
      </c>
      <c r="C116" s="41" t="s">
        <v>293</v>
      </c>
      <c r="D116" s="35">
        <v>1.4373720000000001</v>
      </c>
      <c r="E116" s="35">
        <v>0</v>
      </c>
      <c r="F116" s="35">
        <v>1.4373720000000001</v>
      </c>
      <c r="G116" s="35">
        <v>0</v>
      </c>
      <c r="H116" s="35">
        <v>0</v>
      </c>
      <c r="I116" s="35">
        <v>0</v>
      </c>
      <c r="J116" s="35">
        <v>0</v>
      </c>
      <c r="K116" s="35" t="s">
        <v>294</v>
      </c>
      <c r="L116" s="35">
        <v>1</v>
      </c>
      <c r="M116" s="35">
        <v>0</v>
      </c>
      <c r="N116" s="35">
        <v>0</v>
      </c>
      <c r="O116" s="35">
        <v>0</v>
      </c>
      <c r="P116" s="35">
        <v>0</v>
      </c>
      <c r="Q116" s="35">
        <v>0</v>
      </c>
      <c r="R116" s="35">
        <v>0</v>
      </c>
      <c r="S116" s="35">
        <v>0.71786041</v>
      </c>
      <c r="T116" s="35">
        <v>0</v>
      </c>
      <c r="U116" s="35">
        <v>0</v>
      </c>
      <c r="V116" s="35">
        <v>0</v>
      </c>
      <c r="W116" s="35">
        <v>0</v>
      </c>
      <c r="X116" s="35" t="s">
        <v>295</v>
      </c>
      <c r="Y116" s="35">
        <v>2</v>
      </c>
      <c r="Z116" s="35">
        <v>0</v>
      </c>
      <c r="AA116" s="35">
        <v>0</v>
      </c>
      <c r="AB116" s="35">
        <v>0</v>
      </c>
      <c r="AC116" s="35">
        <v>0</v>
      </c>
      <c r="AD116" s="35">
        <v>0</v>
      </c>
      <c r="AE116" s="35">
        <f t="shared" si="40"/>
        <v>0</v>
      </c>
      <c r="AF116" s="96">
        <v>0</v>
      </c>
      <c r="AG116" s="35">
        <f t="shared" si="41"/>
        <v>-0.71951159000000009</v>
      </c>
      <c r="AH116" s="96">
        <f t="shared" si="38"/>
        <v>-0.50057437462257515</v>
      </c>
      <c r="AI116" s="36" t="s">
        <v>281</v>
      </c>
      <c r="AM116" s="15"/>
      <c r="AN116" s="20"/>
      <c r="AO116" s="15"/>
    </row>
    <row r="117" spans="1:41" ht="63" x14ac:dyDescent="0.25">
      <c r="A117" s="33" t="s">
        <v>229</v>
      </c>
      <c r="B117" s="83" t="s">
        <v>296</v>
      </c>
      <c r="C117" s="41" t="s">
        <v>297</v>
      </c>
      <c r="D117" s="35">
        <v>0.35563599999999995</v>
      </c>
      <c r="E117" s="35">
        <v>0</v>
      </c>
      <c r="F117" s="35">
        <v>0</v>
      </c>
      <c r="G117" s="35">
        <v>0</v>
      </c>
      <c r="H117" s="35">
        <v>0</v>
      </c>
      <c r="I117" s="35">
        <v>0</v>
      </c>
      <c r="J117" s="35">
        <v>0</v>
      </c>
      <c r="K117" s="35">
        <v>0</v>
      </c>
      <c r="L117" s="35">
        <v>0</v>
      </c>
      <c r="M117" s="35">
        <v>0</v>
      </c>
      <c r="N117" s="35">
        <v>0</v>
      </c>
      <c r="O117" s="35">
        <v>0</v>
      </c>
      <c r="P117" s="35">
        <v>0</v>
      </c>
      <c r="Q117" s="35">
        <v>0</v>
      </c>
      <c r="R117" s="35">
        <v>0</v>
      </c>
      <c r="S117" s="35">
        <v>0</v>
      </c>
      <c r="T117" s="35">
        <v>0</v>
      </c>
      <c r="U117" s="35">
        <v>0</v>
      </c>
      <c r="V117" s="35">
        <v>0</v>
      </c>
      <c r="W117" s="35">
        <v>0</v>
      </c>
      <c r="X117" s="35">
        <v>0</v>
      </c>
      <c r="Y117" s="35">
        <v>0</v>
      </c>
      <c r="Z117" s="35">
        <v>0</v>
      </c>
      <c r="AA117" s="35">
        <v>0</v>
      </c>
      <c r="AB117" s="35">
        <v>0</v>
      </c>
      <c r="AC117" s="35">
        <v>0</v>
      </c>
      <c r="AD117" s="35">
        <v>0</v>
      </c>
      <c r="AE117" s="35">
        <f t="shared" si="40"/>
        <v>0</v>
      </c>
      <c r="AF117" s="96">
        <v>0</v>
      </c>
      <c r="AG117" s="35">
        <f t="shared" si="41"/>
        <v>0</v>
      </c>
      <c r="AH117" s="96">
        <v>0</v>
      </c>
      <c r="AI117" s="36" t="s">
        <v>37</v>
      </c>
      <c r="AM117" s="15"/>
      <c r="AN117" s="20"/>
      <c r="AO117" s="15"/>
    </row>
    <row r="118" spans="1:41" ht="63" x14ac:dyDescent="0.25">
      <c r="A118" s="33" t="s">
        <v>229</v>
      </c>
      <c r="B118" s="83" t="s">
        <v>298</v>
      </c>
      <c r="C118" s="41" t="s">
        <v>299</v>
      </c>
      <c r="D118" s="35">
        <v>0.53345399999999998</v>
      </c>
      <c r="E118" s="35">
        <v>0</v>
      </c>
      <c r="F118" s="35">
        <v>0</v>
      </c>
      <c r="G118" s="35">
        <v>0</v>
      </c>
      <c r="H118" s="35">
        <v>0</v>
      </c>
      <c r="I118" s="35">
        <v>0</v>
      </c>
      <c r="J118" s="35">
        <v>0</v>
      </c>
      <c r="K118" s="35">
        <v>0</v>
      </c>
      <c r="L118" s="35">
        <v>0</v>
      </c>
      <c r="M118" s="35">
        <v>0</v>
      </c>
      <c r="N118" s="35">
        <v>0</v>
      </c>
      <c r="O118" s="35">
        <v>0</v>
      </c>
      <c r="P118" s="35">
        <v>0</v>
      </c>
      <c r="Q118" s="35">
        <v>0</v>
      </c>
      <c r="R118" s="35">
        <v>0</v>
      </c>
      <c r="S118" s="35">
        <v>0</v>
      </c>
      <c r="T118" s="35">
        <v>0</v>
      </c>
      <c r="U118" s="35">
        <v>0</v>
      </c>
      <c r="V118" s="35">
        <v>0</v>
      </c>
      <c r="W118" s="35">
        <v>0</v>
      </c>
      <c r="X118" s="35">
        <v>0</v>
      </c>
      <c r="Y118" s="35">
        <v>0</v>
      </c>
      <c r="Z118" s="35">
        <v>0</v>
      </c>
      <c r="AA118" s="35">
        <v>0</v>
      </c>
      <c r="AB118" s="35">
        <v>0</v>
      </c>
      <c r="AC118" s="35">
        <v>0</v>
      </c>
      <c r="AD118" s="35">
        <v>0</v>
      </c>
      <c r="AE118" s="35">
        <f t="shared" si="40"/>
        <v>0</v>
      </c>
      <c r="AF118" s="96">
        <v>0</v>
      </c>
      <c r="AG118" s="35">
        <f t="shared" si="41"/>
        <v>0</v>
      </c>
      <c r="AH118" s="96">
        <v>0</v>
      </c>
      <c r="AI118" s="36" t="s">
        <v>37</v>
      </c>
      <c r="AM118" s="15"/>
      <c r="AN118" s="20"/>
      <c r="AO118" s="15"/>
    </row>
    <row r="119" spans="1:41" ht="63" x14ac:dyDescent="0.25">
      <c r="A119" s="33" t="s">
        <v>229</v>
      </c>
      <c r="B119" s="83" t="s">
        <v>300</v>
      </c>
      <c r="C119" s="41" t="s">
        <v>301</v>
      </c>
      <c r="D119" s="35">
        <v>0.17781799999999998</v>
      </c>
      <c r="E119" s="35">
        <v>0</v>
      </c>
      <c r="F119" s="35">
        <v>0</v>
      </c>
      <c r="G119" s="35">
        <v>0</v>
      </c>
      <c r="H119" s="35">
        <v>0</v>
      </c>
      <c r="I119" s="35">
        <v>0</v>
      </c>
      <c r="J119" s="35">
        <v>0</v>
      </c>
      <c r="K119" s="35">
        <v>0</v>
      </c>
      <c r="L119" s="35">
        <v>0</v>
      </c>
      <c r="M119" s="35">
        <v>0</v>
      </c>
      <c r="N119" s="35">
        <v>0</v>
      </c>
      <c r="O119" s="35">
        <v>0</v>
      </c>
      <c r="P119" s="35">
        <v>0</v>
      </c>
      <c r="Q119" s="35">
        <v>0</v>
      </c>
      <c r="R119" s="35">
        <v>0</v>
      </c>
      <c r="S119" s="35">
        <v>0</v>
      </c>
      <c r="T119" s="35">
        <v>0</v>
      </c>
      <c r="U119" s="35">
        <v>0</v>
      </c>
      <c r="V119" s="35">
        <v>0</v>
      </c>
      <c r="W119" s="35">
        <v>0</v>
      </c>
      <c r="X119" s="35">
        <v>0</v>
      </c>
      <c r="Y119" s="35">
        <v>0</v>
      </c>
      <c r="Z119" s="35">
        <v>0</v>
      </c>
      <c r="AA119" s="35">
        <v>0</v>
      </c>
      <c r="AB119" s="35">
        <v>0</v>
      </c>
      <c r="AC119" s="35">
        <v>0</v>
      </c>
      <c r="AD119" s="35">
        <v>0</v>
      </c>
      <c r="AE119" s="35">
        <f t="shared" si="40"/>
        <v>0</v>
      </c>
      <c r="AF119" s="96">
        <v>0</v>
      </c>
      <c r="AG119" s="35">
        <f t="shared" si="41"/>
        <v>0</v>
      </c>
      <c r="AH119" s="96">
        <v>0</v>
      </c>
      <c r="AI119" s="36" t="s">
        <v>37</v>
      </c>
      <c r="AM119" s="15"/>
      <c r="AN119" s="20"/>
      <c r="AO119" s="15"/>
    </row>
    <row r="120" spans="1:41" ht="63" x14ac:dyDescent="0.25">
      <c r="A120" s="33" t="s">
        <v>229</v>
      </c>
      <c r="B120" s="83" t="s">
        <v>302</v>
      </c>
      <c r="C120" s="41" t="s">
        <v>303</v>
      </c>
      <c r="D120" s="35">
        <v>0.71127200000000002</v>
      </c>
      <c r="E120" s="35">
        <v>0</v>
      </c>
      <c r="F120" s="35">
        <v>0</v>
      </c>
      <c r="G120" s="35">
        <v>0</v>
      </c>
      <c r="H120" s="35">
        <v>0</v>
      </c>
      <c r="I120" s="35">
        <v>0</v>
      </c>
      <c r="J120" s="35">
        <v>0</v>
      </c>
      <c r="K120" s="35">
        <v>0</v>
      </c>
      <c r="L120" s="35">
        <v>0</v>
      </c>
      <c r="M120" s="35">
        <v>0</v>
      </c>
      <c r="N120" s="35">
        <v>0</v>
      </c>
      <c r="O120" s="35">
        <v>0</v>
      </c>
      <c r="P120" s="35">
        <v>0</v>
      </c>
      <c r="Q120" s="35">
        <v>0</v>
      </c>
      <c r="R120" s="35">
        <v>0</v>
      </c>
      <c r="S120" s="35">
        <v>0</v>
      </c>
      <c r="T120" s="35">
        <v>0</v>
      </c>
      <c r="U120" s="35">
        <v>0</v>
      </c>
      <c r="V120" s="35">
        <v>0</v>
      </c>
      <c r="W120" s="35">
        <v>0</v>
      </c>
      <c r="X120" s="35">
        <v>0</v>
      </c>
      <c r="Y120" s="35">
        <v>0</v>
      </c>
      <c r="Z120" s="35">
        <v>0</v>
      </c>
      <c r="AA120" s="35">
        <v>0</v>
      </c>
      <c r="AB120" s="35">
        <v>0</v>
      </c>
      <c r="AC120" s="35">
        <v>0</v>
      </c>
      <c r="AD120" s="35">
        <v>0</v>
      </c>
      <c r="AE120" s="35">
        <f t="shared" si="40"/>
        <v>0</v>
      </c>
      <c r="AF120" s="96">
        <v>0</v>
      </c>
      <c r="AG120" s="35">
        <f t="shared" si="41"/>
        <v>0</v>
      </c>
      <c r="AH120" s="96">
        <v>0</v>
      </c>
      <c r="AI120" s="36" t="s">
        <v>37</v>
      </c>
      <c r="AM120" s="15"/>
      <c r="AN120" s="20"/>
      <c r="AO120" s="15"/>
    </row>
    <row r="121" spans="1:41" ht="63" x14ac:dyDescent="0.25">
      <c r="A121" s="33" t="s">
        <v>229</v>
      </c>
      <c r="B121" s="83" t="s">
        <v>304</v>
      </c>
      <c r="C121" s="41" t="s">
        <v>305</v>
      </c>
      <c r="D121" s="35">
        <v>0.35563599999999995</v>
      </c>
      <c r="E121" s="35">
        <v>0</v>
      </c>
      <c r="F121" s="35">
        <v>0</v>
      </c>
      <c r="G121" s="35">
        <v>0</v>
      </c>
      <c r="H121" s="35">
        <v>0</v>
      </c>
      <c r="I121" s="35">
        <v>0</v>
      </c>
      <c r="J121" s="35">
        <v>0</v>
      </c>
      <c r="K121" s="35">
        <v>0</v>
      </c>
      <c r="L121" s="35">
        <v>0</v>
      </c>
      <c r="M121" s="35">
        <v>0</v>
      </c>
      <c r="N121" s="35">
        <v>0</v>
      </c>
      <c r="O121" s="35">
        <v>0</v>
      </c>
      <c r="P121" s="35">
        <v>0</v>
      </c>
      <c r="Q121" s="35">
        <v>0</v>
      </c>
      <c r="R121" s="35">
        <v>0</v>
      </c>
      <c r="S121" s="35">
        <v>0</v>
      </c>
      <c r="T121" s="35">
        <v>0</v>
      </c>
      <c r="U121" s="35">
        <v>0</v>
      </c>
      <c r="V121" s="35">
        <v>0</v>
      </c>
      <c r="W121" s="35">
        <v>0</v>
      </c>
      <c r="X121" s="35">
        <v>0</v>
      </c>
      <c r="Y121" s="35">
        <v>0</v>
      </c>
      <c r="Z121" s="35">
        <v>0</v>
      </c>
      <c r="AA121" s="35">
        <v>0</v>
      </c>
      <c r="AB121" s="35">
        <v>0</v>
      </c>
      <c r="AC121" s="35">
        <v>0</v>
      </c>
      <c r="AD121" s="35">
        <v>0</v>
      </c>
      <c r="AE121" s="35">
        <f t="shared" si="40"/>
        <v>0</v>
      </c>
      <c r="AF121" s="96">
        <v>0</v>
      </c>
      <c r="AG121" s="35">
        <f t="shared" si="41"/>
        <v>0</v>
      </c>
      <c r="AH121" s="96">
        <v>0</v>
      </c>
      <c r="AI121" s="36" t="s">
        <v>37</v>
      </c>
      <c r="AM121" s="15"/>
      <c r="AN121" s="20"/>
      <c r="AO121" s="15"/>
    </row>
    <row r="122" spans="1:41" ht="31.5" x14ac:dyDescent="0.25">
      <c r="A122" s="33" t="s">
        <v>229</v>
      </c>
      <c r="B122" s="83" t="s">
        <v>306</v>
      </c>
      <c r="C122" s="41" t="s">
        <v>307</v>
      </c>
      <c r="D122" s="35">
        <v>3.35479539</v>
      </c>
      <c r="E122" s="35">
        <v>0</v>
      </c>
      <c r="F122" s="35">
        <v>3.35479539</v>
      </c>
      <c r="G122" s="35">
        <v>0</v>
      </c>
      <c r="H122" s="35">
        <v>0</v>
      </c>
      <c r="I122" s="35">
        <v>0</v>
      </c>
      <c r="J122" s="35">
        <v>0</v>
      </c>
      <c r="K122" s="35" t="s">
        <v>308</v>
      </c>
      <c r="L122" s="35">
        <v>2</v>
      </c>
      <c r="M122" s="35">
        <v>0</v>
      </c>
      <c r="N122" s="35">
        <v>0</v>
      </c>
      <c r="O122" s="35">
        <v>0</v>
      </c>
      <c r="P122" s="35">
        <v>0</v>
      </c>
      <c r="Q122" s="35">
        <v>0</v>
      </c>
      <c r="R122" s="35">
        <v>0</v>
      </c>
      <c r="S122" s="35">
        <v>3.3960596999999999</v>
      </c>
      <c r="T122" s="35">
        <v>0</v>
      </c>
      <c r="U122" s="35">
        <v>0</v>
      </c>
      <c r="V122" s="35">
        <v>0</v>
      </c>
      <c r="W122" s="35">
        <v>0</v>
      </c>
      <c r="X122" s="35" t="s">
        <v>308</v>
      </c>
      <c r="Y122" s="35">
        <v>2</v>
      </c>
      <c r="Z122" s="35">
        <v>0</v>
      </c>
      <c r="AA122" s="35">
        <v>0</v>
      </c>
      <c r="AB122" s="35">
        <v>0</v>
      </c>
      <c r="AC122" s="35">
        <v>0</v>
      </c>
      <c r="AD122" s="35">
        <v>0</v>
      </c>
      <c r="AE122" s="35">
        <f t="shared" si="40"/>
        <v>0</v>
      </c>
      <c r="AF122" s="96">
        <v>0</v>
      </c>
      <c r="AG122" s="35">
        <f t="shared" si="41"/>
        <v>4.126430999999986E-2</v>
      </c>
      <c r="AH122" s="96">
        <f t="shared" si="38"/>
        <v>1.2300097383882437E-2</v>
      </c>
      <c r="AI122" s="36" t="s">
        <v>37</v>
      </c>
      <c r="AM122" s="15"/>
      <c r="AN122" s="20"/>
      <c r="AO122" s="15"/>
    </row>
    <row r="123" spans="1:41" ht="108.75" customHeight="1" x14ac:dyDescent="0.25">
      <c r="A123" s="33" t="s">
        <v>229</v>
      </c>
      <c r="B123" s="83" t="s">
        <v>309</v>
      </c>
      <c r="C123" s="44" t="s">
        <v>310</v>
      </c>
      <c r="D123" s="35">
        <v>70.60023253</v>
      </c>
      <c r="E123" s="35">
        <v>0</v>
      </c>
      <c r="F123" s="35">
        <v>2.0209999999999999</v>
      </c>
      <c r="G123" s="35">
        <v>0</v>
      </c>
      <c r="H123" s="35">
        <v>0</v>
      </c>
      <c r="I123" s="35">
        <v>0</v>
      </c>
      <c r="J123" s="35">
        <v>0</v>
      </c>
      <c r="K123" s="35" t="s">
        <v>311</v>
      </c>
      <c r="L123" s="35">
        <v>1</v>
      </c>
      <c r="M123" s="35">
        <v>0</v>
      </c>
      <c r="N123" s="35">
        <v>0</v>
      </c>
      <c r="O123" s="35">
        <v>0</v>
      </c>
      <c r="P123" s="35">
        <v>0</v>
      </c>
      <c r="Q123" s="35">
        <v>0</v>
      </c>
      <c r="R123" s="35">
        <v>0</v>
      </c>
      <c r="S123" s="35">
        <v>2.07341759</v>
      </c>
      <c r="T123" s="35">
        <v>0</v>
      </c>
      <c r="U123" s="35">
        <v>0</v>
      </c>
      <c r="V123" s="35">
        <v>0</v>
      </c>
      <c r="W123" s="35">
        <v>0</v>
      </c>
      <c r="X123" s="35" t="s">
        <v>312</v>
      </c>
      <c r="Y123" s="35">
        <v>6</v>
      </c>
      <c r="Z123" s="35">
        <v>0</v>
      </c>
      <c r="AA123" s="35">
        <v>0</v>
      </c>
      <c r="AB123" s="35">
        <v>0</v>
      </c>
      <c r="AC123" s="35">
        <v>0</v>
      </c>
      <c r="AD123" s="35">
        <v>0</v>
      </c>
      <c r="AE123" s="35">
        <f t="shared" si="40"/>
        <v>0</v>
      </c>
      <c r="AF123" s="96">
        <v>0</v>
      </c>
      <c r="AG123" s="35">
        <f t="shared" si="41"/>
        <v>5.2417590000000125E-2</v>
      </c>
      <c r="AH123" s="96">
        <f t="shared" si="38"/>
        <v>2.5936462147451819E-2</v>
      </c>
      <c r="AI123" s="36" t="s">
        <v>37</v>
      </c>
      <c r="AM123" s="15"/>
      <c r="AN123" s="20"/>
      <c r="AO123" s="15"/>
    </row>
    <row r="124" spans="1:41" ht="47.25" x14ac:dyDescent="0.25">
      <c r="A124" s="33" t="s">
        <v>229</v>
      </c>
      <c r="B124" s="83" t="s">
        <v>313</v>
      </c>
      <c r="C124" s="44" t="s">
        <v>314</v>
      </c>
      <c r="D124" s="35">
        <v>63.80017513</v>
      </c>
      <c r="E124" s="50">
        <v>0</v>
      </c>
      <c r="F124" s="35">
        <v>0</v>
      </c>
      <c r="G124" s="35">
        <v>0</v>
      </c>
      <c r="H124" s="35">
        <v>0</v>
      </c>
      <c r="I124" s="50">
        <v>0</v>
      </c>
      <c r="J124" s="35">
        <v>0</v>
      </c>
      <c r="K124" s="35">
        <v>0</v>
      </c>
      <c r="L124" s="50">
        <v>0</v>
      </c>
      <c r="M124" s="50">
        <v>0</v>
      </c>
      <c r="N124" s="35">
        <v>0</v>
      </c>
      <c r="O124" s="50">
        <v>0</v>
      </c>
      <c r="P124" s="50">
        <v>0</v>
      </c>
      <c r="Q124" s="50">
        <v>0</v>
      </c>
      <c r="R124" s="35">
        <v>0</v>
      </c>
      <c r="S124" s="35">
        <v>7.9049440799999999</v>
      </c>
      <c r="T124" s="35">
        <v>0</v>
      </c>
      <c r="U124" s="35">
        <v>0</v>
      </c>
      <c r="V124" s="35">
        <v>0</v>
      </c>
      <c r="W124" s="35">
        <v>0</v>
      </c>
      <c r="X124" s="35" t="s">
        <v>315</v>
      </c>
      <c r="Y124" s="35">
        <v>30</v>
      </c>
      <c r="Z124" s="35">
        <v>0</v>
      </c>
      <c r="AA124" s="35">
        <v>0</v>
      </c>
      <c r="AB124" s="35">
        <v>0</v>
      </c>
      <c r="AC124" s="35">
        <v>0</v>
      </c>
      <c r="AD124" s="35">
        <v>0</v>
      </c>
      <c r="AE124" s="35">
        <f t="shared" si="40"/>
        <v>0</v>
      </c>
      <c r="AF124" s="96">
        <v>0</v>
      </c>
      <c r="AG124" s="35">
        <f t="shared" si="41"/>
        <v>7.9049440799999999</v>
      </c>
      <c r="AH124" s="96">
        <v>1</v>
      </c>
      <c r="AI124" s="36" t="s">
        <v>316</v>
      </c>
      <c r="AM124" s="15"/>
      <c r="AN124" s="20"/>
      <c r="AO124" s="15"/>
    </row>
    <row r="125" spans="1:41" ht="31.5" x14ac:dyDescent="0.25">
      <c r="A125" s="33" t="s">
        <v>229</v>
      </c>
      <c r="B125" s="83" t="s">
        <v>317</v>
      </c>
      <c r="C125" s="44" t="s">
        <v>318</v>
      </c>
      <c r="D125" s="35">
        <v>65.287831000000011</v>
      </c>
      <c r="E125" s="50">
        <v>0</v>
      </c>
      <c r="F125" s="35">
        <v>0</v>
      </c>
      <c r="G125" s="35">
        <v>0</v>
      </c>
      <c r="H125" s="35">
        <v>0</v>
      </c>
      <c r="I125" s="50">
        <v>0</v>
      </c>
      <c r="J125" s="35">
        <v>0</v>
      </c>
      <c r="K125" s="35">
        <v>0</v>
      </c>
      <c r="L125" s="50">
        <v>0</v>
      </c>
      <c r="M125" s="50">
        <v>0</v>
      </c>
      <c r="N125" s="35">
        <v>0</v>
      </c>
      <c r="O125" s="50">
        <v>0</v>
      </c>
      <c r="P125" s="50">
        <v>0</v>
      </c>
      <c r="Q125" s="50">
        <v>0</v>
      </c>
      <c r="R125" s="35">
        <v>0</v>
      </c>
      <c r="S125" s="35">
        <v>0</v>
      </c>
      <c r="T125" s="35">
        <v>0</v>
      </c>
      <c r="U125" s="35">
        <v>0</v>
      </c>
      <c r="V125" s="35">
        <v>0</v>
      </c>
      <c r="W125" s="35">
        <v>0</v>
      </c>
      <c r="X125" s="35">
        <v>0</v>
      </c>
      <c r="Y125" s="35">
        <v>0</v>
      </c>
      <c r="Z125" s="35">
        <v>0</v>
      </c>
      <c r="AA125" s="35">
        <v>0</v>
      </c>
      <c r="AB125" s="35">
        <v>0</v>
      </c>
      <c r="AC125" s="35">
        <v>0</v>
      </c>
      <c r="AD125" s="35">
        <v>0</v>
      </c>
      <c r="AE125" s="35">
        <f t="shared" si="40"/>
        <v>0</v>
      </c>
      <c r="AF125" s="96">
        <v>0</v>
      </c>
      <c r="AG125" s="35">
        <f t="shared" si="41"/>
        <v>0</v>
      </c>
      <c r="AH125" s="96">
        <v>0</v>
      </c>
      <c r="AI125" s="36" t="s">
        <v>37</v>
      </c>
      <c r="AM125" s="15"/>
      <c r="AN125" s="20"/>
      <c r="AO125" s="15"/>
    </row>
    <row r="126" spans="1:41" ht="47.25" x14ac:dyDescent="0.25">
      <c r="A126" s="33" t="s">
        <v>229</v>
      </c>
      <c r="B126" s="83" t="s">
        <v>319</v>
      </c>
      <c r="C126" s="41" t="s">
        <v>320</v>
      </c>
      <c r="D126" s="35">
        <v>6.8092113699999999</v>
      </c>
      <c r="E126" s="50">
        <v>0</v>
      </c>
      <c r="F126" s="35">
        <v>0</v>
      </c>
      <c r="G126" s="35">
        <v>0</v>
      </c>
      <c r="H126" s="35">
        <v>0</v>
      </c>
      <c r="I126" s="50">
        <v>0</v>
      </c>
      <c r="J126" s="35">
        <v>0</v>
      </c>
      <c r="K126" s="35">
        <v>0</v>
      </c>
      <c r="L126" s="50">
        <v>0</v>
      </c>
      <c r="M126" s="50">
        <v>0</v>
      </c>
      <c r="N126" s="35">
        <v>0</v>
      </c>
      <c r="O126" s="50">
        <v>0</v>
      </c>
      <c r="P126" s="50">
        <v>0</v>
      </c>
      <c r="Q126" s="50">
        <v>0</v>
      </c>
      <c r="R126" s="35">
        <v>0</v>
      </c>
      <c r="S126" s="35">
        <v>0</v>
      </c>
      <c r="T126" s="35">
        <v>0</v>
      </c>
      <c r="U126" s="35">
        <v>0</v>
      </c>
      <c r="V126" s="35">
        <v>0</v>
      </c>
      <c r="W126" s="35">
        <v>0</v>
      </c>
      <c r="X126" s="35">
        <v>0</v>
      </c>
      <c r="Y126" s="35">
        <v>0</v>
      </c>
      <c r="Z126" s="35">
        <v>0</v>
      </c>
      <c r="AA126" s="35">
        <v>0</v>
      </c>
      <c r="AB126" s="35">
        <v>0</v>
      </c>
      <c r="AC126" s="35">
        <v>0</v>
      </c>
      <c r="AD126" s="35">
        <v>0</v>
      </c>
      <c r="AE126" s="35">
        <f t="shared" si="40"/>
        <v>0</v>
      </c>
      <c r="AF126" s="96">
        <v>0</v>
      </c>
      <c r="AG126" s="35">
        <f t="shared" si="41"/>
        <v>0</v>
      </c>
      <c r="AH126" s="96">
        <v>0</v>
      </c>
      <c r="AI126" s="36" t="s">
        <v>37</v>
      </c>
      <c r="AM126" s="15"/>
      <c r="AN126" s="20"/>
      <c r="AO126" s="15"/>
    </row>
    <row r="127" spans="1:41" ht="31.5" x14ac:dyDescent="0.25">
      <c r="A127" s="33" t="s">
        <v>229</v>
      </c>
      <c r="B127" s="89" t="s">
        <v>321</v>
      </c>
      <c r="C127" s="41" t="s">
        <v>322</v>
      </c>
      <c r="D127" s="35">
        <v>9.977219569999999</v>
      </c>
      <c r="E127" s="35">
        <v>0</v>
      </c>
      <c r="F127" s="35">
        <v>0</v>
      </c>
      <c r="G127" s="35">
        <v>0</v>
      </c>
      <c r="H127" s="35">
        <v>0</v>
      </c>
      <c r="I127" s="35">
        <v>0</v>
      </c>
      <c r="J127" s="35">
        <v>0</v>
      </c>
      <c r="K127" s="35">
        <v>0</v>
      </c>
      <c r="L127" s="35">
        <v>0</v>
      </c>
      <c r="M127" s="35">
        <v>0</v>
      </c>
      <c r="N127" s="35">
        <v>0</v>
      </c>
      <c r="O127" s="35">
        <v>0</v>
      </c>
      <c r="P127" s="35">
        <v>0</v>
      </c>
      <c r="Q127" s="35">
        <v>0</v>
      </c>
      <c r="R127" s="35">
        <v>0</v>
      </c>
      <c r="S127" s="35">
        <v>0</v>
      </c>
      <c r="T127" s="35">
        <v>0</v>
      </c>
      <c r="U127" s="35">
        <v>0</v>
      </c>
      <c r="V127" s="35">
        <v>0</v>
      </c>
      <c r="W127" s="35">
        <v>0</v>
      </c>
      <c r="X127" s="35">
        <v>0</v>
      </c>
      <c r="Y127" s="35">
        <v>0</v>
      </c>
      <c r="Z127" s="35">
        <v>0</v>
      </c>
      <c r="AA127" s="35">
        <v>0</v>
      </c>
      <c r="AB127" s="35">
        <v>0</v>
      </c>
      <c r="AC127" s="35">
        <v>0</v>
      </c>
      <c r="AD127" s="35">
        <v>0</v>
      </c>
      <c r="AE127" s="35">
        <f t="shared" si="40"/>
        <v>0</v>
      </c>
      <c r="AF127" s="96">
        <v>0</v>
      </c>
      <c r="AG127" s="35">
        <f t="shared" si="41"/>
        <v>0</v>
      </c>
      <c r="AH127" s="96">
        <v>0</v>
      </c>
      <c r="AI127" s="36" t="s">
        <v>37</v>
      </c>
      <c r="AM127" s="15"/>
      <c r="AN127" s="20"/>
      <c r="AO127" s="15"/>
    </row>
    <row r="128" spans="1:41" ht="47.25" x14ac:dyDescent="0.25">
      <c r="A128" s="33" t="s">
        <v>229</v>
      </c>
      <c r="B128" s="83" t="s">
        <v>323</v>
      </c>
      <c r="C128" s="41" t="s">
        <v>324</v>
      </c>
      <c r="D128" s="35">
        <v>6.9994544400000001</v>
      </c>
      <c r="E128" s="35">
        <v>0</v>
      </c>
      <c r="F128" s="35">
        <v>0</v>
      </c>
      <c r="G128" s="35">
        <v>0</v>
      </c>
      <c r="H128" s="35">
        <v>0</v>
      </c>
      <c r="I128" s="35">
        <v>0</v>
      </c>
      <c r="J128" s="35">
        <v>0</v>
      </c>
      <c r="K128" s="35">
        <v>0</v>
      </c>
      <c r="L128" s="35">
        <v>0</v>
      </c>
      <c r="M128" s="35">
        <v>0</v>
      </c>
      <c r="N128" s="35">
        <v>0</v>
      </c>
      <c r="O128" s="35">
        <v>0</v>
      </c>
      <c r="P128" s="35">
        <v>0</v>
      </c>
      <c r="Q128" s="35">
        <v>0</v>
      </c>
      <c r="R128" s="35">
        <v>0</v>
      </c>
      <c r="S128" s="35">
        <v>0</v>
      </c>
      <c r="T128" s="35">
        <v>0</v>
      </c>
      <c r="U128" s="35">
        <v>0</v>
      </c>
      <c r="V128" s="35">
        <v>0</v>
      </c>
      <c r="W128" s="35">
        <v>0</v>
      </c>
      <c r="X128" s="35">
        <v>0</v>
      </c>
      <c r="Y128" s="35">
        <v>0</v>
      </c>
      <c r="Z128" s="35">
        <v>0</v>
      </c>
      <c r="AA128" s="35">
        <v>0</v>
      </c>
      <c r="AB128" s="35">
        <v>0</v>
      </c>
      <c r="AC128" s="35">
        <v>0</v>
      </c>
      <c r="AD128" s="35">
        <v>0</v>
      </c>
      <c r="AE128" s="35">
        <f t="shared" si="40"/>
        <v>0</v>
      </c>
      <c r="AF128" s="96">
        <v>0</v>
      </c>
      <c r="AG128" s="35">
        <f t="shared" si="41"/>
        <v>0</v>
      </c>
      <c r="AH128" s="96">
        <v>0</v>
      </c>
      <c r="AI128" s="36" t="s">
        <v>37</v>
      </c>
      <c r="AM128" s="15"/>
      <c r="AN128" s="20"/>
      <c r="AO128" s="15"/>
    </row>
    <row r="129" spans="1:41" ht="63" x14ac:dyDescent="0.25">
      <c r="A129" s="33" t="s">
        <v>229</v>
      </c>
      <c r="B129" s="83" t="s">
        <v>325</v>
      </c>
      <c r="C129" s="41" t="s">
        <v>326</v>
      </c>
      <c r="D129" s="35">
        <v>260.39</v>
      </c>
      <c r="E129" s="35">
        <v>0</v>
      </c>
      <c r="F129" s="35">
        <v>27.77749584</v>
      </c>
      <c r="G129" s="35">
        <v>0</v>
      </c>
      <c r="H129" s="35">
        <v>0</v>
      </c>
      <c r="I129" s="35">
        <v>0</v>
      </c>
      <c r="J129" s="35">
        <v>0</v>
      </c>
      <c r="K129" s="35" t="s">
        <v>327</v>
      </c>
      <c r="L129" s="35">
        <v>2</v>
      </c>
      <c r="M129" s="35">
        <v>0</v>
      </c>
      <c r="N129" s="35">
        <v>0</v>
      </c>
      <c r="O129" s="35">
        <v>0</v>
      </c>
      <c r="P129" s="35">
        <v>0</v>
      </c>
      <c r="Q129" s="35">
        <v>0</v>
      </c>
      <c r="R129" s="35">
        <v>0</v>
      </c>
      <c r="S129" s="35">
        <v>15.48170348</v>
      </c>
      <c r="T129" s="35">
        <v>0</v>
      </c>
      <c r="U129" s="35">
        <v>0</v>
      </c>
      <c r="V129" s="35">
        <v>0</v>
      </c>
      <c r="W129" s="35">
        <v>0</v>
      </c>
      <c r="X129" s="35" t="s">
        <v>328</v>
      </c>
      <c r="Y129" s="35">
        <v>3</v>
      </c>
      <c r="Z129" s="35">
        <v>0</v>
      </c>
      <c r="AA129" s="35">
        <v>0</v>
      </c>
      <c r="AB129" s="35">
        <v>0</v>
      </c>
      <c r="AC129" s="35">
        <v>0</v>
      </c>
      <c r="AD129" s="35">
        <v>0</v>
      </c>
      <c r="AE129" s="35">
        <f t="shared" si="40"/>
        <v>0</v>
      </c>
      <c r="AF129" s="96">
        <v>0</v>
      </c>
      <c r="AG129" s="35">
        <f t="shared" si="41"/>
        <v>-12.29579236</v>
      </c>
      <c r="AH129" s="96">
        <f t="shared" si="38"/>
        <v>-0.44265301778189375</v>
      </c>
      <c r="AI129" s="36" t="s">
        <v>316</v>
      </c>
      <c r="AM129" s="15"/>
      <c r="AN129" s="20"/>
      <c r="AO129" s="15"/>
    </row>
    <row r="130" spans="1:41" ht="31.5" x14ac:dyDescent="0.25">
      <c r="A130" s="33" t="s">
        <v>229</v>
      </c>
      <c r="B130" s="83" t="s">
        <v>329</v>
      </c>
      <c r="C130" s="44" t="s">
        <v>330</v>
      </c>
      <c r="D130" s="35">
        <v>5.4141996699999995</v>
      </c>
      <c r="E130" s="35">
        <v>0</v>
      </c>
      <c r="F130" s="35">
        <v>5.4141996700000004</v>
      </c>
      <c r="G130" s="35">
        <v>0</v>
      </c>
      <c r="H130" s="35">
        <v>0</v>
      </c>
      <c r="I130" s="35">
        <v>0</v>
      </c>
      <c r="J130" s="35">
        <v>0</v>
      </c>
      <c r="K130" s="35" t="s">
        <v>331</v>
      </c>
      <c r="L130" s="35">
        <v>2</v>
      </c>
      <c r="M130" s="35">
        <v>0</v>
      </c>
      <c r="N130" s="35">
        <v>0</v>
      </c>
      <c r="O130" s="35">
        <v>0</v>
      </c>
      <c r="P130" s="35">
        <v>0</v>
      </c>
      <c r="Q130" s="35">
        <v>0</v>
      </c>
      <c r="R130" s="35">
        <v>0</v>
      </c>
      <c r="S130" s="35">
        <v>4.8839515799999997</v>
      </c>
      <c r="T130" s="35">
        <v>0</v>
      </c>
      <c r="U130" s="35">
        <v>0</v>
      </c>
      <c r="V130" s="35">
        <v>0</v>
      </c>
      <c r="W130" s="35">
        <v>0</v>
      </c>
      <c r="X130" s="35" t="s">
        <v>332</v>
      </c>
      <c r="Y130" s="35">
        <v>2</v>
      </c>
      <c r="Z130" s="35">
        <v>0</v>
      </c>
      <c r="AA130" s="35">
        <v>0</v>
      </c>
      <c r="AB130" s="35">
        <v>0</v>
      </c>
      <c r="AC130" s="35">
        <v>0</v>
      </c>
      <c r="AD130" s="35">
        <v>0</v>
      </c>
      <c r="AE130" s="35">
        <f t="shared" si="40"/>
        <v>0</v>
      </c>
      <c r="AF130" s="96">
        <v>0</v>
      </c>
      <c r="AG130" s="35">
        <f t="shared" si="41"/>
        <v>-0.53024809000000062</v>
      </c>
      <c r="AH130" s="96">
        <f t="shared" si="38"/>
        <v>-9.7936559846157387E-2</v>
      </c>
      <c r="AI130" s="36" t="s">
        <v>37</v>
      </c>
      <c r="AM130" s="15"/>
      <c r="AN130" s="20"/>
      <c r="AO130" s="15"/>
    </row>
    <row r="131" spans="1:41" ht="61.5" customHeight="1" x14ac:dyDescent="0.25">
      <c r="A131" s="33" t="s">
        <v>229</v>
      </c>
      <c r="B131" s="83" t="s">
        <v>333</v>
      </c>
      <c r="C131" s="44" t="s">
        <v>334</v>
      </c>
      <c r="D131" s="35">
        <v>52.890012419999998</v>
      </c>
      <c r="E131" s="35">
        <v>0</v>
      </c>
      <c r="F131" s="35">
        <v>8.3846005300000002</v>
      </c>
      <c r="G131" s="35">
        <v>0</v>
      </c>
      <c r="H131" s="35">
        <v>0</v>
      </c>
      <c r="I131" s="35">
        <v>0</v>
      </c>
      <c r="J131" s="35">
        <v>0</v>
      </c>
      <c r="K131" s="35" t="s">
        <v>335</v>
      </c>
      <c r="L131" s="35">
        <v>2</v>
      </c>
      <c r="M131" s="35">
        <v>0</v>
      </c>
      <c r="N131" s="35">
        <v>0</v>
      </c>
      <c r="O131" s="35">
        <v>0</v>
      </c>
      <c r="P131" s="35">
        <v>0</v>
      </c>
      <c r="Q131" s="35">
        <v>0</v>
      </c>
      <c r="R131" s="35">
        <v>0</v>
      </c>
      <c r="S131" s="35">
        <v>7.8670503799999993</v>
      </c>
      <c r="T131" s="35">
        <v>0</v>
      </c>
      <c r="U131" s="35">
        <v>0</v>
      </c>
      <c r="V131" s="35">
        <v>0</v>
      </c>
      <c r="W131" s="35">
        <v>0</v>
      </c>
      <c r="X131" s="35" t="s">
        <v>335</v>
      </c>
      <c r="Y131" s="35">
        <v>2</v>
      </c>
      <c r="Z131" s="35">
        <v>0</v>
      </c>
      <c r="AA131" s="35">
        <v>0</v>
      </c>
      <c r="AB131" s="35">
        <v>0</v>
      </c>
      <c r="AC131" s="35">
        <v>0</v>
      </c>
      <c r="AD131" s="35">
        <v>0</v>
      </c>
      <c r="AE131" s="35">
        <f t="shared" si="40"/>
        <v>0</v>
      </c>
      <c r="AF131" s="96">
        <v>0</v>
      </c>
      <c r="AG131" s="35">
        <f t="shared" si="41"/>
        <v>-0.51755015000000082</v>
      </c>
      <c r="AH131" s="96">
        <f t="shared" si="38"/>
        <v>-6.1726274036337521E-2</v>
      </c>
      <c r="AI131" s="36" t="s">
        <v>37</v>
      </c>
      <c r="AM131" s="15"/>
      <c r="AN131" s="20"/>
      <c r="AO131" s="15"/>
    </row>
    <row r="132" spans="1:41" ht="47.25" x14ac:dyDescent="0.25">
      <c r="A132" s="33" t="s">
        <v>229</v>
      </c>
      <c r="B132" s="83" t="s">
        <v>336</v>
      </c>
      <c r="C132" s="44" t="s">
        <v>337</v>
      </c>
      <c r="D132" s="35">
        <v>73.295856189999995</v>
      </c>
      <c r="E132" s="35">
        <v>0</v>
      </c>
      <c r="F132" s="35">
        <v>0</v>
      </c>
      <c r="G132" s="35">
        <v>0</v>
      </c>
      <c r="H132" s="35">
        <v>0</v>
      </c>
      <c r="I132" s="35">
        <v>0</v>
      </c>
      <c r="J132" s="35">
        <v>0</v>
      </c>
      <c r="K132" s="35">
        <v>0</v>
      </c>
      <c r="L132" s="35">
        <v>0</v>
      </c>
      <c r="M132" s="35">
        <v>0</v>
      </c>
      <c r="N132" s="35">
        <v>0</v>
      </c>
      <c r="O132" s="35">
        <v>0</v>
      </c>
      <c r="P132" s="35">
        <v>0</v>
      </c>
      <c r="Q132" s="35">
        <v>0</v>
      </c>
      <c r="R132" s="35">
        <v>0</v>
      </c>
      <c r="S132" s="35">
        <v>0</v>
      </c>
      <c r="T132" s="35">
        <v>0</v>
      </c>
      <c r="U132" s="35">
        <v>0</v>
      </c>
      <c r="V132" s="35">
        <v>0</v>
      </c>
      <c r="W132" s="35">
        <v>0</v>
      </c>
      <c r="X132" s="35">
        <v>0</v>
      </c>
      <c r="Y132" s="35">
        <v>0</v>
      </c>
      <c r="Z132" s="35">
        <v>0</v>
      </c>
      <c r="AA132" s="35">
        <v>0</v>
      </c>
      <c r="AB132" s="35">
        <v>0</v>
      </c>
      <c r="AC132" s="35">
        <v>0</v>
      </c>
      <c r="AD132" s="35">
        <v>0</v>
      </c>
      <c r="AE132" s="35">
        <f t="shared" si="40"/>
        <v>0</v>
      </c>
      <c r="AF132" s="96">
        <v>0</v>
      </c>
      <c r="AG132" s="35">
        <f t="shared" si="41"/>
        <v>0</v>
      </c>
      <c r="AH132" s="96">
        <v>0</v>
      </c>
      <c r="AI132" s="36" t="s">
        <v>37</v>
      </c>
      <c r="AM132" s="15"/>
      <c r="AN132" s="20"/>
      <c r="AO132" s="15"/>
    </row>
    <row r="133" spans="1:41" ht="63" x14ac:dyDescent="0.25">
      <c r="A133" s="33" t="s">
        <v>229</v>
      </c>
      <c r="B133" s="86" t="s">
        <v>338</v>
      </c>
      <c r="C133" s="44" t="s">
        <v>339</v>
      </c>
      <c r="D133" s="35" t="s">
        <v>37</v>
      </c>
      <c r="E133" s="35" t="s">
        <v>37</v>
      </c>
      <c r="F133" s="35" t="s">
        <v>37</v>
      </c>
      <c r="G133" s="35" t="s">
        <v>37</v>
      </c>
      <c r="H133" s="35" t="s">
        <v>37</v>
      </c>
      <c r="I133" s="35" t="s">
        <v>37</v>
      </c>
      <c r="J133" s="35" t="s">
        <v>37</v>
      </c>
      <c r="K133" s="35" t="s">
        <v>37</v>
      </c>
      <c r="L133" s="35" t="s">
        <v>37</v>
      </c>
      <c r="M133" s="35" t="s">
        <v>37</v>
      </c>
      <c r="N133" s="35" t="s">
        <v>37</v>
      </c>
      <c r="O133" s="35" t="s">
        <v>37</v>
      </c>
      <c r="P133" s="35" t="s">
        <v>37</v>
      </c>
      <c r="Q133" s="35" t="s">
        <v>37</v>
      </c>
      <c r="R133" s="35">
        <v>0</v>
      </c>
      <c r="S133" s="35">
        <v>0.18395834</v>
      </c>
      <c r="T133" s="35">
        <v>0</v>
      </c>
      <c r="U133" s="35">
        <v>0</v>
      </c>
      <c r="V133" s="35">
        <v>0</v>
      </c>
      <c r="W133" s="35">
        <v>0</v>
      </c>
      <c r="X133" s="35" t="s">
        <v>340</v>
      </c>
      <c r="Y133" s="35">
        <v>2</v>
      </c>
      <c r="Z133" s="35">
        <v>0</v>
      </c>
      <c r="AA133" s="35">
        <v>0</v>
      </c>
      <c r="AB133" s="35">
        <v>0</v>
      </c>
      <c r="AC133" s="35">
        <v>0</v>
      </c>
      <c r="AD133" s="35">
        <v>0</v>
      </c>
      <c r="AE133" s="35" t="s">
        <v>37</v>
      </c>
      <c r="AF133" s="96" t="s">
        <v>37</v>
      </c>
      <c r="AG133" s="35" t="s">
        <v>37</v>
      </c>
      <c r="AH133" s="96" t="s">
        <v>37</v>
      </c>
      <c r="AI133" s="36" t="s">
        <v>341</v>
      </c>
      <c r="AM133" s="15"/>
      <c r="AN133" s="20"/>
      <c r="AO133" s="15"/>
    </row>
    <row r="134" spans="1:41" ht="78.75" x14ac:dyDescent="0.25">
      <c r="A134" s="33" t="s">
        <v>229</v>
      </c>
      <c r="B134" s="86" t="s">
        <v>342</v>
      </c>
      <c r="C134" s="44" t="s">
        <v>343</v>
      </c>
      <c r="D134" s="35" t="s">
        <v>37</v>
      </c>
      <c r="E134" s="35" t="s">
        <v>37</v>
      </c>
      <c r="F134" s="35" t="s">
        <v>37</v>
      </c>
      <c r="G134" s="35" t="s">
        <v>37</v>
      </c>
      <c r="H134" s="35" t="s">
        <v>37</v>
      </c>
      <c r="I134" s="35" t="s">
        <v>37</v>
      </c>
      <c r="J134" s="35" t="s">
        <v>37</v>
      </c>
      <c r="K134" s="35" t="s">
        <v>37</v>
      </c>
      <c r="L134" s="35" t="s">
        <v>37</v>
      </c>
      <c r="M134" s="35" t="s">
        <v>37</v>
      </c>
      <c r="N134" s="35" t="s">
        <v>37</v>
      </c>
      <c r="O134" s="35" t="s">
        <v>37</v>
      </c>
      <c r="P134" s="35" t="s">
        <v>37</v>
      </c>
      <c r="Q134" s="35" t="s">
        <v>37</v>
      </c>
      <c r="R134" s="35">
        <v>0</v>
      </c>
      <c r="S134" s="35">
        <v>0</v>
      </c>
      <c r="T134" s="35">
        <v>0</v>
      </c>
      <c r="U134" s="35">
        <v>0</v>
      </c>
      <c r="V134" s="35">
        <v>0</v>
      </c>
      <c r="W134" s="35">
        <v>0</v>
      </c>
      <c r="X134" s="35">
        <v>0</v>
      </c>
      <c r="Y134" s="35">
        <v>0</v>
      </c>
      <c r="Z134" s="35">
        <v>0</v>
      </c>
      <c r="AA134" s="35">
        <v>0</v>
      </c>
      <c r="AB134" s="35">
        <v>0</v>
      </c>
      <c r="AC134" s="35">
        <v>0</v>
      </c>
      <c r="AD134" s="35">
        <v>0</v>
      </c>
      <c r="AE134" s="35" t="s">
        <v>37</v>
      </c>
      <c r="AF134" s="96" t="s">
        <v>37</v>
      </c>
      <c r="AG134" s="35" t="s">
        <v>37</v>
      </c>
      <c r="AH134" s="96" t="s">
        <v>37</v>
      </c>
      <c r="AI134" s="36" t="s">
        <v>344</v>
      </c>
      <c r="AM134" s="15"/>
      <c r="AN134" s="20"/>
      <c r="AO134" s="15"/>
    </row>
    <row r="135" spans="1:41" ht="47.25" x14ac:dyDescent="0.25">
      <c r="A135" s="27" t="s">
        <v>345</v>
      </c>
      <c r="B135" s="28" t="s">
        <v>346</v>
      </c>
      <c r="C135" s="29" t="s">
        <v>36</v>
      </c>
      <c r="D135" s="40">
        <f>D136</f>
        <v>0</v>
      </c>
      <c r="E135" s="40">
        <f>E136</f>
        <v>0</v>
      </c>
      <c r="F135" s="40">
        <f t="shared" ref="F135:AG135" si="42">F136</f>
        <v>0</v>
      </c>
      <c r="G135" s="40">
        <f t="shared" si="42"/>
        <v>0</v>
      </c>
      <c r="H135" s="40">
        <f t="shared" si="42"/>
        <v>0</v>
      </c>
      <c r="I135" s="40">
        <f t="shared" si="42"/>
        <v>0</v>
      </c>
      <c r="J135" s="40">
        <f t="shared" si="42"/>
        <v>0</v>
      </c>
      <c r="K135" s="40">
        <f t="shared" si="42"/>
        <v>0</v>
      </c>
      <c r="L135" s="40">
        <f t="shared" si="42"/>
        <v>0</v>
      </c>
      <c r="M135" s="40">
        <f t="shared" si="42"/>
        <v>0</v>
      </c>
      <c r="N135" s="40">
        <f t="shared" si="42"/>
        <v>0</v>
      </c>
      <c r="O135" s="40">
        <f t="shared" si="42"/>
        <v>0</v>
      </c>
      <c r="P135" s="40">
        <f t="shared" si="42"/>
        <v>0</v>
      </c>
      <c r="Q135" s="40">
        <f t="shared" si="42"/>
        <v>0</v>
      </c>
      <c r="R135" s="40">
        <f t="shared" si="42"/>
        <v>0</v>
      </c>
      <c r="S135" s="40">
        <f t="shared" si="42"/>
        <v>0</v>
      </c>
      <c r="T135" s="40">
        <f t="shared" si="42"/>
        <v>0</v>
      </c>
      <c r="U135" s="40">
        <f t="shared" si="42"/>
        <v>0</v>
      </c>
      <c r="V135" s="40">
        <f t="shared" si="42"/>
        <v>0</v>
      </c>
      <c r="W135" s="40">
        <f t="shared" si="42"/>
        <v>0</v>
      </c>
      <c r="X135" s="40">
        <f t="shared" si="42"/>
        <v>0</v>
      </c>
      <c r="Y135" s="40">
        <f t="shared" si="42"/>
        <v>0</v>
      </c>
      <c r="Z135" s="40">
        <f t="shared" si="42"/>
        <v>0</v>
      </c>
      <c r="AA135" s="40">
        <f t="shared" si="42"/>
        <v>0</v>
      </c>
      <c r="AB135" s="40">
        <f t="shared" si="42"/>
        <v>0</v>
      </c>
      <c r="AC135" s="40">
        <f t="shared" si="42"/>
        <v>0</v>
      </c>
      <c r="AD135" s="40">
        <f t="shared" si="42"/>
        <v>0</v>
      </c>
      <c r="AE135" s="40">
        <f t="shared" si="42"/>
        <v>0</v>
      </c>
      <c r="AF135" s="31">
        <v>0</v>
      </c>
      <c r="AG135" s="40">
        <f t="shared" si="42"/>
        <v>0</v>
      </c>
      <c r="AH135" s="31">
        <v>0</v>
      </c>
      <c r="AI135" s="32" t="s">
        <v>37</v>
      </c>
      <c r="AM135" s="15"/>
      <c r="AN135" s="20"/>
      <c r="AO135" s="15"/>
    </row>
    <row r="136" spans="1:41" x14ac:dyDescent="0.25">
      <c r="A136" s="27" t="s">
        <v>347</v>
      </c>
      <c r="B136" s="28" t="s">
        <v>348</v>
      </c>
      <c r="C136" s="29" t="s">
        <v>36</v>
      </c>
      <c r="D136" s="40">
        <f>D137+D138</f>
        <v>0</v>
      </c>
      <c r="E136" s="40">
        <f>E137+E138</f>
        <v>0</v>
      </c>
      <c r="F136" s="40">
        <f t="shared" ref="F136:AG136" si="43">F137+F138</f>
        <v>0</v>
      </c>
      <c r="G136" s="40">
        <f t="shared" si="43"/>
        <v>0</v>
      </c>
      <c r="H136" s="40">
        <f t="shared" si="43"/>
        <v>0</v>
      </c>
      <c r="I136" s="40">
        <f t="shared" si="43"/>
        <v>0</v>
      </c>
      <c r="J136" s="40">
        <f t="shared" si="43"/>
        <v>0</v>
      </c>
      <c r="K136" s="40">
        <f t="shared" si="43"/>
        <v>0</v>
      </c>
      <c r="L136" s="40">
        <f t="shared" si="43"/>
        <v>0</v>
      </c>
      <c r="M136" s="40">
        <f t="shared" si="43"/>
        <v>0</v>
      </c>
      <c r="N136" s="40">
        <f t="shared" si="43"/>
        <v>0</v>
      </c>
      <c r="O136" s="40">
        <f t="shared" si="43"/>
        <v>0</v>
      </c>
      <c r="P136" s="40">
        <f t="shared" si="43"/>
        <v>0</v>
      </c>
      <c r="Q136" s="40">
        <f t="shared" si="43"/>
        <v>0</v>
      </c>
      <c r="R136" s="40">
        <f t="shared" si="43"/>
        <v>0</v>
      </c>
      <c r="S136" s="40">
        <f t="shared" si="43"/>
        <v>0</v>
      </c>
      <c r="T136" s="40">
        <f t="shared" si="43"/>
        <v>0</v>
      </c>
      <c r="U136" s="40">
        <f t="shared" si="43"/>
        <v>0</v>
      </c>
      <c r="V136" s="40">
        <f t="shared" si="43"/>
        <v>0</v>
      </c>
      <c r="W136" s="40">
        <f t="shared" si="43"/>
        <v>0</v>
      </c>
      <c r="X136" s="40">
        <f t="shared" si="43"/>
        <v>0</v>
      </c>
      <c r="Y136" s="40">
        <f t="shared" si="43"/>
        <v>0</v>
      </c>
      <c r="Z136" s="40">
        <f t="shared" si="43"/>
        <v>0</v>
      </c>
      <c r="AA136" s="40">
        <f t="shared" si="43"/>
        <v>0</v>
      </c>
      <c r="AB136" s="40">
        <f t="shared" si="43"/>
        <v>0</v>
      </c>
      <c r="AC136" s="40">
        <f t="shared" si="43"/>
        <v>0</v>
      </c>
      <c r="AD136" s="40">
        <f t="shared" si="43"/>
        <v>0</v>
      </c>
      <c r="AE136" s="40">
        <f t="shared" si="43"/>
        <v>0</v>
      </c>
      <c r="AF136" s="31">
        <v>0</v>
      </c>
      <c r="AG136" s="40">
        <f t="shared" si="43"/>
        <v>0</v>
      </c>
      <c r="AH136" s="31">
        <v>0</v>
      </c>
      <c r="AI136" s="32" t="s">
        <v>37</v>
      </c>
      <c r="AM136" s="15"/>
      <c r="AN136" s="20"/>
      <c r="AO136" s="15"/>
    </row>
    <row r="137" spans="1:41" ht="47.25" x14ac:dyDescent="0.25">
      <c r="A137" s="27" t="s">
        <v>349</v>
      </c>
      <c r="B137" s="28" t="s">
        <v>350</v>
      </c>
      <c r="C137" s="29" t="s">
        <v>36</v>
      </c>
      <c r="D137" s="40">
        <v>0</v>
      </c>
      <c r="E137" s="40">
        <v>0</v>
      </c>
      <c r="F137" s="40">
        <v>0</v>
      </c>
      <c r="G137" s="40">
        <v>0</v>
      </c>
      <c r="H137" s="40">
        <v>0</v>
      </c>
      <c r="I137" s="40">
        <v>0</v>
      </c>
      <c r="J137" s="40">
        <v>0</v>
      </c>
      <c r="K137" s="40">
        <v>0</v>
      </c>
      <c r="L137" s="40">
        <v>0</v>
      </c>
      <c r="M137" s="40">
        <v>0</v>
      </c>
      <c r="N137" s="40">
        <v>0</v>
      </c>
      <c r="O137" s="40">
        <v>0</v>
      </c>
      <c r="P137" s="40">
        <v>0</v>
      </c>
      <c r="Q137" s="40">
        <v>0</v>
      </c>
      <c r="R137" s="40">
        <v>0</v>
      </c>
      <c r="S137" s="40">
        <v>0</v>
      </c>
      <c r="T137" s="40">
        <v>0</v>
      </c>
      <c r="U137" s="40">
        <v>0</v>
      </c>
      <c r="V137" s="40">
        <v>0</v>
      </c>
      <c r="W137" s="40">
        <v>0</v>
      </c>
      <c r="X137" s="40">
        <v>0</v>
      </c>
      <c r="Y137" s="40">
        <v>0</v>
      </c>
      <c r="Z137" s="40">
        <v>0</v>
      </c>
      <c r="AA137" s="40">
        <v>0</v>
      </c>
      <c r="AB137" s="40">
        <v>0</v>
      </c>
      <c r="AC137" s="40">
        <v>0</v>
      </c>
      <c r="AD137" s="40">
        <v>0</v>
      </c>
      <c r="AE137" s="40">
        <v>0</v>
      </c>
      <c r="AF137" s="31">
        <v>0</v>
      </c>
      <c r="AG137" s="40">
        <v>0</v>
      </c>
      <c r="AH137" s="31">
        <v>0</v>
      </c>
      <c r="AI137" s="32" t="s">
        <v>37</v>
      </c>
      <c r="AM137" s="15"/>
      <c r="AN137" s="20"/>
      <c r="AO137" s="15"/>
    </row>
    <row r="138" spans="1:41" ht="47.25" x14ac:dyDescent="0.25">
      <c r="A138" s="28" t="s">
        <v>351</v>
      </c>
      <c r="B138" s="28" t="s">
        <v>352</v>
      </c>
      <c r="C138" s="29" t="s">
        <v>36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0</v>
      </c>
      <c r="AF138" s="31">
        <v>0</v>
      </c>
      <c r="AG138" s="29">
        <v>0</v>
      </c>
      <c r="AH138" s="31">
        <v>0</v>
      </c>
      <c r="AI138" s="32" t="s">
        <v>37</v>
      </c>
      <c r="AM138" s="15"/>
      <c r="AN138" s="20"/>
      <c r="AO138" s="15"/>
    </row>
    <row r="139" spans="1:41" x14ac:dyDescent="0.25">
      <c r="A139" s="27" t="s">
        <v>353</v>
      </c>
      <c r="B139" s="39" t="s">
        <v>354</v>
      </c>
      <c r="C139" s="39" t="s">
        <v>36</v>
      </c>
      <c r="D139" s="30">
        <v>0</v>
      </c>
      <c r="E139" s="30">
        <v>0</v>
      </c>
      <c r="F139" s="30">
        <v>0</v>
      </c>
      <c r="G139" s="30">
        <v>0</v>
      </c>
      <c r="H139" s="30">
        <v>0</v>
      </c>
      <c r="I139" s="30">
        <v>0</v>
      </c>
      <c r="J139" s="30">
        <v>0</v>
      </c>
      <c r="K139" s="30">
        <v>0</v>
      </c>
      <c r="L139" s="30">
        <v>0</v>
      </c>
      <c r="M139" s="30">
        <v>0</v>
      </c>
      <c r="N139" s="30">
        <v>0</v>
      </c>
      <c r="O139" s="30">
        <v>0</v>
      </c>
      <c r="P139" s="30">
        <v>0</v>
      </c>
      <c r="Q139" s="30">
        <v>0</v>
      </c>
      <c r="R139" s="30">
        <v>0</v>
      </c>
      <c r="S139" s="30">
        <v>0</v>
      </c>
      <c r="T139" s="30">
        <v>0</v>
      </c>
      <c r="U139" s="30">
        <v>0</v>
      </c>
      <c r="V139" s="30">
        <v>0</v>
      </c>
      <c r="W139" s="30">
        <v>0</v>
      </c>
      <c r="X139" s="30">
        <v>0</v>
      </c>
      <c r="Y139" s="30">
        <v>0</v>
      </c>
      <c r="Z139" s="30">
        <v>0</v>
      </c>
      <c r="AA139" s="30">
        <v>0</v>
      </c>
      <c r="AB139" s="30">
        <v>0</v>
      </c>
      <c r="AC139" s="30">
        <v>0</v>
      </c>
      <c r="AD139" s="30">
        <v>0</v>
      </c>
      <c r="AE139" s="30">
        <v>0</v>
      </c>
      <c r="AF139" s="31">
        <v>0</v>
      </c>
      <c r="AG139" s="30">
        <v>0</v>
      </c>
      <c r="AH139" s="31">
        <v>0</v>
      </c>
      <c r="AI139" s="32" t="s">
        <v>37</v>
      </c>
      <c r="AM139" s="15"/>
      <c r="AN139" s="20"/>
      <c r="AO139" s="15"/>
    </row>
    <row r="140" spans="1:41" ht="47.25" x14ac:dyDescent="0.25">
      <c r="A140" s="27" t="s">
        <v>355</v>
      </c>
      <c r="B140" s="39" t="s">
        <v>350</v>
      </c>
      <c r="C140" s="39" t="s">
        <v>36</v>
      </c>
      <c r="D140" s="30">
        <v>0</v>
      </c>
      <c r="E140" s="30">
        <v>0</v>
      </c>
      <c r="F140" s="30">
        <v>0</v>
      </c>
      <c r="G140" s="30">
        <v>0</v>
      </c>
      <c r="H140" s="30">
        <v>0</v>
      </c>
      <c r="I140" s="30">
        <v>0</v>
      </c>
      <c r="J140" s="30">
        <v>0</v>
      </c>
      <c r="K140" s="30">
        <v>0</v>
      </c>
      <c r="L140" s="30">
        <v>0</v>
      </c>
      <c r="M140" s="30">
        <v>0</v>
      </c>
      <c r="N140" s="30">
        <v>0</v>
      </c>
      <c r="O140" s="30">
        <v>0</v>
      </c>
      <c r="P140" s="30">
        <v>0</v>
      </c>
      <c r="Q140" s="30">
        <v>0</v>
      </c>
      <c r="R140" s="30">
        <v>0</v>
      </c>
      <c r="S140" s="30">
        <v>0</v>
      </c>
      <c r="T140" s="30">
        <v>0</v>
      </c>
      <c r="U140" s="30">
        <v>0</v>
      </c>
      <c r="V140" s="30">
        <v>0</v>
      </c>
      <c r="W140" s="30">
        <v>0</v>
      </c>
      <c r="X140" s="30">
        <v>0</v>
      </c>
      <c r="Y140" s="30">
        <v>0</v>
      </c>
      <c r="Z140" s="30">
        <v>0</v>
      </c>
      <c r="AA140" s="30">
        <v>0</v>
      </c>
      <c r="AB140" s="30">
        <v>0</v>
      </c>
      <c r="AC140" s="30">
        <v>0</v>
      </c>
      <c r="AD140" s="30">
        <v>0</v>
      </c>
      <c r="AE140" s="30">
        <v>0</v>
      </c>
      <c r="AF140" s="31">
        <v>0</v>
      </c>
      <c r="AG140" s="30">
        <v>0</v>
      </c>
      <c r="AH140" s="31">
        <v>0</v>
      </c>
      <c r="AI140" s="32" t="s">
        <v>37</v>
      </c>
      <c r="AM140" s="15"/>
      <c r="AN140" s="20"/>
      <c r="AO140" s="15"/>
    </row>
    <row r="141" spans="1:41" ht="47.25" x14ac:dyDescent="0.25">
      <c r="A141" s="27" t="s">
        <v>356</v>
      </c>
      <c r="B141" s="39" t="s">
        <v>352</v>
      </c>
      <c r="C141" s="39" t="s">
        <v>36</v>
      </c>
      <c r="D141" s="30">
        <v>0</v>
      </c>
      <c r="E141" s="30">
        <v>0</v>
      </c>
      <c r="F141" s="30">
        <v>0</v>
      </c>
      <c r="G141" s="30">
        <v>0</v>
      </c>
      <c r="H141" s="30">
        <v>0</v>
      </c>
      <c r="I141" s="30">
        <v>0</v>
      </c>
      <c r="J141" s="30">
        <v>0</v>
      </c>
      <c r="K141" s="30">
        <v>0</v>
      </c>
      <c r="L141" s="30">
        <v>0</v>
      </c>
      <c r="M141" s="30">
        <v>0</v>
      </c>
      <c r="N141" s="30">
        <v>0</v>
      </c>
      <c r="O141" s="30">
        <v>0</v>
      </c>
      <c r="P141" s="30">
        <v>0</v>
      </c>
      <c r="Q141" s="30">
        <v>0</v>
      </c>
      <c r="R141" s="30">
        <v>0</v>
      </c>
      <c r="S141" s="30">
        <v>0</v>
      </c>
      <c r="T141" s="30">
        <v>0</v>
      </c>
      <c r="U141" s="30">
        <v>0</v>
      </c>
      <c r="V141" s="30">
        <v>0</v>
      </c>
      <c r="W141" s="30">
        <v>0</v>
      </c>
      <c r="X141" s="30">
        <v>0</v>
      </c>
      <c r="Y141" s="30">
        <v>0</v>
      </c>
      <c r="Z141" s="30">
        <v>0</v>
      </c>
      <c r="AA141" s="30">
        <v>0</v>
      </c>
      <c r="AB141" s="30">
        <v>0</v>
      </c>
      <c r="AC141" s="30">
        <v>0</v>
      </c>
      <c r="AD141" s="30">
        <v>0</v>
      </c>
      <c r="AE141" s="30">
        <v>0</v>
      </c>
      <c r="AF141" s="31">
        <v>0</v>
      </c>
      <c r="AG141" s="30">
        <v>0</v>
      </c>
      <c r="AH141" s="31">
        <v>0</v>
      </c>
      <c r="AI141" s="32" t="s">
        <v>37</v>
      </c>
      <c r="AM141" s="15"/>
      <c r="AN141" s="20"/>
      <c r="AO141" s="15"/>
    </row>
    <row r="142" spans="1:41" x14ac:dyDescent="0.25">
      <c r="A142" s="29" t="s">
        <v>357</v>
      </c>
      <c r="B142" s="28" t="s">
        <v>358</v>
      </c>
      <c r="C142" s="29" t="s">
        <v>36</v>
      </c>
      <c r="D142" s="30">
        <f>SUM(D149,D146,D144,D143)</f>
        <v>5040.198516088305</v>
      </c>
      <c r="E142" s="30">
        <f>SUM(E149,E146,E144,E143)</f>
        <v>0</v>
      </c>
      <c r="F142" s="30">
        <f t="shared" ref="F142:AG142" si="44">SUM(F149,F146,F144,F143)</f>
        <v>849.85510866000004</v>
      </c>
      <c r="G142" s="30">
        <f t="shared" si="44"/>
        <v>0</v>
      </c>
      <c r="H142" s="30">
        <f t="shared" si="44"/>
        <v>0</v>
      </c>
      <c r="I142" s="30">
        <f t="shared" si="44"/>
        <v>0</v>
      </c>
      <c r="J142" s="30">
        <f t="shared" si="44"/>
        <v>0</v>
      </c>
      <c r="K142" s="30">
        <f t="shared" si="44"/>
        <v>0</v>
      </c>
      <c r="L142" s="30">
        <f t="shared" si="44"/>
        <v>2</v>
      </c>
      <c r="M142" s="30">
        <f t="shared" si="44"/>
        <v>0</v>
      </c>
      <c r="N142" s="30">
        <f t="shared" si="44"/>
        <v>0</v>
      </c>
      <c r="O142" s="30">
        <f t="shared" si="44"/>
        <v>580</v>
      </c>
      <c r="P142" s="30">
        <f t="shared" si="44"/>
        <v>10779.1</v>
      </c>
      <c r="Q142" s="30">
        <f t="shared" si="44"/>
        <v>0</v>
      </c>
      <c r="R142" s="30">
        <f t="shared" si="44"/>
        <v>0</v>
      </c>
      <c r="S142" s="30">
        <f t="shared" si="44"/>
        <v>881.7236413899999</v>
      </c>
      <c r="T142" s="30">
        <f t="shared" si="44"/>
        <v>0</v>
      </c>
      <c r="U142" s="30">
        <f t="shared" si="44"/>
        <v>0</v>
      </c>
      <c r="V142" s="30">
        <f t="shared" si="44"/>
        <v>0</v>
      </c>
      <c r="W142" s="30">
        <f t="shared" si="44"/>
        <v>0</v>
      </c>
      <c r="X142" s="30">
        <f t="shared" si="44"/>
        <v>0</v>
      </c>
      <c r="Y142" s="30">
        <f t="shared" si="44"/>
        <v>5</v>
      </c>
      <c r="Z142" s="30">
        <f t="shared" si="44"/>
        <v>0</v>
      </c>
      <c r="AA142" s="30">
        <f t="shared" si="44"/>
        <v>0</v>
      </c>
      <c r="AB142" s="30">
        <f t="shared" si="44"/>
        <v>0</v>
      </c>
      <c r="AC142" s="30">
        <f t="shared" si="44"/>
        <v>10779.1</v>
      </c>
      <c r="AD142" s="30">
        <f t="shared" si="44"/>
        <v>0</v>
      </c>
      <c r="AE142" s="30">
        <f t="shared" si="44"/>
        <v>0</v>
      </c>
      <c r="AF142" s="31">
        <v>0</v>
      </c>
      <c r="AG142" s="30">
        <f t="shared" si="44"/>
        <v>31.868532729999885</v>
      </c>
      <c r="AH142" s="31">
        <f t="shared" si="38"/>
        <v>3.7498783504694412E-2</v>
      </c>
      <c r="AI142" s="32" t="s">
        <v>37</v>
      </c>
      <c r="AM142" s="15"/>
      <c r="AN142" s="20"/>
      <c r="AO142" s="15"/>
    </row>
    <row r="143" spans="1:41" ht="31.5" x14ac:dyDescent="0.25">
      <c r="A143" s="27" t="s">
        <v>359</v>
      </c>
      <c r="B143" s="28" t="s">
        <v>360</v>
      </c>
      <c r="C143" s="29" t="s">
        <v>36</v>
      </c>
      <c r="D143" s="30">
        <v>0</v>
      </c>
      <c r="E143" s="30">
        <v>0</v>
      </c>
      <c r="F143" s="30">
        <v>0</v>
      </c>
      <c r="G143" s="30">
        <v>0</v>
      </c>
      <c r="H143" s="30">
        <v>0</v>
      </c>
      <c r="I143" s="30">
        <v>0</v>
      </c>
      <c r="J143" s="30">
        <v>0</v>
      </c>
      <c r="K143" s="30">
        <v>0</v>
      </c>
      <c r="L143" s="30">
        <v>0</v>
      </c>
      <c r="M143" s="30">
        <v>0</v>
      </c>
      <c r="N143" s="30">
        <v>0</v>
      </c>
      <c r="O143" s="30">
        <v>0</v>
      </c>
      <c r="P143" s="30">
        <v>0</v>
      </c>
      <c r="Q143" s="30">
        <v>0</v>
      </c>
      <c r="R143" s="30">
        <v>0</v>
      </c>
      <c r="S143" s="30">
        <v>0</v>
      </c>
      <c r="T143" s="30">
        <v>0</v>
      </c>
      <c r="U143" s="30">
        <v>0</v>
      </c>
      <c r="V143" s="30">
        <v>0</v>
      </c>
      <c r="W143" s="30">
        <v>0</v>
      </c>
      <c r="X143" s="30">
        <v>0</v>
      </c>
      <c r="Y143" s="30">
        <v>0</v>
      </c>
      <c r="Z143" s="30">
        <v>0</v>
      </c>
      <c r="AA143" s="30">
        <v>0</v>
      </c>
      <c r="AB143" s="30">
        <v>0</v>
      </c>
      <c r="AC143" s="30">
        <v>0</v>
      </c>
      <c r="AD143" s="30">
        <v>0</v>
      </c>
      <c r="AE143" s="30">
        <v>0</v>
      </c>
      <c r="AF143" s="31">
        <v>0</v>
      </c>
      <c r="AG143" s="30">
        <v>0</v>
      </c>
      <c r="AH143" s="31">
        <v>0</v>
      </c>
      <c r="AI143" s="32" t="s">
        <v>37</v>
      </c>
      <c r="AM143" s="15"/>
      <c r="AN143" s="20"/>
      <c r="AO143" s="15"/>
    </row>
    <row r="144" spans="1:41" x14ac:dyDescent="0.25">
      <c r="A144" s="27" t="s">
        <v>361</v>
      </c>
      <c r="B144" s="28" t="s">
        <v>362</v>
      </c>
      <c r="C144" s="29" t="s">
        <v>36</v>
      </c>
      <c r="D144" s="30">
        <f t="shared" ref="D144:AG144" si="45">SUM(D145)</f>
        <v>499.99999999999994</v>
      </c>
      <c r="E144" s="30">
        <f t="shared" si="45"/>
        <v>0</v>
      </c>
      <c r="F144" s="30">
        <f t="shared" si="45"/>
        <v>0</v>
      </c>
      <c r="G144" s="30">
        <f t="shared" si="45"/>
        <v>0</v>
      </c>
      <c r="H144" s="30">
        <f t="shared" si="45"/>
        <v>0</v>
      </c>
      <c r="I144" s="30">
        <f t="shared" si="45"/>
        <v>0</v>
      </c>
      <c r="J144" s="30">
        <f t="shared" si="45"/>
        <v>0</v>
      </c>
      <c r="K144" s="30">
        <f t="shared" si="45"/>
        <v>0</v>
      </c>
      <c r="L144" s="30">
        <f t="shared" si="45"/>
        <v>0</v>
      </c>
      <c r="M144" s="30">
        <f t="shared" si="45"/>
        <v>0</v>
      </c>
      <c r="N144" s="30">
        <f t="shared" si="45"/>
        <v>0</v>
      </c>
      <c r="O144" s="30">
        <f t="shared" si="45"/>
        <v>0</v>
      </c>
      <c r="P144" s="30">
        <f t="shared" si="45"/>
        <v>0</v>
      </c>
      <c r="Q144" s="30">
        <f t="shared" si="45"/>
        <v>0</v>
      </c>
      <c r="R144" s="30">
        <f t="shared" si="45"/>
        <v>0</v>
      </c>
      <c r="S144" s="30">
        <f t="shared" si="45"/>
        <v>0</v>
      </c>
      <c r="T144" s="30">
        <f t="shared" si="45"/>
        <v>0</v>
      </c>
      <c r="U144" s="30">
        <f t="shared" si="45"/>
        <v>0</v>
      </c>
      <c r="V144" s="30">
        <f t="shared" si="45"/>
        <v>0</v>
      </c>
      <c r="W144" s="30">
        <f t="shared" si="45"/>
        <v>0</v>
      </c>
      <c r="X144" s="30">
        <f t="shared" si="45"/>
        <v>0</v>
      </c>
      <c r="Y144" s="30">
        <f t="shared" si="45"/>
        <v>0</v>
      </c>
      <c r="Z144" s="30">
        <f t="shared" si="45"/>
        <v>0</v>
      </c>
      <c r="AA144" s="30">
        <f t="shared" si="45"/>
        <v>0</v>
      </c>
      <c r="AB144" s="30">
        <f t="shared" si="45"/>
        <v>0</v>
      </c>
      <c r="AC144" s="30">
        <f t="shared" si="45"/>
        <v>0</v>
      </c>
      <c r="AD144" s="30">
        <f t="shared" si="45"/>
        <v>0</v>
      </c>
      <c r="AE144" s="30">
        <f t="shared" si="45"/>
        <v>0</v>
      </c>
      <c r="AF144" s="31">
        <v>0</v>
      </c>
      <c r="AG144" s="30">
        <f t="shared" si="45"/>
        <v>0</v>
      </c>
      <c r="AH144" s="31">
        <v>0</v>
      </c>
      <c r="AI144" s="32" t="s">
        <v>37</v>
      </c>
      <c r="AM144" s="15"/>
      <c r="AN144" s="20"/>
      <c r="AO144" s="15"/>
    </row>
    <row r="145" spans="1:41" ht="47.25" x14ac:dyDescent="0.25">
      <c r="A145" s="33" t="s">
        <v>361</v>
      </c>
      <c r="B145" s="86" t="s">
        <v>363</v>
      </c>
      <c r="C145" s="44" t="s">
        <v>364</v>
      </c>
      <c r="D145" s="35">
        <v>499.99999999999994</v>
      </c>
      <c r="E145" s="50">
        <v>0</v>
      </c>
      <c r="F145" s="35">
        <v>0</v>
      </c>
      <c r="G145" s="35">
        <v>0</v>
      </c>
      <c r="H145" s="35">
        <v>0</v>
      </c>
      <c r="I145" s="50">
        <v>0</v>
      </c>
      <c r="J145" s="35">
        <v>0</v>
      </c>
      <c r="K145" s="35">
        <v>0</v>
      </c>
      <c r="L145" s="50">
        <v>0</v>
      </c>
      <c r="M145" s="50">
        <v>0</v>
      </c>
      <c r="N145" s="35">
        <v>0</v>
      </c>
      <c r="O145" s="50">
        <v>0</v>
      </c>
      <c r="P145" s="50">
        <v>0</v>
      </c>
      <c r="Q145" s="50">
        <v>0</v>
      </c>
      <c r="R145" s="35">
        <v>0</v>
      </c>
      <c r="S145" s="35">
        <v>0</v>
      </c>
      <c r="T145" s="35">
        <v>0</v>
      </c>
      <c r="U145" s="35">
        <v>0</v>
      </c>
      <c r="V145" s="35">
        <v>0</v>
      </c>
      <c r="W145" s="35">
        <v>0</v>
      </c>
      <c r="X145" s="35">
        <v>0</v>
      </c>
      <c r="Y145" s="35">
        <v>0</v>
      </c>
      <c r="Z145" s="35">
        <v>0</v>
      </c>
      <c r="AA145" s="35">
        <v>0</v>
      </c>
      <c r="AB145" s="35">
        <v>0</v>
      </c>
      <c r="AC145" s="35">
        <v>0</v>
      </c>
      <c r="AD145" s="35">
        <v>0</v>
      </c>
      <c r="AE145" s="35">
        <f>R145-E145</f>
        <v>0</v>
      </c>
      <c r="AF145" s="96">
        <v>0</v>
      </c>
      <c r="AG145" s="35">
        <f>S145-F145</f>
        <v>0</v>
      </c>
      <c r="AH145" s="96">
        <v>0</v>
      </c>
      <c r="AI145" s="36" t="s">
        <v>37</v>
      </c>
      <c r="AM145" s="15"/>
      <c r="AN145" s="20"/>
      <c r="AO145" s="15"/>
    </row>
    <row r="146" spans="1:41" ht="31.5" x14ac:dyDescent="0.25">
      <c r="A146" s="27" t="s">
        <v>365</v>
      </c>
      <c r="B146" s="28" t="s">
        <v>366</v>
      </c>
      <c r="C146" s="29" t="s">
        <v>36</v>
      </c>
      <c r="D146" s="40">
        <f>SUM(D147:D148)</f>
        <v>853.46494011999994</v>
      </c>
      <c r="E146" s="40">
        <f t="shared" ref="E146:AG146" si="46">SUM(E147:E148)</f>
        <v>0</v>
      </c>
      <c r="F146" s="40">
        <f t="shared" si="46"/>
        <v>339.95893157</v>
      </c>
      <c r="G146" s="40">
        <f t="shared" si="46"/>
        <v>0</v>
      </c>
      <c r="H146" s="40">
        <f t="shared" si="46"/>
        <v>0</v>
      </c>
      <c r="I146" s="40">
        <f t="shared" si="46"/>
        <v>0</v>
      </c>
      <c r="J146" s="40">
        <f t="shared" si="46"/>
        <v>0</v>
      </c>
      <c r="K146" s="40">
        <f t="shared" si="46"/>
        <v>0</v>
      </c>
      <c r="L146" s="40">
        <f t="shared" si="46"/>
        <v>2</v>
      </c>
      <c r="M146" s="40">
        <f t="shared" si="46"/>
        <v>0</v>
      </c>
      <c r="N146" s="40">
        <f t="shared" si="46"/>
        <v>0</v>
      </c>
      <c r="O146" s="40">
        <f t="shared" si="46"/>
        <v>580</v>
      </c>
      <c r="P146" s="40">
        <f t="shared" si="46"/>
        <v>0</v>
      </c>
      <c r="Q146" s="40">
        <f t="shared" si="46"/>
        <v>0</v>
      </c>
      <c r="R146" s="40">
        <f t="shared" si="46"/>
        <v>0</v>
      </c>
      <c r="S146" s="40">
        <f t="shared" si="46"/>
        <v>113.22276355</v>
      </c>
      <c r="T146" s="40">
        <f t="shared" si="46"/>
        <v>0</v>
      </c>
      <c r="U146" s="40">
        <f t="shared" si="46"/>
        <v>0</v>
      </c>
      <c r="V146" s="40">
        <f t="shared" si="46"/>
        <v>0</v>
      </c>
      <c r="W146" s="40">
        <f t="shared" si="46"/>
        <v>0</v>
      </c>
      <c r="X146" s="40">
        <f t="shared" si="46"/>
        <v>0</v>
      </c>
      <c r="Y146" s="40">
        <f t="shared" si="46"/>
        <v>5</v>
      </c>
      <c r="Z146" s="40">
        <f t="shared" si="46"/>
        <v>0</v>
      </c>
      <c r="AA146" s="40">
        <f t="shared" si="46"/>
        <v>0</v>
      </c>
      <c r="AB146" s="40">
        <f t="shared" si="46"/>
        <v>0</v>
      </c>
      <c r="AC146" s="40">
        <f t="shared" si="46"/>
        <v>0</v>
      </c>
      <c r="AD146" s="40">
        <f t="shared" si="46"/>
        <v>0</v>
      </c>
      <c r="AE146" s="40">
        <f t="shared" si="46"/>
        <v>0</v>
      </c>
      <c r="AF146" s="31">
        <v>0</v>
      </c>
      <c r="AG146" s="40">
        <f t="shared" si="46"/>
        <v>-226.73616802000001</v>
      </c>
      <c r="AH146" s="31">
        <f t="shared" si="38"/>
        <v>-0.66695164316726707</v>
      </c>
      <c r="AI146" s="32" t="s">
        <v>37</v>
      </c>
      <c r="AM146" s="15"/>
      <c r="AN146" s="20"/>
      <c r="AO146" s="15"/>
    </row>
    <row r="147" spans="1:41" ht="63" x14ac:dyDescent="0.25">
      <c r="A147" s="33" t="s">
        <v>365</v>
      </c>
      <c r="B147" s="86" t="s">
        <v>367</v>
      </c>
      <c r="C147" s="44" t="s">
        <v>368</v>
      </c>
      <c r="D147" s="35">
        <v>704.99198097999999</v>
      </c>
      <c r="E147" s="50">
        <v>0</v>
      </c>
      <c r="F147" s="35">
        <v>191.48597243</v>
      </c>
      <c r="G147" s="35">
        <v>0</v>
      </c>
      <c r="H147" s="35">
        <v>0</v>
      </c>
      <c r="I147" s="50">
        <v>0</v>
      </c>
      <c r="J147" s="35">
        <v>0</v>
      </c>
      <c r="K147" s="35" t="s">
        <v>369</v>
      </c>
      <c r="L147" s="50">
        <v>2</v>
      </c>
      <c r="M147" s="50">
        <v>0</v>
      </c>
      <c r="N147" s="35">
        <v>0</v>
      </c>
      <c r="O147" s="50">
        <v>0</v>
      </c>
      <c r="P147" s="50">
        <v>0</v>
      </c>
      <c r="Q147" s="50">
        <v>0</v>
      </c>
      <c r="R147" s="35">
        <v>0</v>
      </c>
      <c r="S147" s="35">
        <v>113.22276355</v>
      </c>
      <c r="T147" s="35">
        <v>0</v>
      </c>
      <c r="U147" s="35">
        <v>0</v>
      </c>
      <c r="V147" s="35">
        <v>0</v>
      </c>
      <c r="W147" s="35">
        <v>0</v>
      </c>
      <c r="X147" s="35" t="s">
        <v>370</v>
      </c>
      <c r="Y147" s="35">
        <v>5</v>
      </c>
      <c r="Z147" s="35">
        <v>0</v>
      </c>
      <c r="AA147" s="35">
        <v>0</v>
      </c>
      <c r="AB147" s="35">
        <v>0</v>
      </c>
      <c r="AC147" s="35">
        <v>0</v>
      </c>
      <c r="AD147" s="35">
        <v>0</v>
      </c>
      <c r="AE147" s="35">
        <f t="shared" ref="AE147:AE148" si="47">R147-E147</f>
        <v>0</v>
      </c>
      <c r="AF147" s="96">
        <v>0</v>
      </c>
      <c r="AG147" s="35">
        <f t="shared" ref="AG147:AG148" si="48">S147-F147</f>
        <v>-78.263208880000008</v>
      </c>
      <c r="AH147" s="96">
        <f t="shared" si="38"/>
        <v>-0.40871510266168487</v>
      </c>
      <c r="AI147" s="36" t="s">
        <v>371</v>
      </c>
      <c r="AM147" s="15"/>
      <c r="AN147" s="20"/>
      <c r="AO147" s="15"/>
    </row>
    <row r="148" spans="1:41" ht="72" customHeight="1" x14ac:dyDescent="0.25">
      <c r="A148" s="33" t="s">
        <v>365</v>
      </c>
      <c r="B148" s="82" t="s">
        <v>372</v>
      </c>
      <c r="C148" s="35" t="s">
        <v>373</v>
      </c>
      <c r="D148" s="35">
        <v>148.47295914</v>
      </c>
      <c r="E148" s="50">
        <v>0</v>
      </c>
      <c r="F148" s="35">
        <v>148.47295914</v>
      </c>
      <c r="G148" s="35">
        <v>0</v>
      </c>
      <c r="H148" s="35">
        <v>0</v>
      </c>
      <c r="I148" s="50">
        <v>0</v>
      </c>
      <c r="J148" s="35">
        <v>0</v>
      </c>
      <c r="K148" s="35" t="s">
        <v>374</v>
      </c>
      <c r="L148" s="50">
        <v>0</v>
      </c>
      <c r="M148" s="50">
        <v>0</v>
      </c>
      <c r="N148" s="35">
        <v>0</v>
      </c>
      <c r="O148" s="50">
        <v>580</v>
      </c>
      <c r="P148" s="50">
        <v>0</v>
      </c>
      <c r="Q148" s="50">
        <v>0</v>
      </c>
      <c r="R148" s="35">
        <v>0</v>
      </c>
      <c r="S148" s="35">
        <v>0</v>
      </c>
      <c r="T148" s="35">
        <v>0</v>
      </c>
      <c r="U148" s="35">
        <v>0</v>
      </c>
      <c r="V148" s="35">
        <v>0</v>
      </c>
      <c r="W148" s="35">
        <v>0</v>
      </c>
      <c r="X148" s="35">
        <v>0</v>
      </c>
      <c r="Y148" s="35">
        <v>0</v>
      </c>
      <c r="Z148" s="35">
        <v>0</v>
      </c>
      <c r="AA148" s="35">
        <v>0</v>
      </c>
      <c r="AB148" s="35">
        <v>0</v>
      </c>
      <c r="AC148" s="35">
        <v>0</v>
      </c>
      <c r="AD148" s="35">
        <v>0</v>
      </c>
      <c r="AE148" s="35">
        <f t="shared" si="47"/>
        <v>0</v>
      </c>
      <c r="AF148" s="96">
        <v>0</v>
      </c>
      <c r="AG148" s="35">
        <f t="shared" si="48"/>
        <v>-148.47295914</v>
      </c>
      <c r="AH148" s="96">
        <f t="shared" si="38"/>
        <v>-1</v>
      </c>
      <c r="AI148" s="36" t="s">
        <v>123</v>
      </c>
      <c r="AM148" s="15"/>
      <c r="AN148" s="20"/>
      <c r="AO148" s="15"/>
    </row>
    <row r="149" spans="1:41" x14ac:dyDescent="0.25">
      <c r="A149" s="27" t="s">
        <v>375</v>
      </c>
      <c r="B149" s="28" t="s">
        <v>376</v>
      </c>
      <c r="C149" s="29" t="s">
        <v>36</v>
      </c>
      <c r="D149" s="40">
        <f t="shared" ref="D149:AG149" si="49">SUM(D150:D156)</f>
        <v>3686.7335759683051</v>
      </c>
      <c r="E149" s="40">
        <f t="shared" si="49"/>
        <v>0</v>
      </c>
      <c r="F149" s="40">
        <f t="shared" si="49"/>
        <v>509.89617709000004</v>
      </c>
      <c r="G149" s="40">
        <f t="shared" si="49"/>
        <v>0</v>
      </c>
      <c r="H149" s="40">
        <f t="shared" si="49"/>
        <v>0</v>
      </c>
      <c r="I149" s="40">
        <f t="shared" si="49"/>
        <v>0</v>
      </c>
      <c r="J149" s="40">
        <f t="shared" si="49"/>
        <v>0</v>
      </c>
      <c r="K149" s="40">
        <f t="shared" si="49"/>
        <v>0</v>
      </c>
      <c r="L149" s="40">
        <f t="shared" si="49"/>
        <v>0</v>
      </c>
      <c r="M149" s="40">
        <f t="shared" si="49"/>
        <v>0</v>
      </c>
      <c r="N149" s="40">
        <f t="shared" si="49"/>
        <v>0</v>
      </c>
      <c r="O149" s="40">
        <f t="shared" si="49"/>
        <v>0</v>
      </c>
      <c r="P149" s="40">
        <f t="shared" si="49"/>
        <v>10779.1</v>
      </c>
      <c r="Q149" s="40">
        <f t="shared" si="49"/>
        <v>0</v>
      </c>
      <c r="R149" s="40">
        <f t="shared" si="49"/>
        <v>0</v>
      </c>
      <c r="S149" s="40">
        <f t="shared" si="49"/>
        <v>768.50087783999993</v>
      </c>
      <c r="T149" s="40">
        <f t="shared" si="49"/>
        <v>0</v>
      </c>
      <c r="U149" s="40">
        <f t="shared" si="49"/>
        <v>0</v>
      </c>
      <c r="V149" s="40">
        <f t="shared" si="49"/>
        <v>0</v>
      </c>
      <c r="W149" s="40">
        <f t="shared" si="49"/>
        <v>0</v>
      </c>
      <c r="X149" s="40">
        <f t="shared" si="49"/>
        <v>0</v>
      </c>
      <c r="Y149" s="40">
        <f t="shared" si="49"/>
        <v>0</v>
      </c>
      <c r="Z149" s="40">
        <f t="shared" si="49"/>
        <v>0</v>
      </c>
      <c r="AA149" s="40">
        <f t="shared" si="49"/>
        <v>0</v>
      </c>
      <c r="AB149" s="40">
        <f t="shared" si="49"/>
        <v>0</v>
      </c>
      <c r="AC149" s="40">
        <f t="shared" si="49"/>
        <v>10779.1</v>
      </c>
      <c r="AD149" s="40">
        <f t="shared" si="49"/>
        <v>0</v>
      </c>
      <c r="AE149" s="40">
        <f t="shared" si="49"/>
        <v>0</v>
      </c>
      <c r="AF149" s="31">
        <v>0</v>
      </c>
      <c r="AG149" s="40">
        <f t="shared" si="49"/>
        <v>258.60470074999989</v>
      </c>
      <c r="AH149" s="31">
        <f t="shared" si="38"/>
        <v>0.50717128774306242</v>
      </c>
      <c r="AI149" s="32" t="s">
        <v>37</v>
      </c>
      <c r="AM149" s="15"/>
      <c r="AN149" s="20"/>
      <c r="AO149" s="15"/>
    </row>
    <row r="150" spans="1:41" ht="31.5" x14ac:dyDescent="0.25">
      <c r="A150" s="33" t="s">
        <v>375</v>
      </c>
      <c r="B150" s="86" t="s">
        <v>377</v>
      </c>
      <c r="C150" s="44" t="s">
        <v>378</v>
      </c>
      <c r="D150" s="35">
        <v>1493.3980338983051</v>
      </c>
      <c r="E150" s="35">
        <v>0</v>
      </c>
      <c r="F150" s="35">
        <v>0</v>
      </c>
      <c r="G150" s="35">
        <v>0</v>
      </c>
      <c r="H150" s="35">
        <v>0</v>
      </c>
      <c r="I150" s="35">
        <v>0</v>
      </c>
      <c r="J150" s="35">
        <v>0</v>
      </c>
      <c r="K150" s="35">
        <v>0</v>
      </c>
      <c r="L150" s="35">
        <v>0</v>
      </c>
      <c r="M150" s="35">
        <v>0</v>
      </c>
      <c r="N150" s="35">
        <v>0</v>
      </c>
      <c r="O150" s="35">
        <v>0</v>
      </c>
      <c r="P150" s="35">
        <v>0</v>
      </c>
      <c r="Q150" s="35">
        <v>0</v>
      </c>
      <c r="R150" s="35">
        <v>0</v>
      </c>
      <c r="S150" s="35">
        <v>0</v>
      </c>
      <c r="T150" s="35">
        <v>0</v>
      </c>
      <c r="U150" s="35">
        <v>0</v>
      </c>
      <c r="V150" s="35">
        <v>0</v>
      </c>
      <c r="W150" s="35">
        <v>0</v>
      </c>
      <c r="X150" s="35">
        <v>0</v>
      </c>
      <c r="Y150" s="35">
        <v>0</v>
      </c>
      <c r="Z150" s="35">
        <v>0</v>
      </c>
      <c r="AA150" s="35">
        <v>0</v>
      </c>
      <c r="AB150" s="35">
        <v>0</v>
      </c>
      <c r="AC150" s="35">
        <v>0</v>
      </c>
      <c r="AD150" s="35">
        <v>0</v>
      </c>
      <c r="AE150" s="35">
        <f t="shared" ref="AE150:AE156" si="50">R150-E150</f>
        <v>0</v>
      </c>
      <c r="AF150" s="96">
        <v>0</v>
      </c>
      <c r="AG150" s="35">
        <f t="shared" ref="AG150:AG156" si="51">S150-F150</f>
        <v>0</v>
      </c>
      <c r="AH150" s="96">
        <v>0</v>
      </c>
      <c r="AI150" s="36" t="s">
        <v>37</v>
      </c>
      <c r="AM150" s="15"/>
      <c r="AN150" s="20"/>
      <c r="AO150" s="15"/>
    </row>
    <row r="151" spans="1:41" ht="31.5" x14ac:dyDescent="0.25">
      <c r="A151" s="33" t="s">
        <v>375</v>
      </c>
      <c r="B151" s="85" t="s">
        <v>379</v>
      </c>
      <c r="C151" s="44" t="s">
        <v>380</v>
      </c>
      <c r="D151" s="35">
        <v>402.78684808999998</v>
      </c>
      <c r="E151" s="35">
        <v>0</v>
      </c>
      <c r="F151" s="35">
        <v>0</v>
      </c>
      <c r="G151" s="35">
        <v>0</v>
      </c>
      <c r="H151" s="35">
        <v>0</v>
      </c>
      <c r="I151" s="35">
        <v>0</v>
      </c>
      <c r="J151" s="35">
        <v>0</v>
      </c>
      <c r="K151" s="35">
        <v>0</v>
      </c>
      <c r="L151" s="35">
        <v>0</v>
      </c>
      <c r="M151" s="35">
        <v>0</v>
      </c>
      <c r="N151" s="35">
        <v>0</v>
      </c>
      <c r="O151" s="35">
        <v>0</v>
      </c>
      <c r="P151" s="35">
        <v>0</v>
      </c>
      <c r="Q151" s="35">
        <v>0</v>
      </c>
      <c r="R151" s="35">
        <v>0</v>
      </c>
      <c r="S151" s="35">
        <v>0</v>
      </c>
      <c r="T151" s="35">
        <v>0</v>
      </c>
      <c r="U151" s="35">
        <v>0</v>
      </c>
      <c r="V151" s="35">
        <v>0</v>
      </c>
      <c r="W151" s="35">
        <v>0</v>
      </c>
      <c r="X151" s="35">
        <v>0</v>
      </c>
      <c r="Y151" s="35">
        <v>0</v>
      </c>
      <c r="Z151" s="35">
        <v>0</v>
      </c>
      <c r="AA151" s="35">
        <v>0</v>
      </c>
      <c r="AB151" s="35">
        <v>0</v>
      </c>
      <c r="AC151" s="35">
        <v>0</v>
      </c>
      <c r="AD151" s="35">
        <v>0</v>
      </c>
      <c r="AE151" s="35">
        <f t="shared" si="50"/>
        <v>0</v>
      </c>
      <c r="AF151" s="96">
        <v>0</v>
      </c>
      <c r="AG151" s="35">
        <f t="shared" si="51"/>
        <v>0</v>
      </c>
      <c r="AH151" s="96">
        <v>0</v>
      </c>
      <c r="AI151" s="36" t="s">
        <v>37</v>
      </c>
      <c r="AM151" s="15"/>
      <c r="AN151" s="20"/>
      <c r="AO151" s="15"/>
    </row>
    <row r="152" spans="1:41" ht="47.25" x14ac:dyDescent="0.25">
      <c r="A152" s="33" t="s">
        <v>375</v>
      </c>
      <c r="B152" s="85" t="s">
        <v>381</v>
      </c>
      <c r="C152" s="44" t="s">
        <v>382</v>
      </c>
      <c r="D152" s="35">
        <v>231</v>
      </c>
      <c r="E152" s="50">
        <v>0</v>
      </c>
      <c r="F152" s="35">
        <v>0</v>
      </c>
      <c r="G152" s="35">
        <v>0</v>
      </c>
      <c r="H152" s="35">
        <v>0</v>
      </c>
      <c r="I152" s="50">
        <v>0</v>
      </c>
      <c r="J152" s="35">
        <v>0</v>
      </c>
      <c r="K152" s="35">
        <v>0</v>
      </c>
      <c r="L152" s="50">
        <v>0</v>
      </c>
      <c r="M152" s="50">
        <v>0</v>
      </c>
      <c r="N152" s="35">
        <v>0</v>
      </c>
      <c r="O152" s="50">
        <v>0</v>
      </c>
      <c r="P152" s="50">
        <v>0</v>
      </c>
      <c r="Q152" s="50">
        <v>0</v>
      </c>
      <c r="R152" s="35">
        <v>0</v>
      </c>
      <c r="S152" s="35">
        <v>0</v>
      </c>
      <c r="T152" s="35">
        <v>0</v>
      </c>
      <c r="U152" s="35">
        <v>0</v>
      </c>
      <c r="V152" s="35">
        <v>0</v>
      </c>
      <c r="W152" s="35">
        <v>0</v>
      </c>
      <c r="X152" s="35">
        <v>0</v>
      </c>
      <c r="Y152" s="35">
        <v>0</v>
      </c>
      <c r="Z152" s="35">
        <v>0</v>
      </c>
      <c r="AA152" s="35">
        <v>0</v>
      </c>
      <c r="AB152" s="35">
        <v>0</v>
      </c>
      <c r="AC152" s="35">
        <v>0</v>
      </c>
      <c r="AD152" s="35">
        <v>0</v>
      </c>
      <c r="AE152" s="35">
        <f t="shared" si="50"/>
        <v>0</v>
      </c>
      <c r="AF152" s="96">
        <v>0</v>
      </c>
      <c r="AG152" s="35">
        <f t="shared" si="51"/>
        <v>0</v>
      </c>
      <c r="AH152" s="96">
        <v>0</v>
      </c>
      <c r="AI152" s="36" t="s">
        <v>37</v>
      </c>
      <c r="AM152" s="15"/>
      <c r="AN152" s="20"/>
      <c r="AO152" s="15"/>
    </row>
    <row r="153" spans="1:41" ht="47.25" x14ac:dyDescent="0.25">
      <c r="A153" s="33" t="s">
        <v>375</v>
      </c>
      <c r="B153" s="85" t="s">
        <v>383</v>
      </c>
      <c r="C153" s="41" t="s">
        <v>384</v>
      </c>
      <c r="D153" s="35">
        <v>337.08585229999994</v>
      </c>
      <c r="E153" s="35">
        <v>0</v>
      </c>
      <c r="F153" s="35">
        <v>0</v>
      </c>
      <c r="G153" s="35">
        <v>0</v>
      </c>
      <c r="H153" s="35">
        <v>0</v>
      </c>
      <c r="I153" s="35">
        <v>0</v>
      </c>
      <c r="J153" s="35">
        <v>0</v>
      </c>
      <c r="K153" s="35">
        <v>0</v>
      </c>
      <c r="L153" s="35">
        <v>0</v>
      </c>
      <c r="M153" s="35">
        <v>0</v>
      </c>
      <c r="N153" s="35">
        <v>0</v>
      </c>
      <c r="O153" s="35">
        <v>0</v>
      </c>
      <c r="P153" s="35">
        <v>0</v>
      </c>
      <c r="Q153" s="35">
        <v>0</v>
      </c>
      <c r="R153" s="35">
        <v>0</v>
      </c>
      <c r="S153" s="35">
        <v>0</v>
      </c>
      <c r="T153" s="35">
        <v>0</v>
      </c>
      <c r="U153" s="35">
        <v>0</v>
      </c>
      <c r="V153" s="35">
        <v>0</v>
      </c>
      <c r="W153" s="35">
        <v>0</v>
      </c>
      <c r="X153" s="35">
        <v>0</v>
      </c>
      <c r="Y153" s="35">
        <v>0</v>
      </c>
      <c r="Z153" s="35">
        <v>0</v>
      </c>
      <c r="AA153" s="35">
        <v>0</v>
      </c>
      <c r="AB153" s="35">
        <v>0</v>
      </c>
      <c r="AC153" s="35">
        <v>0</v>
      </c>
      <c r="AD153" s="35">
        <v>0</v>
      </c>
      <c r="AE153" s="35">
        <f t="shared" si="50"/>
        <v>0</v>
      </c>
      <c r="AF153" s="96">
        <v>0</v>
      </c>
      <c r="AG153" s="35">
        <f t="shared" si="51"/>
        <v>0</v>
      </c>
      <c r="AH153" s="96">
        <v>0</v>
      </c>
      <c r="AI153" s="36" t="s">
        <v>37</v>
      </c>
      <c r="AM153" s="15"/>
      <c r="AN153" s="20"/>
      <c r="AO153" s="15"/>
    </row>
    <row r="154" spans="1:41" ht="110.25" x14ac:dyDescent="0.25">
      <c r="A154" s="33" t="s">
        <v>375</v>
      </c>
      <c r="B154" s="85" t="s">
        <v>385</v>
      </c>
      <c r="C154" s="44" t="s">
        <v>386</v>
      </c>
      <c r="D154" s="35">
        <v>509.89617709000004</v>
      </c>
      <c r="E154" s="50">
        <v>0</v>
      </c>
      <c r="F154" s="35">
        <v>509.89617709000004</v>
      </c>
      <c r="G154" s="35">
        <v>0</v>
      </c>
      <c r="H154" s="35">
        <v>0</v>
      </c>
      <c r="I154" s="50">
        <v>0</v>
      </c>
      <c r="J154" s="35">
        <v>0</v>
      </c>
      <c r="K154" s="35" t="s">
        <v>387</v>
      </c>
      <c r="L154" s="50">
        <v>0</v>
      </c>
      <c r="M154" s="50">
        <v>0</v>
      </c>
      <c r="N154" s="35">
        <v>0</v>
      </c>
      <c r="O154" s="50">
        <v>0</v>
      </c>
      <c r="P154" s="50">
        <v>10779.1</v>
      </c>
      <c r="Q154" s="50">
        <v>0</v>
      </c>
      <c r="R154" s="35">
        <v>0</v>
      </c>
      <c r="S154" s="35">
        <v>768.50087783999993</v>
      </c>
      <c r="T154" s="35">
        <v>0</v>
      </c>
      <c r="U154" s="35">
        <v>0</v>
      </c>
      <c r="V154" s="35">
        <v>0</v>
      </c>
      <c r="W154" s="35">
        <v>0</v>
      </c>
      <c r="X154" s="35" t="s">
        <v>388</v>
      </c>
      <c r="Y154" s="35">
        <v>0</v>
      </c>
      <c r="Z154" s="35">
        <v>0</v>
      </c>
      <c r="AA154" s="35">
        <v>0</v>
      </c>
      <c r="AB154" s="35">
        <v>0</v>
      </c>
      <c r="AC154" s="35">
        <v>10779.1</v>
      </c>
      <c r="AD154" s="35">
        <v>0</v>
      </c>
      <c r="AE154" s="35">
        <f t="shared" si="50"/>
        <v>0</v>
      </c>
      <c r="AF154" s="96">
        <v>0</v>
      </c>
      <c r="AG154" s="35">
        <f t="shared" si="51"/>
        <v>258.60470074999989</v>
      </c>
      <c r="AH154" s="96">
        <f t="shared" ref="AH154:AH217" si="52">AG154/F154</f>
        <v>0.50717128774306242</v>
      </c>
      <c r="AI154" s="36" t="s">
        <v>389</v>
      </c>
      <c r="AM154" s="15"/>
      <c r="AN154" s="20"/>
      <c r="AO154" s="15"/>
    </row>
    <row r="155" spans="1:41" ht="31.5" x14ac:dyDescent="0.25">
      <c r="A155" s="33" t="s">
        <v>375</v>
      </c>
      <c r="B155" s="85" t="s">
        <v>390</v>
      </c>
      <c r="C155" s="44" t="s">
        <v>391</v>
      </c>
      <c r="D155" s="35">
        <v>621.76199999999994</v>
      </c>
      <c r="E155" s="50">
        <v>0</v>
      </c>
      <c r="F155" s="35">
        <v>0</v>
      </c>
      <c r="G155" s="35">
        <v>0</v>
      </c>
      <c r="H155" s="35">
        <v>0</v>
      </c>
      <c r="I155" s="50">
        <v>0</v>
      </c>
      <c r="J155" s="35">
        <v>0</v>
      </c>
      <c r="K155" s="35">
        <v>0</v>
      </c>
      <c r="L155" s="50">
        <v>0</v>
      </c>
      <c r="M155" s="50">
        <v>0</v>
      </c>
      <c r="N155" s="35">
        <v>0</v>
      </c>
      <c r="O155" s="50">
        <v>0</v>
      </c>
      <c r="P155" s="50">
        <v>0</v>
      </c>
      <c r="Q155" s="50">
        <v>0</v>
      </c>
      <c r="R155" s="35">
        <v>0</v>
      </c>
      <c r="S155" s="35">
        <v>0</v>
      </c>
      <c r="T155" s="35">
        <v>0</v>
      </c>
      <c r="U155" s="35">
        <v>0</v>
      </c>
      <c r="V155" s="35">
        <v>0</v>
      </c>
      <c r="W155" s="35">
        <v>0</v>
      </c>
      <c r="X155" s="35">
        <v>0</v>
      </c>
      <c r="Y155" s="35">
        <v>0</v>
      </c>
      <c r="Z155" s="35">
        <v>0</v>
      </c>
      <c r="AA155" s="35">
        <v>0</v>
      </c>
      <c r="AB155" s="35">
        <v>0</v>
      </c>
      <c r="AC155" s="35">
        <v>0</v>
      </c>
      <c r="AD155" s="35">
        <v>0</v>
      </c>
      <c r="AE155" s="35">
        <f t="shared" si="50"/>
        <v>0</v>
      </c>
      <c r="AF155" s="96">
        <v>0</v>
      </c>
      <c r="AG155" s="35">
        <f t="shared" si="51"/>
        <v>0</v>
      </c>
      <c r="AH155" s="96">
        <v>0</v>
      </c>
      <c r="AI155" s="36" t="s">
        <v>37</v>
      </c>
      <c r="AM155" s="15"/>
      <c r="AN155" s="20"/>
      <c r="AO155" s="15"/>
    </row>
    <row r="156" spans="1:41" ht="63" x14ac:dyDescent="0.25">
      <c r="A156" s="33" t="s">
        <v>375</v>
      </c>
      <c r="B156" s="85" t="s">
        <v>392</v>
      </c>
      <c r="C156" s="44" t="s">
        <v>393</v>
      </c>
      <c r="D156" s="35">
        <v>90.804664590000002</v>
      </c>
      <c r="E156" s="35">
        <v>0</v>
      </c>
      <c r="F156" s="35">
        <v>0</v>
      </c>
      <c r="G156" s="35">
        <v>0</v>
      </c>
      <c r="H156" s="35">
        <v>0</v>
      </c>
      <c r="I156" s="35">
        <v>0</v>
      </c>
      <c r="J156" s="35">
        <v>0</v>
      </c>
      <c r="K156" s="35">
        <v>0</v>
      </c>
      <c r="L156" s="35">
        <v>0</v>
      </c>
      <c r="M156" s="35">
        <v>0</v>
      </c>
      <c r="N156" s="35">
        <v>0</v>
      </c>
      <c r="O156" s="35">
        <v>0</v>
      </c>
      <c r="P156" s="35">
        <v>0</v>
      </c>
      <c r="Q156" s="35">
        <v>0</v>
      </c>
      <c r="R156" s="35">
        <v>0</v>
      </c>
      <c r="S156" s="35">
        <v>0</v>
      </c>
      <c r="T156" s="35">
        <v>0</v>
      </c>
      <c r="U156" s="35">
        <v>0</v>
      </c>
      <c r="V156" s="35">
        <v>0</v>
      </c>
      <c r="W156" s="35">
        <v>0</v>
      </c>
      <c r="X156" s="35">
        <v>0</v>
      </c>
      <c r="Y156" s="35">
        <v>0</v>
      </c>
      <c r="Z156" s="35">
        <v>0</v>
      </c>
      <c r="AA156" s="35">
        <v>0</v>
      </c>
      <c r="AB156" s="35">
        <v>0</v>
      </c>
      <c r="AC156" s="35">
        <v>0</v>
      </c>
      <c r="AD156" s="35">
        <v>0</v>
      </c>
      <c r="AE156" s="35">
        <f t="shared" si="50"/>
        <v>0</v>
      </c>
      <c r="AF156" s="96">
        <v>0</v>
      </c>
      <c r="AG156" s="35">
        <f t="shared" si="51"/>
        <v>0</v>
      </c>
      <c r="AH156" s="96">
        <v>0</v>
      </c>
      <c r="AI156" s="36" t="s">
        <v>37</v>
      </c>
      <c r="AM156" s="15"/>
      <c r="AN156" s="20"/>
      <c r="AO156" s="15"/>
    </row>
    <row r="157" spans="1:41" ht="31.5" x14ac:dyDescent="0.25">
      <c r="A157" s="27" t="s">
        <v>394</v>
      </c>
      <c r="B157" s="28" t="s">
        <v>395</v>
      </c>
      <c r="C157" s="29" t="s">
        <v>36</v>
      </c>
      <c r="D157" s="30">
        <v>0</v>
      </c>
      <c r="E157" s="30">
        <v>0</v>
      </c>
      <c r="F157" s="30">
        <v>0</v>
      </c>
      <c r="G157" s="30">
        <v>0</v>
      </c>
      <c r="H157" s="30">
        <v>0</v>
      </c>
      <c r="I157" s="30">
        <v>0</v>
      </c>
      <c r="J157" s="30">
        <v>0</v>
      </c>
      <c r="K157" s="30">
        <v>0</v>
      </c>
      <c r="L157" s="30">
        <v>0</v>
      </c>
      <c r="M157" s="30">
        <v>0</v>
      </c>
      <c r="N157" s="30">
        <v>0</v>
      </c>
      <c r="O157" s="30">
        <v>0</v>
      </c>
      <c r="P157" s="30">
        <v>0</v>
      </c>
      <c r="Q157" s="30">
        <v>0</v>
      </c>
      <c r="R157" s="30">
        <v>0</v>
      </c>
      <c r="S157" s="30">
        <v>0</v>
      </c>
      <c r="T157" s="30">
        <v>0</v>
      </c>
      <c r="U157" s="30">
        <v>0</v>
      </c>
      <c r="V157" s="30">
        <v>0</v>
      </c>
      <c r="W157" s="30">
        <v>0</v>
      </c>
      <c r="X157" s="30">
        <v>0</v>
      </c>
      <c r="Y157" s="30">
        <v>0</v>
      </c>
      <c r="Z157" s="30">
        <v>0</v>
      </c>
      <c r="AA157" s="30">
        <v>0</v>
      </c>
      <c r="AB157" s="30">
        <v>0</v>
      </c>
      <c r="AC157" s="30">
        <v>0</v>
      </c>
      <c r="AD157" s="30">
        <v>0</v>
      </c>
      <c r="AE157" s="30">
        <v>0</v>
      </c>
      <c r="AF157" s="31">
        <v>0</v>
      </c>
      <c r="AG157" s="30">
        <v>0</v>
      </c>
      <c r="AH157" s="31">
        <v>0</v>
      </c>
      <c r="AI157" s="32" t="s">
        <v>37</v>
      </c>
      <c r="AM157" s="15"/>
      <c r="AN157" s="20"/>
      <c r="AO157" s="15"/>
    </row>
    <row r="158" spans="1:41" x14ac:dyDescent="0.25">
      <c r="A158" s="27" t="s">
        <v>396</v>
      </c>
      <c r="B158" s="28" t="s">
        <v>397</v>
      </c>
      <c r="C158" s="29" t="s">
        <v>36</v>
      </c>
      <c r="D158" s="30">
        <f t="shared" ref="D158:AE158" si="53">SUM(D159:D239)</f>
        <v>811.76616136400014</v>
      </c>
      <c r="E158" s="30">
        <f t="shared" si="53"/>
        <v>7.09925E-2</v>
      </c>
      <c r="F158" s="30">
        <f t="shared" si="53"/>
        <v>144.02709922399998</v>
      </c>
      <c r="G158" s="30">
        <f t="shared" si="53"/>
        <v>0</v>
      </c>
      <c r="H158" s="30">
        <f t="shared" si="53"/>
        <v>0</v>
      </c>
      <c r="I158" s="30">
        <f t="shared" si="53"/>
        <v>0</v>
      </c>
      <c r="J158" s="30">
        <f t="shared" si="53"/>
        <v>0</v>
      </c>
      <c r="K158" s="30">
        <f t="shared" si="53"/>
        <v>0</v>
      </c>
      <c r="L158" s="30">
        <f t="shared" si="53"/>
        <v>95</v>
      </c>
      <c r="M158" s="30">
        <f t="shared" si="53"/>
        <v>0</v>
      </c>
      <c r="N158" s="30">
        <f t="shared" si="53"/>
        <v>0</v>
      </c>
      <c r="O158" s="30">
        <f t="shared" si="53"/>
        <v>0</v>
      </c>
      <c r="P158" s="30">
        <f t="shared" si="53"/>
        <v>0</v>
      </c>
      <c r="Q158" s="30">
        <f t="shared" si="53"/>
        <v>0</v>
      </c>
      <c r="R158" s="30">
        <f t="shared" si="53"/>
        <v>0</v>
      </c>
      <c r="S158" s="30">
        <f t="shared" si="53"/>
        <v>136.69325521999997</v>
      </c>
      <c r="T158" s="30">
        <f t="shared" si="53"/>
        <v>0</v>
      </c>
      <c r="U158" s="30">
        <f t="shared" si="53"/>
        <v>0</v>
      </c>
      <c r="V158" s="30">
        <f t="shared" si="53"/>
        <v>0</v>
      </c>
      <c r="W158" s="30">
        <f t="shared" si="53"/>
        <v>0</v>
      </c>
      <c r="X158" s="30">
        <f t="shared" si="53"/>
        <v>0</v>
      </c>
      <c r="Y158" s="30">
        <f t="shared" si="53"/>
        <v>88</v>
      </c>
      <c r="Z158" s="30">
        <f t="shared" si="53"/>
        <v>0</v>
      </c>
      <c r="AA158" s="30">
        <f t="shared" si="53"/>
        <v>0</v>
      </c>
      <c r="AB158" s="30">
        <f t="shared" si="53"/>
        <v>0</v>
      </c>
      <c r="AC158" s="30">
        <f t="shared" si="53"/>
        <v>0</v>
      </c>
      <c r="AD158" s="30">
        <f t="shared" si="53"/>
        <v>0</v>
      </c>
      <c r="AE158" s="30">
        <f t="shared" si="53"/>
        <v>-7.09925E-2</v>
      </c>
      <c r="AF158" s="31">
        <f t="shared" ref="AF158" si="54">AE158/E158</f>
        <v>-1</v>
      </c>
      <c r="AG158" s="30">
        <f>SUM(AG159:AG239)</f>
        <v>-7.3338440040000021</v>
      </c>
      <c r="AH158" s="31">
        <f t="shared" si="52"/>
        <v>-5.0919889684051388E-2</v>
      </c>
      <c r="AI158" s="32" t="s">
        <v>37</v>
      </c>
      <c r="AM158" s="15"/>
      <c r="AN158" s="20"/>
      <c r="AO158" s="15"/>
    </row>
    <row r="159" spans="1:41" ht="47.25" x14ac:dyDescent="0.25">
      <c r="A159" s="42" t="s">
        <v>396</v>
      </c>
      <c r="B159" s="90" t="s">
        <v>398</v>
      </c>
      <c r="C159" s="49" t="s">
        <v>399</v>
      </c>
      <c r="D159" s="35">
        <v>255.37312563</v>
      </c>
      <c r="E159" s="35">
        <v>0</v>
      </c>
      <c r="F159" s="35">
        <v>0</v>
      </c>
      <c r="G159" s="35">
        <v>0</v>
      </c>
      <c r="H159" s="35">
        <v>0</v>
      </c>
      <c r="I159" s="35">
        <v>0</v>
      </c>
      <c r="J159" s="35">
        <v>0</v>
      </c>
      <c r="K159" s="35">
        <v>0</v>
      </c>
      <c r="L159" s="35">
        <v>0</v>
      </c>
      <c r="M159" s="35">
        <v>0</v>
      </c>
      <c r="N159" s="35">
        <v>0</v>
      </c>
      <c r="O159" s="35">
        <v>0</v>
      </c>
      <c r="P159" s="35">
        <v>0</v>
      </c>
      <c r="Q159" s="35">
        <v>0</v>
      </c>
      <c r="R159" s="35">
        <v>0</v>
      </c>
      <c r="S159" s="35">
        <v>0</v>
      </c>
      <c r="T159" s="35">
        <v>0</v>
      </c>
      <c r="U159" s="35">
        <v>0</v>
      </c>
      <c r="V159" s="35">
        <v>0</v>
      </c>
      <c r="W159" s="35">
        <v>0</v>
      </c>
      <c r="X159" s="35">
        <v>0</v>
      </c>
      <c r="Y159" s="35">
        <v>0</v>
      </c>
      <c r="Z159" s="35">
        <v>0</v>
      </c>
      <c r="AA159" s="35">
        <v>0</v>
      </c>
      <c r="AB159" s="35">
        <v>0</v>
      </c>
      <c r="AC159" s="35">
        <v>0</v>
      </c>
      <c r="AD159" s="35">
        <v>0</v>
      </c>
      <c r="AE159" s="35">
        <f t="shared" ref="AE159:AE222" si="55">R159-E159</f>
        <v>0</v>
      </c>
      <c r="AF159" s="96">
        <v>0</v>
      </c>
      <c r="AG159" s="35">
        <f t="shared" ref="AG159:AG222" si="56">S159-F159</f>
        <v>0</v>
      </c>
      <c r="AH159" s="96">
        <v>0</v>
      </c>
      <c r="AI159" s="36" t="s">
        <v>37</v>
      </c>
      <c r="AM159" s="15"/>
      <c r="AN159" s="20"/>
      <c r="AO159" s="15"/>
    </row>
    <row r="160" spans="1:41" x14ac:dyDescent="0.25">
      <c r="A160" s="42" t="s">
        <v>396</v>
      </c>
      <c r="B160" s="84" t="s">
        <v>400</v>
      </c>
      <c r="C160" s="49" t="s">
        <v>401</v>
      </c>
      <c r="D160" s="35">
        <v>1.5833169</v>
      </c>
      <c r="E160" s="35">
        <v>0</v>
      </c>
      <c r="F160" s="35">
        <v>1.5833169</v>
      </c>
      <c r="G160" s="35">
        <v>0</v>
      </c>
      <c r="H160" s="35">
        <v>0</v>
      </c>
      <c r="I160" s="35">
        <v>0</v>
      </c>
      <c r="J160" s="35">
        <v>0</v>
      </c>
      <c r="K160" s="35" t="s">
        <v>402</v>
      </c>
      <c r="L160" s="35">
        <v>5</v>
      </c>
      <c r="M160" s="35">
        <v>0</v>
      </c>
      <c r="N160" s="35">
        <v>0</v>
      </c>
      <c r="O160" s="35">
        <v>0</v>
      </c>
      <c r="P160" s="35">
        <v>0</v>
      </c>
      <c r="Q160" s="35">
        <v>0</v>
      </c>
      <c r="R160" s="35">
        <v>0</v>
      </c>
      <c r="S160" s="35">
        <v>1.5833169</v>
      </c>
      <c r="T160" s="35">
        <v>0</v>
      </c>
      <c r="U160" s="35">
        <v>0</v>
      </c>
      <c r="V160" s="35">
        <v>0</v>
      </c>
      <c r="W160" s="35">
        <v>0</v>
      </c>
      <c r="X160" s="35" t="s">
        <v>402</v>
      </c>
      <c r="Y160" s="35">
        <v>5</v>
      </c>
      <c r="Z160" s="35">
        <v>0</v>
      </c>
      <c r="AA160" s="35">
        <v>0</v>
      </c>
      <c r="AB160" s="35">
        <v>0</v>
      </c>
      <c r="AC160" s="35">
        <v>0</v>
      </c>
      <c r="AD160" s="35">
        <v>0</v>
      </c>
      <c r="AE160" s="35">
        <f t="shared" si="55"/>
        <v>0</v>
      </c>
      <c r="AF160" s="96">
        <v>0</v>
      </c>
      <c r="AG160" s="35">
        <f t="shared" si="56"/>
        <v>0</v>
      </c>
      <c r="AH160" s="96">
        <f t="shared" si="52"/>
        <v>0</v>
      </c>
      <c r="AI160" s="36" t="s">
        <v>37</v>
      </c>
      <c r="AM160" s="15"/>
      <c r="AN160" s="20"/>
      <c r="AO160" s="15"/>
    </row>
    <row r="161" spans="1:41" ht="31.5" x14ac:dyDescent="0.25">
      <c r="A161" s="33" t="s">
        <v>396</v>
      </c>
      <c r="B161" s="85" t="s">
        <v>403</v>
      </c>
      <c r="C161" s="34" t="s">
        <v>404</v>
      </c>
      <c r="D161" s="35">
        <v>0.41955197999999999</v>
      </c>
      <c r="E161" s="35">
        <v>0</v>
      </c>
      <c r="F161" s="35">
        <v>0.41955197999999999</v>
      </c>
      <c r="G161" s="35">
        <v>0</v>
      </c>
      <c r="H161" s="35">
        <v>0</v>
      </c>
      <c r="I161" s="35">
        <v>0</v>
      </c>
      <c r="J161" s="35">
        <v>0</v>
      </c>
      <c r="K161" s="35" t="s">
        <v>405</v>
      </c>
      <c r="L161" s="35">
        <v>1</v>
      </c>
      <c r="M161" s="35">
        <v>0</v>
      </c>
      <c r="N161" s="35">
        <v>0</v>
      </c>
      <c r="O161" s="35">
        <v>0</v>
      </c>
      <c r="P161" s="35">
        <v>0</v>
      </c>
      <c r="Q161" s="35">
        <v>0</v>
      </c>
      <c r="R161" s="35">
        <v>0</v>
      </c>
      <c r="S161" s="35">
        <v>0.43213853999999996</v>
      </c>
      <c r="T161" s="35">
        <v>0</v>
      </c>
      <c r="U161" s="35">
        <v>0</v>
      </c>
      <c r="V161" s="35">
        <v>0</v>
      </c>
      <c r="W161" s="35">
        <v>0</v>
      </c>
      <c r="X161" s="35" t="s">
        <v>405</v>
      </c>
      <c r="Y161" s="35">
        <v>1</v>
      </c>
      <c r="Z161" s="35">
        <v>0</v>
      </c>
      <c r="AA161" s="35">
        <v>0</v>
      </c>
      <c r="AB161" s="35">
        <v>0</v>
      </c>
      <c r="AC161" s="35">
        <v>0</v>
      </c>
      <c r="AD161" s="35">
        <v>0</v>
      </c>
      <c r="AE161" s="35">
        <f t="shared" si="55"/>
        <v>0</v>
      </c>
      <c r="AF161" s="96">
        <v>0</v>
      </c>
      <c r="AG161" s="35">
        <f t="shared" si="56"/>
        <v>1.2586559999999969E-2</v>
      </c>
      <c r="AH161" s="96">
        <f t="shared" si="52"/>
        <v>3.0000001430096859E-2</v>
      </c>
      <c r="AI161" s="36" t="s">
        <v>37</v>
      </c>
      <c r="AM161" s="15"/>
      <c r="AN161" s="20"/>
      <c r="AO161" s="15"/>
    </row>
    <row r="162" spans="1:41" ht="31.5" x14ac:dyDescent="0.25">
      <c r="A162" s="33" t="s">
        <v>396</v>
      </c>
      <c r="B162" s="85" t="s">
        <v>406</v>
      </c>
      <c r="C162" s="34" t="s">
        <v>407</v>
      </c>
      <c r="D162" s="35">
        <v>0.83910397000000003</v>
      </c>
      <c r="E162" s="35">
        <v>0</v>
      </c>
      <c r="F162" s="35">
        <v>0.83910397000000003</v>
      </c>
      <c r="G162" s="35">
        <v>0</v>
      </c>
      <c r="H162" s="35">
        <v>0</v>
      </c>
      <c r="I162" s="35">
        <v>0</v>
      </c>
      <c r="J162" s="35">
        <v>0</v>
      </c>
      <c r="K162" s="35" t="s">
        <v>408</v>
      </c>
      <c r="L162" s="35">
        <v>2</v>
      </c>
      <c r="M162" s="35">
        <v>0</v>
      </c>
      <c r="N162" s="35">
        <v>0</v>
      </c>
      <c r="O162" s="35">
        <v>0</v>
      </c>
      <c r="P162" s="35">
        <v>0</v>
      </c>
      <c r="Q162" s="35">
        <v>0</v>
      </c>
      <c r="R162" s="35">
        <v>0</v>
      </c>
      <c r="S162" s="35">
        <v>0.86427708000000003</v>
      </c>
      <c r="T162" s="35">
        <v>0</v>
      </c>
      <c r="U162" s="35">
        <v>0</v>
      </c>
      <c r="V162" s="35">
        <v>0</v>
      </c>
      <c r="W162" s="35">
        <v>0</v>
      </c>
      <c r="X162" s="35" t="s">
        <v>409</v>
      </c>
      <c r="Y162" s="35">
        <v>2</v>
      </c>
      <c r="Z162" s="35">
        <v>0</v>
      </c>
      <c r="AA162" s="35">
        <v>0</v>
      </c>
      <c r="AB162" s="35">
        <v>0</v>
      </c>
      <c r="AC162" s="35">
        <v>0</v>
      </c>
      <c r="AD162" s="35">
        <v>0</v>
      </c>
      <c r="AE162" s="35">
        <f t="shared" si="55"/>
        <v>0</v>
      </c>
      <c r="AF162" s="96">
        <v>0</v>
      </c>
      <c r="AG162" s="35">
        <f t="shared" si="56"/>
        <v>2.5173109999999999E-2</v>
      </c>
      <c r="AH162" s="96">
        <f t="shared" si="52"/>
        <v>2.999998915509838E-2</v>
      </c>
      <c r="AI162" s="36" t="s">
        <v>37</v>
      </c>
      <c r="AM162" s="15"/>
      <c r="AN162" s="20"/>
      <c r="AO162" s="15"/>
    </row>
    <row r="163" spans="1:41" ht="31.5" x14ac:dyDescent="0.25">
      <c r="A163" s="33" t="s">
        <v>396</v>
      </c>
      <c r="B163" s="83" t="s">
        <v>410</v>
      </c>
      <c r="C163" s="34" t="s">
        <v>411</v>
      </c>
      <c r="D163" s="35">
        <v>0.18098220000000001</v>
      </c>
      <c r="E163" s="35">
        <v>0</v>
      </c>
      <c r="F163" s="35">
        <v>0.18098220000000001</v>
      </c>
      <c r="G163" s="35">
        <v>0</v>
      </c>
      <c r="H163" s="35">
        <v>0</v>
      </c>
      <c r="I163" s="35">
        <v>0</v>
      </c>
      <c r="J163" s="35">
        <v>0</v>
      </c>
      <c r="K163" s="35" t="s">
        <v>412</v>
      </c>
      <c r="L163" s="35">
        <v>2</v>
      </c>
      <c r="M163" s="35">
        <v>0</v>
      </c>
      <c r="N163" s="35">
        <v>0</v>
      </c>
      <c r="O163" s="35">
        <v>0</v>
      </c>
      <c r="P163" s="35">
        <v>0</v>
      </c>
      <c r="Q163" s="35">
        <v>0</v>
      </c>
      <c r="R163" s="35">
        <v>0</v>
      </c>
      <c r="S163" s="35">
        <v>0.22308</v>
      </c>
      <c r="T163" s="35">
        <v>0</v>
      </c>
      <c r="U163" s="35">
        <v>0</v>
      </c>
      <c r="V163" s="35">
        <v>0</v>
      </c>
      <c r="W163" s="35">
        <v>0</v>
      </c>
      <c r="X163" s="35" t="s">
        <v>413</v>
      </c>
      <c r="Y163" s="35">
        <v>2</v>
      </c>
      <c r="Z163" s="35">
        <v>0</v>
      </c>
      <c r="AA163" s="35">
        <v>0</v>
      </c>
      <c r="AB163" s="35">
        <v>0</v>
      </c>
      <c r="AC163" s="35">
        <v>0</v>
      </c>
      <c r="AD163" s="35">
        <v>0</v>
      </c>
      <c r="AE163" s="35">
        <f t="shared" si="55"/>
        <v>0</v>
      </c>
      <c r="AF163" s="96">
        <v>0</v>
      </c>
      <c r="AG163" s="35">
        <f t="shared" si="56"/>
        <v>4.2097799999999991E-2</v>
      </c>
      <c r="AH163" s="96">
        <f t="shared" si="52"/>
        <v>0.23260740559016294</v>
      </c>
      <c r="AI163" s="36" t="s">
        <v>414</v>
      </c>
      <c r="AM163" s="15"/>
      <c r="AN163" s="20"/>
      <c r="AO163" s="15"/>
    </row>
    <row r="164" spans="1:41" ht="47.25" x14ac:dyDescent="0.25">
      <c r="A164" s="33" t="s">
        <v>396</v>
      </c>
      <c r="B164" s="83" t="s">
        <v>415</v>
      </c>
      <c r="C164" s="34" t="s">
        <v>416</v>
      </c>
      <c r="D164" s="35">
        <v>9.0134179999999994E-2</v>
      </c>
      <c r="E164" s="35">
        <v>0</v>
      </c>
      <c r="F164" s="35">
        <v>9.0134179999999994E-2</v>
      </c>
      <c r="G164" s="35">
        <v>0</v>
      </c>
      <c r="H164" s="35">
        <v>0</v>
      </c>
      <c r="I164" s="35">
        <v>0</v>
      </c>
      <c r="J164" s="35">
        <v>0</v>
      </c>
      <c r="K164" s="35" t="s">
        <v>417</v>
      </c>
      <c r="L164" s="35">
        <v>1</v>
      </c>
      <c r="M164" s="35">
        <v>0</v>
      </c>
      <c r="N164" s="35">
        <v>0</v>
      </c>
      <c r="O164" s="35">
        <v>0</v>
      </c>
      <c r="P164" s="35">
        <v>0</v>
      </c>
      <c r="Q164" s="35">
        <v>0</v>
      </c>
      <c r="R164" s="35">
        <v>0</v>
      </c>
      <c r="S164" s="35">
        <v>0.06</v>
      </c>
      <c r="T164" s="35">
        <v>0</v>
      </c>
      <c r="U164" s="35">
        <v>0</v>
      </c>
      <c r="V164" s="35">
        <v>0</v>
      </c>
      <c r="W164" s="35">
        <v>0</v>
      </c>
      <c r="X164" s="35" t="s">
        <v>418</v>
      </c>
      <c r="Y164" s="35">
        <v>1</v>
      </c>
      <c r="Z164" s="35">
        <v>0</v>
      </c>
      <c r="AA164" s="35">
        <v>0</v>
      </c>
      <c r="AB164" s="35">
        <v>0</v>
      </c>
      <c r="AC164" s="35">
        <v>0</v>
      </c>
      <c r="AD164" s="35">
        <v>0</v>
      </c>
      <c r="AE164" s="35">
        <f t="shared" si="55"/>
        <v>0</v>
      </c>
      <c r="AF164" s="96">
        <v>0</v>
      </c>
      <c r="AG164" s="35">
        <f t="shared" si="56"/>
        <v>-3.0134179999999997E-2</v>
      </c>
      <c r="AH164" s="96">
        <f t="shared" si="52"/>
        <v>-0.33432577963209958</v>
      </c>
      <c r="AI164" s="36" t="s">
        <v>419</v>
      </c>
      <c r="AM164" s="15"/>
      <c r="AN164" s="20"/>
      <c r="AO164" s="15"/>
    </row>
    <row r="165" spans="1:41" ht="66" customHeight="1" x14ac:dyDescent="0.25">
      <c r="A165" s="33" t="s">
        <v>396</v>
      </c>
      <c r="B165" s="83" t="s">
        <v>420</v>
      </c>
      <c r="C165" s="41" t="s">
        <v>421</v>
      </c>
      <c r="D165" s="35">
        <v>9.4204070000000001E-2</v>
      </c>
      <c r="E165" s="50">
        <v>0</v>
      </c>
      <c r="F165" s="35">
        <v>9.4204070000000001E-2</v>
      </c>
      <c r="G165" s="35">
        <v>0</v>
      </c>
      <c r="H165" s="35">
        <v>0</v>
      </c>
      <c r="I165" s="50">
        <v>0</v>
      </c>
      <c r="J165" s="35">
        <v>0</v>
      </c>
      <c r="K165" s="35" t="s">
        <v>422</v>
      </c>
      <c r="L165" s="50">
        <v>1</v>
      </c>
      <c r="M165" s="50">
        <v>0</v>
      </c>
      <c r="N165" s="35">
        <v>0</v>
      </c>
      <c r="O165" s="50">
        <v>0</v>
      </c>
      <c r="P165" s="50">
        <v>0</v>
      </c>
      <c r="Q165" s="50">
        <v>0</v>
      </c>
      <c r="R165" s="35">
        <v>0</v>
      </c>
      <c r="S165" s="35">
        <v>7.6499999999999999E-2</v>
      </c>
      <c r="T165" s="35">
        <v>0</v>
      </c>
      <c r="U165" s="35">
        <v>0</v>
      </c>
      <c r="V165" s="35">
        <v>0</v>
      </c>
      <c r="W165" s="35">
        <v>0</v>
      </c>
      <c r="X165" s="35" t="s">
        <v>423</v>
      </c>
      <c r="Y165" s="35">
        <v>1</v>
      </c>
      <c r="Z165" s="35">
        <v>0</v>
      </c>
      <c r="AA165" s="35">
        <v>0</v>
      </c>
      <c r="AB165" s="35">
        <v>0</v>
      </c>
      <c r="AC165" s="35">
        <v>0</v>
      </c>
      <c r="AD165" s="35">
        <v>0</v>
      </c>
      <c r="AE165" s="35">
        <f t="shared" si="55"/>
        <v>0</v>
      </c>
      <c r="AF165" s="96">
        <v>0</v>
      </c>
      <c r="AG165" s="35">
        <f t="shared" si="56"/>
        <v>-1.7704070000000002E-2</v>
      </c>
      <c r="AH165" s="96">
        <f t="shared" si="52"/>
        <v>-0.18793317528637565</v>
      </c>
      <c r="AI165" s="36" t="s">
        <v>419</v>
      </c>
      <c r="AM165" s="15"/>
      <c r="AN165" s="20"/>
      <c r="AO165" s="15"/>
    </row>
    <row r="166" spans="1:41" ht="31.5" x14ac:dyDescent="0.25">
      <c r="A166" s="33" t="s">
        <v>396</v>
      </c>
      <c r="B166" s="83" t="s">
        <v>424</v>
      </c>
      <c r="C166" s="41" t="s">
        <v>425</v>
      </c>
      <c r="D166" s="35">
        <v>1.3002</v>
      </c>
      <c r="E166" s="50">
        <v>0</v>
      </c>
      <c r="F166" s="35">
        <v>1.3002</v>
      </c>
      <c r="G166" s="35">
        <v>0</v>
      </c>
      <c r="H166" s="35">
        <v>0</v>
      </c>
      <c r="I166" s="50">
        <v>0</v>
      </c>
      <c r="J166" s="35">
        <v>0</v>
      </c>
      <c r="K166" s="35" t="s">
        <v>426</v>
      </c>
      <c r="L166" s="50">
        <v>1</v>
      </c>
      <c r="M166" s="50">
        <v>0</v>
      </c>
      <c r="N166" s="35">
        <v>0</v>
      </c>
      <c r="O166" s="50">
        <v>0</v>
      </c>
      <c r="P166" s="50">
        <v>0</v>
      </c>
      <c r="Q166" s="50">
        <v>0</v>
      </c>
      <c r="R166" s="35">
        <v>0</v>
      </c>
      <c r="S166" s="35">
        <v>1.3002</v>
      </c>
      <c r="T166" s="35">
        <v>0</v>
      </c>
      <c r="U166" s="35">
        <v>0</v>
      </c>
      <c r="V166" s="35">
        <v>0</v>
      </c>
      <c r="W166" s="35">
        <v>0</v>
      </c>
      <c r="X166" s="35" t="s">
        <v>426</v>
      </c>
      <c r="Y166" s="35">
        <v>1</v>
      </c>
      <c r="Z166" s="35">
        <v>0</v>
      </c>
      <c r="AA166" s="35">
        <v>0</v>
      </c>
      <c r="AB166" s="35">
        <v>0</v>
      </c>
      <c r="AC166" s="35">
        <v>0</v>
      </c>
      <c r="AD166" s="35">
        <v>0</v>
      </c>
      <c r="AE166" s="35">
        <f t="shared" si="55"/>
        <v>0</v>
      </c>
      <c r="AF166" s="96">
        <v>0</v>
      </c>
      <c r="AG166" s="35">
        <f t="shared" si="56"/>
        <v>0</v>
      </c>
      <c r="AH166" s="96">
        <f t="shared" si="52"/>
        <v>0</v>
      </c>
      <c r="AI166" s="36" t="s">
        <v>37</v>
      </c>
      <c r="AM166" s="15"/>
      <c r="AN166" s="20"/>
      <c r="AO166" s="15"/>
    </row>
    <row r="167" spans="1:41" x14ac:dyDescent="0.25">
      <c r="A167" s="33" t="s">
        <v>396</v>
      </c>
      <c r="B167" s="83" t="s">
        <v>427</v>
      </c>
      <c r="C167" s="41" t="s">
        <v>428</v>
      </c>
      <c r="D167" s="35">
        <v>2.6425630299999998</v>
      </c>
      <c r="E167" s="35">
        <v>0</v>
      </c>
      <c r="F167" s="35">
        <v>2.6425630299999998</v>
      </c>
      <c r="G167" s="35">
        <v>0</v>
      </c>
      <c r="H167" s="35">
        <v>0</v>
      </c>
      <c r="I167" s="35">
        <v>0</v>
      </c>
      <c r="J167" s="35">
        <v>0</v>
      </c>
      <c r="K167" s="35" t="s">
        <v>429</v>
      </c>
      <c r="L167" s="35">
        <v>1</v>
      </c>
      <c r="M167" s="35">
        <v>0</v>
      </c>
      <c r="N167" s="35">
        <v>0</v>
      </c>
      <c r="O167" s="35">
        <v>0</v>
      </c>
      <c r="P167" s="35">
        <v>0</v>
      </c>
      <c r="Q167" s="35">
        <v>0</v>
      </c>
      <c r="R167" s="35">
        <v>0</v>
      </c>
      <c r="S167" s="35">
        <v>2.6425630299999998</v>
      </c>
      <c r="T167" s="35">
        <v>0</v>
      </c>
      <c r="U167" s="35">
        <v>0</v>
      </c>
      <c r="V167" s="35">
        <v>0</v>
      </c>
      <c r="W167" s="35">
        <v>0</v>
      </c>
      <c r="X167" s="35" t="s">
        <v>429</v>
      </c>
      <c r="Y167" s="35">
        <v>1</v>
      </c>
      <c r="Z167" s="35">
        <v>0</v>
      </c>
      <c r="AA167" s="35">
        <v>0</v>
      </c>
      <c r="AB167" s="35">
        <v>0</v>
      </c>
      <c r="AC167" s="35">
        <v>0</v>
      </c>
      <c r="AD167" s="35">
        <v>0</v>
      </c>
      <c r="AE167" s="35">
        <f t="shared" si="55"/>
        <v>0</v>
      </c>
      <c r="AF167" s="96">
        <v>0</v>
      </c>
      <c r="AG167" s="35">
        <f t="shared" si="56"/>
        <v>0</v>
      </c>
      <c r="AH167" s="96">
        <f t="shared" si="52"/>
        <v>0</v>
      </c>
      <c r="AI167" s="36" t="s">
        <v>37</v>
      </c>
      <c r="AM167" s="15"/>
      <c r="AN167" s="20"/>
      <c r="AO167" s="15"/>
    </row>
    <row r="168" spans="1:41" ht="31.5" x14ac:dyDescent="0.25">
      <c r="A168" s="33" t="s">
        <v>396</v>
      </c>
      <c r="B168" s="83" t="s">
        <v>430</v>
      </c>
      <c r="C168" s="44" t="s">
        <v>431</v>
      </c>
      <c r="D168" s="35">
        <v>64.59447437</v>
      </c>
      <c r="E168" s="35">
        <v>0</v>
      </c>
      <c r="F168" s="35">
        <v>64.59447437</v>
      </c>
      <c r="G168" s="35">
        <v>0</v>
      </c>
      <c r="H168" s="35">
        <v>0</v>
      </c>
      <c r="I168" s="35">
        <v>0</v>
      </c>
      <c r="J168" s="35">
        <v>0</v>
      </c>
      <c r="K168" s="35" t="s">
        <v>432</v>
      </c>
      <c r="L168" s="35">
        <v>2</v>
      </c>
      <c r="M168" s="35">
        <v>0</v>
      </c>
      <c r="N168" s="35">
        <v>0</v>
      </c>
      <c r="O168" s="35">
        <v>0</v>
      </c>
      <c r="P168" s="35">
        <v>0</v>
      </c>
      <c r="Q168" s="35">
        <v>0</v>
      </c>
      <c r="R168" s="35">
        <v>0</v>
      </c>
      <c r="S168" s="35">
        <v>64.59447437</v>
      </c>
      <c r="T168" s="35">
        <v>0</v>
      </c>
      <c r="U168" s="35">
        <v>0</v>
      </c>
      <c r="V168" s="35">
        <v>0</v>
      </c>
      <c r="W168" s="35">
        <v>0</v>
      </c>
      <c r="X168" s="35" t="s">
        <v>432</v>
      </c>
      <c r="Y168" s="35">
        <v>2</v>
      </c>
      <c r="Z168" s="35">
        <v>0</v>
      </c>
      <c r="AA168" s="35">
        <v>0</v>
      </c>
      <c r="AB168" s="35">
        <v>0</v>
      </c>
      <c r="AC168" s="35">
        <v>0</v>
      </c>
      <c r="AD168" s="35">
        <v>0</v>
      </c>
      <c r="AE168" s="35">
        <f t="shared" si="55"/>
        <v>0</v>
      </c>
      <c r="AF168" s="96">
        <v>0</v>
      </c>
      <c r="AG168" s="35">
        <f t="shared" si="56"/>
        <v>0</v>
      </c>
      <c r="AH168" s="96">
        <f t="shared" si="52"/>
        <v>0</v>
      </c>
      <c r="AI168" s="36" t="s">
        <v>37</v>
      </c>
      <c r="AM168" s="15"/>
      <c r="AN168" s="20"/>
      <c r="AO168" s="15"/>
    </row>
    <row r="169" spans="1:41" ht="31.5" x14ac:dyDescent="0.25">
      <c r="A169" s="33" t="s">
        <v>396</v>
      </c>
      <c r="B169" s="83" t="s">
        <v>433</v>
      </c>
      <c r="C169" s="41" t="s">
        <v>434</v>
      </c>
      <c r="D169" s="35" t="s">
        <v>37</v>
      </c>
      <c r="E169" s="35" t="s">
        <v>37</v>
      </c>
      <c r="F169" s="35" t="s">
        <v>37</v>
      </c>
      <c r="G169" s="35" t="s">
        <v>37</v>
      </c>
      <c r="H169" s="35" t="s">
        <v>37</v>
      </c>
      <c r="I169" s="35" t="s">
        <v>37</v>
      </c>
      <c r="J169" s="35" t="s">
        <v>37</v>
      </c>
      <c r="K169" s="35" t="s">
        <v>37</v>
      </c>
      <c r="L169" s="35" t="s">
        <v>37</v>
      </c>
      <c r="M169" s="35" t="s">
        <v>37</v>
      </c>
      <c r="N169" s="35" t="s">
        <v>37</v>
      </c>
      <c r="O169" s="35" t="s">
        <v>37</v>
      </c>
      <c r="P169" s="35" t="s">
        <v>37</v>
      </c>
      <c r="Q169" s="35" t="s">
        <v>37</v>
      </c>
      <c r="R169" s="35">
        <v>0</v>
      </c>
      <c r="S169" s="35">
        <v>0</v>
      </c>
      <c r="T169" s="35">
        <v>0</v>
      </c>
      <c r="U169" s="35">
        <v>0</v>
      </c>
      <c r="V169" s="35">
        <v>0</v>
      </c>
      <c r="W169" s="35">
        <v>0</v>
      </c>
      <c r="X169" s="35">
        <v>0</v>
      </c>
      <c r="Y169" s="35">
        <v>0</v>
      </c>
      <c r="Z169" s="35">
        <v>0</v>
      </c>
      <c r="AA169" s="35">
        <v>0</v>
      </c>
      <c r="AB169" s="35">
        <v>0</v>
      </c>
      <c r="AC169" s="35">
        <v>0</v>
      </c>
      <c r="AD169" s="35">
        <v>0</v>
      </c>
      <c r="AE169" s="35" t="s">
        <v>37</v>
      </c>
      <c r="AF169" s="96" t="s">
        <v>37</v>
      </c>
      <c r="AG169" s="35" t="s">
        <v>37</v>
      </c>
      <c r="AH169" s="96" t="s">
        <v>37</v>
      </c>
      <c r="AI169" s="36" t="s">
        <v>435</v>
      </c>
      <c r="AM169" s="15"/>
      <c r="AN169" s="20"/>
      <c r="AO169" s="15"/>
    </row>
    <row r="170" spans="1:41" ht="63" x14ac:dyDescent="0.25">
      <c r="A170" s="33" t="s">
        <v>396</v>
      </c>
      <c r="B170" s="83" t="s">
        <v>436</v>
      </c>
      <c r="C170" s="41" t="s">
        <v>437</v>
      </c>
      <c r="D170" s="35">
        <v>1.3472264500000002</v>
      </c>
      <c r="E170" s="35">
        <v>0</v>
      </c>
      <c r="F170" s="35">
        <v>1.3472264500000002</v>
      </c>
      <c r="G170" s="35">
        <v>0</v>
      </c>
      <c r="H170" s="35">
        <v>0</v>
      </c>
      <c r="I170" s="35">
        <v>0</v>
      </c>
      <c r="J170" s="35">
        <v>0</v>
      </c>
      <c r="K170" s="35" t="s">
        <v>438</v>
      </c>
      <c r="L170" s="35">
        <v>1</v>
      </c>
      <c r="M170" s="35">
        <v>0</v>
      </c>
      <c r="N170" s="35">
        <v>0</v>
      </c>
      <c r="O170" s="35">
        <v>0</v>
      </c>
      <c r="P170" s="35">
        <v>0</v>
      </c>
      <c r="Q170" s="35">
        <v>0</v>
      </c>
      <c r="R170" s="35">
        <v>0</v>
      </c>
      <c r="S170" s="35">
        <v>0</v>
      </c>
      <c r="T170" s="35">
        <v>0</v>
      </c>
      <c r="U170" s="35">
        <v>0</v>
      </c>
      <c r="V170" s="35">
        <v>0</v>
      </c>
      <c r="W170" s="35">
        <v>0</v>
      </c>
      <c r="X170" s="35">
        <v>0</v>
      </c>
      <c r="Y170" s="35">
        <v>0</v>
      </c>
      <c r="Z170" s="35">
        <v>0</v>
      </c>
      <c r="AA170" s="35">
        <v>0</v>
      </c>
      <c r="AB170" s="35">
        <v>0</v>
      </c>
      <c r="AC170" s="35">
        <v>0</v>
      </c>
      <c r="AD170" s="35">
        <v>0</v>
      </c>
      <c r="AE170" s="35">
        <f t="shared" si="55"/>
        <v>0</v>
      </c>
      <c r="AF170" s="96">
        <v>0</v>
      </c>
      <c r="AG170" s="35">
        <f t="shared" si="56"/>
        <v>-1.3472264500000002</v>
      </c>
      <c r="AH170" s="96">
        <f t="shared" si="52"/>
        <v>-1</v>
      </c>
      <c r="AI170" s="36" t="s">
        <v>439</v>
      </c>
      <c r="AM170" s="15"/>
      <c r="AN170" s="20"/>
      <c r="AO170" s="15"/>
    </row>
    <row r="171" spans="1:41" ht="78.75" x14ac:dyDescent="0.25">
      <c r="A171" s="33" t="s">
        <v>396</v>
      </c>
      <c r="B171" s="83" t="s">
        <v>440</v>
      </c>
      <c r="C171" s="41" t="s">
        <v>441</v>
      </c>
      <c r="D171" s="35">
        <v>0.58499836000000005</v>
      </c>
      <c r="E171" s="35">
        <v>0</v>
      </c>
      <c r="F171" s="35">
        <v>0.58499836000000005</v>
      </c>
      <c r="G171" s="35">
        <v>0</v>
      </c>
      <c r="H171" s="35">
        <v>0</v>
      </c>
      <c r="I171" s="35">
        <v>0</v>
      </c>
      <c r="J171" s="35">
        <v>0</v>
      </c>
      <c r="K171" s="35" t="s">
        <v>442</v>
      </c>
      <c r="L171" s="35">
        <v>1</v>
      </c>
      <c r="M171" s="35">
        <v>0</v>
      </c>
      <c r="N171" s="35">
        <v>0</v>
      </c>
      <c r="O171" s="35">
        <v>0</v>
      </c>
      <c r="P171" s="35">
        <v>0</v>
      </c>
      <c r="Q171" s="35">
        <v>0</v>
      </c>
      <c r="R171" s="35">
        <v>0</v>
      </c>
      <c r="S171" s="35">
        <v>0.5844085</v>
      </c>
      <c r="T171" s="35">
        <v>0</v>
      </c>
      <c r="U171" s="35">
        <v>0</v>
      </c>
      <c r="V171" s="35">
        <v>0</v>
      </c>
      <c r="W171" s="35">
        <v>0</v>
      </c>
      <c r="X171" s="35" t="s">
        <v>443</v>
      </c>
      <c r="Y171" s="35">
        <v>1</v>
      </c>
      <c r="Z171" s="35">
        <v>0</v>
      </c>
      <c r="AA171" s="35">
        <v>0</v>
      </c>
      <c r="AB171" s="35">
        <v>0</v>
      </c>
      <c r="AC171" s="35">
        <v>0</v>
      </c>
      <c r="AD171" s="35">
        <v>0</v>
      </c>
      <c r="AE171" s="35">
        <f t="shared" si="55"/>
        <v>0</v>
      </c>
      <c r="AF171" s="96">
        <v>0</v>
      </c>
      <c r="AG171" s="35">
        <f t="shared" si="56"/>
        <v>-5.8986000000005312E-4</v>
      </c>
      <c r="AH171" s="96">
        <f t="shared" si="52"/>
        <v>-1.0083105190244518E-3</v>
      </c>
      <c r="AI171" s="36" t="s">
        <v>37</v>
      </c>
      <c r="AM171" s="15"/>
      <c r="AN171" s="20"/>
      <c r="AO171" s="15"/>
    </row>
    <row r="172" spans="1:41" ht="31.5" x14ac:dyDescent="0.25">
      <c r="A172" s="33" t="s">
        <v>396</v>
      </c>
      <c r="B172" s="83" t="s">
        <v>444</v>
      </c>
      <c r="C172" s="44" t="s">
        <v>445</v>
      </c>
      <c r="D172" s="35">
        <v>0.35358818000000003</v>
      </c>
      <c r="E172" s="35">
        <v>0</v>
      </c>
      <c r="F172" s="35">
        <v>0.35358818000000003</v>
      </c>
      <c r="G172" s="35">
        <v>0</v>
      </c>
      <c r="H172" s="35">
        <v>0</v>
      </c>
      <c r="I172" s="35">
        <v>0</v>
      </c>
      <c r="J172" s="35">
        <v>0</v>
      </c>
      <c r="K172" s="35" t="s">
        <v>446</v>
      </c>
      <c r="L172" s="35">
        <v>1</v>
      </c>
      <c r="M172" s="35">
        <v>0</v>
      </c>
      <c r="N172" s="35">
        <v>0</v>
      </c>
      <c r="O172" s="35">
        <v>0</v>
      </c>
      <c r="P172" s="35">
        <v>0</v>
      </c>
      <c r="Q172" s="35">
        <v>0</v>
      </c>
      <c r="R172" s="35">
        <v>0</v>
      </c>
      <c r="S172" s="35">
        <v>0.35117999999999999</v>
      </c>
      <c r="T172" s="35">
        <v>0</v>
      </c>
      <c r="U172" s="35">
        <v>0</v>
      </c>
      <c r="V172" s="35">
        <v>0</v>
      </c>
      <c r="W172" s="35">
        <v>0</v>
      </c>
      <c r="X172" s="35" t="s">
        <v>447</v>
      </c>
      <c r="Y172" s="35">
        <v>1</v>
      </c>
      <c r="Z172" s="35">
        <v>0</v>
      </c>
      <c r="AA172" s="35">
        <v>0</v>
      </c>
      <c r="AB172" s="35">
        <v>0</v>
      </c>
      <c r="AC172" s="35">
        <v>0</v>
      </c>
      <c r="AD172" s="35">
        <v>0</v>
      </c>
      <c r="AE172" s="35">
        <f t="shared" si="55"/>
        <v>0</v>
      </c>
      <c r="AF172" s="96">
        <v>0</v>
      </c>
      <c r="AG172" s="35">
        <f t="shared" si="56"/>
        <v>-2.4081800000000375E-3</v>
      </c>
      <c r="AH172" s="96">
        <f t="shared" si="52"/>
        <v>-6.8106914659874585E-3</v>
      </c>
      <c r="AI172" s="36" t="s">
        <v>37</v>
      </c>
      <c r="AM172" s="15"/>
      <c r="AN172" s="20"/>
      <c r="AO172" s="15"/>
    </row>
    <row r="173" spans="1:41" ht="31.5" x14ac:dyDescent="0.25">
      <c r="A173" s="33" t="s">
        <v>396</v>
      </c>
      <c r="B173" s="83" t="s">
        <v>448</v>
      </c>
      <c r="C173" s="44" t="s">
        <v>449</v>
      </c>
      <c r="D173" s="35">
        <v>0.27483000000000002</v>
      </c>
      <c r="E173" s="35">
        <v>0</v>
      </c>
      <c r="F173" s="35">
        <v>0.27482999999999996</v>
      </c>
      <c r="G173" s="35">
        <v>0</v>
      </c>
      <c r="H173" s="35">
        <v>0</v>
      </c>
      <c r="I173" s="35">
        <v>0</v>
      </c>
      <c r="J173" s="35">
        <v>0</v>
      </c>
      <c r="K173" s="35" t="s">
        <v>450</v>
      </c>
      <c r="L173" s="35">
        <v>1</v>
      </c>
      <c r="M173" s="35">
        <v>0</v>
      </c>
      <c r="N173" s="35">
        <v>0</v>
      </c>
      <c r="O173" s="35">
        <v>0</v>
      </c>
      <c r="P173" s="35">
        <v>0</v>
      </c>
      <c r="Q173" s="35">
        <v>0</v>
      </c>
      <c r="R173" s="35">
        <v>0</v>
      </c>
      <c r="S173" s="35">
        <v>0.27482999999999996</v>
      </c>
      <c r="T173" s="35">
        <v>0</v>
      </c>
      <c r="U173" s="35">
        <v>0</v>
      </c>
      <c r="V173" s="35">
        <v>0</v>
      </c>
      <c r="W173" s="35">
        <v>0</v>
      </c>
      <c r="X173" s="35" t="s">
        <v>450</v>
      </c>
      <c r="Y173" s="35">
        <v>1</v>
      </c>
      <c r="Z173" s="35">
        <v>0</v>
      </c>
      <c r="AA173" s="35">
        <v>0</v>
      </c>
      <c r="AB173" s="35">
        <v>0</v>
      </c>
      <c r="AC173" s="35">
        <v>0</v>
      </c>
      <c r="AD173" s="35">
        <v>0</v>
      </c>
      <c r="AE173" s="35">
        <f t="shared" si="55"/>
        <v>0</v>
      </c>
      <c r="AF173" s="96">
        <v>0</v>
      </c>
      <c r="AG173" s="35">
        <f t="shared" si="56"/>
        <v>0</v>
      </c>
      <c r="AH173" s="96">
        <f t="shared" si="52"/>
        <v>0</v>
      </c>
      <c r="AI173" s="36" t="s">
        <v>37</v>
      </c>
      <c r="AM173" s="15"/>
      <c r="AN173" s="20"/>
      <c r="AO173" s="15"/>
    </row>
    <row r="174" spans="1:41" ht="63" x14ac:dyDescent="0.25">
      <c r="A174" s="33" t="s">
        <v>396</v>
      </c>
      <c r="B174" s="83" t="s">
        <v>451</v>
      </c>
      <c r="C174" s="44" t="s">
        <v>452</v>
      </c>
      <c r="D174" s="35">
        <v>1.08820187</v>
      </c>
      <c r="E174" s="35">
        <v>0</v>
      </c>
      <c r="F174" s="35">
        <v>1.08820187</v>
      </c>
      <c r="G174" s="35">
        <v>0</v>
      </c>
      <c r="H174" s="35">
        <v>0</v>
      </c>
      <c r="I174" s="35">
        <v>0</v>
      </c>
      <c r="J174" s="35">
        <v>0</v>
      </c>
      <c r="K174" s="35" t="s">
        <v>453</v>
      </c>
      <c r="L174" s="35">
        <v>1</v>
      </c>
      <c r="M174" s="35">
        <v>0</v>
      </c>
      <c r="N174" s="35">
        <v>0</v>
      </c>
      <c r="O174" s="35">
        <v>0</v>
      </c>
      <c r="P174" s="35">
        <v>0</v>
      </c>
      <c r="Q174" s="35">
        <v>0</v>
      </c>
      <c r="R174" s="35">
        <v>0</v>
      </c>
      <c r="S174" s="35">
        <v>1.003493</v>
      </c>
      <c r="T174" s="35">
        <v>0</v>
      </c>
      <c r="U174" s="35">
        <v>0</v>
      </c>
      <c r="V174" s="35">
        <v>0</v>
      </c>
      <c r="W174" s="35">
        <v>0</v>
      </c>
      <c r="X174" s="35" t="s">
        <v>453</v>
      </c>
      <c r="Y174" s="35">
        <v>1</v>
      </c>
      <c r="Z174" s="35">
        <v>0</v>
      </c>
      <c r="AA174" s="35">
        <v>0</v>
      </c>
      <c r="AB174" s="35">
        <v>0</v>
      </c>
      <c r="AC174" s="35">
        <v>0</v>
      </c>
      <c r="AD174" s="35">
        <v>0</v>
      </c>
      <c r="AE174" s="35">
        <f t="shared" si="55"/>
        <v>0</v>
      </c>
      <c r="AF174" s="96">
        <v>0</v>
      </c>
      <c r="AG174" s="35">
        <f t="shared" si="56"/>
        <v>-8.4708870000000047E-2</v>
      </c>
      <c r="AH174" s="96">
        <f t="shared" si="52"/>
        <v>-7.7842974116558036E-2</v>
      </c>
      <c r="AI174" s="36" t="s">
        <v>37</v>
      </c>
      <c r="AM174" s="15"/>
      <c r="AN174" s="20"/>
      <c r="AO174" s="15"/>
    </row>
    <row r="175" spans="1:41" ht="31.5" x14ac:dyDescent="0.25">
      <c r="A175" s="33" t="s">
        <v>396</v>
      </c>
      <c r="B175" s="83" t="s">
        <v>454</v>
      </c>
      <c r="C175" s="44" t="s">
        <v>455</v>
      </c>
      <c r="D175" s="35">
        <v>0.47181000000000001</v>
      </c>
      <c r="E175" s="35">
        <v>0</v>
      </c>
      <c r="F175" s="35">
        <v>0.47181000000000001</v>
      </c>
      <c r="G175" s="35">
        <v>0</v>
      </c>
      <c r="H175" s="35">
        <v>0</v>
      </c>
      <c r="I175" s="35">
        <v>0</v>
      </c>
      <c r="J175" s="35">
        <v>0</v>
      </c>
      <c r="K175" s="35" t="s">
        <v>456</v>
      </c>
      <c r="L175" s="35">
        <v>1</v>
      </c>
      <c r="M175" s="35">
        <v>0</v>
      </c>
      <c r="N175" s="35">
        <v>0</v>
      </c>
      <c r="O175" s="35">
        <v>0</v>
      </c>
      <c r="P175" s="35">
        <v>0</v>
      </c>
      <c r="Q175" s="35">
        <v>0</v>
      </c>
      <c r="R175" s="35">
        <v>0</v>
      </c>
      <c r="S175" s="35">
        <v>0.47181000000000001</v>
      </c>
      <c r="T175" s="35">
        <v>0</v>
      </c>
      <c r="U175" s="35">
        <v>0</v>
      </c>
      <c r="V175" s="35">
        <v>0</v>
      </c>
      <c r="W175" s="35">
        <v>0</v>
      </c>
      <c r="X175" s="35" t="s">
        <v>456</v>
      </c>
      <c r="Y175" s="35">
        <v>1</v>
      </c>
      <c r="Z175" s="35">
        <v>0</v>
      </c>
      <c r="AA175" s="35">
        <v>0</v>
      </c>
      <c r="AB175" s="35">
        <v>0</v>
      </c>
      <c r="AC175" s="35">
        <v>0</v>
      </c>
      <c r="AD175" s="35">
        <v>0</v>
      </c>
      <c r="AE175" s="35">
        <f t="shared" si="55"/>
        <v>0</v>
      </c>
      <c r="AF175" s="96">
        <v>0</v>
      </c>
      <c r="AG175" s="35">
        <f t="shared" si="56"/>
        <v>0</v>
      </c>
      <c r="AH175" s="96">
        <f t="shared" si="52"/>
        <v>0</v>
      </c>
      <c r="AI175" s="36" t="s">
        <v>37</v>
      </c>
      <c r="AM175" s="15"/>
      <c r="AN175" s="20"/>
      <c r="AO175" s="15"/>
    </row>
    <row r="176" spans="1:41" ht="63" x14ac:dyDescent="0.25">
      <c r="A176" s="33" t="s">
        <v>396</v>
      </c>
      <c r="B176" s="83" t="s">
        <v>457</v>
      </c>
      <c r="C176" s="44" t="s">
        <v>458</v>
      </c>
      <c r="D176" s="35">
        <v>1.003493</v>
      </c>
      <c r="E176" s="35">
        <v>0</v>
      </c>
      <c r="F176" s="35">
        <v>1.003493</v>
      </c>
      <c r="G176" s="35">
        <v>0</v>
      </c>
      <c r="H176" s="35">
        <v>0</v>
      </c>
      <c r="I176" s="35">
        <v>0</v>
      </c>
      <c r="J176" s="35">
        <v>0</v>
      </c>
      <c r="K176" s="35" t="s">
        <v>459</v>
      </c>
      <c r="L176" s="35">
        <v>1</v>
      </c>
      <c r="M176" s="35">
        <v>0</v>
      </c>
      <c r="N176" s="35">
        <v>0</v>
      </c>
      <c r="O176" s="35">
        <v>0</v>
      </c>
      <c r="P176" s="35">
        <v>0</v>
      </c>
      <c r="Q176" s="35">
        <v>0</v>
      </c>
      <c r="R176" s="35">
        <v>0</v>
      </c>
      <c r="S176" s="35">
        <v>1.003493</v>
      </c>
      <c r="T176" s="35">
        <v>0</v>
      </c>
      <c r="U176" s="35">
        <v>0</v>
      </c>
      <c r="V176" s="35">
        <v>0</v>
      </c>
      <c r="W176" s="35">
        <v>0</v>
      </c>
      <c r="X176" s="35" t="s">
        <v>459</v>
      </c>
      <c r="Y176" s="35">
        <v>1</v>
      </c>
      <c r="Z176" s="35">
        <v>0</v>
      </c>
      <c r="AA176" s="35">
        <v>0</v>
      </c>
      <c r="AB176" s="35">
        <v>0</v>
      </c>
      <c r="AC176" s="35">
        <v>0</v>
      </c>
      <c r="AD176" s="35">
        <v>0</v>
      </c>
      <c r="AE176" s="35">
        <f t="shared" si="55"/>
        <v>0</v>
      </c>
      <c r="AF176" s="96">
        <v>0</v>
      </c>
      <c r="AG176" s="35">
        <f t="shared" si="56"/>
        <v>0</v>
      </c>
      <c r="AH176" s="96">
        <f t="shared" si="52"/>
        <v>0</v>
      </c>
      <c r="AI176" s="36" t="s">
        <v>37</v>
      </c>
      <c r="AM176" s="15"/>
      <c r="AN176" s="20"/>
      <c r="AO176" s="15"/>
    </row>
    <row r="177" spans="1:41" ht="47.25" x14ac:dyDescent="0.25">
      <c r="A177" s="33" t="s">
        <v>396</v>
      </c>
      <c r="B177" s="83" t="s">
        <v>460</v>
      </c>
      <c r="C177" s="44" t="s">
        <v>461</v>
      </c>
      <c r="D177" s="35">
        <v>2.4703275699999998</v>
      </c>
      <c r="E177" s="35">
        <v>0</v>
      </c>
      <c r="F177" s="35">
        <v>2.4703275699999998</v>
      </c>
      <c r="G177" s="35">
        <v>0</v>
      </c>
      <c r="H177" s="35">
        <v>0</v>
      </c>
      <c r="I177" s="35">
        <v>0</v>
      </c>
      <c r="J177" s="35">
        <v>0</v>
      </c>
      <c r="K177" s="35" t="s">
        <v>462</v>
      </c>
      <c r="L177" s="35">
        <v>1</v>
      </c>
      <c r="M177" s="35">
        <v>0</v>
      </c>
      <c r="N177" s="35">
        <v>0</v>
      </c>
      <c r="O177" s="35">
        <v>0</v>
      </c>
      <c r="P177" s="35">
        <v>0</v>
      </c>
      <c r="Q177" s="35">
        <v>0</v>
      </c>
      <c r="R177" s="35">
        <v>0</v>
      </c>
      <c r="S177" s="35">
        <v>2.2855340000000002</v>
      </c>
      <c r="T177" s="35">
        <v>0</v>
      </c>
      <c r="U177" s="35">
        <v>0</v>
      </c>
      <c r="V177" s="35">
        <v>0</v>
      </c>
      <c r="W177" s="35">
        <v>0</v>
      </c>
      <c r="X177" s="35" t="s">
        <v>463</v>
      </c>
      <c r="Y177" s="35">
        <v>1</v>
      </c>
      <c r="Z177" s="35">
        <v>0</v>
      </c>
      <c r="AA177" s="35">
        <v>0</v>
      </c>
      <c r="AB177" s="35">
        <v>0</v>
      </c>
      <c r="AC177" s="35">
        <v>0</v>
      </c>
      <c r="AD177" s="35">
        <v>0</v>
      </c>
      <c r="AE177" s="35">
        <f t="shared" si="55"/>
        <v>0</v>
      </c>
      <c r="AF177" s="96">
        <v>0</v>
      </c>
      <c r="AG177" s="35">
        <f t="shared" si="56"/>
        <v>-0.18479356999999963</v>
      </c>
      <c r="AH177" s="96">
        <f t="shared" si="52"/>
        <v>-7.4805289891170038E-2</v>
      </c>
      <c r="AI177" s="36" t="s">
        <v>37</v>
      </c>
      <c r="AM177" s="15"/>
      <c r="AN177" s="20"/>
      <c r="AO177" s="15"/>
    </row>
    <row r="178" spans="1:41" ht="78.75" x14ac:dyDescent="0.25">
      <c r="A178" s="33" t="s">
        <v>396</v>
      </c>
      <c r="B178" s="83" t="s">
        <v>464</v>
      </c>
      <c r="C178" s="41" t="s">
        <v>465</v>
      </c>
      <c r="D178" s="35">
        <v>0.27581849000000003</v>
      </c>
      <c r="E178" s="35">
        <v>0</v>
      </c>
      <c r="F178" s="35">
        <v>0.27581849000000003</v>
      </c>
      <c r="G178" s="35">
        <v>0</v>
      </c>
      <c r="H178" s="35">
        <v>0</v>
      </c>
      <c r="I178" s="35">
        <v>0</v>
      </c>
      <c r="J178" s="35">
        <v>0</v>
      </c>
      <c r="K178" s="35" t="s">
        <v>466</v>
      </c>
      <c r="L178" s="35">
        <v>1</v>
      </c>
      <c r="M178" s="35">
        <v>0</v>
      </c>
      <c r="N178" s="35">
        <v>0</v>
      </c>
      <c r="O178" s="35">
        <v>0</v>
      </c>
      <c r="P178" s="35">
        <v>0</v>
      </c>
      <c r="Q178" s="35">
        <v>0</v>
      </c>
      <c r="R178" s="35">
        <v>0</v>
      </c>
      <c r="S178" s="35">
        <v>0.248</v>
      </c>
      <c r="T178" s="35">
        <v>0</v>
      </c>
      <c r="U178" s="35">
        <v>0</v>
      </c>
      <c r="V178" s="35">
        <v>0</v>
      </c>
      <c r="W178" s="35">
        <v>0</v>
      </c>
      <c r="X178" s="35" t="s">
        <v>467</v>
      </c>
      <c r="Y178" s="35">
        <v>1</v>
      </c>
      <c r="Z178" s="35">
        <v>0</v>
      </c>
      <c r="AA178" s="35">
        <v>0</v>
      </c>
      <c r="AB178" s="35">
        <v>0</v>
      </c>
      <c r="AC178" s="35">
        <v>0</v>
      </c>
      <c r="AD178" s="35">
        <v>0</v>
      </c>
      <c r="AE178" s="35">
        <f t="shared" si="55"/>
        <v>0</v>
      </c>
      <c r="AF178" s="96">
        <v>0</v>
      </c>
      <c r="AG178" s="35">
        <f t="shared" si="56"/>
        <v>-2.7818490000000029E-2</v>
      </c>
      <c r="AH178" s="96">
        <f t="shared" si="52"/>
        <v>-0.10085795916002595</v>
      </c>
      <c r="AI178" s="36" t="s">
        <v>419</v>
      </c>
      <c r="AM178" s="15"/>
      <c r="AN178" s="20"/>
      <c r="AO178" s="15"/>
    </row>
    <row r="179" spans="1:41" ht="90.75" customHeight="1" x14ac:dyDescent="0.25">
      <c r="A179" s="33" t="s">
        <v>396</v>
      </c>
      <c r="B179" s="83" t="s">
        <v>468</v>
      </c>
      <c r="C179" s="44" t="s">
        <v>469</v>
      </c>
      <c r="D179" s="35">
        <v>0.27581849000000003</v>
      </c>
      <c r="E179" s="35">
        <v>0</v>
      </c>
      <c r="F179" s="35">
        <v>0.27581849000000003</v>
      </c>
      <c r="G179" s="35">
        <v>0</v>
      </c>
      <c r="H179" s="35">
        <v>0</v>
      </c>
      <c r="I179" s="35">
        <v>0</v>
      </c>
      <c r="J179" s="35">
        <v>0</v>
      </c>
      <c r="K179" s="35" t="s">
        <v>466</v>
      </c>
      <c r="L179" s="35">
        <v>1</v>
      </c>
      <c r="M179" s="35">
        <v>0</v>
      </c>
      <c r="N179" s="35">
        <v>0</v>
      </c>
      <c r="O179" s="35">
        <v>0</v>
      </c>
      <c r="P179" s="35">
        <v>0</v>
      </c>
      <c r="Q179" s="35">
        <v>0</v>
      </c>
      <c r="R179" s="35">
        <v>0</v>
      </c>
      <c r="S179" s="35">
        <v>0.248</v>
      </c>
      <c r="T179" s="35">
        <v>0</v>
      </c>
      <c r="U179" s="35">
        <v>0</v>
      </c>
      <c r="V179" s="35">
        <v>0</v>
      </c>
      <c r="W179" s="35">
        <v>0</v>
      </c>
      <c r="X179" s="35" t="s">
        <v>470</v>
      </c>
      <c r="Y179" s="35">
        <v>1</v>
      </c>
      <c r="Z179" s="35">
        <v>0</v>
      </c>
      <c r="AA179" s="35">
        <v>0</v>
      </c>
      <c r="AB179" s="35">
        <v>0</v>
      </c>
      <c r="AC179" s="35">
        <v>0</v>
      </c>
      <c r="AD179" s="35">
        <v>0</v>
      </c>
      <c r="AE179" s="35">
        <f t="shared" si="55"/>
        <v>0</v>
      </c>
      <c r="AF179" s="96">
        <v>0</v>
      </c>
      <c r="AG179" s="35">
        <f t="shared" si="56"/>
        <v>-2.7818490000000029E-2</v>
      </c>
      <c r="AH179" s="96">
        <f t="shared" si="52"/>
        <v>-0.10085795916002595</v>
      </c>
      <c r="AI179" s="36" t="s">
        <v>419</v>
      </c>
      <c r="AM179" s="15"/>
      <c r="AN179" s="20"/>
      <c r="AO179" s="15"/>
    </row>
    <row r="180" spans="1:41" ht="97.5" customHeight="1" x14ac:dyDescent="0.25">
      <c r="A180" s="33" t="s">
        <v>396</v>
      </c>
      <c r="B180" s="83" t="s">
        <v>471</v>
      </c>
      <c r="C180" s="44" t="s">
        <v>472</v>
      </c>
      <c r="D180" s="35">
        <v>0.25398217000000001</v>
      </c>
      <c r="E180" s="35">
        <v>0</v>
      </c>
      <c r="F180" s="35">
        <v>0.25398217000000001</v>
      </c>
      <c r="G180" s="35">
        <v>0</v>
      </c>
      <c r="H180" s="35">
        <v>0</v>
      </c>
      <c r="I180" s="35">
        <v>0</v>
      </c>
      <c r="J180" s="35">
        <v>0</v>
      </c>
      <c r="K180" s="35" t="s">
        <v>466</v>
      </c>
      <c r="L180" s="35">
        <v>1</v>
      </c>
      <c r="M180" s="35">
        <v>0</v>
      </c>
      <c r="N180" s="35">
        <v>0</v>
      </c>
      <c r="O180" s="35">
        <v>0</v>
      </c>
      <c r="P180" s="35">
        <v>0</v>
      </c>
      <c r="Q180" s="35">
        <v>0</v>
      </c>
      <c r="R180" s="35">
        <v>0</v>
      </c>
      <c r="S180" s="35">
        <v>0.248</v>
      </c>
      <c r="T180" s="35">
        <v>0</v>
      </c>
      <c r="U180" s="35">
        <v>0</v>
      </c>
      <c r="V180" s="35">
        <v>0</v>
      </c>
      <c r="W180" s="35">
        <v>0</v>
      </c>
      <c r="X180" s="35" t="s">
        <v>470</v>
      </c>
      <c r="Y180" s="35">
        <v>1</v>
      </c>
      <c r="Z180" s="35">
        <v>0</v>
      </c>
      <c r="AA180" s="35">
        <v>0</v>
      </c>
      <c r="AB180" s="35">
        <v>0</v>
      </c>
      <c r="AC180" s="35">
        <v>0</v>
      </c>
      <c r="AD180" s="35">
        <v>0</v>
      </c>
      <c r="AE180" s="35">
        <f t="shared" si="55"/>
        <v>0</v>
      </c>
      <c r="AF180" s="96">
        <v>0</v>
      </c>
      <c r="AG180" s="35">
        <f t="shared" si="56"/>
        <v>-5.9821700000000089E-3</v>
      </c>
      <c r="AH180" s="96">
        <f t="shared" si="52"/>
        <v>-2.3553503775481596E-2</v>
      </c>
      <c r="AI180" s="36" t="s">
        <v>37</v>
      </c>
      <c r="AM180" s="15"/>
      <c r="AN180" s="20"/>
      <c r="AO180" s="15"/>
    </row>
    <row r="181" spans="1:41" ht="87" customHeight="1" x14ac:dyDescent="0.25">
      <c r="A181" s="33" t="s">
        <v>396</v>
      </c>
      <c r="B181" s="83" t="s">
        <v>473</v>
      </c>
      <c r="C181" s="44" t="s">
        <v>474</v>
      </c>
      <c r="D181" s="35">
        <v>0.27581849000000003</v>
      </c>
      <c r="E181" s="35">
        <v>0</v>
      </c>
      <c r="F181" s="35">
        <v>0.27581849000000003</v>
      </c>
      <c r="G181" s="35">
        <v>0</v>
      </c>
      <c r="H181" s="35">
        <v>0</v>
      </c>
      <c r="I181" s="35">
        <v>0</v>
      </c>
      <c r="J181" s="35">
        <v>0</v>
      </c>
      <c r="K181" s="35" t="s">
        <v>466</v>
      </c>
      <c r="L181" s="35">
        <v>1</v>
      </c>
      <c r="M181" s="35">
        <v>0</v>
      </c>
      <c r="N181" s="35">
        <v>0</v>
      </c>
      <c r="O181" s="35">
        <v>0</v>
      </c>
      <c r="P181" s="35">
        <v>0</v>
      </c>
      <c r="Q181" s="35">
        <v>0</v>
      </c>
      <c r="R181" s="35">
        <v>0</v>
      </c>
      <c r="S181" s="35">
        <v>0.248</v>
      </c>
      <c r="T181" s="35">
        <v>0</v>
      </c>
      <c r="U181" s="35">
        <v>0</v>
      </c>
      <c r="V181" s="35">
        <v>0</v>
      </c>
      <c r="W181" s="35">
        <v>0</v>
      </c>
      <c r="X181" s="35" t="s">
        <v>470</v>
      </c>
      <c r="Y181" s="35">
        <v>1</v>
      </c>
      <c r="Z181" s="35">
        <v>0</v>
      </c>
      <c r="AA181" s="35">
        <v>0</v>
      </c>
      <c r="AB181" s="35">
        <v>0</v>
      </c>
      <c r="AC181" s="35">
        <v>0</v>
      </c>
      <c r="AD181" s="35">
        <v>0</v>
      </c>
      <c r="AE181" s="35">
        <f t="shared" si="55"/>
        <v>0</v>
      </c>
      <c r="AF181" s="96">
        <v>0</v>
      </c>
      <c r="AG181" s="35">
        <f t="shared" si="56"/>
        <v>-2.7818490000000029E-2</v>
      </c>
      <c r="AH181" s="96">
        <f t="shared" si="52"/>
        <v>-0.10085795916002595</v>
      </c>
      <c r="AI181" s="36" t="s">
        <v>419</v>
      </c>
      <c r="AM181" s="15"/>
      <c r="AN181" s="20"/>
      <c r="AO181" s="15"/>
    </row>
    <row r="182" spans="1:41" ht="63" x14ac:dyDescent="0.25">
      <c r="A182" s="33" t="s">
        <v>396</v>
      </c>
      <c r="B182" s="83" t="s">
        <v>475</v>
      </c>
      <c r="C182" s="44" t="s">
        <v>476</v>
      </c>
      <c r="D182" s="35">
        <v>0.27581849000000003</v>
      </c>
      <c r="E182" s="35">
        <v>0</v>
      </c>
      <c r="F182" s="35">
        <v>0.27581849000000003</v>
      </c>
      <c r="G182" s="35">
        <v>0</v>
      </c>
      <c r="H182" s="35">
        <v>0</v>
      </c>
      <c r="I182" s="35">
        <v>0</v>
      </c>
      <c r="J182" s="35">
        <v>0</v>
      </c>
      <c r="K182" s="35" t="s">
        <v>466</v>
      </c>
      <c r="L182" s="35">
        <v>1</v>
      </c>
      <c r="M182" s="35">
        <v>0</v>
      </c>
      <c r="N182" s="35">
        <v>0</v>
      </c>
      <c r="O182" s="35">
        <v>0</v>
      </c>
      <c r="P182" s="35">
        <v>0</v>
      </c>
      <c r="Q182" s="35">
        <v>0</v>
      </c>
      <c r="R182" s="35">
        <v>0</v>
      </c>
      <c r="S182" s="35">
        <v>0.248</v>
      </c>
      <c r="T182" s="35">
        <v>0</v>
      </c>
      <c r="U182" s="35">
        <v>0</v>
      </c>
      <c r="V182" s="35">
        <v>0</v>
      </c>
      <c r="W182" s="35">
        <v>0</v>
      </c>
      <c r="X182" s="35" t="s">
        <v>470</v>
      </c>
      <c r="Y182" s="35">
        <v>1</v>
      </c>
      <c r="Z182" s="35">
        <v>0</v>
      </c>
      <c r="AA182" s="35">
        <v>0</v>
      </c>
      <c r="AB182" s="35">
        <v>0</v>
      </c>
      <c r="AC182" s="35">
        <v>0</v>
      </c>
      <c r="AD182" s="35">
        <v>0</v>
      </c>
      <c r="AE182" s="35">
        <f t="shared" si="55"/>
        <v>0</v>
      </c>
      <c r="AF182" s="96">
        <v>0</v>
      </c>
      <c r="AG182" s="35">
        <f t="shared" si="56"/>
        <v>-2.7818490000000029E-2</v>
      </c>
      <c r="AH182" s="96">
        <f t="shared" si="52"/>
        <v>-0.10085795916002595</v>
      </c>
      <c r="AI182" s="36" t="s">
        <v>419</v>
      </c>
      <c r="AM182" s="15"/>
      <c r="AN182" s="20"/>
      <c r="AO182" s="15"/>
    </row>
    <row r="183" spans="1:41" ht="31.5" x14ac:dyDescent="0.25">
      <c r="A183" s="33" t="s">
        <v>396</v>
      </c>
      <c r="B183" s="83" t="s">
        <v>477</v>
      </c>
      <c r="C183" s="44" t="s">
        <v>478</v>
      </c>
      <c r="D183" s="35">
        <v>0.13227</v>
      </c>
      <c r="E183" s="35">
        <v>0</v>
      </c>
      <c r="F183" s="35">
        <v>0.13227</v>
      </c>
      <c r="G183" s="35">
        <v>0</v>
      </c>
      <c r="H183" s="35">
        <v>0</v>
      </c>
      <c r="I183" s="35">
        <v>0</v>
      </c>
      <c r="J183" s="35">
        <v>0</v>
      </c>
      <c r="K183" s="35" t="s">
        <v>479</v>
      </c>
      <c r="L183" s="35">
        <v>1</v>
      </c>
      <c r="M183" s="35">
        <v>0</v>
      </c>
      <c r="N183" s="35">
        <v>0</v>
      </c>
      <c r="O183" s="35">
        <v>0</v>
      </c>
      <c r="P183" s="35">
        <v>0</v>
      </c>
      <c r="Q183" s="35">
        <v>0</v>
      </c>
      <c r="R183" s="35">
        <v>0</v>
      </c>
      <c r="S183" s="35">
        <v>0.13227</v>
      </c>
      <c r="T183" s="35">
        <v>0</v>
      </c>
      <c r="U183" s="35">
        <v>0</v>
      </c>
      <c r="V183" s="35">
        <v>0</v>
      </c>
      <c r="W183" s="35">
        <v>0</v>
      </c>
      <c r="X183" s="35" t="s">
        <v>480</v>
      </c>
      <c r="Y183" s="35">
        <v>1</v>
      </c>
      <c r="Z183" s="35">
        <v>0</v>
      </c>
      <c r="AA183" s="35">
        <v>0</v>
      </c>
      <c r="AB183" s="35">
        <v>0</v>
      </c>
      <c r="AC183" s="35">
        <v>0</v>
      </c>
      <c r="AD183" s="35">
        <v>0</v>
      </c>
      <c r="AE183" s="35">
        <f t="shared" si="55"/>
        <v>0</v>
      </c>
      <c r="AF183" s="96">
        <v>0</v>
      </c>
      <c r="AG183" s="35">
        <f t="shared" si="56"/>
        <v>0</v>
      </c>
      <c r="AH183" s="96">
        <f t="shared" si="52"/>
        <v>0</v>
      </c>
      <c r="AI183" s="36" t="s">
        <v>37</v>
      </c>
      <c r="AM183" s="15"/>
      <c r="AN183" s="20"/>
      <c r="AO183" s="15"/>
    </row>
    <row r="184" spans="1:41" ht="31.5" x14ac:dyDescent="0.25">
      <c r="A184" s="33" t="s">
        <v>396</v>
      </c>
      <c r="B184" s="83" t="s">
        <v>481</v>
      </c>
      <c r="C184" s="44" t="s">
        <v>482</v>
      </c>
      <c r="D184" s="35">
        <v>0.26454800000000001</v>
      </c>
      <c r="E184" s="35">
        <v>0</v>
      </c>
      <c r="F184" s="35">
        <v>0.26454800000000001</v>
      </c>
      <c r="G184" s="35">
        <v>0</v>
      </c>
      <c r="H184" s="35">
        <v>0</v>
      </c>
      <c r="I184" s="35">
        <v>0</v>
      </c>
      <c r="J184" s="35">
        <v>0</v>
      </c>
      <c r="K184" s="35" t="s">
        <v>483</v>
      </c>
      <c r="L184" s="35">
        <v>2</v>
      </c>
      <c r="M184" s="35">
        <v>0</v>
      </c>
      <c r="N184" s="35">
        <v>0</v>
      </c>
      <c r="O184" s="35">
        <v>0</v>
      </c>
      <c r="P184" s="35">
        <v>0</v>
      </c>
      <c r="Q184" s="35">
        <v>0</v>
      </c>
      <c r="R184" s="35">
        <v>0</v>
      </c>
      <c r="S184" s="35">
        <v>0.26454800000000001</v>
      </c>
      <c r="T184" s="35">
        <v>0</v>
      </c>
      <c r="U184" s="35">
        <v>0</v>
      </c>
      <c r="V184" s="35">
        <v>0</v>
      </c>
      <c r="W184" s="35">
        <v>0</v>
      </c>
      <c r="X184" s="35" t="s">
        <v>480</v>
      </c>
      <c r="Y184" s="35">
        <v>1</v>
      </c>
      <c r="Z184" s="35">
        <v>0</v>
      </c>
      <c r="AA184" s="35">
        <v>0</v>
      </c>
      <c r="AB184" s="35">
        <v>0</v>
      </c>
      <c r="AC184" s="35">
        <v>0</v>
      </c>
      <c r="AD184" s="35">
        <v>0</v>
      </c>
      <c r="AE184" s="35">
        <f t="shared" si="55"/>
        <v>0</v>
      </c>
      <c r="AF184" s="96">
        <v>0</v>
      </c>
      <c r="AG184" s="35">
        <f t="shared" si="56"/>
        <v>0</v>
      </c>
      <c r="AH184" s="96">
        <f t="shared" si="52"/>
        <v>0</v>
      </c>
      <c r="AI184" s="36" t="s">
        <v>37</v>
      </c>
      <c r="AM184" s="15"/>
      <c r="AN184" s="20"/>
      <c r="AO184" s="15"/>
    </row>
    <row r="185" spans="1:41" ht="31.5" x14ac:dyDescent="0.25">
      <c r="A185" s="33" t="s">
        <v>396</v>
      </c>
      <c r="B185" s="83" t="s">
        <v>484</v>
      </c>
      <c r="C185" s="44" t="s">
        <v>485</v>
      </c>
      <c r="D185" s="35">
        <v>0.13227</v>
      </c>
      <c r="E185" s="35">
        <v>0</v>
      </c>
      <c r="F185" s="35">
        <v>0.13227</v>
      </c>
      <c r="G185" s="35">
        <v>0</v>
      </c>
      <c r="H185" s="35">
        <v>0</v>
      </c>
      <c r="I185" s="35">
        <v>0</v>
      </c>
      <c r="J185" s="35">
        <v>0</v>
      </c>
      <c r="K185" s="35" t="s">
        <v>479</v>
      </c>
      <c r="L185" s="35">
        <v>1</v>
      </c>
      <c r="M185" s="35">
        <v>0</v>
      </c>
      <c r="N185" s="35">
        <v>0</v>
      </c>
      <c r="O185" s="35">
        <v>0</v>
      </c>
      <c r="P185" s="35">
        <v>0</v>
      </c>
      <c r="Q185" s="35">
        <v>0</v>
      </c>
      <c r="R185" s="35">
        <v>0</v>
      </c>
      <c r="S185" s="35">
        <v>0.13227</v>
      </c>
      <c r="T185" s="35">
        <v>0</v>
      </c>
      <c r="U185" s="35">
        <v>0</v>
      </c>
      <c r="V185" s="35">
        <v>0</v>
      </c>
      <c r="W185" s="35">
        <v>0</v>
      </c>
      <c r="X185" s="35" t="s">
        <v>480</v>
      </c>
      <c r="Y185" s="35">
        <v>1</v>
      </c>
      <c r="Z185" s="35">
        <v>0</v>
      </c>
      <c r="AA185" s="35">
        <v>0</v>
      </c>
      <c r="AB185" s="35">
        <v>0</v>
      </c>
      <c r="AC185" s="35">
        <v>0</v>
      </c>
      <c r="AD185" s="35">
        <v>0</v>
      </c>
      <c r="AE185" s="35">
        <f t="shared" si="55"/>
        <v>0</v>
      </c>
      <c r="AF185" s="96">
        <v>0</v>
      </c>
      <c r="AG185" s="35">
        <f t="shared" si="56"/>
        <v>0</v>
      </c>
      <c r="AH185" s="96">
        <f t="shared" si="52"/>
        <v>0</v>
      </c>
      <c r="AI185" s="36" t="s">
        <v>37</v>
      </c>
      <c r="AM185" s="15"/>
      <c r="AN185" s="20"/>
      <c r="AO185" s="15"/>
    </row>
    <row r="186" spans="1:41" ht="31.5" x14ac:dyDescent="0.25">
      <c r="A186" s="33" t="s">
        <v>396</v>
      </c>
      <c r="B186" s="83" t="s">
        <v>486</v>
      </c>
      <c r="C186" s="44" t="s">
        <v>487</v>
      </c>
      <c r="D186" s="35">
        <v>0.13227</v>
      </c>
      <c r="E186" s="35">
        <v>0</v>
      </c>
      <c r="F186" s="35">
        <v>0.13227</v>
      </c>
      <c r="G186" s="35">
        <v>0</v>
      </c>
      <c r="H186" s="35">
        <v>0</v>
      </c>
      <c r="I186" s="35">
        <v>0</v>
      </c>
      <c r="J186" s="35">
        <v>0</v>
      </c>
      <c r="K186" s="35" t="s">
        <v>479</v>
      </c>
      <c r="L186" s="35">
        <v>1</v>
      </c>
      <c r="M186" s="35">
        <v>0</v>
      </c>
      <c r="N186" s="35">
        <v>0</v>
      </c>
      <c r="O186" s="35">
        <v>0</v>
      </c>
      <c r="P186" s="35">
        <v>0</v>
      </c>
      <c r="Q186" s="35">
        <v>0</v>
      </c>
      <c r="R186" s="35">
        <v>0</v>
      </c>
      <c r="S186" s="35">
        <v>0.13227</v>
      </c>
      <c r="T186" s="35">
        <v>0</v>
      </c>
      <c r="U186" s="35">
        <v>0</v>
      </c>
      <c r="V186" s="35">
        <v>0</v>
      </c>
      <c r="W186" s="35">
        <v>0</v>
      </c>
      <c r="X186" s="35" t="s">
        <v>480</v>
      </c>
      <c r="Y186" s="35">
        <v>1</v>
      </c>
      <c r="Z186" s="35">
        <v>0</v>
      </c>
      <c r="AA186" s="35">
        <v>0</v>
      </c>
      <c r="AB186" s="35">
        <v>0</v>
      </c>
      <c r="AC186" s="35">
        <v>0</v>
      </c>
      <c r="AD186" s="35">
        <v>0</v>
      </c>
      <c r="AE186" s="35">
        <f t="shared" si="55"/>
        <v>0</v>
      </c>
      <c r="AF186" s="96">
        <v>0</v>
      </c>
      <c r="AG186" s="35">
        <f t="shared" si="56"/>
        <v>0</v>
      </c>
      <c r="AH186" s="96">
        <f t="shared" si="52"/>
        <v>0</v>
      </c>
      <c r="AI186" s="36" t="s">
        <v>37</v>
      </c>
      <c r="AM186" s="15"/>
      <c r="AN186" s="20"/>
      <c r="AO186" s="15"/>
    </row>
    <row r="187" spans="1:41" ht="63" x14ac:dyDescent="0.25">
      <c r="A187" s="33" t="s">
        <v>396</v>
      </c>
      <c r="B187" s="83" t="s">
        <v>488</v>
      </c>
      <c r="C187" s="44" t="s">
        <v>489</v>
      </c>
      <c r="D187" s="35">
        <v>0.59603051000000007</v>
      </c>
      <c r="E187" s="35">
        <v>0</v>
      </c>
      <c r="F187" s="35">
        <v>0.59603051000000007</v>
      </c>
      <c r="G187" s="35">
        <v>0</v>
      </c>
      <c r="H187" s="35">
        <v>0</v>
      </c>
      <c r="I187" s="35">
        <v>0</v>
      </c>
      <c r="J187" s="35">
        <v>0</v>
      </c>
      <c r="K187" s="35" t="s">
        <v>490</v>
      </c>
      <c r="L187" s="35">
        <v>1</v>
      </c>
      <c r="M187" s="35">
        <v>0</v>
      </c>
      <c r="N187" s="35">
        <v>0</v>
      </c>
      <c r="O187" s="35">
        <v>0</v>
      </c>
      <c r="P187" s="35">
        <v>0</v>
      </c>
      <c r="Q187" s="35">
        <v>0</v>
      </c>
      <c r="R187" s="35">
        <v>0</v>
      </c>
      <c r="S187" s="35">
        <v>0</v>
      </c>
      <c r="T187" s="35">
        <v>0</v>
      </c>
      <c r="U187" s="35">
        <v>0</v>
      </c>
      <c r="V187" s="35">
        <v>0</v>
      </c>
      <c r="W187" s="35">
        <v>0</v>
      </c>
      <c r="X187" s="35">
        <v>0</v>
      </c>
      <c r="Y187" s="35">
        <v>0</v>
      </c>
      <c r="Z187" s="35">
        <v>0</v>
      </c>
      <c r="AA187" s="35">
        <v>0</v>
      </c>
      <c r="AB187" s="35">
        <v>0</v>
      </c>
      <c r="AC187" s="35">
        <v>0</v>
      </c>
      <c r="AD187" s="35">
        <v>0</v>
      </c>
      <c r="AE187" s="35">
        <f t="shared" si="55"/>
        <v>0</v>
      </c>
      <c r="AF187" s="96">
        <v>0</v>
      </c>
      <c r="AG187" s="35">
        <f t="shared" si="56"/>
        <v>-0.59603051000000007</v>
      </c>
      <c r="AH187" s="96">
        <f t="shared" si="52"/>
        <v>-1</v>
      </c>
      <c r="AI187" s="36" t="s">
        <v>491</v>
      </c>
      <c r="AM187" s="15"/>
      <c r="AN187" s="20"/>
      <c r="AO187" s="15"/>
    </row>
    <row r="188" spans="1:41" ht="31.5" x14ac:dyDescent="0.25">
      <c r="A188" s="33" t="s">
        <v>396</v>
      </c>
      <c r="B188" s="83" t="s">
        <v>492</v>
      </c>
      <c r="C188" s="44" t="s">
        <v>493</v>
      </c>
      <c r="D188" s="35">
        <v>8.3682680000000009E-2</v>
      </c>
      <c r="E188" s="35">
        <v>0</v>
      </c>
      <c r="F188" s="35">
        <v>8.3682680000000009E-2</v>
      </c>
      <c r="G188" s="35">
        <v>0</v>
      </c>
      <c r="H188" s="35">
        <v>0</v>
      </c>
      <c r="I188" s="35">
        <v>0</v>
      </c>
      <c r="J188" s="35">
        <v>0</v>
      </c>
      <c r="K188" s="35" t="s">
        <v>494</v>
      </c>
      <c r="L188" s="35">
        <v>1</v>
      </c>
      <c r="M188" s="35">
        <v>0</v>
      </c>
      <c r="N188" s="35">
        <v>0</v>
      </c>
      <c r="O188" s="35">
        <v>0</v>
      </c>
      <c r="P188" s="35">
        <v>0</v>
      </c>
      <c r="Q188" s="35">
        <v>0</v>
      </c>
      <c r="R188" s="35">
        <v>0</v>
      </c>
      <c r="S188" s="35">
        <v>0.13300000000000001</v>
      </c>
      <c r="T188" s="35">
        <v>0</v>
      </c>
      <c r="U188" s="35">
        <v>0</v>
      </c>
      <c r="V188" s="35">
        <v>0</v>
      </c>
      <c r="W188" s="35">
        <v>0</v>
      </c>
      <c r="X188" s="35" t="s">
        <v>495</v>
      </c>
      <c r="Y188" s="35">
        <v>1</v>
      </c>
      <c r="Z188" s="35">
        <v>0</v>
      </c>
      <c r="AA188" s="35">
        <v>0</v>
      </c>
      <c r="AB188" s="35">
        <v>0</v>
      </c>
      <c r="AC188" s="35">
        <v>0</v>
      </c>
      <c r="AD188" s="35">
        <v>0</v>
      </c>
      <c r="AE188" s="35">
        <f t="shared" si="55"/>
        <v>0</v>
      </c>
      <c r="AF188" s="96">
        <v>0</v>
      </c>
      <c r="AG188" s="35">
        <f t="shared" si="56"/>
        <v>4.9317319999999998E-2</v>
      </c>
      <c r="AH188" s="96">
        <f t="shared" si="52"/>
        <v>0.58933724397927978</v>
      </c>
      <c r="AI188" s="36" t="s">
        <v>414</v>
      </c>
      <c r="AM188" s="15"/>
      <c r="AN188" s="20"/>
      <c r="AO188" s="15"/>
    </row>
    <row r="189" spans="1:41" ht="31.5" x14ac:dyDescent="0.25">
      <c r="A189" s="33" t="s">
        <v>396</v>
      </c>
      <c r="B189" s="83" t="s">
        <v>496</v>
      </c>
      <c r="C189" s="44" t="s">
        <v>497</v>
      </c>
      <c r="D189" s="35">
        <v>0.12478136999999999</v>
      </c>
      <c r="E189" s="35">
        <v>0</v>
      </c>
      <c r="F189" s="35">
        <v>0.12478136999999999</v>
      </c>
      <c r="G189" s="35">
        <v>0</v>
      </c>
      <c r="H189" s="35">
        <v>0</v>
      </c>
      <c r="I189" s="35">
        <v>0</v>
      </c>
      <c r="J189" s="35">
        <v>0</v>
      </c>
      <c r="K189" s="35" t="s">
        <v>498</v>
      </c>
      <c r="L189" s="35">
        <v>1</v>
      </c>
      <c r="M189" s="35">
        <v>0</v>
      </c>
      <c r="N189" s="35">
        <v>0</v>
      </c>
      <c r="O189" s="35">
        <v>0</v>
      </c>
      <c r="P189" s="35">
        <v>0</v>
      </c>
      <c r="Q189" s="35">
        <v>0</v>
      </c>
      <c r="R189" s="35">
        <v>0</v>
      </c>
      <c r="S189" s="35">
        <v>8.5000000000000006E-2</v>
      </c>
      <c r="T189" s="35">
        <v>0</v>
      </c>
      <c r="U189" s="35">
        <v>0</v>
      </c>
      <c r="V189" s="35">
        <v>0</v>
      </c>
      <c r="W189" s="35">
        <v>0</v>
      </c>
      <c r="X189" s="35" t="s">
        <v>499</v>
      </c>
      <c r="Y189" s="35">
        <v>1</v>
      </c>
      <c r="Z189" s="35">
        <v>0</v>
      </c>
      <c r="AA189" s="35">
        <v>0</v>
      </c>
      <c r="AB189" s="35">
        <v>0</v>
      </c>
      <c r="AC189" s="35">
        <v>0</v>
      </c>
      <c r="AD189" s="35">
        <v>0</v>
      </c>
      <c r="AE189" s="35">
        <f t="shared" si="55"/>
        <v>0</v>
      </c>
      <c r="AF189" s="96">
        <v>0</v>
      </c>
      <c r="AG189" s="35">
        <f t="shared" si="56"/>
        <v>-3.9781369999999983E-2</v>
      </c>
      <c r="AH189" s="96">
        <f t="shared" si="52"/>
        <v>-0.31880856893941767</v>
      </c>
      <c r="AI189" s="36" t="s">
        <v>419</v>
      </c>
      <c r="AM189" s="15"/>
      <c r="AN189" s="20"/>
      <c r="AO189" s="15"/>
    </row>
    <row r="190" spans="1:41" ht="31.5" x14ac:dyDescent="0.25">
      <c r="A190" s="33" t="s">
        <v>396</v>
      </c>
      <c r="B190" s="83" t="s">
        <v>500</v>
      </c>
      <c r="C190" s="44" t="s">
        <v>501</v>
      </c>
      <c r="D190" s="35">
        <v>0.12478136999999999</v>
      </c>
      <c r="E190" s="35">
        <v>0</v>
      </c>
      <c r="F190" s="35">
        <v>0.12478136999999999</v>
      </c>
      <c r="G190" s="35">
        <v>0</v>
      </c>
      <c r="H190" s="35">
        <v>0</v>
      </c>
      <c r="I190" s="35">
        <v>0</v>
      </c>
      <c r="J190" s="35">
        <v>0</v>
      </c>
      <c r="K190" s="35" t="s">
        <v>498</v>
      </c>
      <c r="L190" s="35">
        <v>1</v>
      </c>
      <c r="M190" s="35">
        <v>0</v>
      </c>
      <c r="N190" s="35">
        <v>0</v>
      </c>
      <c r="O190" s="35">
        <v>0</v>
      </c>
      <c r="P190" s="35">
        <v>0</v>
      </c>
      <c r="Q190" s="35">
        <v>0</v>
      </c>
      <c r="R190" s="35">
        <v>0</v>
      </c>
      <c r="S190" s="35">
        <v>8.5000000000000006E-2</v>
      </c>
      <c r="T190" s="35">
        <v>0</v>
      </c>
      <c r="U190" s="35">
        <v>0</v>
      </c>
      <c r="V190" s="35">
        <v>0</v>
      </c>
      <c r="W190" s="35">
        <v>0</v>
      </c>
      <c r="X190" s="35" t="s">
        <v>499</v>
      </c>
      <c r="Y190" s="35">
        <v>1</v>
      </c>
      <c r="Z190" s="35">
        <v>0</v>
      </c>
      <c r="AA190" s="35">
        <v>0</v>
      </c>
      <c r="AB190" s="35">
        <v>0</v>
      </c>
      <c r="AC190" s="35">
        <v>0</v>
      </c>
      <c r="AD190" s="35">
        <v>0</v>
      </c>
      <c r="AE190" s="35">
        <f t="shared" si="55"/>
        <v>0</v>
      </c>
      <c r="AF190" s="96">
        <v>0</v>
      </c>
      <c r="AG190" s="35">
        <f t="shared" si="56"/>
        <v>-3.9781369999999983E-2</v>
      </c>
      <c r="AH190" s="96">
        <f t="shared" si="52"/>
        <v>-0.31880856893941767</v>
      </c>
      <c r="AI190" s="36" t="s">
        <v>419</v>
      </c>
      <c r="AM190" s="15"/>
      <c r="AN190" s="20"/>
      <c r="AO190" s="15"/>
    </row>
    <row r="191" spans="1:41" ht="31.5" x14ac:dyDescent="0.25">
      <c r="A191" s="33" t="s">
        <v>396</v>
      </c>
      <c r="B191" s="83" t="s">
        <v>502</v>
      </c>
      <c r="C191" s="44" t="s">
        <v>503</v>
      </c>
      <c r="D191" s="35">
        <v>6.4074290000000006E-2</v>
      </c>
      <c r="E191" s="35">
        <v>0</v>
      </c>
      <c r="F191" s="35">
        <v>6.4074290000000006E-2</v>
      </c>
      <c r="G191" s="35">
        <v>0</v>
      </c>
      <c r="H191" s="35">
        <v>0</v>
      </c>
      <c r="I191" s="35">
        <v>0</v>
      </c>
      <c r="J191" s="35">
        <v>0</v>
      </c>
      <c r="K191" s="35" t="s">
        <v>504</v>
      </c>
      <c r="L191" s="35">
        <v>1</v>
      </c>
      <c r="M191" s="35">
        <v>0</v>
      </c>
      <c r="N191" s="35">
        <v>0</v>
      </c>
      <c r="O191" s="35">
        <v>0</v>
      </c>
      <c r="P191" s="35">
        <v>0</v>
      </c>
      <c r="Q191" s="35">
        <v>0</v>
      </c>
      <c r="R191" s="35">
        <v>0</v>
      </c>
      <c r="S191" s="35">
        <v>7.6499999999999999E-2</v>
      </c>
      <c r="T191" s="35">
        <v>0</v>
      </c>
      <c r="U191" s="35">
        <v>0</v>
      </c>
      <c r="V191" s="35">
        <v>0</v>
      </c>
      <c r="W191" s="35">
        <v>0</v>
      </c>
      <c r="X191" s="35" t="s">
        <v>505</v>
      </c>
      <c r="Y191" s="35">
        <v>1</v>
      </c>
      <c r="Z191" s="35">
        <v>0</v>
      </c>
      <c r="AA191" s="35">
        <v>0</v>
      </c>
      <c r="AB191" s="35">
        <v>0</v>
      </c>
      <c r="AC191" s="35">
        <v>0</v>
      </c>
      <c r="AD191" s="35">
        <v>0</v>
      </c>
      <c r="AE191" s="35">
        <f t="shared" si="55"/>
        <v>0</v>
      </c>
      <c r="AF191" s="96">
        <v>0</v>
      </c>
      <c r="AG191" s="35">
        <f t="shared" si="56"/>
        <v>1.2425709999999993E-2</v>
      </c>
      <c r="AH191" s="96">
        <f t="shared" si="52"/>
        <v>0.19392661237447956</v>
      </c>
      <c r="AI191" s="36" t="s">
        <v>414</v>
      </c>
      <c r="AM191" s="15"/>
      <c r="AN191" s="20"/>
      <c r="AO191" s="15"/>
    </row>
    <row r="192" spans="1:41" ht="31.5" x14ac:dyDescent="0.25">
      <c r="A192" s="33" t="s">
        <v>396</v>
      </c>
      <c r="B192" s="83" t="s">
        <v>506</v>
      </c>
      <c r="C192" s="44" t="s">
        <v>507</v>
      </c>
      <c r="D192" s="35">
        <v>6.4074290000000006E-2</v>
      </c>
      <c r="E192" s="35">
        <v>0</v>
      </c>
      <c r="F192" s="35">
        <v>6.4074290000000006E-2</v>
      </c>
      <c r="G192" s="35">
        <v>0</v>
      </c>
      <c r="H192" s="35">
        <v>0</v>
      </c>
      <c r="I192" s="35">
        <v>0</v>
      </c>
      <c r="J192" s="35">
        <v>0</v>
      </c>
      <c r="K192" s="35" t="s">
        <v>504</v>
      </c>
      <c r="L192" s="35">
        <v>1</v>
      </c>
      <c r="M192" s="35">
        <v>0</v>
      </c>
      <c r="N192" s="35">
        <v>0</v>
      </c>
      <c r="O192" s="35">
        <v>0</v>
      </c>
      <c r="P192" s="35">
        <v>0</v>
      </c>
      <c r="Q192" s="35">
        <v>0</v>
      </c>
      <c r="R192" s="35">
        <v>0</v>
      </c>
      <c r="S192" s="35">
        <v>7.6499999999999999E-2</v>
      </c>
      <c r="T192" s="35">
        <v>0</v>
      </c>
      <c r="U192" s="35">
        <v>0</v>
      </c>
      <c r="V192" s="35">
        <v>0</v>
      </c>
      <c r="W192" s="35">
        <v>0</v>
      </c>
      <c r="X192" s="35" t="s">
        <v>505</v>
      </c>
      <c r="Y192" s="35">
        <v>1</v>
      </c>
      <c r="Z192" s="35">
        <v>0</v>
      </c>
      <c r="AA192" s="35">
        <v>0</v>
      </c>
      <c r="AB192" s="35">
        <v>0</v>
      </c>
      <c r="AC192" s="35">
        <v>0</v>
      </c>
      <c r="AD192" s="35">
        <v>0</v>
      </c>
      <c r="AE192" s="35">
        <f t="shared" si="55"/>
        <v>0</v>
      </c>
      <c r="AF192" s="96">
        <v>0</v>
      </c>
      <c r="AG192" s="35">
        <f t="shared" si="56"/>
        <v>1.2425709999999993E-2</v>
      </c>
      <c r="AH192" s="96">
        <f t="shared" si="52"/>
        <v>0.19392661237447956</v>
      </c>
      <c r="AI192" s="36" t="s">
        <v>414</v>
      </c>
      <c r="AM192" s="15"/>
      <c r="AN192" s="20"/>
      <c r="AO192" s="15"/>
    </row>
    <row r="193" spans="1:41" ht="47.25" x14ac:dyDescent="0.25">
      <c r="A193" s="33" t="s">
        <v>396</v>
      </c>
      <c r="B193" s="83" t="s">
        <v>508</v>
      </c>
      <c r="C193" s="44" t="s">
        <v>509</v>
      </c>
      <c r="D193" s="35">
        <v>0.34601021999999998</v>
      </c>
      <c r="E193" s="35">
        <v>0</v>
      </c>
      <c r="F193" s="35">
        <v>0.34601021999999998</v>
      </c>
      <c r="G193" s="35">
        <v>0</v>
      </c>
      <c r="H193" s="35">
        <v>0</v>
      </c>
      <c r="I193" s="35">
        <v>0</v>
      </c>
      <c r="J193" s="35">
        <v>0</v>
      </c>
      <c r="K193" s="35" t="s">
        <v>510</v>
      </c>
      <c r="L193" s="35">
        <v>1</v>
      </c>
      <c r="M193" s="35">
        <v>0</v>
      </c>
      <c r="N193" s="35">
        <v>0</v>
      </c>
      <c r="O193" s="35">
        <v>0</v>
      </c>
      <c r="P193" s="35">
        <v>0</v>
      </c>
      <c r="Q193" s="35">
        <v>0</v>
      </c>
      <c r="R193" s="35">
        <v>0</v>
      </c>
      <c r="S193" s="35">
        <v>0</v>
      </c>
      <c r="T193" s="35">
        <v>0</v>
      </c>
      <c r="U193" s="35">
        <v>0</v>
      </c>
      <c r="V193" s="35">
        <v>0</v>
      </c>
      <c r="W193" s="35">
        <v>0</v>
      </c>
      <c r="X193" s="35">
        <v>0</v>
      </c>
      <c r="Y193" s="35">
        <v>0</v>
      </c>
      <c r="Z193" s="35">
        <v>0</v>
      </c>
      <c r="AA193" s="35">
        <v>0</v>
      </c>
      <c r="AB193" s="35">
        <v>0</v>
      </c>
      <c r="AC193" s="35">
        <v>0</v>
      </c>
      <c r="AD193" s="35">
        <v>0</v>
      </c>
      <c r="AE193" s="35">
        <f t="shared" si="55"/>
        <v>0</v>
      </c>
      <c r="AF193" s="96">
        <v>0</v>
      </c>
      <c r="AG193" s="35">
        <f t="shared" si="56"/>
        <v>-0.34601021999999998</v>
      </c>
      <c r="AH193" s="96">
        <f t="shared" si="52"/>
        <v>-1</v>
      </c>
      <c r="AI193" s="36" t="s">
        <v>511</v>
      </c>
      <c r="AM193" s="15"/>
      <c r="AN193" s="20"/>
      <c r="AO193" s="15"/>
    </row>
    <row r="194" spans="1:41" ht="31.5" x14ac:dyDescent="0.25">
      <c r="A194" s="33" t="s">
        <v>396</v>
      </c>
      <c r="B194" s="83" t="s">
        <v>512</v>
      </c>
      <c r="C194" s="44" t="s">
        <v>513</v>
      </c>
      <c r="D194" s="35">
        <v>0.23066381000000002</v>
      </c>
      <c r="E194" s="35">
        <v>0</v>
      </c>
      <c r="F194" s="35">
        <v>0.23066381000000002</v>
      </c>
      <c r="G194" s="35">
        <v>0</v>
      </c>
      <c r="H194" s="35">
        <v>0</v>
      </c>
      <c r="I194" s="35">
        <v>0</v>
      </c>
      <c r="J194" s="35">
        <v>0</v>
      </c>
      <c r="K194" s="35" t="s">
        <v>514</v>
      </c>
      <c r="L194" s="35">
        <v>1</v>
      </c>
      <c r="M194" s="35">
        <v>0</v>
      </c>
      <c r="N194" s="35">
        <v>0</v>
      </c>
      <c r="O194" s="35">
        <v>0</v>
      </c>
      <c r="P194" s="35">
        <v>0</v>
      </c>
      <c r="Q194" s="35">
        <v>0</v>
      </c>
      <c r="R194" s="35">
        <v>0</v>
      </c>
      <c r="S194" s="35">
        <v>0.19500000000000001</v>
      </c>
      <c r="T194" s="35">
        <v>0</v>
      </c>
      <c r="U194" s="35">
        <v>0</v>
      </c>
      <c r="V194" s="35">
        <v>0</v>
      </c>
      <c r="W194" s="35">
        <v>0</v>
      </c>
      <c r="X194" s="35" t="s">
        <v>515</v>
      </c>
      <c r="Y194" s="35">
        <v>1</v>
      </c>
      <c r="Z194" s="35">
        <v>0</v>
      </c>
      <c r="AA194" s="35">
        <v>0</v>
      </c>
      <c r="AB194" s="35">
        <v>0</v>
      </c>
      <c r="AC194" s="35">
        <v>0</v>
      </c>
      <c r="AD194" s="35">
        <v>0</v>
      </c>
      <c r="AE194" s="35">
        <f t="shared" si="55"/>
        <v>0</v>
      </c>
      <c r="AF194" s="96">
        <v>0</v>
      </c>
      <c r="AG194" s="35">
        <f t="shared" si="56"/>
        <v>-3.5663810000000018E-2</v>
      </c>
      <c r="AH194" s="96">
        <f t="shared" si="52"/>
        <v>-0.15461380786175349</v>
      </c>
      <c r="AI194" s="36" t="s">
        <v>419</v>
      </c>
      <c r="AM194" s="15"/>
      <c r="AN194" s="20"/>
      <c r="AO194" s="15"/>
    </row>
    <row r="195" spans="1:41" ht="31.5" x14ac:dyDescent="0.25">
      <c r="A195" s="33" t="s">
        <v>396</v>
      </c>
      <c r="B195" s="83" t="s">
        <v>516</v>
      </c>
      <c r="C195" s="44" t="s">
        <v>517</v>
      </c>
      <c r="D195" s="35">
        <v>0.25998851000000001</v>
      </c>
      <c r="E195" s="35">
        <v>0</v>
      </c>
      <c r="F195" s="35">
        <v>0.25998851000000001</v>
      </c>
      <c r="G195" s="35">
        <v>0</v>
      </c>
      <c r="H195" s="35">
        <v>0</v>
      </c>
      <c r="I195" s="35">
        <v>0</v>
      </c>
      <c r="J195" s="35">
        <v>0</v>
      </c>
      <c r="K195" s="35" t="s">
        <v>518</v>
      </c>
      <c r="L195" s="35">
        <v>1</v>
      </c>
      <c r="M195" s="35">
        <v>0</v>
      </c>
      <c r="N195" s="35">
        <v>0</v>
      </c>
      <c r="O195" s="35">
        <v>0</v>
      </c>
      <c r="P195" s="35">
        <v>0</v>
      </c>
      <c r="Q195" s="35">
        <v>0</v>
      </c>
      <c r="R195" s="35">
        <v>0</v>
      </c>
      <c r="S195" s="35">
        <v>7.4999999999999997E-2</v>
      </c>
      <c r="T195" s="35">
        <v>0</v>
      </c>
      <c r="U195" s="35">
        <v>0</v>
      </c>
      <c r="V195" s="35">
        <v>0</v>
      </c>
      <c r="W195" s="35">
        <v>0</v>
      </c>
      <c r="X195" s="35" t="s">
        <v>519</v>
      </c>
      <c r="Y195" s="35">
        <v>1</v>
      </c>
      <c r="Z195" s="35">
        <v>0</v>
      </c>
      <c r="AA195" s="35">
        <v>0</v>
      </c>
      <c r="AB195" s="35">
        <v>0</v>
      </c>
      <c r="AC195" s="35">
        <v>0</v>
      </c>
      <c r="AD195" s="35">
        <v>0</v>
      </c>
      <c r="AE195" s="35">
        <f t="shared" si="55"/>
        <v>0</v>
      </c>
      <c r="AF195" s="96">
        <v>0</v>
      </c>
      <c r="AG195" s="35">
        <f t="shared" si="56"/>
        <v>-0.18498850999999999</v>
      </c>
      <c r="AH195" s="96">
        <f t="shared" si="52"/>
        <v>-0.71152571319401769</v>
      </c>
      <c r="AI195" s="36" t="s">
        <v>419</v>
      </c>
      <c r="AM195" s="15"/>
      <c r="AN195" s="20"/>
      <c r="AO195" s="15"/>
    </row>
    <row r="196" spans="1:41" ht="47.25" x14ac:dyDescent="0.25">
      <c r="A196" s="33" t="s">
        <v>396</v>
      </c>
      <c r="B196" s="83" t="s">
        <v>520</v>
      </c>
      <c r="C196" s="44" t="s">
        <v>521</v>
      </c>
      <c r="D196" s="35">
        <v>9.4125139999999996E-2</v>
      </c>
      <c r="E196" s="35">
        <v>0</v>
      </c>
      <c r="F196" s="35">
        <v>9.4125139999999996E-2</v>
      </c>
      <c r="G196" s="35">
        <v>0</v>
      </c>
      <c r="H196" s="35">
        <v>0</v>
      </c>
      <c r="I196" s="35">
        <v>0</v>
      </c>
      <c r="J196" s="35">
        <v>0</v>
      </c>
      <c r="K196" s="35" t="s">
        <v>522</v>
      </c>
      <c r="L196" s="35">
        <v>1</v>
      </c>
      <c r="M196" s="35">
        <v>0</v>
      </c>
      <c r="N196" s="35">
        <v>0</v>
      </c>
      <c r="O196" s="35">
        <v>0</v>
      </c>
      <c r="P196" s="35">
        <v>0</v>
      </c>
      <c r="Q196" s="35">
        <v>0</v>
      </c>
      <c r="R196" s="35">
        <v>0</v>
      </c>
      <c r="S196" s="35">
        <v>7.4999999999999997E-2</v>
      </c>
      <c r="T196" s="35">
        <v>0</v>
      </c>
      <c r="U196" s="35">
        <v>0</v>
      </c>
      <c r="V196" s="35">
        <v>0</v>
      </c>
      <c r="W196" s="35">
        <v>0</v>
      </c>
      <c r="X196" s="35" t="s">
        <v>523</v>
      </c>
      <c r="Y196" s="35">
        <v>1</v>
      </c>
      <c r="Z196" s="35">
        <v>0</v>
      </c>
      <c r="AA196" s="35">
        <v>0</v>
      </c>
      <c r="AB196" s="35">
        <v>0</v>
      </c>
      <c r="AC196" s="35">
        <v>0</v>
      </c>
      <c r="AD196" s="35">
        <v>0</v>
      </c>
      <c r="AE196" s="35">
        <f t="shared" si="55"/>
        <v>0</v>
      </c>
      <c r="AF196" s="96">
        <v>0</v>
      </c>
      <c r="AG196" s="35">
        <f t="shared" si="56"/>
        <v>-1.9125139999999999E-2</v>
      </c>
      <c r="AH196" s="96">
        <f t="shared" si="52"/>
        <v>-0.20318843616062615</v>
      </c>
      <c r="AI196" s="36" t="s">
        <v>419</v>
      </c>
      <c r="AM196" s="15"/>
      <c r="AN196" s="20"/>
      <c r="AO196" s="15"/>
    </row>
    <row r="197" spans="1:41" ht="31.5" x14ac:dyDescent="0.25">
      <c r="A197" s="33" t="s">
        <v>396</v>
      </c>
      <c r="B197" s="83" t="s">
        <v>524</v>
      </c>
      <c r="C197" s="44" t="s">
        <v>525</v>
      </c>
      <c r="D197" s="35">
        <v>0.1236505</v>
      </c>
      <c r="E197" s="35">
        <v>0</v>
      </c>
      <c r="F197" s="35">
        <v>0.1236505</v>
      </c>
      <c r="G197" s="35">
        <v>0</v>
      </c>
      <c r="H197" s="35">
        <v>0</v>
      </c>
      <c r="I197" s="35">
        <v>0</v>
      </c>
      <c r="J197" s="35">
        <v>0</v>
      </c>
      <c r="K197" s="35" t="s">
        <v>526</v>
      </c>
      <c r="L197" s="35">
        <v>1</v>
      </c>
      <c r="M197" s="35">
        <v>0</v>
      </c>
      <c r="N197" s="35">
        <v>0</v>
      </c>
      <c r="O197" s="35">
        <v>0</v>
      </c>
      <c r="P197" s="35">
        <v>0</v>
      </c>
      <c r="Q197" s="35">
        <v>0</v>
      </c>
      <c r="R197" s="35">
        <v>0</v>
      </c>
      <c r="S197" s="35">
        <v>0.14000000000000001</v>
      </c>
      <c r="T197" s="35">
        <v>0</v>
      </c>
      <c r="U197" s="35">
        <v>0</v>
      </c>
      <c r="V197" s="35">
        <v>0</v>
      </c>
      <c r="W197" s="35">
        <v>0</v>
      </c>
      <c r="X197" s="35" t="s">
        <v>527</v>
      </c>
      <c r="Y197" s="35">
        <v>1</v>
      </c>
      <c r="Z197" s="35">
        <v>0</v>
      </c>
      <c r="AA197" s="35">
        <v>0</v>
      </c>
      <c r="AB197" s="35">
        <v>0</v>
      </c>
      <c r="AC197" s="35">
        <v>0</v>
      </c>
      <c r="AD197" s="35">
        <v>0</v>
      </c>
      <c r="AE197" s="35">
        <f t="shared" si="55"/>
        <v>0</v>
      </c>
      <c r="AF197" s="96">
        <v>0</v>
      </c>
      <c r="AG197" s="35">
        <f t="shared" si="56"/>
        <v>1.6349500000000017E-2</v>
      </c>
      <c r="AH197" s="96">
        <f t="shared" si="52"/>
        <v>0.13222348474126686</v>
      </c>
      <c r="AI197" s="36" t="s">
        <v>414</v>
      </c>
      <c r="AM197" s="15"/>
      <c r="AN197" s="20"/>
      <c r="AO197" s="15"/>
    </row>
    <row r="198" spans="1:41" ht="31.5" x14ac:dyDescent="0.25">
      <c r="A198" s="33" t="s">
        <v>396</v>
      </c>
      <c r="B198" s="83" t="s">
        <v>528</v>
      </c>
      <c r="C198" s="44" t="s">
        <v>529</v>
      </c>
      <c r="D198" s="35">
        <v>0.102007</v>
      </c>
      <c r="E198" s="35">
        <v>0</v>
      </c>
      <c r="F198" s="35">
        <v>0.102007</v>
      </c>
      <c r="G198" s="35">
        <v>0</v>
      </c>
      <c r="H198" s="35">
        <v>0</v>
      </c>
      <c r="I198" s="35">
        <v>0</v>
      </c>
      <c r="J198" s="35">
        <v>0</v>
      </c>
      <c r="K198" s="35" t="s">
        <v>530</v>
      </c>
      <c r="L198" s="35">
        <v>1</v>
      </c>
      <c r="M198" s="35">
        <v>0</v>
      </c>
      <c r="N198" s="35">
        <v>0</v>
      </c>
      <c r="O198" s="35">
        <v>0</v>
      </c>
      <c r="P198" s="35">
        <v>0</v>
      </c>
      <c r="Q198" s="35">
        <v>0</v>
      </c>
      <c r="R198" s="35">
        <v>0</v>
      </c>
      <c r="S198" s="35">
        <v>8.4000000000000005E-2</v>
      </c>
      <c r="T198" s="35">
        <v>0</v>
      </c>
      <c r="U198" s="35">
        <v>0</v>
      </c>
      <c r="V198" s="35">
        <v>0</v>
      </c>
      <c r="W198" s="35">
        <v>0</v>
      </c>
      <c r="X198" s="35" t="s">
        <v>531</v>
      </c>
      <c r="Y198" s="35">
        <v>1</v>
      </c>
      <c r="Z198" s="35">
        <v>0</v>
      </c>
      <c r="AA198" s="35">
        <v>0</v>
      </c>
      <c r="AB198" s="35">
        <v>0</v>
      </c>
      <c r="AC198" s="35">
        <v>0</v>
      </c>
      <c r="AD198" s="35">
        <v>0</v>
      </c>
      <c r="AE198" s="35">
        <f t="shared" si="55"/>
        <v>0</v>
      </c>
      <c r="AF198" s="96">
        <v>0</v>
      </c>
      <c r="AG198" s="35">
        <f t="shared" si="56"/>
        <v>-1.8006999999999995E-2</v>
      </c>
      <c r="AH198" s="96">
        <f t="shared" si="52"/>
        <v>-0.17652710108129829</v>
      </c>
      <c r="AI198" s="36" t="s">
        <v>419</v>
      </c>
      <c r="AM198" s="15"/>
      <c r="AN198" s="20"/>
      <c r="AO198" s="15"/>
    </row>
    <row r="199" spans="1:41" ht="31.5" x14ac:dyDescent="0.25">
      <c r="A199" s="33" t="s">
        <v>396</v>
      </c>
      <c r="B199" s="83" t="s">
        <v>532</v>
      </c>
      <c r="C199" s="44" t="s">
        <v>533</v>
      </c>
      <c r="D199" s="35">
        <v>0.102007</v>
      </c>
      <c r="E199" s="35">
        <v>0</v>
      </c>
      <c r="F199" s="35">
        <v>0.102007</v>
      </c>
      <c r="G199" s="35">
        <v>0</v>
      </c>
      <c r="H199" s="35">
        <v>0</v>
      </c>
      <c r="I199" s="35">
        <v>0</v>
      </c>
      <c r="J199" s="35">
        <v>0</v>
      </c>
      <c r="K199" s="35" t="s">
        <v>530</v>
      </c>
      <c r="L199" s="35">
        <v>1</v>
      </c>
      <c r="M199" s="35">
        <v>0</v>
      </c>
      <c r="N199" s="35">
        <v>0</v>
      </c>
      <c r="O199" s="35">
        <v>0</v>
      </c>
      <c r="P199" s="35">
        <v>0</v>
      </c>
      <c r="Q199" s="35">
        <v>0</v>
      </c>
      <c r="R199" s="35">
        <v>0</v>
      </c>
      <c r="S199" s="35">
        <v>0.06</v>
      </c>
      <c r="T199" s="35">
        <v>0</v>
      </c>
      <c r="U199" s="35">
        <v>0</v>
      </c>
      <c r="V199" s="35">
        <v>0</v>
      </c>
      <c r="W199" s="35">
        <v>0</v>
      </c>
      <c r="X199" s="35" t="s">
        <v>531</v>
      </c>
      <c r="Y199" s="35">
        <v>1</v>
      </c>
      <c r="Z199" s="35">
        <v>0</v>
      </c>
      <c r="AA199" s="35">
        <v>0</v>
      </c>
      <c r="AB199" s="35">
        <v>0</v>
      </c>
      <c r="AC199" s="35">
        <v>0</v>
      </c>
      <c r="AD199" s="35">
        <v>0</v>
      </c>
      <c r="AE199" s="35">
        <f t="shared" si="55"/>
        <v>0</v>
      </c>
      <c r="AF199" s="96">
        <v>0</v>
      </c>
      <c r="AG199" s="35">
        <f t="shared" si="56"/>
        <v>-4.2007000000000003E-2</v>
      </c>
      <c r="AH199" s="96">
        <f t="shared" si="52"/>
        <v>-0.41180507220092744</v>
      </c>
      <c r="AI199" s="36" t="s">
        <v>419</v>
      </c>
      <c r="AM199" s="15"/>
      <c r="AN199" s="20"/>
      <c r="AO199" s="15"/>
    </row>
    <row r="200" spans="1:41" ht="31.5" x14ac:dyDescent="0.25">
      <c r="A200" s="33" t="s">
        <v>396</v>
      </c>
      <c r="B200" s="83" t="s">
        <v>534</v>
      </c>
      <c r="C200" s="44" t="s">
        <v>535</v>
      </c>
      <c r="D200" s="35">
        <v>0.102007</v>
      </c>
      <c r="E200" s="35">
        <v>0</v>
      </c>
      <c r="F200" s="35">
        <v>0.102007</v>
      </c>
      <c r="G200" s="35">
        <v>0</v>
      </c>
      <c r="H200" s="35">
        <v>0</v>
      </c>
      <c r="I200" s="35">
        <v>0</v>
      </c>
      <c r="J200" s="35">
        <v>0</v>
      </c>
      <c r="K200" s="35" t="s">
        <v>530</v>
      </c>
      <c r="L200" s="35">
        <v>1</v>
      </c>
      <c r="M200" s="35">
        <v>0</v>
      </c>
      <c r="N200" s="35">
        <v>0</v>
      </c>
      <c r="O200" s="35">
        <v>0</v>
      </c>
      <c r="P200" s="35">
        <v>0</v>
      </c>
      <c r="Q200" s="35">
        <v>0</v>
      </c>
      <c r="R200" s="35">
        <v>0</v>
      </c>
      <c r="S200" s="35">
        <v>8.4000000000000005E-2</v>
      </c>
      <c r="T200" s="35">
        <v>0</v>
      </c>
      <c r="U200" s="35">
        <v>0</v>
      </c>
      <c r="V200" s="35">
        <v>0</v>
      </c>
      <c r="W200" s="35">
        <v>0</v>
      </c>
      <c r="X200" s="35" t="s">
        <v>531</v>
      </c>
      <c r="Y200" s="35">
        <v>1</v>
      </c>
      <c r="Z200" s="35">
        <v>0</v>
      </c>
      <c r="AA200" s="35">
        <v>0</v>
      </c>
      <c r="AB200" s="35">
        <v>0</v>
      </c>
      <c r="AC200" s="35">
        <v>0</v>
      </c>
      <c r="AD200" s="35">
        <v>0</v>
      </c>
      <c r="AE200" s="35">
        <f t="shared" si="55"/>
        <v>0</v>
      </c>
      <c r="AF200" s="96">
        <v>0</v>
      </c>
      <c r="AG200" s="35">
        <f t="shared" si="56"/>
        <v>-1.8006999999999995E-2</v>
      </c>
      <c r="AH200" s="96">
        <f t="shared" si="52"/>
        <v>-0.17652710108129829</v>
      </c>
      <c r="AI200" s="36" t="s">
        <v>419</v>
      </c>
      <c r="AM200" s="15"/>
      <c r="AN200" s="20"/>
      <c r="AO200" s="15"/>
    </row>
    <row r="201" spans="1:41" ht="63" x14ac:dyDescent="0.25">
      <c r="A201" s="33" t="s">
        <v>396</v>
      </c>
      <c r="B201" s="83" t="s">
        <v>536</v>
      </c>
      <c r="C201" s="44" t="s">
        <v>537</v>
      </c>
      <c r="D201" s="35">
        <v>0.44153940000000003</v>
      </c>
      <c r="E201" s="35">
        <v>0</v>
      </c>
      <c r="F201" s="35">
        <v>0.44153940000000003</v>
      </c>
      <c r="G201" s="35">
        <v>0</v>
      </c>
      <c r="H201" s="35">
        <v>0</v>
      </c>
      <c r="I201" s="35">
        <v>0</v>
      </c>
      <c r="J201" s="35">
        <v>0</v>
      </c>
      <c r="K201" s="35" t="s">
        <v>538</v>
      </c>
      <c r="L201" s="35">
        <v>1</v>
      </c>
      <c r="M201" s="35">
        <v>0</v>
      </c>
      <c r="N201" s="35">
        <v>0</v>
      </c>
      <c r="O201" s="35">
        <v>0</v>
      </c>
      <c r="P201" s="35">
        <v>0</v>
      </c>
      <c r="Q201" s="35">
        <v>0</v>
      </c>
      <c r="R201" s="35">
        <v>0</v>
      </c>
      <c r="S201" s="35">
        <v>0.45833499999999999</v>
      </c>
      <c r="T201" s="35">
        <v>0</v>
      </c>
      <c r="U201" s="35">
        <v>0</v>
      </c>
      <c r="V201" s="35">
        <v>0</v>
      </c>
      <c r="W201" s="35">
        <v>0</v>
      </c>
      <c r="X201" s="35" t="s">
        <v>538</v>
      </c>
      <c r="Y201" s="35">
        <v>1</v>
      </c>
      <c r="Z201" s="35">
        <v>0</v>
      </c>
      <c r="AA201" s="35">
        <v>0</v>
      </c>
      <c r="AB201" s="35">
        <v>0</v>
      </c>
      <c r="AC201" s="35">
        <v>0</v>
      </c>
      <c r="AD201" s="35">
        <v>0</v>
      </c>
      <c r="AE201" s="35">
        <f t="shared" si="55"/>
        <v>0</v>
      </c>
      <c r="AF201" s="96">
        <v>0</v>
      </c>
      <c r="AG201" s="35">
        <f t="shared" si="56"/>
        <v>1.6795599999999966E-2</v>
      </c>
      <c r="AH201" s="96">
        <f t="shared" si="52"/>
        <v>3.8038734482132207E-2</v>
      </c>
      <c r="AI201" s="36" t="s">
        <v>37</v>
      </c>
      <c r="AM201" s="15"/>
      <c r="AN201" s="20"/>
      <c r="AO201" s="15"/>
    </row>
    <row r="202" spans="1:41" ht="63" x14ac:dyDescent="0.25">
      <c r="A202" s="33" t="s">
        <v>396</v>
      </c>
      <c r="B202" s="83" t="s">
        <v>539</v>
      </c>
      <c r="C202" s="44" t="s">
        <v>540</v>
      </c>
      <c r="D202" s="35">
        <v>0.78812000000000004</v>
      </c>
      <c r="E202" s="35">
        <v>0</v>
      </c>
      <c r="F202" s="35">
        <v>0.78812000000000004</v>
      </c>
      <c r="G202" s="35">
        <v>0</v>
      </c>
      <c r="H202" s="35">
        <v>0</v>
      </c>
      <c r="I202" s="35">
        <v>0</v>
      </c>
      <c r="J202" s="35">
        <v>0</v>
      </c>
      <c r="K202" s="35" t="s">
        <v>541</v>
      </c>
      <c r="L202" s="35">
        <v>1</v>
      </c>
      <c r="M202" s="35">
        <v>0</v>
      </c>
      <c r="N202" s="35">
        <v>0</v>
      </c>
      <c r="O202" s="35">
        <v>0</v>
      </c>
      <c r="P202" s="35">
        <v>0</v>
      </c>
      <c r="Q202" s="35">
        <v>0</v>
      </c>
      <c r="R202" s="35">
        <v>0</v>
      </c>
      <c r="S202" s="35">
        <v>0.78579499999999991</v>
      </c>
      <c r="T202" s="35">
        <v>0</v>
      </c>
      <c r="U202" s="35">
        <v>0</v>
      </c>
      <c r="V202" s="35">
        <v>0</v>
      </c>
      <c r="W202" s="35">
        <v>0</v>
      </c>
      <c r="X202" s="35" t="s">
        <v>542</v>
      </c>
      <c r="Y202" s="35">
        <v>1</v>
      </c>
      <c r="Z202" s="35">
        <v>0</v>
      </c>
      <c r="AA202" s="35">
        <v>0</v>
      </c>
      <c r="AB202" s="35">
        <v>0</v>
      </c>
      <c r="AC202" s="35">
        <v>0</v>
      </c>
      <c r="AD202" s="35">
        <v>0</v>
      </c>
      <c r="AE202" s="35">
        <f t="shared" si="55"/>
        <v>0</v>
      </c>
      <c r="AF202" s="96">
        <v>0</v>
      </c>
      <c r="AG202" s="35">
        <f t="shared" si="56"/>
        <v>-2.3250000000001325E-3</v>
      </c>
      <c r="AH202" s="96">
        <f t="shared" si="52"/>
        <v>-2.9500583667463488E-3</v>
      </c>
      <c r="AI202" s="36" t="s">
        <v>37</v>
      </c>
      <c r="AM202" s="15"/>
      <c r="AN202" s="20"/>
      <c r="AO202" s="15"/>
    </row>
    <row r="203" spans="1:41" ht="63" x14ac:dyDescent="0.25">
      <c r="A203" s="33" t="s">
        <v>396</v>
      </c>
      <c r="B203" s="83" t="s">
        <v>543</v>
      </c>
      <c r="C203" s="44" t="s">
        <v>544</v>
      </c>
      <c r="D203" s="35">
        <v>0.704847738</v>
      </c>
      <c r="E203" s="35">
        <v>0</v>
      </c>
      <c r="F203" s="35">
        <v>0.704847738</v>
      </c>
      <c r="G203" s="35">
        <v>0</v>
      </c>
      <c r="H203" s="35">
        <v>0</v>
      </c>
      <c r="I203" s="35">
        <v>0</v>
      </c>
      <c r="J203" s="35">
        <v>0</v>
      </c>
      <c r="K203" s="35" t="s">
        <v>545</v>
      </c>
      <c r="L203" s="35">
        <v>1</v>
      </c>
      <c r="M203" s="35">
        <v>0</v>
      </c>
      <c r="N203" s="35">
        <v>0</v>
      </c>
      <c r="O203" s="35">
        <v>0</v>
      </c>
      <c r="P203" s="35">
        <v>0</v>
      </c>
      <c r="Q203" s="35">
        <v>0</v>
      </c>
      <c r="R203" s="35">
        <v>0</v>
      </c>
      <c r="S203" s="35">
        <v>0.72599310000000006</v>
      </c>
      <c r="T203" s="35">
        <v>0</v>
      </c>
      <c r="U203" s="35">
        <v>0</v>
      </c>
      <c r="V203" s="35">
        <v>0</v>
      </c>
      <c r="W203" s="35">
        <v>0</v>
      </c>
      <c r="X203" s="35" t="s">
        <v>546</v>
      </c>
      <c r="Y203" s="35">
        <v>1</v>
      </c>
      <c r="Z203" s="35">
        <v>0</v>
      </c>
      <c r="AA203" s="35">
        <v>0</v>
      </c>
      <c r="AB203" s="35">
        <v>0</v>
      </c>
      <c r="AC203" s="35">
        <v>0</v>
      </c>
      <c r="AD203" s="35">
        <v>0</v>
      </c>
      <c r="AE203" s="35">
        <f t="shared" si="55"/>
        <v>0</v>
      </c>
      <c r="AF203" s="96">
        <v>0</v>
      </c>
      <c r="AG203" s="35">
        <f t="shared" si="56"/>
        <v>2.1145362000000056E-2</v>
      </c>
      <c r="AH203" s="96">
        <f t="shared" si="52"/>
        <v>2.9999900489146573E-2</v>
      </c>
      <c r="AI203" s="36" t="s">
        <v>37</v>
      </c>
      <c r="AM203" s="15"/>
      <c r="AN203" s="20"/>
      <c r="AO203" s="15"/>
    </row>
    <row r="204" spans="1:41" ht="63" x14ac:dyDescent="0.25">
      <c r="A204" s="33" t="s">
        <v>396</v>
      </c>
      <c r="B204" s="83" t="s">
        <v>547</v>
      </c>
      <c r="C204" s="44" t="s">
        <v>548</v>
      </c>
      <c r="D204" s="35">
        <v>0.704847738</v>
      </c>
      <c r="E204" s="35">
        <v>0</v>
      </c>
      <c r="F204" s="35">
        <v>0.704847738</v>
      </c>
      <c r="G204" s="35">
        <v>0</v>
      </c>
      <c r="H204" s="35">
        <v>0</v>
      </c>
      <c r="I204" s="35">
        <v>0</v>
      </c>
      <c r="J204" s="35">
        <v>0</v>
      </c>
      <c r="K204" s="35" t="s">
        <v>545</v>
      </c>
      <c r="L204" s="35">
        <v>1</v>
      </c>
      <c r="M204" s="35">
        <v>0</v>
      </c>
      <c r="N204" s="35">
        <v>0</v>
      </c>
      <c r="O204" s="35">
        <v>0</v>
      </c>
      <c r="P204" s="35">
        <v>0</v>
      </c>
      <c r="Q204" s="35">
        <v>0</v>
      </c>
      <c r="R204" s="35">
        <v>0</v>
      </c>
      <c r="S204" s="35">
        <v>0.72599310000000006</v>
      </c>
      <c r="T204" s="35">
        <v>0</v>
      </c>
      <c r="U204" s="35">
        <v>0</v>
      </c>
      <c r="V204" s="35">
        <v>0</v>
      </c>
      <c r="W204" s="35">
        <v>0</v>
      </c>
      <c r="X204" s="35" t="s">
        <v>549</v>
      </c>
      <c r="Y204" s="35">
        <v>1</v>
      </c>
      <c r="Z204" s="35">
        <v>0</v>
      </c>
      <c r="AA204" s="35">
        <v>0</v>
      </c>
      <c r="AB204" s="35">
        <v>0</v>
      </c>
      <c r="AC204" s="35">
        <v>0</v>
      </c>
      <c r="AD204" s="35">
        <v>0</v>
      </c>
      <c r="AE204" s="35">
        <f t="shared" si="55"/>
        <v>0</v>
      </c>
      <c r="AF204" s="96">
        <v>0</v>
      </c>
      <c r="AG204" s="35">
        <f t="shared" si="56"/>
        <v>2.1145362000000056E-2</v>
      </c>
      <c r="AH204" s="96">
        <f t="shared" si="52"/>
        <v>2.9999900489146573E-2</v>
      </c>
      <c r="AI204" s="36" t="s">
        <v>37</v>
      </c>
      <c r="AM204" s="15"/>
      <c r="AN204" s="20"/>
      <c r="AO204" s="15"/>
    </row>
    <row r="205" spans="1:41" ht="78.75" x14ac:dyDescent="0.25">
      <c r="A205" s="33" t="s">
        <v>396</v>
      </c>
      <c r="B205" s="83" t="s">
        <v>550</v>
      </c>
      <c r="C205" s="44" t="s">
        <v>551</v>
      </c>
      <c r="D205" s="35">
        <v>0.26597103</v>
      </c>
      <c r="E205" s="35">
        <v>0</v>
      </c>
      <c r="F205" s="35">
        <v>0.26597103</v>
      </c>
      <c r="G205" s="35">
        <v>0</v>
      </c>
      <c r="H205" s="35">
        <v>0</v>
      </c>
      <c r="I205" s="35">
        <v>0</v>
      </c>
      <c r="J205" s="35">
        <v>0</v>
      </c>
      <c r="K205" s="35" t="s">
        <v>552</v>
      </c>
      <c r="L205" s="35">
        <v>1</v>
      </c>
      <c r="M205" s="35">
        <v>0</v>
      </c>
      <c r="N205" s="35">
        <v>0</v>
      </c>
      <c r="O205" s="35">
        <v>0</v>
      </c>
      <c r="P205" s="35">
        <v>0</v>
      </c>
      <c r="Q205" s="35">
        <v>0</v>
      </c>
      <c r="R205" s="35">
        <v>0</v>
      </c>
      <c r="S205" s="35">
        <v>0.273789</v>
      </c>
      <c r="T205" s="35">
        <v>0</v>
      </c>
      <c r="U205" s="35">
        <v>0</v>
      </c>
      <c r="V205" s="35">
        <v>0</v>
      </c>
      <c r="W205" s="35">
        <v>0</v>
      </c>
      <c r="X205" s="35" t="s">
        <v>553</v>
      </c>
      <c r="Y205" s="35">
        <v>1</v>
      </c>
      <c r="Z205" s="35">
        <v>0</v>
      </c>
      <c r="AA205" s="35">
        <v>0</v>
      </c>
      <c r="AB205" s="35">
        <v>0</v>
      </c>
      <c r="AC205" s="35">
        <v>0</v>
      </c>
      <c r="AD205" s="35">
        <v>0</v>
      </c>
      <c r="AE205" s="35">
        <f t="shared" si="55"/>
        <v>0</v>
      </c>
      <c r="AF205" s="96">
        <v>0</v>
      </c>
      <c r="AG205" s="35">
        <f t="shared" si="56"/>
        <v>7.8179700000000074E-3</v>
      </c>
      <c r="AH205" s="96">
        <f t="shared" si="52"/>
        <v>2.9394065962747927E-2</v>
      </c>
      <c r="AI205" s="36" t="s">
        <v>37</v>
      </c>
      <c r="AM205" s="15"/>
      <c r="AN205" s="20"/>
      <c r="AO205" s="15"/>
    </row>
    <row r="206" spans="1:41" ht="78.75" x14ac:dyDescent="0.25">
      <c r="A206" s="33" t="s">
        <v>396</v>
      </c>
      <c r="B206" s="83" t="s">
        <v>554</v>
      </c>
      <c r="C206" s="44" t="s">
        <v>555</v>
      </c>
      <c r="D206" s="35">
        <v>0.704847738</v>
      </c>
      <c r="E206" s="35">
        <v>0</v>
      </c>
      <c r="F206" s="35">
        <v>0.704847738</v>
      </c>
      <c r="G206" s="35">
        <v>0</v>
      </c>
      <c r="H206" s="35">
        <v>0</v>
      </c>
      <c r="I206" s="35">
        <v>0</v>
      </c>
      <c r="J206" s="35">
        <v>0</v>
      </c>
      <c r="K206" s="35" t="s">
        <v>556</v>
      </c>
      <c r="L206" s="35">
        <v>1</v>
      </c>
      <c r="M206" s="35">
        <v>0</v>
      </c>
      <c r="N206" s="35">
        <v>0</v>
      </c>
      <c r="O206" s="35">
        <v>0</v>
      </c>
      <c r="P206" s="35">
        <v>0</v>
      </c>
      <c r="Q206" s="35">
        <v>0</v>
      </c>
      <c r="R206" s="35">
        <v>0</v>
      </c>
      <c r="S206" s="35">
        <v>0.72599310000000006</v>
      </c>
      <c r="T206" s="35">
        <v>0</v>
      </c>
      <c r="U206" s="35">
        <v>0</v>
      </c>
      <c r="V206" s="35">
        <v>0</v>
      </c>
      <c r="W206" s="35">
        <v>0</v>
      </c>
      <c r="X206" s="35" t="s">
        <v>557</v>
      </c>
      <c r="Y206" s="35">
        <v>1</v>
      </c>
      <c r="Z206" s="35">
        <v>0</v>
      </c>
      <c r="AA206" s="35">
        <v>0</v>
      </c>
      <c r="AB206" s="35">
        <v>0</v>
      </c>
      <c r="AC206" s="35">
        <v>0</v>
      </c>
      <c r="AD206" s="35">
        <v>0</v>
      </c>
      <c r="AE206" s="35">
        <f t="shared" si="55"/>
        <v>0</v>
      </c>
      <c r="AF206" s="96">
        <v>0</v>
      </c>
      <c r="AG206" s="35">
        <f t="shared" si="56"/>
        <v>2.1145362000000056E-2</v>
      </c>
      <c r="AH206" s="96">
        <f t="shared" si="52"/>
        <v>2.9999900489146573E-2</v>
      </c>
      <c r="AI206" s="36" t="s">
        <v>37</v>
      </c>
      <c r="AM206" s="15"/>
      <c r="AN206" s="20"/>
      <c r="AO206" s="15"/>
    </row>
    <row r="207" spans="1:41" ht="47.25" x14ac:dyDescent="0.25">
      <c r="A207" s="33" t="s">
        <v>396</v>
      </c>
      <c r="B207" s="83" t="s">
        <v>558</v>
      </c>
      <c r="C207" s="44" t="s">
        <v>559</v>
      </c>
      <c r="D207" s="35">
        <v>0.23333332999999998</v>
      </c>
      <c r="E207" s="35">
        <v>0</v>
      </c>
      <c r="F207" s="35">
        <v>0.23333332999999998</v>
      </c>
      <c r="G207" s="35">
        <v>0</v>
      </c>
      <c r="H207" s="35">
        <v>0</v>
      </c>
      <c r="I207" s="35">
        <v>0</v>
      </c>
      <c r="J207" s="35">
        <v>0</v>
      </c>
      <c r="K207" s="35" t="s">
        <v>560</v>
      </c>
      <c r="L207" s="35">
        <v>1</v>
      </c>
      <c r="M207" s="35">
        <v>0</v>
      </c>
      <c r="N207" s="35">
        <v>0</v>
      </c>
      <c r="O207" s="35">
        <v>0</v>
      </c>
      <c r="P207" s="35">
        <v>0</v>
      </c>
      <c r="Q207" s="35">
        <v>0</v>
      </c>
      <c r="R207" s="35">
        <v>0</v>
      </c>
      <c r="S207" s="35">
        <v>0.23333332999999998</v>
      </c>
      <c r="T207" s="35">
        <v>0</v>
      </c>
      <c r="U207" s="35">
        <v>0</v>
      </c>
      <c r="V207" s="35">
        <v>0</v>
      </c>
      <c r="W207" s="35">
        <v>0</v>
      </c>
      <c r="X207" s="35" t="s">
        <v>560</v>
      </c>
      <c r="Y207" s="35">
        <v>1</v>
      </c>
      <c r="Z207" s="35">
        <v>0</v>
      </c>
      <c r="AA207" s="35">
        <v>0</v>
      </c>
      <c r="AB207" s="35">
        <v>0</v>
      </c>
      <c r="AC207" s="35">
        <v>0</v>
      </c>
      <c r="AD207" s="35">
        <v>0</v>
      </c>
      <c r="AE207" s="35">
        <f t="shared" si="55"/>
        <v>0</v>
      </c>
      <c r="AF207" s="96">
        <v>0</v>
      </c>
      <c r="AG207" s="35">
        <f t="shared" si="56"/>
        <v>0</v>
      </c>
      <c r="AH207" s="96">
        <f t="shared" si="52"/>
        <v>0</v>
      </c>
      <c r="AI207" s="36" t="s">
        <v>37</v>
      </c>
      <c r="AM207" s="15"/>
      <c r="AN207" s="20"/>
      <c r="AO207" s="15"/>
    </row>
    <row r="208" spans="1:41" ht="78.75" x14ac:dyDescent="0.25">
      <c r="A208" s="33" t="s">
        <v>396</v>
      </c>
      <c r="B208" s="83" t="s">
        <v>561</v>
      </c>
      <c r="C208" s="44" t="s">
        <v>562</v>
      </c>
      <c r="D208" s="35">
        <v>3.1991450000000001</v>
      </c>
      <c r="E208" s="35">
        <v>0</v>
      </c>
      <c r="F208" s="35">
        <v>3.1991450000000001</v>
      </c>
      <c r="G208" s="35">
        <v>0</v>
      </c>
      <c r="H208" s="35">
        <v>0</v>
      </c>
      <c r="I208" s="35">
        <v>0</v>
      </c>
      <c r="J208" s="35">
        <v>0</v>
      </c>
      <c r="K208" s="35" t="s">
        <v>563</v>
      </c>
      <c r="L208" s="35">
        <v>1</v>
      </c>
      <c r="M208" s="35">
        <v>0</v>
      </c>
      <c r="N208" s="35">
        <v>0</v>
      </c>
      <c r="O208" s="35">
        <v>0</v>
      </c>
      <c r="P208" s="35">
        <v>0</v>
      </c>
      <c r="Q208" s="35">
        <v>0</v>
      </c>
      <c r="R208" s="35">
        <v>0</v>
      </c>
      <c r="S208" s="35">
        <v>3.0888374999999999</v>
      </c>
      <c r="T208" s="35">
        <v>0</v>
      </c>
      <c r="U208" s="35">
        <v>0</v>
      </c>
      <c r="V208" s="35">
        <v>0</v>
      </c>
      <c r="W208" s="35">
        <v>0</v>
      </c>
      <c r="X208" s="35" t="s">
        <v>564</v>
      </c>
      <c r="Y208" s="35">
        <v>1</v>
      </c>
      <c r="Z208" s="35">
        <v>0</v>
      </c>
      <c r="AA208" s="35">
        <v>0</v>
      </c>
      <c r="AB208" s="35">
        <v>0</v>
      </c>
      <c r="AC208" s="35">
        <v>0</v>
      </c>
      <c r="AD208" s="35">
        <v>0</v>
      </c>
      <c r="AE208" s="35">
        <f t="shared" si="55"/>
        <v>0</v>
      </c>
      <c r="AF208" s="96">
        <v>0</v>
      </c>
      <c r="AG208" s="35">
        <f t="shared" si="56"/>
        <v>-0.11030750000000022</v>
      </c>
      <c r="AH208" s="96">
        <f t="shared" si="52"/>
        <v>-3.4480306456881514E-2</v>
      </c>
      <c r="AI208" s="36" t="s">
        <v>37</v>
      </c>
      <c r="AM208" s="15"/>
      <c r="AN208" s="20"/>
      <c r="AO208" s="15"/>
    </row>
    <row r="209" spans="1:41" ht="63" x14ac:dyDescent="0.25">
      <c r="A209" s="33" t="s">
        <v>396</v>
      </c>
      <c r="B209" s="83" t="s">
        <v>565</v>
      </c>
      <c r="C209" s="44" t="s">
        <v>566</v>
      </c>
      <c r="D209" s="35">
        <v>0.27904050000000002</v>
      </c>
      <c r="E209" s="35">
        <v>0</v>
      </c>
      <c r="F209" s="35">
        <v>0.27904050000000002</v>
      </c>
      <c r="G209" s="35">
        <v>0</v>
      </c>
      <c r="H209" s="35">
        <v>0</v>
      </c>
      <c r="I209" s="35">
        <v>0</v>
      </c>
      <c r="J209" s="35">
        <v>0</v>
      </c>
      <c r="K209" s="35" t="s">
        <v>567</v>
      </c>
      <c r="L209" s="35">
        <v>2</v>
      </c>
      <c r="M209" s="35">
        <v>0</v>
      </c>
      <c r="N209" s="35">
        <v>0</v>
      </c>
      <c r="O209" s="35">
        <v>0</v>
      </c>
      <c r="P209" s="35">
        <v>0</v>
      </c>
      <c r="Q209" s="35">
        <v>0</v>
      </c>
      <c r="R209" s="35">
        <v>0</v>
      </c>
      <c r="S209" s="35">
        <v>0.26600000000000001</v>
      </c>
      <c r="T209" s="35">
        <v>0</v>
      </c>
      <c r="U209" s="35">
        <v>0</v>
      </c>
      <c r="V209" s="35">
        <v>0</v>
      </c>
      <c r="W209" s="35">
        <v>0</v>
      </c>
      <c r="X209" s="35" t="s">
        <v>568</v>
      </c>
      <c r="Y209" s="35">
        <v>1</v>
      </c>
      <c r="Z209" s="35">
        <v>0</v>
      </c>
      <c r="AA209" s="35">
        <v>0</v>
      </c>
      <c r="AB209" s="35">
        <v>0</v>
      </c>
      <c r="AC209" s="35">
        <v>0</v>
      </c>
      <c r="AD209" s="35">
        <v>0</v>
      </c>
      <c r="AE209" s="35">
        <f t="shared" si="55"/>
        <v>0</v>
      </c>
      <c r="AF209" s="96">
        <v>0</v>
      </c>
      <c r="AG209" s="35">
        <f t="shared" si="56"/>
        <v>-1.304050000000001E-2</v>
      </c>
      <c r="AH209" s="96">
        <f t="shared" si="52"/>
        <v>-4.6733359494410341E-2</v>
      </c>
      <c r="AI209" s="36" t="s">
        <v>37</v>
      </c>
      <c r="AM209" s="15"/>
      <c r="AN209" s="20"/>
      <c r="AO209" s="15"/>
    </row>
    <row r="210" spans="1:41" ht="94.5" x14ac:dyDescent="0.25">
      <c r="A210" s="33" t="s">
        <v>396</v>
      </c>
      <c r="B210" s="83" t="s">
        <v>569</v>
      </c>
      <c r="C210" s="44" t="s">
        <v>570</v>
      </c>
      <c r="D210" s="35">
        <v>0.40487992</v>
      </c>
      <c r="E210" s="35">
        <v>0</v>
      </c>
      <c r="F210" s="35">
        <v>0.40487992</v>
      </c>
      <c r="G210" s="35">
        <v>0</v>
      </c>
      <c r="H210" s="35">
        <v>0</v>
      </c>
      <c r="I210" s="35">
        <v>0</v>
      </c>
      <c r="J210" s="35">
        <v>0</v>
      </c>
      <c r="K210" s="35" t="s">
        <v>571</v>
      </c>
      <c r="L210" s="35">
        <v>1</v>
      </c>
      <c r="M210" s="35">
        <v>0</v>
      </c>
      <c r="N210" s="35">
        <v>0</v>
      </c>
      <c r="O210" s="35">
        <v>0</v>
      </c>
      <c r="P210" s="35">
        <v>0</v>
      </c>
      <c r="Q210" s="35">
        <v>0</v>
      </c>
      <c r="R210" s="35">
        <v>0</v>
      </c>
      <c r="S210" s="35">
        <v>0.32100000000000001</v>
      </c>
      <c r="T210" s="35">
        <v>0</v>
      </c>
      <c r="U210" s="35">
        <v>0</v>
      </c>
      <c r="V210" s="35">
        <v>0</v>
      </c>
      <c r="W210" s="35">
        <v>0</v>
      </c>
      <c r="X210" s="35" t="s">
        <v>571</v>
      </c>
      <c r="Y210" s="35">
        <v>1</v>
      </c>
      <c r="Z210" s="35">
        <v>0</v>
      </c>
      <c r="AA210" s="35">
        <v>0</v>
      </c>
      <c r="AB210" s="35">
        <v>0</v>
      </c>
      <c r="AC210" s="35">
        <v>0</v>
      </c>
      <c r="AD210" s="35">
        <v>0</v>
      </c>
      <c r="AE210" s="35">
        <f t="shared" si="55"/>
        <v>0</v>
      </c>
      <c r="AF210" s="96">
        <v>0</v>
      </c>
      <c r="AG210" s="35">
        <f t="shared" si="56"/>
        <v>-8.3879919999999997E-2</v>
      </c>
      <c r="AH210" s="96">
        <f t="shared" si="52"/>
        <v>-0.20717233889988912</v>
      </c>
      <c r="AI210" s="36" t="s">
        <v>419</v>
      </c>
      <c r="AM210" s="15"/>
      <c r="AN210" s="20"/>
      <c r="AO210" s="15"/>
    </row>
    <row r="211" spans="1:41" ht="47.25" x14ac:dyDescent="0.25">
      <c r="A211" s="33" t="s">
        <v>396</v>
      </c>
      <c r="B211" s="83" t="s">
        <v>572</v>
      </c>
      <c r="C211" s="44" t="s">
        <v>573</v>
      </c>
      <c r="D211" s="35">
        <v>8.566667E-2</v>
      </c>
      <c r="E211" s="35">
        <v>0</v>
      </c>
      <c r="F211" s="35">
        <v>8.566667E-2</v>
      </c>
      <c r="G211" s="35">
        <v>0</v>
      </c>
      <c r="H211" s="35">
        <v>0</v>
      </c>
      <c r="I211" s="35">
        <v>0</v>
      </c>
      <c r="J211" s="35">
        <v>0</v>
      </c>
      <c r="K211" s="35" t="s">
        <v>574</v>
      </c>
      <c r="L211" s="35">
        <v>1</v>
      </c>
      <c r="M211" s="35">
        <v>0</v>
      </c>
      <c r="N211" s="35">
        <v>0</v>
      </c>
      <c r="O211" s="35">
        <v>0</v>
      </c>
      <c r="P211" s="35">
        <v>0</v>
      </c>
      <c r="Q211" s="35">
        <v>0</v>
      </c>
      <c r="R211" s="35">
        <v>0</v>
      </c>
      <c r="S211" s="35">
        <v>8.566667E-2</v>
      </c>
      <c r="T211" s="35">
        <v>0</v>
      </c>
      <c r="U211" s="35">
        <v>0</v>
      </c>
      <c r="V211" s="35">
        <v>0</v>
      </c>
      <c r="W211" s="35">
        <v>0</v>
      </c>
      <c r="X211" s="35" t="s">
        <v>574</v>
      </c>
      <c r="Y211" s="35">
        <v>1</v>
      </c>
      <c r="Z211" s="35">
        <v>0</v>
      </c>
      <c r="AA211" s="35">
        <v>0</v>
      </c>
      <c r="AB211" s="35">
        <v>0</v>
      </c>
      <c r="AC211" s="35">
        <v>0</v>
      </c>
      <c r="AD211" s="35">
        <v>0</v>
      </c>
      <c r="AE211" s="35">
        <f t="shared" si="55"/>
        <v>0</v>
      </c>
      <c r="AF211" s="96">
        <v>0</v>
      </c>
      <c r="AG211" s="35">
        <f t="shared" si="56"/>
        <v>0</v>
      </c>
      <c r="AH211" s="96">
        <f t="shared" si="52"/>
        <v>0</v>
      </c>
      <c r="AI211" s="36" t="s">
        <v>37</v>
      </c>
      <c r="AM211" s="15"/>
      <c r="AN211" s="20"/>
      <c r="AO211" s="15"/>
    </row>
    <row r="212" spans="1:41" ht="47.25" x14ac:dyDescent="0.25">
      <c r="A212" s="33" t="s">
        <v>396</v>
      </c>
      <c r="B212" s="83" t="s">
        <v>575</v>
      </c>
      <c r="C212" s="44" t="s">
        <v>576</v>
      </c>
      <c r="D212" s="35">
        <v>1.1534908000000001</v>
      </c>
      <c r="E212" s="35">
        <v>0</v>
      </c>
      <c r="F212" s="35">
        <v>0.56711300000000009</v>
      </c>
      <c r="G212" s="35">
        <v>0</v>
      </c>
      <c r="H212" s="35">
        <v>0</v>
      </c>
      <c r="I212" s="35">
        <v>0</v>
      </c>
      <c r="J212" s="35">
        <v>0</v>
      </c>
      <c r="K212" s="35" t="s">
        <v>577</v>
      </c>
      <c r="L212" s="35">
        <v>1</v>
      </c>
      <c r="M212" s="35">
        <v>0</v>
      </c>
      <c r="N212" s="35">
        <v>0</v>
      </c>
      <c r="O212" s="35">
        <v>0</v>
      </c>
      <c r="P212" s="35">
        <v>0</v>
      </c>
      <c r="Q212" s="35">
        <v>0</v>
      </c>
      <c r="R212" s="35">
        <v>0</v>
      </c>
      <c r="S212" s="35">
        <v>0.55000000000000004</v>
      </c>
      <c r="T212" s="35">
        <v>0</v>
      </c>
      <c r="U212" s="35">
        <v>0</v>
      </c>
      <c r="V212" s="35">
        <v>0</v>
      </c>
      <c r="W212" s="35">
        <v>0</v>
      </c>
      <c r="X212" s="35" t="s">
        <v>578</v>
      </c>
      <c r="Y212" s="35">
        <v>1</v>
      </c>
      <c r="Z212" s="35">
        <v>0</v>
      </c>
      <c r="AA212" s="35">
        <v>0</v>
      </c>
      <c r="AB212" s="35">
        <v>0</v>
      </c>
      <c r="AC212" s="35">
        <v>0</v>
      </c>
      <c r="AD212" s="35">
        <v>0</v>
      </c>
      <c r="AE212" s="35">
        <f t="shared" si="55"/>
        <v>0</v>
      </c>
      <c r="AF212" s="96">
        <v>0</v>
      </c>
      <c r="AG212" s="35">
        <f t="shared" si="56"/>
        <v>-1.7113000000000045E-2</v>
      </c>
      <c r="AH212" s="96">
        <f t="shared" si="52"/>
        <v>-3.0175644007455378E-2</v>
      </c>
      <c r="AI212" s="36" t="s">
        <v>37</v>
      </c>
      <c r="AM212" s="15"/>
      <c r="AN212" s="20"/>
      <c r="AO212" s="15"/>
    </row>
    <row r="213" spans="1:41" ht="47.25" x14ac:dyDescent="0.25">
      <c r="A213" s="33" t="s">
        <v>396</v>
      </c>
      <c r="B213" s="83" t="s">
        <v>579</v>
      </c>
      <c r="C213" s="44" t="s">
        <v>580</v>
      </c>
      <c r="D213" s="35">
        <v>0.54551945000000002</v>
      </c>
      <c r="E213" s="35">
        <v>0</v>
      </c>
      <c r="F213" s="35">
        <v>0.54551945000000002</v>
      </c>
      <c r="G213" s="35">
        <v>0</v>
      </c>
      <c r="H213" s="35">
        <v>0</v>
      </c>
      <c r="I213" s="35">
        <v>0</v>
      </c>
      <c r="J213" s="35">
        <v>0</v>
      </c>
      <c r="K213" s="35" t="s">
        <v>581</v>
      </c>
      <c r="L213" s="35">
        <v>1</v>
      </c>
      <c r="M213" s="35">
        <v>0</v>
      </c>
      <c r="N213" s="35">
        <v>0</v>
      </c>
      <c r="O213" s="35">
        <v>0</v>
      </c>
      <c r="P213" s="35">
        <v>0</v>
      </c>
      <c r="Q213" s="35">
        <v>0</v>
      </c>
      <c r="R213" s="35">
        <v>0</v>
      </c>
      <c r="S213" s="35">
        <v>0.56289999999999996</v>
      </c>
      <c r="T213" s="35">
        <v>0</v>
      </c>
      <c r="U213" s="35">
        <v>0</v>
      </c>
      <c r="V213" s="35">
        <v>0</v>
      </c>
      <c r="W213" s="35">
        <v>0</v>
      </c>
      <c r="X213" s="35" t="s">
        <v>581</v>
      </c>
      <c r="Y213" s="35">
        <v>1</v>
      </c>
      <c r="Z213" s="35">
        <v>0</v>
      </c>
      <c r="AA213" s="35">
        <v>0</v>
      </c>
      <c r="AB213" s="35">
        <v>0</v>
      </c>
      <c r="AC213" s="35">
        <v>0</v>
      </c>
      <c r="AD213" s="35">
        <v>0</v>
      </c>
      <c r="AE213" s="35">
        <f t="shared" si="55"/>
        <v>0</v>
      </c>
      <c r="AF213" s="96">
        <v>0</v>
      </c>
      <c r="AG213" s="35">
        <f t="shared" si="56"/>
        <v>1.7380549999999939E-2</v>
      </c>
      <c r="AH213" s="96">
        <f t="shared" si="52"/>
        <v>3.1860550526658468E-2</v>
      </c>
      <c r="AI213" s="36" t="s">
        <v>37</v>
      </c>
      <c r="AM213" s="15"/>
      <c r="AN213" s="20"/>
      <c r="AO213" s="15"/>
    </row>
    <row r="214" spans="1:41" ht="47.25" x14ac:dyDescent="0.25">
      <c r="A214" s="33" t="s">
        <v>396</v>
      </c>
      <c r="B214" s="83" t="s">
        <v>582</v>
      </c>
      <c r="C214" s="44" t="s">
        <v>583</v>
      </c>
      <c r="D214" s="35">
        <v>6.1867970000000001E-2</v>
      </c>
      <c r="E214" s="35">
        <v>0</v>
      </c>
      <c r="F214" s="35">
        <v>6.1867970000000001E-2</v>
      </c>
      <c r="G214" s="35">
        <v>0</v>
      </c>
      <c r="H214" s="35">
        <v>0</v>
      </c>
      <c r="I214" s="35">
        <v>0</v>
      </c>
      <c r="J214" s="35">
        <v>0</v>
      </c>
      <c r="K214" s="35" t="s">
        <v>584</v>
      </c>
      <c r="L214" s="35">
        <v>1</v>
      </c>
      <c r="M214" s="35">
        <v>0</v>
      </c>
      <c r="N214" s="35">
        <v>0</v>
      </c>
      <c r="O214" s="35">
        <v>0</v>
      </c>
      <c r="P214" s="35">
        <v>0</v>
      </c>
      <c r="Q214" s="35">
        <v>0</v>
      </c>
      <c r="R214" s="35">
        <v>0</v>
      </c>
      <c r="S214" s="35">
        <v>6.7000000000000004E-2</v>
      </c>
      <c r="T214" s="35">
        <v>0</v>
      </c>
      <c r="U214" s="35">
        <v>0</v>
      </c>
      <c r="V214" s="35">
        <v>0</v>
      </c>
      <c r="W214" s="35">
        <v>0</v>
      </c>
      <c r="X214" s="35" t="s">
        <v>585</v>
      </c>
      <c r="Y214" s="35">
        <v>1</v>
      </c>
      <c r="Z214" s="35">
        <v>0</v>
      </c>
      <c r="AA214" s="35">
        <v>0</v>
      </c>
      <c r="AB214" s="35">
        <v>0</v>
      </c>
      <c r="AC214" s="35">
        <v>0</v>
      </c>
      <c r="AD214" s="35">
        <v>0</v>
      </c>
      <c r="AE214" s="35">
        <f t="shared" si="55"/>
        <v>0</v>
      </c>
      <c r="AF214" s="96">
        <v>0</v>
      </c>
      <c r="AG214" s="35">
        <f t="shared" si="56"/>
        <v>5.1320300000000027E-3</v>
      </c>
      <c r="AH214" s="96">
        <f t="shared" si="52"/>
        <v>8.2951323600887542E-2</v>
      </c>
      <c r="AI214" s="36" t="s">
        <v>37</v>
      </c>
      <c r="AM214" s="15"/>
      <c r="AN214" s="20"/>
      <c r="AO214" s="15"/>
    </row>
    <row r="215" spans="1:41" ht="47.25" x14ac:dyDescent="0.25">
      <c r="A215" s="33" t="s">
        <v>396</v>
      </c>
      <c r="B215" s="83" t="s">
        <v>586</v>
      </c>
      <c r="C215" s="44" t="s">
        <v>587</v>
      </c>
      <c r="D215" s="35">
        <v>9.019017E-2</v>
      </c>
      <c r="E215" s="35">
        <v>0</v>
      </c>
      <c r="F215" s="35">
        <v>9.019017E-2</v>
      </c>
      <c r="G215" s="35">
        <v>0</v>
      </c>
      <c r="H215" s="35">
        <v>0</v>
      </c>
      <c r="I215" s="35">
        <v>0</v>
      </c>
      <c r="J215" s="35">
        <v>0</v>
      </c>
      <c r="K215" s="35" t="s">
        <v>417</v>
      </c>
      <c r="L215" s="35">
        <v>1</v>
      </c>
      <c r="M215" s="35">
        <v>0</v>
      </c>
      <c r="N215" s="35">
        <v>0</v>
      </c>
      <c r="O215" s="35">
        <v>0</v>
      </c>
      <c r="P215" s="35">
        <v>0</v>
      </c>
      <c r="Q215" s="35">
        <v>0</v>
      </c>
      <c r="R215" s="35">
        <v>0</v>
      </c>
      <c r="S215" s="35">
        <v>0.10507</v>
      </c>
      <c r="T215" s="35">
        <v>0</v>
      </c>
      <c r="U215" s="35">
        <v>0</v>
      </c>
      <c r="V215" s="35">
        <v>0</v>
      </c>
      <c r="W215" s="35">
        <v>0</v>
      </c>
      <c r="X215" s="35" t="s">
        <v>588</v>
      </c>
      <c r="Y215" s="35">
        <v>1</v>
      </c>
      <c r="Z215" s="35">
        <v>0</v>
      </c>
      <c r="AA215" s="35">
        <v>0</v>
      </c>
      <c r="AB215" s="35">
        <v>0</v>
      </c>
      <c r="AC215" s="35">
        <v>0</v>
      </c>
      <c r="AD215" s="35">
        <v>0</v>
      </c>
      <c r="AE215" s="35">
        <f t="shared" si="55"/>
        <v>0</v>
      </c>
      <c r="AF215" s="96">
        <v>0</v>
      </c>
      <c r="AG215" s="35">
        <f t="shared" si="56"/>
        <v>1.4879829999999997E-2</v>
      </c>
      <c r="AH215" s="96">
        <f t="shared" si="52"/>
        <v>0.16498283571258371</v>
      </c>
      <c r="AI215" s="36" t="s">
        <v>414</v>
      </c>
      <c r="AM215" s="15"/>
      <c r="AN215" s="20"/>
      <c r="AO215" s="15"/>
    </row>
    <row r="216" spans="1:41" ht="63" x14ac:dyDescent="0.25">
      <c r="A216" s="33" t="s">
        <v>396</v>
      </c>
      <c r="B216" s="83" t="s">
        <v>589</v>
      </c>
      <c r="C216" s="44" t="s">
        <v>590</v>
      </c>
      <c r="D216" s="35">
        <v>0.13456009999999999</v>
      </c>
      <c r="E216" s="35">
        <v>0</v>
      </c>
      <c r="F216" s="35">
        <v>0.13456009999999999</v>
      </c>
      <c r="G216" s="35">
        <v>0</v>
      </c>
      <c r="H216" s="35">
        <v>0</v>
      </c>
      <c r="I216" s="35">
        <v>0</v>
      </c>
      <c r="J216" s="35">
        <v>0</v>
      </c>
      <c r="K216" s="35" t="s">
        <v>591</v>
      </c>
      <c r="L216" s="35">
        <v>1</v>
      </c>
      <c r="M216" s="35">
        <v>0</v>
      </c>
      <c r="N216" s="35">
        <v>0</v>
      </c>
      <c r="O216" s="35">
        <v>0</v>
      </c>
      <c r="P216" s="35">
        <v>0</v>
      </c>
      <c r="Q216" s="35">
        <v>0</v>
      </c>
      <c r="R216" s="35">
        <v>0</v>
      </c>
      <c r="S216" s="35">
        <v>0.13300000000000001</v>
      </c>
      <c r="T216" s="35">
        <v>0</v>
      </c>
      <c r="U216" s="35">
        <v>0</v>
      </c>
      <c r="V216" s="35">
        <v>0</v>
      </c>
      <c r="W216" s="35">
        <v>0</v>
      </c>
      <c r="X216" s="35" t="s">
        <v>592</v>
      </c>
      <c r="Y216" s="35">
        <v>1</v>
      </c>
      <c r="Z216" s="35">
        <v>0</v>
      </c>
      <c r="AA216" s="35">
        <v>0</v>
      </c>
      <c r="AB216" s="35">
        <v>0</v>
      </c>
      <c r="AC216" s="35">
        <v>0</v>
      </c>
      <c r="AD216" s="35">
        <v>0</v>
      </c>
      <c r="AE216" s="35">
        <f t="shared" si="55"/>
        <v>0</v>
      </c>
      <c r="AF216" s="96">
        <v>0</v>
      </c>
      <c r="AG216" s="35">
        <f t="shared" si="56"/>
        <v>-1.5600999999999809E-3</v>
      </c>
      <c r="AH216" s="96">
        <f t="shared" si="52"/>
        <v>-1.1594075807018434E-2</v>
      </c>
      <c r="AI216" s="36" t="s">
        <v>37</v>
      </c>
      <c r="AM216" s="15"/>
      <c r="AN216" s="20"/>
      <c r="AO216" s="15"/>
    </row>
    <row r="217" spans="1:41" ht="47.25" x14ac:dyDescent="0.25">
      <c r="A217" s="33" t="s">
        <v>396</v>
      </c>
      <c r="B217" s="83" t="s">
        <v>593</v>
      </c>
      <c r="C217" s="44" t="s">
        <v>594</v>
      </c>
      <c r="D217" s="35">
        <v>0.17925562</v>
      </c>
      <c r="E217" s="35">
        <v>0</v>
      </c>
      <c r="F217" s="35">
        <v>0.17925562</v>
      </c>
      <c r="G217" s="35">
        <v>0</v>
      </c>
      <c r="H217" s="35">
        <v>0</v>
      </c>
      <c r="I217" s="35">
        <v>0</v>
      </c>
      <c r="J217" s="35">
        <v>0</v>
      </c>
      <c r="K217" s="35" t="s">
        <v>595</v>
      </c>
      <c r="L217" s="35">
        <v>2</v>
      </c>
      <c r="M217" s="35">
        <v>0</v>
      </c>
      <c r="N217" s="35">
        <v>0</v>
      </c>
      <c r="O217" s="35">
        <v>0</v>
      </c>
      <c r="P217" s="35">
        <v>0</v>
      </c>
      <c r="Q217" s="35">
        <v>0</v>
      </c>
      <c r="R217" s="35">
        <v>0</v>
      </c>
      <c r="S217" s="35">
        <v>0.22</v>
      </c>
      <c r="T217" s="35">
        <v>0</v>
      </c>
      <c r="U217" s="35">
        <v>0</v>
      </c>
      <c r="V217" s="35">
        <v>0</v>
      </c>
      <c r="W217" s="35">
        <v>0</v>
      </c>
      <c r="X217" s="35" t="s">
        <v>596</v>
      </c>
      <c r="Y217" s="35">
        <v>2</v>
      </c>
      <c r="Z217" s="35">
        <v>0</v>
      </c>
      <c r="AA217" s="35">
        <v>0</v>
      </c>
      <c r="AB217" s="35">
        <v>0</v>
      </c>
      <c r="AC217" s="35">
        <v>0</v>
      </c>
      <c r="AD217" s="35">
        <v>0</v>
      </c>
      <c r="AE217" s="35">
        <f t="shared" si="55"/>
        <v>0</v>
      </c>
      <c r="AF217" s="96">
        <v>0</v>
      </c>
      <c r="AG217" s="35">
        <f t="shared" si="56"/>
        <v>4.0744379999999997E-2</v>
      </c>
      <c r="AH217" s="96">
        <f t="shared" si="52"/>
        <v>0.2272976434434803</v>
      </c>
      <c r="AI217" s="36" t="s">
        <v>414</v>
      </c>
      <c r="AM217" s="15"/>
      <c r="AN217" s="20"/>
      <c r="AO217" s="15"/>
    </row>
    <row r="218" spans="1:41" ht="31.5" x14ac:dyDescent="0.25">
      <c r="A218" s="33" t="s">
        <v>396</v>
      </c>
      <c r="B218" s="83" t="s">
        <v>597</v>
      </c>
      <c r="C218" s="44" t="s">
        <v>598</v>
      </c>
      <c r="D218" s="35">
        <v>9.2693999999999999E-2</v>
      </c>
      <c r="E218" s="35">
        <v>0</v>
      </c>
      <c r="F218" s="35">
        <v>9.2693999999999999E-2</v>
      </c>
      <c r="G218" s="35">
        <v>0</v>
      </c>
      <c r="H218" s="35">
        <v>0</v>
      </c>
      <c r="I218" s="35">
        <v>0</v>
      </c>
      <c r="J218" s="35">
        <v>0</v>
      </c>
      <c r="K218" s="35" t="s">
        <v>599</v>
      </c>
      <c r="L218" s="35">
        <v>1</v>
      </c>
      <c r="M218" s="35">
        <v>0</v>
      </c>
      <c r="N218" s="35">
        <v>0</v>
      </c>
      <c r="O218" s="35">
        <v>0</v>
      </c>
      <c r="P218" s="35">
        <v>0</v>
      </c>
      <c r="Q218" s="35">
        <v>0</v>
      </c>
      <c r="R218" s="35">
        <v>0</v>
      </c>
      <c r="S218" s="35">
        <v>9.529E-2</v>
      </c>
      <c r="T218" s="35">
        <v>0</v>
      </c>
      <c r="U218" s="35">
        <v>0</v>
      </c>
      <c r="V218" s="35">
        <v>0</v>
      </c>
      <c r="W218" s="35">
        <v>0</v>
      </c>
      <c r="X218" s="35" t="s">
        <v>600</v>
      </c>
      <c r="Y218" s="35">
        <v>1</v>
      </c>
      <c r="Z218" s="35">
        <v>0</v>
      </c>
      <c r="AA218" s="35">
        <v>0</v>
      </c>
      <c r="AB218" s="35">
        <v>0</v>
      </c>
      <c r="AC218" s="35">
        <v>0</v>
      </c>
      <c r="AD218" s="35">
        <v>0</v>
      </c>
      <c r="AE218" s="35">
        <f t="shared" si="55"/>
        <v>0</v>
      </c>
      <c r="AF218" s="96">
        <v>0</v>
      </c>
      <c r="AG218" s="35">
        <f t="shared" si="56"/>
        <v>2.5960000000000011E-3</v>
      </c>
      <c r="AH218" s="96">
        <f t="shared" ref="AH218:AH277" si="57">AG218/F218</f>
        <v>2.8006127688955069E-2</v>
      </c>
      <c r="AI218" s="36" t="s">
        <v>37</v>
      </c>
      <c r="AM218" s="15"/>
      <c r="AN218" s="20"/>
      <c r="AO218" s="15"/>
    </row>
    <row r="219" spans="1:41" ht="31.5" x14ac:dyDescent="0.25">
      <c r="A219" s="33" t="s">
        <v>396</v>
      </c>
      <c r="B219" s="83" t="s">
        <v>601</v>
      </c>
      <c r="C219" s="44" t="s">
        <v>602</v>
      </c>
      <c r="D219" s="35">
        <v>0.40467239999999999</v>
      </c>
      <c r="E219" s="35">
        <v>0</v>
      </c>
      <c r="F219" s="35">
        <v>0.40467239999999999</v>
      </c>
      <c r="G219" s="35">
        <v>0</v>
      </c>
      <c r="H219" s="35">
        <v>0</v>
      </c>
      <c r="I219" s="35">
        <v>0</v>
      </c>
      <c r="J219" s="35">
        <v>0</v>
      </c>
      <c r="K219" s="35" t="s">
        <v>603</v>
      </c>
      <c r="L219" s="35">
        <v>1</v>
      </c>
      <c r="M219" s="35">
        <v>0</v>
      </c>
      <c r="N219" s="35">
        <v>0</v>
      </c>
      <c r="O219" s="35">
        <v>0</v>
      </c>
      <c r="P219" s="35">
        <v>0</v>
      </c>
      <c r="Q219" s="35">
        <v>0</v>
      </c>
      <c r="R219" s="35">
        <v>0</v>
      </c>
      <c r="S219" s="35">
        <v>0.40467239999999999</v>
      </c>
      <c r="T219" s="35">
        <v>0</v>
      </c>
      <c r="U219" s="35">
        <v>0</v>
      </c>
      <c r="V219" s="35">
        <v>0</v>
      </c>
      <c r="W219" s="35">
        <v>0</v>
      </c>
      <c r="X219" s="35" t="s">
        <v>603</v>
      </c>
      <c r="Y219" s="35">
        <v>1</v>
      </c>
      <c r="Z219" s="35">
        <v>0</v>
      </c>
      <c r="AA219" s="35">
        <v>0</v>
      </c>
      <c r="AB219" s="35">
        <v>0</v>
      </c>
      <c r="AC219" s="35">
        <v>0</v>
      </c>
      <c r="AD219" s="35">
        <v>0</v>
      </c>
      <c r="AE219" s="35">
        <f t="shared" si="55"/>
        <v>0</v>
      </c>
      <c r="AF219" s="96">
        <v>0</v>
      </c>
      <c r="AG219" s="35">
        <f t="shared" si="56"/>
        <v>0</v>
      </c>
      <c r="AH219" s="96">
        <f t="shared" si="57"/>
        <v>0</v>
      </c>
      <c r="AI219" s="36" t="s">
        <v>37</v>
      </c>
      <c r="AM219" s="15"/>
      <c r="AN219" s="20"/>
      <c r="AO219" s="15"/>
    </row>
    <row r="220" spans="1:41" ht="31.5" x14ac:dyDescent="0.25">
      <c r="A220" s="33" t="s">
        <v>396</v>
      </c>
      <c r="B220" s="83" t="s">
        <v>604</v>
      </c>
      <c r="C220" s="44" t="s">
        <v>605</v>
      </c>
      <c r="D220" s="35">
        <v>1.3506061</v>
      </c>
      <c r="E220" s="35">
        <v>0</v>
      </c>
      <c r="F220" s="35">
        <v>1.3506061</v>
      </c>
      <c r="G220" s="35">
        <v>0</v>
      </c>
      <c r="H220" s="35">
        <v>0</v>
      </c>
      <c r="I220" s="35">
        <v>0</v>
      </c>
      <c r="J220" s="35">
        <v>0</v>
      </c>
      <c r="K220" s="35" t="s">
        <v>606</v>
      </c>
      <c r="L220" s="35">
        <v>1</v>
      </c>
      <c r="M220" s="35">
        <v>0</v>
      </c>
      <c r="N220" s="35">
        <v>0</v>
      </c>
      <c r="O220" s="35">
        <v>0</v>
      </c>
      <c r="P220" s="35">
        <v>0</v>
      </c>
      <c r="Q220" s="35">
        <v>0</v>
      </c>
      <c r="R220" s="35">
        <v>0</v>
      </c>
      <c r="S220" s="35">
        <v>1.2910599999999999</v>
      </c>
      <c r="T220" s="35">
        <v>0</v>
      </c>
      <c r="U220" s="35">
        <v>0</v>
      </c>
      <c r="V220" s="35">
        <v>0</v>
      </c>
      <c r="W220" s="35">
        <v>0</v>
      </c>
      <c r="X220" s="35" t="s">
        <v>607</v>
      </c>
      <c r="Y220" s="35">
        <v>1</v>
      </c>
      <c r="Z220" s="35">
        <v>0</v>
      </c>
      <c r="AA220" s="35">
        <v>0</v>
      </c>
      <c r="AB220" s="35">
        <v>0</v>
      </c>
      <c r="AC220" s="35">
        <v>0</v>
      </c>
      <c r="AD220" s="35">
        <v>0</v>
      </c>
      <c r="AE220" s="35">
        <f t="shared" si="55"/>
        <v>0</v>
      </c>
      <c r="AF220" s="96">
        <v>0</v>
      </c>
      <c r="AG220" s="35">
        <f t="shared" si="56"/>
        <v>-5.9546100000000157E-2</v>
      </c>
      <c r="AH220" s="96">
        <f t="shared" si="57"/>
        <v>-4.4088428150887336E-2</v>
      </c>
      <c r="AI220" s="36" t="s">
        <v>37</v>
      </c>
      <c r="AM220" s="15"/>
      <c r="AN220" s="20"/>
      <c r="AO220" s="15"/>
    </row>
    <row r="221" spans="1:41" ht="31.5" x14ac:dyDescent="0.25">
      <c r="A221" s="33" t="s">
        <v>396</v>
      </c>
      <c r="B221" s="83" t="s">
        <v>608</v>
      </c>
      <c r="C221" s="44" t="s">
        <v>609</v>
      </c>
      <c r="D221" s="35">
        <v>2.2464423199999999</v>
      </c>
      <c r="E221" s="35">
        <v>0</v>
      </c>
      <c r="F221" s="35">
        <v>0.7260641000000001</v>
      </c>
      <c r="G221" s="35">
        <v>0</v>
      </c>
      <c r="H221" s="35">
        <v>0</v>
      </c>
      <c r="I221" s="35">
        <v>0</v>
      </c>
      <c r="J221" s="35">
        <v>0</v>
      </c>
      <c r="K221" s="35" t="s">
        <v>610</v>
      </c>
      <c r="L221" s="35">
        <v>1</v>
      </c>
      <c r="M221" s="35">
        <v>0</v>
      </c>
      <c r="N221" s="35">
        <v>0</v>
      </c>
      <c r="O221" s="35">
        <v>0</v>
      </c>
      <c r="P221" s="35">
        <v>0</v>
      </c>
      <c r="Q221" s="35">
        <v>0</v>
      </c>
      <c r="R221" s="35">
        <v>0</v>
      </c>
      <c r="S221" s="35">
        <v>0.82173000000000007</v>
      </c>
      <c r="T221" s="35">
        <v>0</v>
      </c>
      <c r="U221" s="35">
        <v>0</v>
      </c>
      <c r="V221" s="35">
        <v>0</v>
      </c>
      <c r="W221" s="35">
        <v>0</v>
      </c>
      <c r="X221" s="35" t="s">
        <v>610</v>
      </c>
      <c r="Y221" s="35">
        <v>1</v>
      </c>
      <c r="Z221" s="35">
        <v>0</v>
      </c>
      <c r="AA221" s="35">
        <v>0</v>
      </c>
      <c r="AB221" s="35">
        <v>0</v>
      </c>
      <c r="AC221" s="35">
        <v>0</v>
      </c>
      <c r="AD221" s="35">
        <v>0</v>
      </c>
      <c r="AE221" s="35">
        <f t="shared" si="55"/>
        <v>0</v>
      </c>
      <c r="AF221" s="96">
        <v>0</v>
      </c>
      <c r="AG221" s="35">
        <f t="shared" si="56"/>
        <v>9.566589999999997E-2</v>
      </c>
      <c r="AH221" s="96">
        <f t="shared" si="57"/>
        <v>0.13175957880302849</v>
      </c>
      <c r="AI221" s="36" t="s">
        <v>414</v>
      </c>
      <c r="AM221" s="15"/>
      <c r="AN221" s="20"/>
      <c r="AO221" s="15"/>
    </row>
    <row r="222" spans="1:41" ht="31.5" x14ac:dyDescent="0.25">
      <c r="A222" s="33" t="s">
        <v>396</v>
      </c>
      <c r="B222" s="83" t="s">
        <v>611</v>
      </c>
      <c r="C222" s="44" t="s">
        <v>612</v>
      </c>
      <c r="D222" s="35">
        <v>0.74593200000000004</v>
      </c>
      <c r="E222" s="35">
        <v>0</v>
      </c>
      <c r="F222" s="35">
        <v>0.74593200000000004</v>
      </c>
      <c r="G222" s="35">
        <v>0</v>
      </c>
      <c r="H222" s="35">
        <v>0</v>
      </c>
      <c r="I222" s="35">
        <v>0</v>
      </c>
      <c r="J222" s="35">
        <v>0</v>
      </c>
      <c r="K222" s="35" t="s">
        <v>610</v>
      </c>
      <c r="L222" s="35">
        <v>1</v>
      </c>
      <c r="M222" s="35">
        <v>0</v>
      </c>
      <c r="N222" s="35">
        <v>0</v>
      </c>
      <c r="O222" s="35">
        <v>0</v>
      </c>
      <c r="P222" s="35">
        <v>0</v>
      </c>
      <c r="Q222" s="35">
        <v>0</v>
      </c>
      <c r="R222" s="35">
        <v>0</v>
      </c>
      <c r="S222" s="35">
        <v>0.82173000000000007</v>
      </c>
      <c r="T222" s="35">
        <v>0</v>
      </c>
      <c r="U222" s="35">
        <v>0</v>
      </c>
      <c r="V222" s="35">
        <v>0</v>
      </c>
      <c r="W222" s="35">
        <v>0</v>
      </c>
      <c r="X222" s="35" t="s">
        <v>613</v>
      </c>
      <c r="Y222" s="35">
        <v>1</v>
      </c>
      <c r="Z222" s="35">
        <v>0</v>
      </c>
      <c r="AA222" s="35">
        <v>0</v>
      </c>
      <c r="AB222" s="35">
        <v>0</v>
      </c>
      <c r="AC222" s="35">
        <v>0</v>
      </c>
      <c r="AD222" s="35">
        <v>0</v>
      </c>
      <c r="AE222" s="35">
        <f t="shared" si="55"/>
        <v>0</v>
      </c>
      <c r="AF222" s="96">
        <v>0</v>
      </c>
      <c r="AG222" s="35">
        <f t="shared" si="56"/>
        <v>7.5798000000000032E-2</v>
      </c>
      <c r="AH222" s="96">
        <f t="shared" si="57"/>
        <v>0.10161516063126401</v>
      </c>
      <c r="AI222" s="36" t="s">
        <v>414</v>
      </c>
      <c r="AM222" s="15"/>
      <c r="AN222" s="20"/>
      <c r="AO222" s="15"/>
    </row>
    <row r="223" spans="1:41" ht="31.5" x14ac:dyDescent="0.25">
      <c r="A223" s="33" t="s">
        <v>396</v>
      </c>
      <c r="B223" s="83" t="s">
        <v>614</v>
      </c>
      <c r="C223" s="44" t="s">
        <v>615</v>
      </c>
      <c r="D223" s="35">
        <v>16.522996769999999</v>
      </c>
      <c r="E223" s="35">
        <v>0</v>
      </c>
      <c r="F223" s="35">
        <v>0</v>
      </c>
      <c r="G223" s="35">
        <v>0</v>
      </c>
      <c r="H223" s="35">
        <v>0</v>
      </c>
      <c r="I223" s="35">
        <v>0</v>
      </c>
      <c r="J223" s="35">
        <v>0</v>
      </c>
      <c r="K223" s="35">
        <v>0</v>
      </c>
      <c r="L223" s="35">
        <v>0</v>
      </c>
      <c r="M223" s="35">
        <v>0</v>
      </c>
      <c r="N223" s="35">
        <v>0</v>
      </c>
      <c r="O223" s="35">
        <v>0</v>
      </c>
      <c r="P223" s="35">
        <v>0</v>
      </c>
      <c r="Q223" s="35">
        <v>0</v>
      </c>
      <c r="R223" s="35">
        <v>0</v>
      </c>
      <c r="S223" s="35">
        <v>0</v>
      </c>
      <c r="T223" s="35">
        <v>0</v>
      </c>
      <c r="U223" s="35">
        <v>0</v>
      </c>
      <c r="V223" s="35">
        <v>0</v>
      </c>
      <c r="W223" s="35">
        <v>0</v>
      </c>
      <c r="X223" s="35">
        <v>0</v>
      </c>
      <c r="Y223" s="35">
        <v>0</v>
      </c>
      <c r="Z223" s="35">
        <v>0</v>
      </c>
      <c r="AA223" s="35">
        <v>0</v>
      </c>
      <c r="AB223" s="35">
        <v>0</v>
      </c>
      <c r="AC223" s="35">
        <v>0</v>
      </c>
      <c r="AD223" s="35">
        <v>0</v>
      </c>
      <c r="AE223" s="35">
        <f t="shared" ref="AE223:AE239" si="58">R223-E223</f>
        <v>0</v>
      </c>
      <c r="AF223" s="96">
        <v>0</v>
      </c>
      <c r="AG223" s="35">
        <f t="shared" ref="AG223:AG239" si="59">S223-F223</f>
        <v>0</v>
      </c>
      <c r="AH223" s="96">
        <v>0</v>
      </c>
      <c r="AI223" s="36" t="s">
        <v>37</v>
      </c>
      <c r="AM223" s="15"/>
      <c r="AN223" s="20"/>
      <c r="AO223" s="15"/>
    </row>
    <row r="224" spans="1:41" ht="31.5" x14ac:dyDescent="0.25">
      <c r="A224" s="33" t="s">
        <v>396</v>
      </c>
      <c r="B224" s="83" t="s">
        <v>616</v>
      </c>
      <c r="C224" s="44" t="s">
        <v>617</v>
      </c>
      <c r="D224" s="35">
        <v>4.7844199999999999</v>
      </c>
      <c r="E224" s="35">
        <v>0</v>
      </c>
      <c r="F224" s="35">
        <v>4.7844199999999999</v>
      </c>
      <c r="G224" s="35">
        <v>0</v>
      </c>
      <c r="H224" s="35">
        <v>0</v>
      </c>
      <c r="I224" s="35">
        <v>0</v>
      </c>
      <c r="J224" s="35">
        <v>0</v>
      </c>
      <c r="K224" s="35" t="s">
        <v>618</v>
      </c>
      <c r="L224" s="35">
        <v>1</v>
      </c>
      <c r="M224" s="35">
        <v>0</v>
      </c>
      <c r="N224" s="35">
        <v>0</v>
      </c>
      <c r="O224" s="35">
        <v>0</v>
      </c>
      <c r="P224" s="35">
        <v>0</v>
      </c>
      <c r="Q224" s="35">
        <v>0</v>
      </c>
      <c r="R224" s="35">
        <v>0</v>
      </c>
      <c r="S224" s="35">
        <v>0</v>
      </c>
      <c r="T224" s="35">
        <v>0</v>
      </c>
      <c r="U224" s="35">
        <v>0</v>
      </c>
      <c r="V224" s="35">
        <v>0</v>
      </c>
      <c r="W224" s="35">
        <v>0</v>
      </c>
      <c r="X224" s="35">
        <v>0</v>
      </c>
      <c r="Y224" s="35">
        <v>0</v>
      </c>
      <c r="Z224" s="35">
        <v>0</v>
      </c>
      <c r="AA224" s="35">
        <v>0</v>
      </c>
      <c r="AB224" s="35">
        <v>0</v>
      </c>
      <c r="AC224" s="35">
        <v>0</v>
      </c>
      <c r="AD224" s="35">
        <v>0</v>
      </c>
      <c r="AE224" s="35">
        <f t="shared" si="58"/>
        <v>0</v>
      </c>
      <c r="AF224" s="96">
        <v>0</v>
      </c>
      <c r="AG224" s="35">
        <f t="shared" si="59"/>
        <v>-4.7844199999999999</v>
      </c>
      <c r="AH224" s="96">
        <f t="shared" si="57"/>
        <v>-1</v>
      </c>
      <c r="AI224" s="36" t="s">
        <v>619</v>
      </c>
      <c r="AM224" s="15"/>
      <c r="AN224" s="20"/>
      <c r="AO224" s="15"/>
    </row>
    <row r="225" spans="1:41" ht="31.5" x14ac:dyDescent="0.25">
      <c r="A225" s="33" t="s">
        <v>396</v>
      </c>
      <c r="B225" s="83" t="s">
        <v>620</v>
      </c>
      <c r="C225" s="44" t="s">
        <v>621</v>
      </c>
      <c r="D225" s="35">
        <v>7.0420942000000002</v>
      </c>
      <c r="E225" s="35">
        <v>0</v>
      </c>
      <c r="F225" s="35">
        <v>7.0420942000000002</v>
      </c>
      <c r="G225" s="35">
        <v>0</v>
      </c>
      <c r="H225" s="35">
        <v>0</v>
      </c>
      <c r="I225" s="35">
        <v>0</v>
      </c>
      <c r="J225" s="35">
        <v>0</v>
      </c>
      <c r="K225" s="35" t="s">
        <v>622</v>
      </c>
      <c r="L225" s="35">
        <v>1</v>
      </c>
      <c r="M225" s="35">
        <v>0</v>
      </c>
      <c r="N225" s="35">
        <v>0</v>
      </c>
      <c r="O225" s="35">
        <v>0</v>
      </c>
      <c r="P225" s="35">
        <v>0</v>
      </c>
      <c r="Q225" s="35">
        <v>0</v>
      </c>
      <c r="R225" s="35">
        <v>0</v>
      </c>
      <c r="S225" s="35">
        <v>7.2533599999999998</v>
      </c>
      <c r="T225" s="35">
        <v>0</v>
      </c>
      <c r="U225" s="35">
        <v>0</v>
      </c>
      <c r="V225" s="35">
        <v>0</v>
      </c>
      <c r="W225" s="35">
        <v>0</v>
      </c>
      <c r="X225" s="35" t="s">
        <v>623</v>
      </c>
      <c r="Y225" s="35">
        <v>0</v>
      </c>
      <c r="Z225" s="35">
        <v>0</v>
      </c>
      <c r="AA225" s="35">
        <v>0</v>
      </c>
      <c r="AB225" s="35">
        <v>0</v>
      </c>
      <c r="AC225" s="35">
        <v>0</v>
      </c>
      <c r="AD225" s="35">
        <v>0</v>
      </c>
      <c r="AE225" s="35">
        <f t="shared" si="58"/>
        <v>0</v>
      </c>
      <c r="AF225" s="96">
        <v>0</v>
      </c>
      <c r="AG225" s="35">
        <f t="shared" si="59"/>
        <v>0.21126579999999962</v>
      </c>
      <c r="AH225" s="96">
        <f t="shared" si="57"/>
        <v>3.0000422317554287E-2</v>
      </c>
      <c r="AI225" s="36" t="s">
        <v>37</v>
      </c>
      <c r="AM225" s="15"/>
      <c r="AN225" s="20"/>
      <c r="AO225" s="15"/>
    </row>
    <row r="226" spans="1:41" ht="31.5" x14ac:dyDescent="0.25">
      <c r="A226" s="33" t="s">
        <v>396</v>
      </c>
      <c r="B226" s="83" t="s">
        <v>624</v>
      </c>
      <c r="C226" s="44" t="s">
        <v>625</v>
      </c>
      <c r="D226" s="35">
        <v>1.716</v>
      </c>
      <c r="E226" s="35">
        <v>0</v>
      </c>
      <c r="F226" s="35">
        <v>0.95599999999999996</v>
      </c>
      <c r="G226" s="35">
        <v>0</v>
      </c>
      <c r="H226" s="35">
        <v>0</v>
      </c>
      <c r="I226" s="35">
        <v>0</v>
      </c>
      <c r="J226" s="35">
        <v>0</v>
      </c>
      <c r="K226" s="35" t="s">
        <v>626</v>
      </c>
      <c r="L226" s="35">
        <v>1</v>
      </c>
      <c r="M226" s="35">
        <v>0</v>
      </c>
      <c r="N226" s="35">
        <v>0</v>
      </c>
      <c r="O226" s="35">
        <v>0</v>
      </c>
      <c r="P226" s="35">
        <v>0</v>
      </c>
      <c r="Q226" s="35">
        <v>0</v>
      </c>
      <c r="R226" s="35">
        <v>0</v>
      </c>
      <c r="S226" s="35">
        <v>0.95599999999999996</v>
      </c>
      <c r="T226" s="35">
        <v>0</v>
      </c>
      <c r="U226" s="35">
        <v>0</v>
      </c>
      <c r="V226" s="35">
        <v>0</v>
      </c>
      <c r="W226" s="35">
        <v>0</v>
      </c>
      <c r="X226" s="35" t="s">
        <v>626</v>
      </c>
      <c r="Y226" s="35">
        <v>1</v>
      </c>
      <c r="Z226" s="35">
        <v>0</v>
      </c>
      <c r="AA226" s="35">
        <v>0</v>
      </c>
      <c r="AB226" s="35">
        <v>0</v>
      </c>
      <c r="AC226" s="35">
        <v>0</v>
      </c>
      <c r="AD226" s="35">
        <v>0</v>
      </c>
      <c r="AE226" s="35">
        <f t="shared" si="58"/>
        <v>0</v>
      </c>
      <c r="AF226" s="96">
        <v>0</v>
      </c>
      <c r="AG226" s="35">
        <f t="shared" si="59"/>
        <v>0</v>
      </c>
      <c r="AH226" s="96">
        <f t="shared" si="57"/>
        <v>0</v>
      </c>
      <c r="AI226" s="36" t="s">
        <v>37</v>
      </c>
      <c r="AM226" s="15"/>
      <c r="AN226" s="20"/>
      <c r="AO226" s="15"/>
    </row>
    <row r="227" spans="1:41" ht="31.5" x14ac:dyDescent="0.25">
      <c r="A227" s="33" t="s">
        <v>396</v>
      </c>
      <c r="B227" s="83" t="s">
        <v>627</v>
      </c>
      <c r="C227" s="44" t="s">
        <v>628</v>
      </c>
      <c r="D227" s="35">
        <v>0.14326749999999999</v>
      </c>
      <c r="E227" s="35">
        <v>0</v>
      </c>
      <c r="F227" s="35">
        <v>0.14326749999999999</v>
      </c>
      <c r="G227" s="35">
        <v>0</v>
      </c>
      <c r="H227" s="35">
        <v>0</v>
      </c>
      <c r="I227" s="35">
        <v>0</v>
      </c>
      <c r="J227" s="35">
        <v>0</v>
      </c>
      <c r="K227" s="35" t="s">
        <v>629</v>
      </c>
      <c r="L227" s="35">
        <v>1</v>
      </c>
      <c r="M227" s="35">
        <v>0</v>
      </c>
      <c r="N227" s="35">
        <v>0</v>
      </c>
      <c r="O227" s="35">
        <v>0</v>
      </c>
      <c r="P227" s="35">
        <v>0</v>
      </c>
      <c r="Q227" s="35">
        <v>0</v>
      </c>
      <c r="R227" s="35">
        <v>0</v>
      </c>
      <c r="S227" s="35">
        <v>0.16500000000000001</v>
      </c>
      <c r="T227" s="35">
        <v>0</v>
      </c>
      <c r="U227" s="35">
        <v>0</v>
      </c>
      <c r="V227" s="35">
        <v>0</v>
      </c>
      <c r="W227" s="35">
        <v>0</v>
      </c>
      <c r="X227" s="35" t="s">
        <v>630</v>
      </c>
      <c r="Y227" s="35">
        <v>1</v>
      </c>
      <c r="Z227" s="35">
        <v>0</v>
      </c>
      <c r="AA227" s="35">
        <v>0</v>
      </c>
      <c r="AB227" s="35">
        <v>0</v>
      </c>
      <c r="AC227" s="35">
        <v>0</v>
      </c>
      <c r="AD227" s="35">
        <v>0</v>
      </c>
      <c r="AE227" s="35">
        <f t="shared" si="58"/>
        <v>0</v>
      </c>
      <c r="AF227" s="96">
        <v>0</v>
      </c>
      <c r="AG227" s="35">
        <f t="shared" si="59"/>
        <v>2.1732500000000016E-2</v>
      </c>
      <c r="AH227" s="96">
        <f t="shared" si="57"/>
        <v>0.15169176540387749</v>
      </c>
      <c r="AI227" s="36" t="s">
        <v>414</v>
      </c>
      <c r="AM227" s="15"/>
      <c r="AN227" s="20"/>
      <c r="AO227" s="15"/>
    </row>
    <row r="228" spans="1:41" ht="31.5" x14ac:dyDescent="0.25">
      <c r="A228" s="33" t="s">
        <v>396</v>
      </c>
      <c r="B228" s="83" t="s">
        <v>631</v>
      </c>
      <c r="C228" s="44" t="s">
        <v>632</v>
      </c>
      <c r="D228" s="35">
        <v>7.9854999999999995E-2</v>
      </c>
      <c r="E228" s="35">
        <v>0</v>
      </c>
      <c r="F228" s="35">
        <v>7.9854999999999995E-2</v>
      </c>
      <c r="G228" s="35">
        <v>0</v>
      </c>
      <c r="H228" s="35">
        <v>0</v>
      </c>
      <c r="I228" s="35">
        <v>0</v>
      </c>
      <c r="J228" s="35">
        <v>0</v>
      </c>
      <c r="K228" s="35" t="s">
        <v>633</v>
      </c>
      <c r="L228" s="35">
        <v>1</v>
      </c>
      <c r="M228" s="35">
        <v>0</v>
      </c>
      <c r="N228" s="35">
        <v>0</v>
      </c>
      <c r="O228" s="35">
        <v>0</v>
      </c>
      <c r="P228" s="35">
        <v>0</v>
      </c>
      <c r="Q228" s="35">
        <v>0</v>
      </c>
      <c r="R228" s="35">
        <v>0</v>
      </c>
      <c r="S228" s="35">
        <v>8.5000000000000006E-2</v>
      </c>
      <c r="T228" s="35">
        <v>0</v>
      </c>
      <c r="U228" s="35">
        <v>0</v>
      </c>
      <c r="V228" s="35">
        <v>0</v>
      </c>
      <c r="W228" s="35">
        <v>0</v>
      </c>
      <c r="X228" s="35" t="s">
        <v>633</v>
      </c>
      <c r="Y228" s="35">
        <v>1</v>
      </c>
      <c r="Z228" s="35">
        <v>0</v>
      </c>
      <c r="AA228" s="35">
        <v>0</v>
      </c>
      <c r="AB228" s="35">
        <v>0</v>
      </c>
      <c r="AC228" s="35">
        <v>0</v>
      </c>
      <c r="AD228" s="35">
        <v>0</v>
      </c>
      <c r="AE228" s="35">
        <f t="shared" si="58"/>
        <v>0</v>
      </c>
      <c r="AF228" s="96">
        <v>0</v>
      </c>
      <c r="AG228" s="35">
        <f t="shared" si="59"/>
        <v>5.1450000000000107E-3</v>
      </c>
      <c r="AH228" s="96">
        <f t="shared" si="57"/>
        <v>6.4429278066495663E-2</v>
      </c>
      <c r="AI228" s="36" t="s">
        <v>37</v>
      </c>
      <c r="AM228" s="15"/>
      <c r="AN228" s="20"/>
      <c r="AO228" s="15"/>
    </row>
    <row r="229" spans="1:41" ht="31.5" x14ac:dyDescent="0.25">
      <c r="A229" s="33" t="s">
        <v>396</v>
      </c>
      <c r="B229" s="83" t="s">
        <v>634</v>
      </c>
      <c r="C229" s="44" t="s">
        <v>635</v>
      </c>
      <c r="D229" s="35">
        <v>1.6309917</v>
      </c>
      <c r="E229" s="35">
        <v>0</v>
      </c>
      <c r="F229" s="35">
        <v>0.95599999999999996</v>
      </c>
      <c r="G229" s="35">
        <v>0</v>
      </c>
      <c r="H229" s="35">
        <v>0</v>
      </c>
      <c r="I229" s="35">
        <v>0</v>
      </c>
      <c r="J229" s="35">
        <v>0</v>
      </c>
      <c r="K229" s="35" t="s">
        <v>626</v>
      </c>
      <c r="L229" s="35">
        <v>1</v>
      </c>
      <c r="M229" s="35">
        <v>0</v>
      </c>
      <c r="N229" s="35">
        <v>0</v>
      </c>
      <c r="O229" s="35">
        <v>0</v>
      </c>
      <c r="P229" s="35">
        <v>0</v>
      </c>
      <c r="Q229" s="35">
        <v>0</v>
      </c>
      <c r="R229" s="35">
        <v>0</v>
      </c>
      <c r="S229" s="35">
        <v>0.95599999999999996</v>
      </c>
      <c r="T229" s="35">
        <v>0</v>
      </c>
      <c r="U229" s="35">
        <v>0</v>
      </c>
      <c r="V229" s="35">
        <v>0</v>
      </c>
      <c r="W229" s="35">
        <v>0</v>
      </c>
      <c r="X229" s="35" t="s">
        <v>626</v>
      </c>
      <c r="Y229" s="35">
        <v>1</v>
      </c>
      <c r="Z229" s="35">
        <v>0</v>
      </c>
      <c r="AA229" s="35">
        <v>0</v>
      </c>
      <c r="AB229" s="35">
        <v>0</v>
      </c>
      <c r="AC229" s="35">
        <v>0</v>
      </c>
      <c r="AD229" s="35">
        <v>0</v>
      </c>
      <c r="AE229" s="35">
        <f t="shared" si="58"/>
        <v>0</v>
      </c>
      <c r="AF229" s="96">
        <v>0</v>
      </c>
      <c r="AG229" s="35">
        <f t="shared" si="59"/>
        <v>0</v>
      </c>
      <c r="AH229" s="96">
        <f t="shared" si="57"/>
        <v>0</v>
      </c>
      <c r="AI229" s="36" t="s">
        <v>37</v>
      </c>
      <c r="AM229" s="15"/>
      <c r="AN229" s="20"/>
      <c r="AO229" s="15"/>
    </row>
    <row r="230" spans="1:41" ht="31.5" x14ac:dyDescent="0.25">
      <c r="A230" s="33" t="s">
        <v>396</v>
      </c>
      <c r="B230" s="83" t="s">
        <v>636</v>
      </c>
      <c r="C230" s="44" t="s">
        <v>637</v>
      </c>
      <c r="D230" s="35">
        <v>10.313336</v>
      </c>
      <c r="E230" s="35">
        <v>0</v>
      </c>
      <c r="F230" s="35">
        <v>4.9328560000000001</v>
      </c>
      <c r="G230" s="35">
        <v>0</v>
      </c>
      <c r="H230" s="35">
        <v>0</v>
      </c>
      <c r="I230" s="35">
        <v>0</v>
      </c>
      <c r="J230" s="35">
        <v>0</v>
      </c>
      <c r="K230" s="35" t="s">
        <v>638</v>
      </c>
      <c r="L230" s="35">
        <v>4</v>
      </c>
      <c r="M230" s="35">
        <v>0</v>
      </c>
      <c r="N230" s="35">
        <v>0</v>
      </c>
      <c r="O230" s="35">
        <v>0</v>
      </c>
      <c r="P230" s="35">
        <v>0</v>
      </c>
      <c r="Q230" s="35">
        <v>0</v>
      </c>
      <c r="R230" s="35">
        <v>0</v>
      </c>
      <c r="S230" s="35">
        <v>4.9525800000000002</v>
      </c>
      <c r="T230" s="35">
        <v>0</v>
      </c>
      <c r="U230" s="35">
        <v>0</v>
      </c>
      <c r="V230" s="35">
        <v>0</v>
      </c>
      <c r="W230" s="35">
        <v>0</v>
      </c>
      <c r="X230" s="35" t="s">
        <v>638</v>
      </c>
      <c r="Y230" s="35">
        <v>4</v>
      </c>
      <c r="Z230" s="35">
        <v>0</v>
      </c>
      <c r="AA230" s="35">
        <v>0</v>
      </c>
      <c r="AB230" s="35">
        <v>0</v>
      </c>
      <c r="AC230" s="35">
        <v>0</v>
      </c>
      <c r="AD230" s="35">
        <v>0</v>
      </c>
      <c r="AE230" s="35">
        <f t="shared" si="58"/>
        <v>0</v>
      </c>
      <c r="AF230" s="96">
        <v>0</v>
      </c>
      <c r="AG230" s="35">
        <f t="shared" si="59"/>
        <v>1.9724000000000075E-2</v>
      </c>
      <c r="AH230" s="96">
        <f t="shared" si="57"/>
        <v>3.9984949895152172E-3</v>
      </c>
      <c r="AI230" s="36" t="s">
        <v>37</v>
      </c>
      <c r="AM230" s="15"/>
      <c r="AN230" s="20"/>
      <c r="AO230" s="15"/>
    </row>
    <row r="231" spans="1:41" ht="63" x14ac:dyDescent="0.25">
      <c r="A231" s="33" t="s">
        <v>396</v>
      </c>
      <c r="B231" s="83" t="s">
        <v>639</v>
      </c>
      <c r="C231" s="44" t="s">
        <v>640</v>
      </c>
      <c r="D231" s="35">
        <v>5.2555410000000009</v>
      </c>
      <c r="E231" s="35">
        <v>0</v>
      </c>
      <c r="F231" s="35">
        <v>2.6315410000000004</v>
      </c>
      <c r="G231" s="35">
        <v>0</v>
      </c>
      <c r="H231" s="35">
        <v>0</v>
      </c>
      <c r="I231" s="35">
        <v>0</v>
      </c>
      <c r="J231" s="35">
        <v>0</v>
      </c>
      <c r="K231" s="35" t="s">
        <v>641</v>
      </c>
      <c r="L231" s="35">
        <v>9</v>
      </c>
      <c r="M231" s="35">
        <v>0</v>
      </c>
      <c r="N231" s="35">
        <v>0</v>
      </c>
      <c r="O231" s="35">
        <v>0</v>
      </c>
      <c r="P231" s="35">
        <v>0</v>
      </c>
      <c r="Q231" s="35">
        <v>0</v>
      </c>
      <c r="R231" s="35">
        <v>0</v>
      </c>
      <c r="S231" s="35">
        <v>2.7256229999999997</v>
      </c>
      <c r="T231" s="35">
        <v>0</v>
      </c>
      <c r="U231" s="35">
        <v>0</v>
      </c>
      <c r="V231" s="35">
        <v>0</v>
      </c>
      <c r="W231" s="35">
        <v>0</v>
      </c>
      <c r="X231" s="35" t="s">
        <v>642</v>
      </c>
      <c r="Y231" s="35">
        <v>9</v>
      </c>
      <c r="Z231" s="35">
        <v>0</v>
      </c>
      <c r="AA231" s="35">
        <v>0</v>
      </c>
      <c r="AB231" s="35">
        <v>0</v>
      </c>
      <c r="AC231" s="35">
        <v>0</v>
      </c>
      <c r="AD231" s="35">
        <v>0</v>
      </c>
      <c r="AE231" s="35">
        <f t="shared" si="58"/>
        <v>0</v>
      </c>
      <c r="AF231" s="96">
        <v>0</v>
      </c>
      <c r="AG231" s="35">
        <f t="shared" si="59"/>
        <v>9.4081999999999333E-2</v>
      </c>
      <c r="AH231" s="96">
        <f t="shared" si="57"/>
        <v>3.5751675539161018E-2</v>
      </c>
      <c r="AI231" s="36" t="s">
        <v>37</v>
      </c>
      <c r="AM231" s="15"/>
      <c r="AN231" s="20"/>
      <c r="AO231" s="15"/>
    </row>
    <row r="232" spans="1:41" ht="31.5" x14ac:dyDescent="0.25">
      <c r="A232" s="33" t="s">
        <v>396</v>
      </c>
      <c r="B232" s="83" t="s">
        <v>643</v>
      </c>
      <c r="C232" s="44" t="s">
        <v>644</v>
      </c>
      <c r="D232" s="35">
        <v>21.057074</v>
      </c>
      <c r="E232" s="35">
        <v>0</v>
      </c>
      <c r="F232" s="35">
        <v>10.147864</v>
      </c>
      <c r="G232" s="35">
        <v>0</v>
      </c>
      <c r="H232" s="35">
        <v>0</v>
      </c>
      <c r="I232" s="35">
        <v>0</v>
      </c>
      <c r="J232" s="35">
        <v>0</v>
      </c>
      <c r="K232" s="35" t="s">
        <v>645</v>
      </c>
      <c r="L232" s="35">
        <v>1</v>
      </c>
      <c r="M232" s="35">
        <v>0</v>
      </c>
      <c r="N232" s="35">
        <v>0</v>
      </c>
      <c r="O232" s="35">
        <v>0</v>
      </c>
      <c r="P232" s="35">
        <v>0</v>
      </c>
      <c r="Q232" s="35">
        <v>0</v>
      </c>
      <c r="R232" s="35">
        <v>0</v>
      </c>
      <c r="S232" s="35">
        <v>10.147864</v>
      </c>
      <c r="T232" s="35">
        <v>0</v>
      </c>
      <c r="U232" s="35">
        <v>0</v>
      </c>
      <c r="V232" s="35">
        <v>0</v>
      </c>
      <c r="W232" s="35">
        <v>0</v>
      </c>
      <c r="X232" s="35" t="s">
        <v>645</v>
      </c>
      <c r="Y232" s="35">
        <v>1</v>
      </c>
      <c r="Z232" s="35">
        <v>0</v>
      </c>
      <c r="AA232" s="35">
        <v>0</v>
      </c>
      <c r="AB232" s="35">
        <v>0</v>
      </c>
      <c r="AC232" s="35">
        <v>0</v>
      </c>
      <c r="AD232" s="35">
        <v>0</v>
      </c>
      <c r="AE232" s="35">
        <f t="shared" si="58"/>
        <v>0</v>
      </c>
      <c r="AF232" s="96">
        <v>0</v>
      </c>
      <c r="AG232" s="35">
        <f t="shared" si="59"/>
        <v>0</v>
      </c>
      <c r="AH232" s="96">
        <f t="shared" si="57"/>
        <v>0</v>
      </c>
      <c r="AI232" s="36" t="s">
        <v>37</v>
      </c>
      <c r="AM232" s="15"/>
      <c r="AN232" s="20"/>
      <c r="AO232" s="15"/>
    </row>
    <row r="233" spans="1:41" ht="47.25" x14ac:dyDescent="0.25">
      <c r="A233" s="33" t="s">
        <v>396</v>
      </c>
      <c r="B233" s="83" t="s">
        <v>646</v>
      </c>
      <c r="C233" s="44" t="s">
        <v>647</v>
      </c>
      <c r="D233" s="35">
        <v>2.48764319</v>
      </c>
      <c r="E233" s="35">
        <v>0</v>
      </c>
      <c r="F233" s="35">
        <v>0.84233162000000006</v>
      </c>
      <c r="G233" s="35">
        <v>0</v>
      </c>
      <c r="H233" s="35">
        <v>0</v>
      </c>
      <c r="I233" s="35">
        <v>0</v>
      </c>
      <c r="J233" s="35">
        <v>0</v>
      </c>
      <c r="K233" s="35" t="s">
        <v>648</v>
      </c>
      <c r="L233" s="35">
        <v>1</v>
      </c>
      <c r="M233" s="35">
        <v>0</v>
      </c>
      <c r="N233" s="35">
        <v>0</v>
      </c>
      <c r="O233" s="35">
        <v>0</v>
      </c>
      <c r="P233" s="35">
        <v>0</v>
      </c>
      <c r="Q233" s="35">
        <v>0</v>
      </c>
      <c r="R233" s="35">
        <v>0</v>
      </c>
      <c r="S233" s="35">
        <v>0.84233162000000006</v>
      </c>
      <c r="T233" s="35">
        <v>0</v>
      </c>
      <c r="U233" s="35">
        <v>0</v>
      </c>
      <c r="V233" s="35">
        <v>0</v>
      </c>
      <c r="W233" s="35">
        <v>0</v>
      </c>
      <c r="X233" s="35" t="s">
        <v>648</v>
      </c>
      <c r="Y233" s="35">
        <v>1</v>
      </c>
      <c r="Z233" s="35">
        <v>0</v>
      </c>
      <c r="AA233" s="35">
        <v>0</v>
      </c>
      <c r="AB233" s="35">
        <v>0</v>
      </c>
      <c r="AC233" s="35">
        <v>0</v>
      </c>
      <c r="AD233" s="35">
        <v>0</v>
      </c>
      <c r="AE233" s="35">
        <f t="shared" si="58"/>
        <v>0</v>
      </c>
      <c r="AF233" s="96">
        <v>0</v>
      </c>
      <c r="AG233" s="35">
        <f t="shared" si="59"/>
        <v>0</v>
      </c>
      <c r="AH233" s="96">
        <f t="shared" si="57"/>
        <v>0</v>
      </c>
      <c r="AI233" s="36" t="s">
        <v>37</v>
      </c>
      <c r="AM233" s="15"/>
      <c r="AN233" s="20"/>
      <c r="AO233" s="15"/>
    </row>
    <row r="234" spans="1:41" ht="47.25" x14ac:dyDescent="0.25">
      <c r="A234" s="33" t="s">
        <v>396</v>
      </c>
      <c r="B234" s="83" t="s">
        <v>649</v>
      </c>
      <c r="C234" s="44" t="s">
        <v>650</v>
      </c>
      <c r="D234" s="35">
        <v>1.0325926299999999</v>
      </c>
      <c r="E234" s="35">
        <v>0</v>
      </c>
      <c r="F234" s="35">
        <v>0.31632717999999999</v>
      </c>
      <c r="G234" s="35">
        <v>0</v>
      </c>
      <c r="H234" s="35">
        <v>0</v>
      </c>
      <c r="I234" s="35">
        <v>0</v>
      </c>
      <c r="J234" s="35">
        <v>0</v>
      </c>
      <c r="K234" s="35" t="s">
        <v>651</v>
      </c>
      <c r="L234" s="35">
        <v>1</v>
      </c>
      <c r="M234" s="35">
        <v>0</v>
      </c>
      <c r="N234" s="35">
        <v>0</v>
      </c>
      <c r="O234" s="35">
        <v>0</v>
      </c>
      <c r="P234" s="35">
        <v>0</v>
      </c>
      <c r="Q234" s="35">
        <v>0</v>
      </c>
      <c r="R234" s="35">
        <v>0</v>
      </c>
      <c r="S234" s="35">
        <v>0.31632717999999999</v>
      </c>
      <c r="T234" s="35">
        <v>0</v>
      </c>
      <c r="U234" s="35">
        <v>0</v>
      </c>
      <c r="V234" s="35">
        <v>0</v>
      </c>
      <c r="W234" s="35">
        <v>0</v>
      </c>
      <c r="X234" s="35" t="s">
        <v>651</v>
      </c>
      <c r="Y234" s="35">
        <v>1</v>
      </c>
      <c r="Z234" s="35">
        <v>0</v>
      </c>
      <c r="AA234" s="35">
        <v>0</v>
      </c>
      <c r="AB234" s="35">
        <v>0</v>
      </c>
      <c r="AC234" s="35">
        <v>0</v>
      </c>
      <c r="AD234" s="35">
        <v>0</v>
      </c>
      <c r="AE234" s="35">
        <f t="shared" si="58"/>
        <v>0</v>
      </c>
      <c r="AF234" s="96">
        <v>0</v>
      </c>
      <c r="AG234" s="35">
        <f t="shared" si="59"/>
        <v>0</v>
      </c>
      <c r="AH234" s="96">
        <f t="shared" si="57"/>
        <v>0</v>
      </c>
      <c r="AI234" s="36" t="s">
        <v>37</v>
      </c>
      <c r="AM234" s="15"/>
      <c r="AN234" s="20"/>
      <c r="AO234" s="15"/>
    </row>
    <row r="235" spans="1:41" ht="31.5" x14ac:dyDescent="0.25">
      <c r="A235" s="33" t="s">
        <v>396</v>
      </c>
      <c r="B235" s="83" t="s">
        <v>652</v>
      </c>
      <c r="C235" s="44" t="s">
        <v>653</v>
      </c>
      <c r="D235" s="35">
        <v>14.7083248</v>
      </c>
      <c r="E235" s="35">
        <v>0</v>
      </c>
      <c r="F235" s="35">
        <v>14.7083248</v>
      </c>
      <c r="G235" s="35">
        <v>0</v>
      </c>
      <c r="H235" s="35">
        <v>0</v>
      </c>
      <c r="I235" s="35">
        <v>0</v>
      </c>
      <c r="J235" s="35">
        <v>0</v>
      </c>
      <c r="K235" s="35" t="s">
        <v>654</v>
      </c>
      <c r="L235" s="35">
        <v>1</v>
      </c>
      <c r="M235" s="35">
        <v>0</v>
      </c>
      <c r="N235" s="35">
        <v>0</v>
      </c>
      <c r="O235" s="35">
        <v>0</v>
      </c>
      <c r="P235" s="35">
        <v>0</v>
      </c>
      <c r="Q235" s="35">
        <v>0</v>
      </c>
      <c r="R235" s="35">
        <v>0</v>
      </c>
      <c r="S235" s="35">
        <v>14.7083248</v>
      </c>
      <c r="T235" s="35">
        <v>0</v>
      </c>
      <c r="U235" s="35">
        <v>0</v>
      </c>
      <c r="V235" s="35">
        <v>0</v>
      </c>
      <c r="W235" s="35">
        <v>0</v>
      </c>
      <c r="X235" s="35" t="s">
        <v>654</v>
      </c>
      <c r="Y235" s="35">
        <v>1</v>
      </c>
      <c r="Z235" s="35">
        <v>0</v>
      </c>
      <c r="AA235" s="35">
        <v>0</v>
      </c>
      <c r="AB235" s="35">
        <v>0</v>
      </c>
      <c r="AC235" s="35">
        <v>0</v>
      </c>
      <c r="AD235" s="35">
        <v>0</v>
      </c>
      <c r="AE235" s="35">
        <f t="shared" si="58"/>
        <v>0</v>
      </c>
      <c r="AF235" s="96">
        <v>0</v>
      </c>
      <c r="AG235" s="35">
        <f t="shared" si="59"/>
        <v>0</v>
      </c>
      <c r="AH235" s="96">
        <f t="shared" si="57"/>
        <v>0</v>
      </c>
      <c r="AI235" s="36" t="s">
        <v>37</v>
      </c>
      <c r="AM235" s="15"/>
      <c r="AN235" s="20"/>
      <c r="AO235" s="15"/>
    </row>
    <row r="236" spans="1:41" ht="78.75" x14ac:dyDescent="0.25">
      <c r="A236" s="33" t="s">
        <v>396</v>
      </c>
      <c r="B236" s="83" t="s">
        <v>655</v>
      </c>
      <c r="C236" s="44" t="s">
        <v>656</v>
      </c>
      <c r="D236" s="35">
        <v>208</v>
      </c>
      <c r="E236" s="35">
        <v>0</v>
      </c>
      <c r="F236" s="35">
        <v>0</v>
      </c>
      <c r="G236" s="35">
        <v>0</v>
      </c>
      <c r="H236" s="35">
        <v>0</v>
      </c>
      <c r="I236" s="35">
        <v>0</v>
      </c>
      <c r="J236" s="35">
        <v>0</v>
      </c>
      <c r="K236" s="35">
        <v>0</v>
      </c>
      <c r="L236" s="35">
        <v>0</v>
      </c>
      <c r="M236" s="35">
        <v>0</v>
      </c>
      <c r="N236" s="35">
        <v>0</v>
      </c>
      <c r="O236" s="35">
        <v>0</v>
      </c>
      <c r="P236" s="35">
        <v>0</v>
      </c>
      <c r="Q236" s="35">
        <v>0</v>
      </c>
      <c r="R236" s="35">
        <v>0</v>
      </c>
      <c r="S236" s="35">
        <v>0</v>
      </c>
      <c r="T236" s="35">
        <v>0</v>
      </c>
      <c r="U236" s="35">
        <v>0</v>
      </c>
      <c r="V236" s="35">
        <v>0</v>
      </c>
      <c r="W236" s="35">
        <v>0</v>
      </c>
      <c r="X236" s="35">
        <v>0</v>
      </c>
      <c r="Y236" s="35">
        <v>0</v>
      </c>
      <c r="Z236" s="35">
        <v>0</v>
      </c>
      <c r="AA236" s="35">
        <v>0</v>
      </c>
      <c r="AB236" s="35">
        <v>0</v>
      </c>
      <c r="AC236" s="35">
        <v>0</v>
      </c>
      <c r="AD236" s="35">
        <v>0</v>
      </c>
      <c r="AE236" s="35">
        <f t="shared" si="58"/>
        <v>0</v>
      </c>
      <c r="AF236" s="96">
        <v>0</v>
      </c>
      <c r="AG236" s="35">
        <f t="shared" si="59"/>
        <v>0</v>
      </c>
      <c r="AH236" s="96">
        <v>0</v>
      </c>
      <c r="AI236" s="36" t="s">
        <v>37</v>
      </c>
      <c r="AM236" s="15"/>
      <c r="AN236" s="20"/>
      <c r="AO236" s="15"/>
    </row>
    <row r="237" spans="1:41" ht="78.75" x14ac:dyDescent="0.25">
      <c r="A237" s="33" t="s">
        <v>396</v>
      </c>
      <c r="B237" s="83" t="s">
        <v>657</v>
      </c>
      <c r="C237" s="44" t="s">
        <v>658</v>
      </c>
      <c r="D237" s="35">
        <v>61.525925000000001</v>
      </c>
      <c r="E237" s="35">
        <v>7.09925E-2</v>
      </c>
      <c r="F237" s="35">
        <v>0</v>
      </c>
      <c r="G237" s="35">
        <v>0</v>
      </c>
      <c r="H237" s="35">
        <v>0</v>
      </c>
      <c r="I237" s="35">
        <v>0</v>
      </c>
      <c r="J237" s="35">
        <v>0</v>
      </c>
      <c r="K237" s="35">
        <v>0</v>
      </c>
      <c r="L237" s="35">
        <v>0</v>
      </c>
      <c r="M237" s="35">
        <v>0</v>
      </c>
      <c r="N237" s="35">
        <v>0</v>
      </c>
      <c r="O237" s="35">
        <v>0</v>
      </c>
      <c r="P237" s="35">
        <v>0</v>
      </c>
      <c r="Q237" s="35">
        <v>0</v>
      </c>
      <c r="R237" s="35">
        <v>0</v>
      </c>
      <c r="S237" s="35">
        <v>0</v>
      </c>
      <c r="T237" s="35">
        <v>0</v>
      </c>
      <c r="U237" s="35">
        <v>0</v>
      </c>
      <c r="V237" s="35">
        <v>0</v>
      </c>
      <c r="W237" s="35">
        <v>0</v>
      </c>
      <c r="X237" s="35">
        <v>0</v>
      </c>
      <c r="Y237" s="35">
        <v>0</v>
      </c>
      <c r="Z237" s="35">
        <v>0</v>
      </c>
      <c r="AA237" s="35">
        <v>0</v>
      </c>
      <c r="AB237" s="35">
        <v>0</v>
      </c>
      <c r="AC237" s="35">
        <v>0</v>
      </c>
      <c r="AD237" s="35">
        <v>0</v>
      </c>
      <c r="AE237" s="35">
        <f t="shared" si="58"/>
        <v>-7.09925E-2</v>
      </c>
      <c r="AF237" s="96">
        <f t="shared" ref="AF237" si="60">AE237/E237</f>
        <v>-1</v>
      </c>
      <c r="AG237" s="35">
        <f t="shared" si="59"/>
        <v>0</v>
      </c>
      <c r="AH237" s="96">
        <v>0</v>
      </c>
      <c r="AI237" s="36" t="s">
        <v>659</v>
      </c>
      <c r="AM237" s="15"/>
      <c r="AN237" s="20"/>
      <c r="AO237" s="15"/>
    </row>
    <row r="238" spans="1:41" ht="78.75" x14ac:dyDescent="0.25">
      <c r="A238" s="33" t="s">
        <v>396</v>
      </c>
      <c r="B238" s="83" t="s">
        <v>660</v>
      </c>
      <c r="C238" s="44" t="s">
        <v>661</v>
      </c>
      <c r="D238" s="35">
        <v>75.099999999999994</v>
      </c>
      <c r="E238" s="35">
        <v>0</v>
      </c>
      <c r="F238" s="35">
        <v>0</v>
      </c>
      <c r="G238" s="35">
        <v>0</v>
      </c>
      <c r="H238" s="35">
        <v>0</v>
      </c>
      <c r="I238" s="35">
        <v>0</v>
      </c>
      <c r="J238" s="35">
        <v>0</v>
      </c>
      <c r="K238" s="35">
        <v>0</v>
      </c>
      <c r="L238" s="35">
        <v>0</v>
      </c>
      <c r="M238" s="35">
        <v>0</v>
      </c>
      <c r="N238" s="35">
        <v>0</v>
      </c>
      <c r="O238" s="35">
        <v>0</v>
      </c>
      <c r="P238" s="35">
        <v>0</v>
      </c>
      <c r="Q238" s="35">
        <v>0</v>
      </c>
      <c r="R238" s="35">
        <v>0</v>
      </c>
      <c r="S238" s="35">
        <v>0</v>
      </c>
      <c r="T238" s="35">
        <v>0</v>
      </c>
      <c r="U238" s="35">
        <v>0</v>
      </c>
      <c r="V238" s="35">
        <v>0</v>
      </c>
      <c r="W238" s="35">
        <v>0</v>
      </c>
      <c r="X238" s="35">
        <v>0</v>
      </c>
      <c r="Y238" s="35">
        <v>0</v>
      </c>
      <c r="Z238" s="35">
        <v>0</v>
      </c>
      <c r="AA238" s="35">
        <v>0</v>
      </c>
      <c r="AB238" s="35">
        <v>0</v>
      </c>
      <c r="AC238" s="35">
        <v>0</v>
      </c>
      <c r="AD238" s="35">
        <v>0</v>
      </c>
      <c r="AE238" s="35">
        <f t="shared" si="58"/>
        <v>0</v>
      </c>
      <c r="AF238" s="96">
        <v>0</v>
      </c>
      <c r="AG238" s="35">
        <f t="shared" si="59"/>
        <v>0</v>
      </c>
      <c r="AH238" s="96">
        <v>0</v>
      </c>
      <c r="AI238" s="36" t="s">
        <v>37</v>
      </c>
      <c r="AM238" s="15"/>
      <c r="AN238" s="20"/>
      <c r="AO238" s="15"/>
    </row>
    <row r="239" spans="1:41" ht="78.75" x14ac:dyDescent="0.25">
      <c r="A239" s="33" t="s">
        <v>396</v>
      </c>
      <c r="B239" s="83" t="s">
        <v>662</v>
      </c>
      <c r="C239" s="44" t="s">
        <v>663</v>
      </c>
      <c r="D239" s="35">
        <v>26.4</v>
      </c>
      <c r="E239" s="35">
        <v>0</v>
      </c>
      <c r="F239" s="35">
        <v>0</v>
      </c>
      <c r="G239" s="35">
        <v>0</v>
      </c>
      <c r="H239" s="35">
        <v>0</v>
      </c>
      <c r="I239" s="35">
        <v>0</v>
      </c>
      <c r="J239" s="35">
        <v>0</v>
      </c>
      <c r="K239" s="35">
        <v>0</v>
      </c>
      <c r="L239" s="35">
        <v>0</v>
      </c>
      <c r="M239" s="35">
        <v>0</v>
      </c>
      <c r="N239" s="35">
        <v>0</v>
      </c>
      <c r="O239" s="35">
        <v>0</v>
      </c>
      <c r="P239" s="35">
        <v>0</v>
      </c>
      <c r="Q239" s="35">
        <v>0</v>
      </c>
      <c r="R239" s="35">
        <v>0</v>
      </c>
      <c r="S239" s="35">
        <v>0</v>
      </c>
      <c r="T239" s="35">
        <v>0</v>
      </c>
      <c r="U239" s="35">
        <v>0</v>
      </c>
      <c r="V239" s="35">
        <v>0</v>
      </c>
      <c r="W239" s="35">
        <v>0</v>
      </c>
      <c r="X239" s="35">
        <v>0</v>
      </c>
      <c r="Y239" s="35">
        <v>0</v>
      </c>
      <c r="Z239" s="35">
        <v>0</v>
      </c>
      <c r="AA239" s="35">
        <v>0</v>
      </c>
      <c r="AB239" s="35">
        <v>0</v>
      </c>
      <c r="AC239" s="35">
        <v>0</v>
      </c>
      <c r="AD239" s="35">
        <v>0</v>
      </c>
      <c r="AE239" s="35">
        <f t="shared" si="58"/>
        <v>0</v>
      </c>
      <c r="AF239" s="96">
        <v>0</v>
      </c>
      <c r="AG239" s="35">
        <f t="shared" si="59"/>
        <v>0</v>
      </c>
      <c r="AH239" s="96">
        <v>0</v>
      </c>
      <c r="AI239" s="36" t="s">
        <v>37</v>
      </c>
      <c r="AM239" s="15"/>
      <c r="AN239" s="20"/>
      <c r="AO239" s="15"/>
    </row>
    <row r="240" spans="1:41" x14ac:dyDescent="0.25">
      <c r="A240" s="27" t="s">
        <v>664</v>
      </c>
      <c r="B240" s="28" t="s">
        <v>665</v>
      </c>
      <c r="C240" s="29" t="s">
        <v>36</v>
      </c>
      <c r="D240" s="40">
        <f t="shared" ref="D240:AE240" si="61">SUM(D241,D259,D276,D299,D306,D312,D313)</f>
        <v>7008.2730495349988</v>
      </c>
      <c r="E240" s="40">
        <f t="shared" si="61"/>
        <v>0</v>
      </c>
      <c r="F240" s="40">
        <f t="shared" si="61"/>
        <v>553.67778706999991</v>
      </c>
      <c r="G240" s="40">
        <f t="shared" si="61"/>
        <v>0</v>
      </c>
      <c r="H240" s="40">
        <f t="shared" si="61"/>
        <v>0</v>
      </c>
      <c r="I240" s="40">
        <f t="shared" si="61"/>
        <v>2.8079999999999998</v>
      </c>
      <c r="J240" s="40">
        <f t="shared" si="61"/>
        <v>0</v>
      </c>
      <c r="K240" s="40">
        <f t="shared" si="61"/>
        <v>0</v>
      </c>
      <c r="L240" s="40">
        <f t="shared" si="61"/>
        <v>187</v>
      </c>
      <c r="M240" s="40">
        <f t="shared" si="61"/>
        <v>0</v>
      </c>
      <c r="N240" s="40">
        <f t="shared" si="61"/>
        <v>0</v>
      </c>
      <c r="O240" s="40">
        <f t="shared" si="61"/>
        <v>5100</v>
      </c>
      <c r="P240" s="40">
        <f t="shared" si="61"/>
        <v>0</v>
      </c>
      <c r="Q240" s="40">
        <f t="shared" si="61"/>
        <v>0</v>
      </c>
      <c r="R240" s="40">
        <f t="shared" si="61"/>
        <v>0</v>
      </c>
      <c r="S240" s="40">
        <f t="shared" si="61"/>
        <v>465.05216853999997</v>
      </c>
      <c r="T240" s="40">
        <f t="shared" si="61"/>
        <v>0</v>
      </c>
      <c r="U240" s="40">
        <f t="shared" si="61"/>
        <v>0</v>
      </c>
      <c r="V240" s="40">
        <f t="shared" si="61"/>
        <v>1.5780000000000001</v>
      </c>
      <c r="W240" s="40">
        <f t="shared" si="61"/>
        <v>0</v>
      </c>
      <c r="X240" s="40">
        <f t="shared" si="61"/>
        <v>0</v>
      </c>
      <c r="Y240" s="40">
        <f t="shared" si="61"/>
        <v>31</v>
      </c>
      <c r="Z240" s="40">
        <f t="shared" si="61"/>
        <v>2.8859999999999997</v>
      </c>
      <c r="AA240" s="40">
        <f t="shared" si="61"/>
        <v>0</v>
      </c>
      <c r="AB240" s="40">
        <f t="shared" si="61"/>
        <v>6000</v>
      </c>
      <c r="AC240" s="40">
        <f t="shared" si="61"/>
        <v>0</v>
      </c>
      <c r="AD240" s="40">
        <f t="shared" si="61"/>
        <v>0</v>
      </c>
      <c r="AE240" s="40">
        <f t="shared" si="61"/>
        <v>0</v>
      </c>
      <c r="AF240" s="31">
        <v>0</v>
      </c>
      <c r="AG240" s="40">
        <f>SUM(AG241,AG259,AG276,AG299,AG306,AG312,AG313)</f>
        <v>-88.625618529999969</v>
      </c>
      <c r="AH240" s="31">
        <f t="shared" si="57"/>
        <v>-0.16006713760181115</v>
      </c>
      <c r="AI240" s="32" t="s">
        <v>37</v>
      </c>
      <c r="AM240" s="15"/>
      <c r="AN240" s="20"/>
      <c r="AO240" s="15"/>
    </row>
    <row r="241" spans="1:41" ht="31.5" x14ac:dyDescent="0.25">
      <c r="A241" s="27" t="s">
        <v>666</v>
      </c>
      <c r="B241" s="28" t="s">
        <v>55</v>
      </c>
      <c r="C241" s="29" t="s">
        <v>36</v>
      </c>
      <c r="D241" s="40">
        <f t="shared" ref="D241:AG241" si="62">D242+D245+D248+D258</f>
        <v>294.14170129000001</v>
      </c>
      <c r="E241" s="40">
        <f t="shared" si="62"/>
        <v>0</v>
      </c>
      <c r="F241" s="40">
        <f t="shared" si="62"/>
        <v>220.01778236999999</v>
      </c>
      <c r="G241" s="40">
        <f t="shared" si="62"/>
        <v>0</v>
      </c>
      <c r="H241" s="40">
        <f t="shared" si="62"/>
        <v>0</v>
      </c>
      <c r="I241" s="40">
        <f t="shared" si="62"/>
        <v>0.89900000000000002</v>
      </c>
      <c r="J241" s="40">
        <f t="shared" si="62"/>
        <v>0</v>
      </c>
      <c r="K241" s="40">
        <f t="shared" si="62"/>
        <v>0</v>
      </c>
      <c r="L241" s="40">
        <f t="shared" si="62"/>
        <v>0</v>
      </c>
      <c r="M241" s="40">
        <f t="shared" si="62"/>
        <v>0</v>
      </c>
      <c r="N241" s="40">
        <f t="shared" si="62"/>
        <v>0</v>
      </c>
      <c r="O241" s="40">
        <f t="shared" si="62"/>
        <v>5100</v>
      </c>
      <c r="P241" s="40">
        <f t="shared" si="62"/>
        <v>0</v>
      </c>
      <c r="Q241" s="40">
        <f t="shared" si="62"/>
        <v>0</v>
      </c>
      <c r="R241" s="40">
        <f t="shared" si="62"/>
        <v>0</v>
      </c>
      <c r="S241" s="40">
        <f t="shared" si="62"/>
        <v>218.63916089999998</v>
      </c>
      <c r="T241" s="40">
        <f t="shared" si="62"/>
        <v>0</v>
      </c>
      <c r="U241" s="40">
        <f t="shared" si="62"/>
        <v>0</v>
      </c>
      <c r="V241" s="40">
        <f t="shared" si="62"/>
        <v>0.33700000000000002</v>
      </c>
      <c r="W241" s="40">
        <f t="shared" si="62"/>
        <v>0</v>
      </c>
      <c r="X241" s="40">
        <f t="shared" si="62"/>
        <v>0</v>
      </c>
      <c r="Y241" s="40">
        <f t="shared" si="62"/>
        <v>0</v>
      </c>
      <c r="Z241" s="40">
        <f t="shared" si="62"/>
        <v>0</v>
      </c>
      <c r="AA241" s="40">
        <f t="shared" si="62"/>
        <v>0</v>
      </c>
      <c r="AB241" s="40">
        <f t="shared" si="62"/>
        <v>6000</v>
      </c>
      <c r="AC241" s="40">
        <f t="shared" si="62"/>
        <v>0</v>
      </c>
      <c r="AD241" s="40">
        <f t="shared" si="62"/>
        <v>0</v>
      </c>
      <c r="AE241" s="40">
        <f t="shared" si="62"/>
        <v>0</v>
      </c>
      <c r="AF241" s="31">
        <v>0</v>
      </c>
      <c r="AG241" s="40">
        <f t="shared" si="62"/>
        <v>-1.3786214700000059</v>
      </c>
      <c r="AH241" s="31">
        <f t="shared" si="57"/>
        <v>-6.2659547567005414E-3</v>
      </c>
      <c r="AI241" s="32" t="s">
        <v>37</v>
      </c>
      <c r="AM241" s="15"/>
      <c r="AN241" s="20"/>
      <c r="AO241" s="15"/>
    </row>
    <row r="242" spans="1:41" ht="94.5" x14ac:dyDescent="0.25">
      <c r="A242" s="27" t="s">
        <v>667</v>
      </c>
      <c r="B242" s="28" t="s">
        <v>57</v>
      </c>
      <c r="C242" s="29" t="s">
        <v>36</v>
      </c>
      <c r="D242" s="40">
        <f t="shared" ref="D242:AG242" si="63">SUM(D243:D244)</f>
        <v>0</v>
      </c>
      <c r="E242" s="40">
        <f t="shared" si="63"/>
        <v>0</v>
      </c>
      <c r="F242" s="40">
        <f t="shared" si="63"/>
        <v>0</v>
      </c>
      <c r="G242" s="40">
        <f t="shared" si="63"/>
        <v>0</v>
      </c>
      <c r="H242" s="40">
        <f t="shared" si="63"/>
        <v>0</v>
      </c>
      <c r="I242" s="40">
        <f t="shared" si="63"/>
        <v>0</v>
      </c>
      <c r="J242" s="40">
        <f t="shared" si="63"/>
        <v>0</v>
      </c>
      <c r="K242" s="40">
        <f t="shared" si="63"/>
        <v>0</v>
      </c>
      <c r="L242" s="40">
        <f t="shared" si="63"/>
        <v>0</v>
      </c>
      <c r="M242" s="40">
        <f t="shared" si="63"/>
        <v>0</v>
      </c>
      <c r="N242" s="40">
        <f t="shared" si="63"/>
        <v>0</v>
      </c>
      <c r="O242" s="40">
        <f t="shared" si="63"/>
        <v>0</v>
      </c>
      <c r="P242" s="40">
        <f t="shared" si="63"/>
        <v>0</v>
      </c>
      <c r="Q242" s="40">
        <f t="shared" si="63"/>
        <v>0</v>
      </c>
      <c r="R242" s="40">
        <f t="shared" si="63"/>
        <v>0</v>
      </c>
      <c r="S242" s="40">
        <f t="shared" si="63"/>
        <v>0</v>
      </c>
      <c r="T242" s="40">
        <f t="shared" si="63"/>
        <v>0</v>
      </c>
      <c r="U242" s="40">
        <f t="shared" si="63"/>
        <v>0</v>
      </c>
      <c r="V242" s="40">
        <f t="shared" si="63"/>
        <v>0</v>
      </c>
      <c r="W242" s="40">
        <f t="shared" si="63"/>
        <v>0</v>
      </c>
      <c r="X242" s="40">
        <f t="shared" si="63"/>
        <v>0</v>
      </c>
      <c r="Y242" s="40">
        <f t="shared" si="63"/>
        <v>0</v>
      </c>
      <c r="Z242" s="40">
        <f t="shared" si="63"/>
        <v>0</v>
      </c>
      <c r="AA242" s="40">
        <f t="shared" si="63"/>
        <v>0</v>
      </c>
      <c r="AB242" s="40">
        <f t="shared" si="63"/>
        <v>0</v>
      </c>
      <c r="AC242" s="40">
        <f t="shared" si="63"/>
        <v>0</v>
      </c>
      <c r="AD242" s="40">
        <f t="shared" si="63"/>
        <v>0</v>
      </c>
      <c r="AE242" s="40">
        <f t="shared" si="63"/>
        <v>0</v>
      </c>
      <c r="AF242" s="31">
        <v>0</v>
      </c>
      <c r="AG242" s="40">
        <f t="shared" si="63"/>
        <v>0</v>
      </c>
      <c r="AH242" s="31">
        <v>0</v>
      </c>
      <c r="AI242" s="32" t="s">
        <v>37</v>
      </c>
      <c r="AM242" s="15"/>
      <c r="AN242" s="20"/>
      <c r="AO242" s="15"/>
    </row>
    <row r="243" spans="1:41" ht="31.5" x14ac:dyDescent="0.25">
      <c r="A243" s="27" t="s">
        <v>668</v>
      </c>
      <c r="B243" s="28" t="s">
        <v>65</v>
      </c>
      <c r="C243" s="29" t="s">
        <v>36</v>
      </c>
      <c r="D243" s="40">
        <v>0</v>
      </c>
      <c r="E243" s="40">
        <v>0</v>
      </c>
      <c r="F243" s="40">
        <v>0</v>
      </c>
      <c r="G243" s="40">
        <v>0</v>
      </c>
      <c r="H243" s="40">
        <v>0</v>
      </c>
      <c r="I243" s="40">
        <v>0</v>
      </c>
      <c r="J243" s="40">
        <v>0</v>
      </c>
      <c r="K243" s="40">
        <v>0</v>
      </c>
      <c r="L243" s="40">
        <v>0</v>
      </c>
      <c r="M243" s="40">
        <v>0</v>
      </c>
      <c r="N243" s="40">
        <v>0</v>
      </c>
      <c r="O243" s="40">
        <v>0</v>
      </c>
      <c r="P243" s="40">
        <v>0</v>
      </c>
      <c r="Q243" s="40">
        <v>0</v>
      </c>
      <c r="R243" s="40">
        <v>0</v>
      </c>
      <c r="S243" s="40">
        <v>0</v>
      </c>
      <c r="T243" s="40">
        <v>0</v>
      </c>
      <c r="U243" s="40">
        <v>0</v>
      </c>
      <c r="V243" s="40">
        <v>0</v>
      </c>
      <c r="W243" s="40">
        <v>0</v>
      </c>
      <c r="X243" s="40">
        <v>0</v>
      </c>
      <c r="Y243" s="40">
        <v>0</v>
      </c>
      <c r="Z243" s="40">
        <v>0</v>
      </c>
      <c r="AA243" s="40">
        <v>0</v>
      </c>
      <c r="AB243" s="40">
        <v>0</v>
      </c>
      <c r="AC243" s="40">
        <v>0</v>
      </c>
      <c r="AD243" s="40">
        <v>0</v>
      </c>
      <c r="AE243" s="40">
        <v>0</v>
      </c>
      <c r="AF243" s="31">
        <v>0</v>
      </c>
      <c r="AG243" s="40">
        <v>0</v>
      </c>
      <c r="AH243" s="31">
        <v>0</v>
      </c>
      <c r="AI243" s="32" t="s">
        <v>37</v>
      </c>
      <c r="AM243" s="15"/>
      <c r="AN243" s="20"/>
      <c r="AO243" s="15"/>
    </row>
    <row r="244" spans="1:41" ht="31.5" x14ac:dyDescent="0.25">
      <c r="A244" s="27" t="s">
        <v>669</v>
      </c>
      <c r="B244" s="28" t="s">
        <v>65</v>
      </c>
      <c r="C244" s="29" t="s">
        <v>36</v>
      </c>
      <c r="D244" s="40">
        <v>0</v>
      </c>
      <c r="E244" s="40">
        <v>0</v>
      </c>
      <c r="F244" s="40">
        <v>0</v>
      </c>
      <c r="G244" s="40">
        <v>0</v>
      </c>
      <c r="H244" s="40">
        <v>0</v>
      </c>
      <c r="I244" s="40">
        <v>0</v>
      </c>
      <c r="J244" s="40">
        <v>0</v>
      </c>
      <c r="K244" s="40">
        <v>0</v>
      </c>
      <c r="L244" s="40">
        <v>0</v>
      </c>
      <c r="M244" s="40">
        <v>0</v>
      </c>
      <c r="N244" s="40">
        <v>0</v>
      </c>
      <c r="O244" s="40">
        <v>0</v>
      </c>
      <c r="P244" s="40">
        <v>0</v>
      </c>
      <c r="Q244" s="40">
        <v>0</v>
      </c>
      <c r="R244" s="40">
        <v>0</v>
      </c>
      <c r="S244" s="40">
        <v>0</v>
      </c>
      <c r="T244" s="40">
        <v>0</v>
      </c>
      <c r="U244" s="40">
        <v>0</v>
      </c>
      <c r="V244" s="40">
        <v>0</v>
      </c>
      <c r="W244" s="40">
        <v>0</v>
      </c>
      <c r="X244" s="40">
        <v>0</v>
      </c>
      <c r="Y244" s="40">
        <v>0</v>
      </c>
      <c r="Z244" s="40">
        <v>0</v>
      </c>
      <c r="AA244" s="40">
        <v>0</v>
      </c>
      <c r="AB244" s="40">
        <v>0</v>
      </c>
      <c r="AC244" s="40">
        <v>0</v>
      </c>
      <c r="AD244" s="40">
        <v>0</v>
      </c>
      <c r="AE244" s="40">
        <v>0</v>
      </c>
      <c r="AF244" s="31">
        <v>0</v>
      </c>
      <c r="AG244" s="40">
        <v>0</v>
      </c>
      <c r="AH244" s="31">
        <v>0</v>
      </c>
      <c r="AI244" s="32" t="s">
        <v>37</v>
      </c>
      <c r="AM244" s="15"/>
      <c r="AN244" s="20"/>
      <c r="AO244" s="15"/>
    </row>
    <row r="245" spans="1:41" ht="47.25" x14ac:dyDescent="0.25">
      <c r="A245" s="27" t="s">
        <v>670</v>
      </c>
      <c r="B245" s="28" t="s">
        <v>67</v>
      </c>
      <c r="C245" s="29" t="s">
        <v>36</v>
      </c>
      <c r="D245" s="40">
        <f t="shared" ref="D245:AG245" si="64">SUM(D246)</f>
        <v>0</v>
      </c>
      <c r="E245" s="40">
        <f t="shared" si="64"/>
        <v>0</v>
      </c>
      <c r="F245" s="40">
        <f t="shared" si="64"/>
        <v>0</v>
      </c>
      <c r="G245" s="40">
        <f t="shared" si="64"/>
        <v>0</v>
      </c>
      <c r="H245" s="40">
        <f t="shared" si="64"/>
        <v>0</v>
      </c>
      <c r="I245" s="40">
        <f t="shared" si="64"/>
        <v>0</v>
      </c>
      <c r="J245" s="40">
        <f t="shared" si="64"/>
        <v>0</v>
      </c>
      <c r="K245" s="40">
        <f t="shared" si="64"/>
        <v>0</v>
      </c>
      <c r="L245" s="40">
        <f t="shared" si="64"/>
        <v>0</v>
      </c>
      <c r="M245" s="40">
        <f t="shared" si="64"/>
        <v>0</v>
      </c>
      <c r="N245" s="40">
        <f t="shared" si="64"/>
        <v>0</v>
      </c>
      <c r="O245" s="40">
        <f t="shared" si="64"/>
        <v>0</v>
      </c>
      <c r="P245" s="40">
        <f t="shared" si="64"/>
        <v>0</v>
      </c>
      <c r="Q245" s="40">
        <f t="shared" si="64"/>
        <v>0</v>
      </c>
      <c r="R245" s="40">
        <f t="shared" si="64"/>
        <v>0</v>
      </c>
      <c r="S245" s="40">
        <f t="shared" si="64"/>
        <v>0</v>
      </c>
      <c r="T245" s="40">
        <f t="shared" si="64"/>
        <v>0</v>
      </c>
      <c r="U245" s="40">
        <f t="shared" si="64"/>
        <v>0</v>
      </c>
      <c r="V245" s="40">
        <f t="shared" si="64"/>
        <v>0</v>
      </c>
      <c r="W245" s="40">
        <f t="shared" si="64"/>
        <v>0</v>
      </c>
      <c r="X245" s="40">
        <f t="shared" si="64"/>
        <v>0</v>
      </c>
      <c r="Y245" s="40">
        <f t="shared" si="64"/>
        <v>0</v>
      </c>
      <c r="Z245" s="40">
        <f t="shared" si="64"/>
        <v>0</v>
      </c>
      <c r="AA245" s="40">
        <f t="shared" si="64"/>
        <v>0</v>
      </c>
      <c r="AB245" s="40">
        <f t="shared" si="64"/>
        <v>0</v>
      </c>
      <c r="AC245" s="40">
        <f t="shared" si="64"/>
        <v>0</v>
      </c>
      <c r="AD245" s="40">
        <f t="shared" si="64"/>
        <v>0</v>
      </c>
      <c r="AE245" s="40">
        <f t="shared" si="64"/>
        <v>0</v>
      </c>
      <c r="AF245" s="31">
        <v>0</v>
      </c>
      <c r="AG245" s="40">
        <f t="shared" si="64"/>
        <v>0</v>
      </c>
      <c r="AH245" s="31">
        <v>0</v>
      </c>
      <c r="AI245" s="32" t="s">
        <v>37</v>
      </c>
      <c r="AM245" s="15"/>
      <c r="AN245" s="20"/>
      <c r="AO245" s="15"/>
    </row>
    <row r="246" spans="1:41" ht="31.5" x14ac:dyDescent="0.25">
      <c r="A246" s="27" t="s">
        <v>671</v>
      </c>
      <c r="B246" s="28" t="s">
        <v>65</v>
      </c>
      <c r="C246" s="29" t="s">
        <v>36</v>
      </c>
      <c r="D246" s="40">
        <v>0</v>
      </c>
      <c r="E246" s="40">
        <v>0</v>
      </c>
      <c r="F246" s="40">
        <v>0</v>
      </c>
      <c r="G246" s="40">
        <v>0</v>
      </c>
      <c r="H246" s="40">
        <v>0</v>
      </c>
      <c r="I246" s="40">
        <v>0</v>
      </c>
      <c r="J246" s="40">
        <v>0</v>
      </c>
      <c r="K246" s="40">
        <v>0</v>
      </c>
      <c r="L246" s="40">
        <v>0</v>
      </c>
      <c r="M246" s="40">
        <v>0</v>
      </c>
      <c r="N246" s="40">
        <v>0</v>
      </c>
      <c r="O246" s="40">
        <v>0</v>
      </c>
      <c r="P246" s="40">
        <v>0</v>
      </c>
      <c r="Q246" s="40">
        <v>0</v>
      </c>
      <c r="R246" s="40">
        <v>0</v>
      </c>
      <c r="S246" s="40">
        <v>0</v>
      </c>
      <c r="T246" s="40">
        <v>0</v>
      </c>
      <c r="U246" s="40">
        <v>0</v>
      </c>
      <c r="V246" s="40">
        <v>0</v>
      </c>
      <c r="W246" s="40">
        <v>0</v>
      </c>
      <c r="X246" s="40">
        <v>0</v>
      </c>
      <c r="Y246" s="40">
        <v>0</v>
      </c>
      <c r="Z246" s="40">
        <v>0</v>
      </c>
      <c r="AA246" s="40">
        <v>0</v>
      </c>
      <c r="AB246" s="40">
        <v>0</v>
      </c>
      <c r="AC246" s="40">
        <v>0</v>
      </c>
      <c r="AD246" s="40">
        <v>0</v>
      </c>
      <c r="AE246" s="40">
        <v>0</v>
      </c>
      <c r="AF246" s="31">
        <v>0</v>
      </c>
      <c r="AG246" s="40">
        <v>0</v>
      </c>
      <c r="AH246" s="31">
        <v>0</v>
      </c>
      <c r="AI246" s="32" t="s">
        <v>37</v>
      </c>
      <c r="AM246" s="15"/>
      <c r="AN246" s="20"/>
      <c r="AO246" s="15"/>
    </row>
    <row r="247" spans="1:41" ht="31.5" x14ac:dyDescent="0.25">
      <c r="A247" s="27" t="s">
        <v>672</v>
      </c>
      <c r="B247" s="28" t="s">
        <v>65</v>
      </c>
      <c r="C247" s="29" t="s">
        <v>36</v>
      </c>
      <c r="D247" s="40">
        <v>0</v>
      </c>
      <c r="E247" s="40">
        <v>0</v>
      </c>
      <c r="F247" s="40">
        <v>0</v>
      </c>
      <c r="G247" s="40">
        <v>0</v>
      </c>
      <c r="H247" s="40">
        <v>0</v>
      </c>
      <c r="I247" s="40">
        <v>0</v>
      </c>
      <c r="J247" s="40">
        <v>0</v>
      </c>
      <c r="K247" s="40">
        <v>0</v>
      </c>
      <c r="L247" s="40">
        <v>0</v>
      </c>
      <c r="M247" s="40">
        <v>0</v>
      </c>
      <c r="N247" s="40">
        <v>0</v>
      </c>
      <c r="O247" s="40">
        <v>0</v>
      </c>
      <c r="P247" s="40">
        <v>0</v>
      </c>
      <c r="Q247" s="40">
        <v>0</v>
      </c>
      <c r="R247" s="40">
        <v>0</v>
      </c>
      <c r="S247" s="40">
        <v>0</v>
      </c>
      <c r="T247" s="40">
        <v>0</v>
      </c>
      <c r="U247" s="40">
        <v>0</v>
      </c>
      <c r="V247" s="40">
        <v>0</v>
      </c>
      <c r="W247" s="40">
        <v>0</v>
      </c>
      <c r="X247" s="40">
        <v>0</v>
      </c>
      <c r="Y247" s="40">
        <v>0</v>
      </c>
      <c r="Z247" s="40">
        <v>0</v>
      </c>
      <c r="AA247" s="40">
        <v>0</v>
      </c>
      <c r="AB247" s="40">
        <v>0</v>
      </c>
      <c r="AC247" s="40">
        <v>0</v>
      </c>
      <c r="AD247" s="40">
        <v>0</v>
      </c>
      <c r="AE247" s="40">
        <v>0</v>
      </c>
      <c r="AF247" s="31">
        <v>0</v>
      </c>
      <c r="AG247" s="40">
        <v>0</v>
      </c>
      <c r="AH247" s="31">
        <v>0</v>
      </c>
      <c r="AI247" s="32" t="s">
        <v>37</v>
      </c>
      <c r="AM247" s="15"/>
      <c r="AN247" s="20"/>
      <c r="AO247" s="15"/>
    </row>
    <row r="248" spans="1:41" ht="47.25" x14ac:dyDescent="0.25">
      <c r="A248" s="27" t="s">
        <v>673</v>
      </c>
      <c r="B248" s="28" t="s">
        <v>71</v>
      </c>
      <c r="C248" s="29" t="s">
        <v>36</v>
      </c>
      <c r="D248" s="40">
        <f t="shared" ref="D248:AG248" si="65">SUM(D249:D253)</f>
        <v>294.14170129000001</v>
      </c>
      <c r="E248" s="40">
        <f t="shared" si="65"/>
        <v>0</v>
      </c>
      <c r="F248" s="40">
        <f t="shared" si="65"/>
        <v>220.01778236999999</v>
      </c>
      <c r="G248" s="40">
        <f t="shared" si="65"/>
        <v>0</v>
      </c>
      <c r="H248" s="40">
        <f t="shared" si="65"/>
        <v>0</v>
      </c>
      <c r="I248" s="40">
        <f t="shared" si="65"/>
        <v>0.89900000000000002</v>
      </c>
      <c r="J248" s="40">
        <f t="shared" si="65"/>
        <v>0</v>
      </c>
      <c r="K248" s="40">
        <f t="shared" si="65"/>
        <v>0</v>
      </c>
      <c r="L248" s="40">
        <f t="shared" si="65"/>
        <v>0</v>
      </c>
      <c r="M248" s="40">
        <f t="shared" si="65"/>
        <v>0</v>
      </c>
      <c r="N248" s="40">
        <f t="shared" si="65"/>
        <v>0</v>
      </c>
      <c r="O248" s="40">
        <f t="shared" si="65"/>
        <v>5100</v>
      </c>
      <c r="P248" s="40">
        <f t="shared" si="65"/>
        <v>0</v>
      </c>
      <c r="Q248" s="40">
        <f t="shared" si="65"/>
        <v>0</v>
      </c>
      <c r="R248" s="40">
        <f t="shared" si="65"/>
        <v>0</v>
      </c>
      <c r="S248" s="40">
        <f t="shared" si="65"/>
        <v>218.63916089999998</v>
      </c>
      <c r="T248" s="40">
        <f t="shared" si="65"/>
        <v>0</v>
      </c>
      <c r="U248" s="40">
        <f t="shared" si="65"/>
        <v>0</v>
      </c>
      <c r="V248" s="40">
        <f t="shared" si="65"/>
        <v>0.33700000000000002</v>
      </c>
      <c r="W248" s="40">
        <f t="shared" si="65"/>
        <v>0</v>
      </c>
      <c r="X248" s="40">
        <f t="shared" si="65"/>
        <v>0</v>
      </c>
      <c r="Y248" s="40">
        <f t="shared" si="65"/>
        <v>0</v>
      </c>
      <c r="Z248" s="40">
        <f t="shared" si="65"/>
        <v>0</v>
      </c>
      <c r="AA248" s="40">
        <f t="shared" si="65"/>
        <v>0</v>
      </c>
      <c r="AB248" s="40">
        <f t="shared" si="65"/>
        <v>6000</v>
      </c>
      <c r="AC248" s="40">
        <f t="shared" si="65"/>
        <v>0</v>
      </c>
      <c r="AD248" s="40">
        <f t="shared" si="65"/>
        <v>0</v>
      </c>
      <c r="AE248" s="40">
        <f t="shared" si="65"/>
        <v>0</v>
      </c>
      <c r="AF248" s="31">
        <v>0</v>
      </c>
      <c r="AG248" s="40">
        <f t="shared" si="65"/>
        <v>-1.3786214700000059</v>
      </c>
      <c r="AH248" s="31">
        <f t="shared" si="57"/>
        <v>-6.2659547567005414E-3</v>
      </c>
      <c r="AI248" s="32" t="s">
        <v>37</v>
      </c>
      <c r="AM248" s="15"/>
      <c r="AN248" s="20"/>
      <c r="AO248" s="15"/>
    </row>
    <row r="249" spans="1:41" ht="63" x14ac:dyDescent="0.25">
      <c r="A249" s="27" t="s">
        <v>674</v>
      </c>
      <c r="B249" s="28" t="s">
        <v>73</v>
      </c>
      <c r="C249" s="29" t="s">
        <v>36</v>
      </c>
      <c r="D249" s="40">
        <v>0</v>
      </c>
      <c r="E249" s="40">
        <v>0</v>
      </c>
      <c r="F249" s="40">
        <v>0</v>
      </c>
      <c r="G249" s="40">
        <v>0</v>
      </c>
      <c r="H249" s="40">
        <v>0</v>
      </c>
      <c r="I249" s="40">
        <v>0</v>
      </c>
      <c r="J249" s="40">
        <v>0</v>
      </c>
      <c r="K249" s="40">
        <v>0</v>
      </c>
      <c r="L249" s="40">
        <v>0</v>
      </c>
      <c r="M249" s="40">
        <v>0</v>
      </c>
      <c r="N249" s="40">
        <v>0</v>
      </c>
      <c r="O249" s="40">
        <v>0</v>
      </c>
      <c r="P249" s="40">
        <v>0</v>
      </c>
      <c r="Q249" s="40">
        <v>0</v>
      </c>
      <c r="R249" s="40">
        <v>0</v>
      </c>
      <c r="S249" s="40">
        <v>0</v>
      </c>
      <c r="T249" s="40">
        <v>0</v>
      </c>
      <c r="U249" s="40">
        <v>0</v>
      </c>
      <c r="V249" s="40">
        <v>0</v>
      </c>
      <c r="W249" s="40">
        <v>0</v>
      </c>
      <c r="X249" s="40">
        <v>0</v>
      </c>
      <c r="Y249" s="40">
        <v>0</v>
      </c>
      <c r="Z249" s="40">
        <v>0</v>
      </c>
      <c r="AA249" s="40">
        <v>0</v>
      </c>
      <c r="AB249" s="40">
        <v>0</v>
      </c>
      <c r="AC249" s="40">
        <v>0</v>
      </c>
      <c r="AD249" s="40">
        <v>0</v>
      </c>
      <c r="AE249" s="40">
        <v>0</v>
      </c>
      <c r="AF249" s="31">
        <v>0</v>
      </c>
      <c r="AG249" s="40">
        <v>0</v>
      </c>
      <c r="AH249" s="31">
        <v>0</v>
      </c>
      <c r="AI249" s="32" t="s">
        <v>37</v>
      </c>
      <c r="AM249" s="15"/>
      <c r="AN249" s="20"/>
      <c r="AO249" s="15"/>
    </row>
    <row r="250" spans="1:41" ht="78.75" x14ac:dyDescent="0.25">
      <c r="A250" s="27" t="s">
        <v>675</v>
      </c>
      <c r="B250" s="28" t="s">
        <v>75</v>
      </c>
      <c r="C250" s="29" t="s">
        <v>36</v>
      </c>
      <c r="D250" s="40">
        <v>0</v>
      </c>
      <c r="E250" s="40">
        <v>0</v>
      </c>
      <c r="F250" s="40">
        <v>0</v>
      </c>
      <c r="G250" s="40">
        <v>0</v>
      </c>
      <c r="H250" s="40">
        <v>0</v>
      </c>
      <c r="I250" s="40">
        <v>0</v>
      </c>
      <c r="J250" s="40">
        <v>0</v>
      </c>
      <c r="K250" s="40">
        <v>0</v>
      </c>
      <c r="L250" s="40">
        <v>0</v>
      </c>
      <c r="M250" s="40">
        <v>0</v>
      </c>
      <c r="N250" s="40">
        <v>0</v>
      </c>
      <c r="O250" s="40">
        <v>0</v>
      </c>
      <c r="P250" s="40">
        <v>0</v>
      </c>
      <c r="Q250" s="40">
        <v>0</v>
      </c>
      <c r="R250" s="40">
        <v>0</v>
      </c>
      <c r="S250" s="40">
        <v>0</v>
      </c>
      <c r="T250" s="40">
        <v>0</v>
      </c>
      <c r="U250" s="40">
        <v>0</v>
      </c>
      <c r="V250" s="40">
        <v>0</v>
      </c>
      <c r="W250" s="40">
        <v>0</v>
      </c>
      <c r="X250" s="40">
        <v>0</v>
      </c>
      <c r="Y250" s="40">
        <v>0</v>
      </c>
      <c r="Z250" s="40">
        <v>0</v>
      </c>
      <c r="AA250" s="40">
        <v>0</v>
      </c>
      <c r="AB250" s="40">
        <v>0</v>
      </c>
      <c r="AC250" s="40">
        <v>0</v>
      </c>
      <c r="AD250" s="40">
        <v>0</v>
      </c>
      <c r="AE250" s="40">
        <v>0</v>
      </c>
      <c r="AF250" s="31">
        <v>0</v>
      </c>
      <c r="AG250" s="40">
        <v>0</v>
      </c>
      <c r="AH250" s="31">
        <v>0</v>
      </c>
      <c r="AI250" s="32" t="s">
        <v>37</v>
      </c>
      <c r="AM250" s="15"/>
      <c r="AN250" s="20"/>
      <c r="AO250" s="15"/>
    </row>
    <row r="251" spans="1:41" ht="63" x14ac:dyDescent="0.25">
      <c r="A251" s="27" t="s">
        <v>676</v>
      </c>
      <c r="B251" s="28" t="s">
        <v>77</v>
      </c>
      <c r="C251" s="29" t="s">
        <v>36</v>
      </c>
      <c r="D251" s="40">
        <v>0</v>
      </c>
      <c r="E251" s="40">
        <v>0</v>
      </c>
      <c r="F251" s="40">
        <v>0</v>
      </c>
      <c r="G251" s="40">
        <v>0</v>
      </c>
      <c r="H251" s="40">
        <v>0</v>
      </c>
      <c r="I251" s="40">
        <v>0</v>
      </c>
      <c r="J251" s="40">
        <v>0</v>
      </c>
      <c r="K251" s="40">
        <v>0</v>
      </c>
      <c r="L251" s="40">
        <v>0</v>
      </c>
      <c r="M251" s="40">
        <v>0</v>
      </c>
      <c r="N251" s="40">
        <v>0</v>
      </c>
      <c r="O251" s="40">
        <v>0</v>
      </c>
      <c r="P251" s="40">
        <v>0</v>
      </c>
      <c r="Q251" s="40">
        <v>0</v>
      </c>
      <c r="R251" s="40">
        <v>0</v>
      </c>
      <c r="S251" s="40">
        <v>0</v>
      </c>
      <c r="T251" s="40">
        <v>0</v>
      </c>
      <c r="U251" s="40">
        <v>0</v>
      </c>
      <c r="V251" s="40">
        <v>0</v>
      </c>
      <c r="W251" s="40">
        <v>0</v>
      </c>
      <c r="X251" s="40">
        <v>0</v>
      </c>
      <c r="Y251" s="40">
        <v>0</v>
      </c>
      <c r="Z251" s="40">
        <v>0</v>
      </c>
      <c r="AA251" s="40">
        <v>0</v>
      </c>
      <c r="AB251" s="40">
        <v>0</v>
      </c>
      <c r="AC251" s="40">
        <v>0</v>
      </c>
      <c r="AD251" s="40">
        <v>0</v>
      </c>
      <c r="AE251" s="40">
        <v>0</v>
      </c>
      <c r="AF251" s="31">
        <v>0</v>
      </c>
      <c r="AG251" s="40">
        <v>0</v>
      </c>
      <c r="AH251" s="31">
        <v>0</v>
      </c>
      <c r="AI251" s="32" t="s">
        <v>37</v>
      </c>
      <c r="AM251" s="15"/>
      <c r="AN251" s="20"/>
      <c r="AO251" s="15"/>
    </row>
    <row r="252" spans="1:41" ht="78.75" x14ac:dyDescent="0.25">
      <c r="A252" s="27" t="s">
        <v>677</v>
      </c>
      <c r="B252" s="28" t="s">
        <v>81</v>
      </c>
      <c r="C252" s="29" t="s">
        <v>36</v>
      </c>
      <c r="D252" s="40">
        <v>0</v>
      </c>
      <c r="E252" s="40">
        <v>0</v>
      </c>
      <c r="F252" s="40">
        <v>0</v>
      </c>
      <c r="G252" s="40">
        <v>0</v>
      </c>
      <c r="H252" s="40">
        <v>0</v>
      </c>
      <c r="I252" s="40">
        <v>0</v>
      </c>
      <c r="J252" s="40">
        <v>0</v>
      </c>
      <c r="K252" s="40">
        <v>0</v>
      </c>
      <c r="L252" s="40">
        <v>0</v>
      </c>
      <c r="M252" s="40">
        <v>0</v>
      </c>
      <c r="N252" s="40">
        <v>0</v>
      </c>
      <c r="O252" s="40">
        <v>0</v>
      </c>
      <c r="P252" s="40">
        <v>0</v>
      </c>
      <c r="Q252" s="40">
        <v>0</v>
      </c>
      <c r="R252" s="40">
        <v>0</v>
      </c>
      <c r="S252" s="40">
        <v>0</v>
      </c>
      <c r="T252" s="40">
        <v>0</v>
      </c>
      <c r="U252" s="40">
        <v>0</v>
      </c>
      <c r="V252" s="40">
        <v>0</v>
      </c>
      <c r="W252" s="40">
        <v>0</v>
      </c>
      <c r="X252" s="40">
        <v>0</v>
      </c>
      <c r="Y252" s="40">
        <v>0</v>
      </c>
      <c r="Z252" s="40">
        <v>0</v>
      </c>
      <c r="AA252" s="40">
        <v>0</v>
      </c>
      <c r="AB252" s="40">
        <v>0</v>
      </c>
      <c r="AC252" s="40">
        <v>0</v>
      </c>
      <c r="AD252" s="40">
        <v>0</v>
      </c>
      <c r="AE252" s="40">
        <v>0</v>
      </c>
      <c r="AF252" s="31">
        <v>0</v>
      </c>
      <c r="AG252" s="40">
        <v>0</v>
      </c>
      <c r="AH252" s="31">
        <v>0</v>
      </c>
      <c r="AI252" s="32" t="s">
        <v>37</v>
      </c>
      <c r="AM252" s="15"/>
      <c r="AN252" s="20"/>
      <c r="AO252" s="15"/>
    </row>
    <row r="253" spans="1:41" ht="78.75" x14ac:dyDescent="0.25">
      <c r="A253" s="27" t="s">
        <v>678</v>
      </c>
      <c r="B253" s="28" t="s">
        <v>83</v>
      </c>
      <c r="C253" s="29" t="s">
        <v>36</v>
      </c>
      <c r="D253" s="40">
        <f>SUM(D254:D257)</f>
        <v>294.14170129000001</v>
      </c>
      <c r="E253" s="40">
        <f t="shared" ref="E253:AG253" si="66">SUM(E254:E257)</f>
        <v>0</v>
      </c>
      <c r="F253" s="40">
        <f t="shared" si="66"/>
        <v>220.01778236999999</v>
      </c>
      <c r="G253" s="40">
        <f t="shared" si="66"/>
        <v>0</v>
      </c>
      <c r="H253" s="40">
        <f t="shared" si="66"/>
        <v>0</v>
      </c>
      <c r="I253" s="40">
        <f t="shared" si="66"/>
        <v>0.89900000000000002</v>
      </c>
      <c r="J253" s="40">
        <f t="shared" si="66"/>
        <v>0</v>
      </c>
      <c r="K253" s="40">
        <f t="shared" si="66"/>
        <v>0</v>
      </c>
      <c r="L253" s="40">
        <f t="shared" si="66"/>
        <v>0</v>
      </c>
      <c r="M253" s="40">
        <f t="shared" si="66"/>
        <v>0</v>
      </c>
      <c r="N253" s="40">
        <f t="shared" si="66"/>
        <v>0</v>
      </c>
      <c r="O253" s="40">
        <f t="shared" si="66"/>
        <v>5100</v>
      </c>
      <c r="P253" s="40">
        <f t="shared" si="66"/>
        <v>0</v>
      </c>
      <c r="Q253" s="40">
        <f t="shared" si="66"/>
        <v>0</v>
      </c>
      <c r="R253" s="40">
        <f t="shared" si="66"/>
        <v>0</v>
      </c>
      <c r="S253" s="40">
        <f t="shared" si="66"/>
        <v>218.63916089999998</v>
      </c>
      <c r="T253" s="40">
        <f t="shared" si="66"/>
        <v>0</v>
      </c>
      <c r="U253" s="40">
        <f t="shared" si="66"/>
        <v>0</v>
      </c>
      <c r="V253" s="40">
        <f t="shared" si="66"/>
        <v>0.33700000000000002</v>
      </c>
      <c r="W253" s="40">
        <f t="shared" si="66"/>
        <v>0</v>
      </c>
      <c r="X253" s="40">
        <f t="shared" si="66"/>
        <v>0</v>
      </c>
      <c r="Y253" s="40">
        <f t="shared" si="66"/>
        <v>0</v>
      </c>
      <c r="Z253" s="40">
        <f t="shared" si="66"/>
        <v>0</v>
      </c>
      <c r="AA253" s="40">
        <f t="shared" si="66"/>
        <v>0</v>
      </c>
      <c r="AB253" s="40">
        <f t="shared" si="66"/>
        <v>6000</v>
      </c>
      <c r="AC253" s="40">
        <f t="shared" si="66"/>
        <v>0</v>
      </c>
      <c r="AD253" s="40">
        <f t="shared" si="66"/>
        <v>0</v>
      </c>
      <c r="AE253" s="40">
        <f t="shared" si="66"/>
        <v>0</v>
      </c>
      <c r="AF253" s="31">
        <v>0</v>
      </c>
      <c r="AG253" s="40">
        <f t="shared" si="66"/>
        <v>-1.3786214700000059</v>
      </c>
      <c r="AH253" s="31">
        <f t="shared" si="57"/>
        <v>-6.2659547567005414E-3</v>
      </c>
      <c r="AI253" s="32" t="s">
        <v>37</v>
      </c>
      <c r="AM253" s="15"/>
      <c r="AN253" s="20"/>
      <c r="AO253" s="15"/>
    </row>
    <row r="254" spans="1:41" ht="78.75" x14ac:dyDescent="0.25">
      <c r="A254" s="33" t="s">
        <v>678</v>
      </c>
      <c r="B254" s="82" t="s">
        <v>679</v>
      </c>
      <c r="C254" s="34" t="s">
        <v>680</v>
      </c>
      <c r="D254" s="51">
        <v>10.323918920000001</v>
      </c>
      <c r="E254" s="51">
        <v>0</v>
      </c>
      <c r="F254" s="51">
        <v>0</v>
      </c>
      <c r="G254" s="35">
        <v>0</v>
      </c>
      <c r="H254" s="35">
        <v>0</v>
      </c>
      <c r="I254" s="51">
        <v>0</v>
      </c>
      <c r="J254" s="35">
        <v>0</v>
      </c>
      <c r="K254" s="35">
        <v>0</v>
      </c>
      <c r="L254" s="51">
        <v>0</v>
      </c>
      <c r="M254" s="51">
        <v>0</v>
      </c>
      <c r="N254" s="35">
        <v>0</v>
      </c>
      <c r="O254" s="51">
        <v>0</v>
      </c>
      <c r="P254" s="51">
        <v>0</v>
      </c>
      <c r="Q254" s="51">
        <v>0</v>
      </c>
      <c r="R254" s="51">
        <v>0</v>
      </c>
      <c r="S254" s="51">
        <v>0</v>
      </c>
      <c r="T254" s="35">
        <v>0</v>
      </c>
      <c r="U254" s="35">
        <v>0</v>
      </c>
      <c r="V254" s="51">
        <v>0</v>
      </c>
      <c r="W254" s="35">
        <v>0</v>
      </c>
      <c r="X254" s="51">
        <v>0</v>
      </c>
      <c r="Y254" s="51">
        <v>0</v>
      </c>
      <c r="Z254" s="51">
        <v>0</v>
      </c>
      <c r="AA254" s="35">
        <v>0</v>
      </c>
      <c r="AB254" s="51">
        <v>0</v>
      </c>
      <c r="AC254" s="51">
        <v>0</v>
      </c>
      <c r="AD254" s="51">
        <v>0</v>
      </c>
      <c r="AE254" s="35">
        <f t="shared" ref="AE254:AE257" si="67">R254-E254</f>
        <v>0</v>
      </c>
      <c r="AF254" s="96">
        <v>0</v>
      </c>
      <c r="AG254" s="35">
        <f t="shared" ref="AG254:AG257" si="68">S254-F254</f>
        <v>0</v>
      </c>
      <c r="AH254" s="96">
        <v>0</v>
      </c>
      <c r="AI254" s="36" t="s">
        <v>37</v>
      </c>
      <c r="AM254" s="15"/>
      <c r="AN254" s="20"/>
      <c r="AO254" s="15"/>
    </row>
    <row r="255" spans="1:41" ht="47.25" x14ac:dyDescent="0.25">
      <c r="A255" s="33" t="s">
        <v>678</v>
      </c>
      <c r="B255" s="82" t="s">
        <v>681</v>
      </c>
      <c r="C255" s="34" t="s">
        <v>682</v>
      </c>
      <c r="D255" s="51">
        <v>63.8</v>
      </c>
      <c r="E255" s="51">
        <v>0</v>
      </c>
      <c r="F255" s="51">
        <v>0</v>
      </c>
      <c r="G255" s="35">
        <v>0</v>
      </c>
      <c r="H255" s="35">
        <v>0</v>
      </c>
      <c r="I255" s="51">
        <v>0</v>
      </c>
      <c r="J255" s="35">
        <v>0</v>
      </c>
      <c r="K255" s="35">
        <v>0</v>
      </c>
      <c r="L255" s="51">
        <v>0</v>
      </c>
      <c r="M255" s="51">
        <v>0</v>
      </c>
      <c r="N255" s="35">
        <v>0</v>
      </c>
      <c r="O255" s="51">
        <v>0</v>
      </c>
      <c r="P255" s="51">
        <v>0</v>
      </c>
      <c r="Q255" s="51">
        <v>0</v>
      </c>
      <c r="R255" s="51">
        <v>0</v>
      </c>
      <c r="S255" s="51">
        <v>0</v>
      </c>
      <c r="T255" s="35">
        <v>0</v>
      </c>
      <c r="U255" s="35">
        <v>0</v>
      </c>
      <c r="V255" s="51">
        <v>0</v>
      </c>
      <c r="W255" s="35">
        <v>0</v>
      </c>
      <c r="X255" s="51">
        <v>0</v>
      </c>
      <c r="Y255" s="51">
        <v>0</v>
      </c>
      <c r="Z255" s="51">
        <v>0</v>
      </c>
      <c r="AA255" s="35">
        <v>0</v>
      </c>
      <c r="AB255" s="51">
        <v>0</v>
      </c>
      <c r="AC255" s="51">
        <v>0</v>
      </c>
      <c r="AD255" s="51">
        <v>0</v>
      </c>
      <c r="AE255" s="35">
        <f t="shared" si="67"/>
        <v>0</v>
      </c>
      <c r="AF255" s="96">
        <v>0</v>
      </c>
      <c r="AG255" s="35">
        <f t="shared" si="68"/>
        <v>0</v>
      </c>
      <c r="AH255" s="96">
        <v>0</v>
      </c>
      <c r="AI255" s="36" t="s">
        <v>37</v>
      </c>
      <c r="AM255" s="15"/>
      <c r="AN255" s="20"/>
      <c r="AO255" s="15"/>
    </row>
    <row r="256" spans="1:41" ht="63" x14ac:dyDescent="0.25">
      <c r="A256" s="33" t="s">
        <v>678</v>
      </c>
      <c r="B256" s="82" t="s">
        <v>683</v>
      </c>
      <c r="C256" s="34" t="s">
        <v>684</v>
      </c>
      <c r="D256" s="51">
        <v>29.081999999999997</v>
      </c>
      <c r="E256" s="51">
        <v>0</v>
      </c>
      <c r="F256" s="51">
        <v>29.082000000000001</v>
      </c>
      <c r="G256" s="35">
        <v>0</v>
      </c>
      <c r="H256" s="35">
        <v>0</v>
      </c>
      <c r="I256" s="51">
        <v>0.89900000000000002</v>
      </c>
      <c r="J256" s="35">
        <v>0</v>
      </c>
      <c r="K256" s="35" t="s">
        <v>685</v>
      </c>
      <c r="L256" s="51">
        <v>0</v>
      </c>
      <c r="M256" s="51">
        <v>0</v>
      </c>
      <c r="N256" s="35">
        <v>0</v>
      </c>
      <c r="O256" s="51">
        <v>0</v>
      </c>
      <c r="P256" s="51">
        <v>0</v>
      </c>
      <c r="Q256" s="51">
        <v>0</v>
      </c>
      <c r="R256" s="51">
        <v>0</v>
      </c>
      <c r="S256" s="51">
        <v>28.995666159999999</v>
      </c>
      <c r="T256" s="35">
        <v>0</v>
      </c>
      <c r="U256" s="35">
        <v>0</v>
      </c>
      <c r="V256" s="51">
        <v>0.33700000000000002</v>
      </c>
      <c r="W256" s="35">
        <v>0</v>
      </c>
      <c r="X256" s="50" t="s">
        <v>685</v>
      </c>
      <c r="Y256" s="51">
        <v>0</v>
      </c>
      <c r="Z256" s="51">
        <v>0</v>
      </c>
      <c r="AA256" s="35">
        <v>0</v>
      </c>
      <c r="AB256" s="51">
        <v>0</v>
      </c>
      <c r="AC256" s="51">
        <v>0</v>
      </c>
      <c r="AD256" s="51">
        <v>0</v>
      </c>
      <c r="AE256" s="35">
        <f t="shared" si="67"/>
        <v>0</v>
      </c>
      <c r="AF256" s="96">
        <v>0</v>
      </c>
      <c r="AG256" s="35">
        <f t="shared" si="68"/>
        <v>-8.6333840000001771E-2</v>
      </c>
      <c r="AH256" s="96">
        <f t="shared" si="57"/>
        <v>-2.9686348944364819E-3</v>
      </c>
      <c r="AI256" s="36" t="s">
        <v>37</v>
      </c>
      <c r="AM256" s="15"/>
      <c r="AN256" s="20"/>
      <c r="AO256" s="15"/>
    </row>
    <row r="257" spans="1:41" ht="94.5" x14ac:dyDescent="0.25">
      <c r="A257" s="42" t="s">
        <v>678</v>
      </c>
      <c r="B257" s="90" t="s">
        <v>686</v>
      </c>
      <c r="C257" s="41" t="s">
        <v>687</v>
      </c>
      <c r="D257" s="35">
        <v>190.93578237</v>
      </c>
      <c r="E257" s="35">
        <v>0</v>
      </c>
      <c r="F257" s="35">
        <v>190.93578237</v>
      </c>
      <c r="G257" s="35">
        <v>0</v>
      </c>
      <c r="H257" s="35">
        <v>0</v>
      </c>
      <c r="I257" s="35">
        <v>0</v>
      </c>
      <c r="J257" s="35">
        <v>0</v>
      </c>
      <c r="K257" s="35" t="s">
        <v>688</v>
      </c>
      <c r="L257" s="35">
        <v>0</v>
      </c>
      <c r="M257" s="35">
        <v>0</v>
      </c>
      <c r="N257" s="35">
        <v>0</v>
      </c>
      <c r="O257" s="35">
        <v>5100</v>
      </c>
      <c r="P257" s="35">
        <v>0</v>
      </c>
      <c r="Q257" s="35">
        <v>0</v>
      </c>
      <c r="R257" s="35">
        <v>0</v>
      </c>
      <c r="S257" s="35">
        <v>189.64349473999999</v>
      </c>
      <c r="T257" s="35">
        <v>0</v>
      </c>
      <c r="U257" s="35">
        <v>0</v>
      </c>
      <c r="V257" s="35">
        <v>0</v>
      </c>
      <c r="W257" s="35">
        <v>0</v>
      </c>
      <c r="X257" s="35" t="s">
        <v>688</v>
      </c>
      <c r="Y257" s="35">
        <v>0</v>
      </c>
      <c r="Z257" s="35">
        <v>0</v>
      </c>
      <c r="AA257" s="35">
        <v>0</v>
      </c>
      <c r="AB257" s="35">
        <v>6000</v>
      </c>
      <c r="AC257" s="35">
        <v>0</v>
      </c>
      <c r="AD257" s="35">
        <v>0</v>
      </c>
      <c r="AE257" s="35">
        <f t="shared" si="67"/>
        <v>0</v>
      </c>
      <c r="AF257" s="96">
        <v>0</v>
      </c>
      <c r="AG257" s="35">
        <f t="shared" si="68"/>
        <v>-1.2922876300000041</v>
      </c>
      <c r="AH257" s="96">
        <f t="shared" si="57"/>
        <v>-6.7681794054494076E-3</v>
      </c>
      <c r="AI257" s="36" t="s">
        <v>37</v>
      </c>
      <c r="AM257" s="15"/>
      <c r="AN257" s="20"/>
      <c r="AO257" s="15"/>
    </row>
    <row r="258" spans="1:41" ht="31.5" x14ac:dyDescent="0.25">
      <c r="A258" s="27" t="s">
        <v>689</v>
      </c>
      <c r="B258" s="28" t="s">
        <v>95</v>
      </c>
      <c r="C258" s="29" t="s">
        <v>36</v>
      </c>
      <c r="D258" s="30">
        <v>0</v>
      </c>
      <c r="E258" s="30">
        <v>0</v>
      </c>
      <c r="F258" s="30">
        <v>0</v>
      </c>
      <c r="G258" s="30">
        <v>0</v>
      </c>
      <c r="H258" s="30">
        <v>0</v>
      </c>
      <c r="I258" s="30">
        <v>0</v>
      </c>
      <c r="J258" s="30">
        <v>0</v>
      </c>
      <c r="K258" s="30">
        <v>0</v>
      </c>
      <c r="L258" s="30">
        <v>0</v>
      </c>
      <c r="M258" s="30">
        <v>0</v>
      </c>
      <c r="N258" s="30">
        <v>0</v>
      </c>
      <c r="O258" s="30">
        <v>0</v>
      </c>
      <c r="P258" s="30">
        <v>0</v>
      </c>
      <c r="Q258" s="30">
        <v>0</v>
      </c>
      <c r="R258" s="30">
        <v>0</v>
      </c>
      <c r="S258" s="30">
        <v>0</v>
      </c>
      <c r="T258" s="30">
        <v>0</v>
      </c>
      <c r="U258" s="30">
        <v>0</v>
      </c>
      <c r="V258" s="30">
        <v>0</v>
      </c>
      <c r="W258" s="30">
        <v>0</v>
      </c>
      <c r="X258" s="30">
        <v>0</v>
      </c>
      <c r="Y258" s="30">
        <v>0</v>
      </c>
      <c r="Z258" s="30">
        <v>0</v>
      </c>
      <c r="AA258" s="30">
        <v>0</v>
      </c>
      <c r="AB258" s="30">
        <v>0</v>
      </c>
      <c r="AC258" s="30">
        <v>0</v>
      </c>
      <c r="AD258" s="30">
        <v>0</v>
      </c>
      <c r="AE258" s="30">
        <v>0</v>
      </c>
      <c r="AF258" s="31">
        <v>0</v>
      </c>
      <c r="AG258" s="30">
        <v>0</v>
      </c>
      <c r="AH258" s="31">
        <v>0</v>
      </c>
      <c r="AI258" s="32" t="s">
        <v>37</v>
      </c>
      <c r="AM258" s="15"/>
      <c r="AN258" s="20"/>
      <c r="AO258" s="15"/>
    </row>
    <row r="259" spans="1:41" ht="63" x14ac:dyDescent="0.25">
      <c r="A259" s="27" t="s">
        <v>690</v>
      </c>
      <c r="B259" s="28" t="s">
        <v>97</v>
      </c>
      <c r="C259" s="29" t="s">
        <v>36</v>
      </c>
      <c r="D259" s="30">
        <f t="shared" ref="D259:AG259" si="69">D260+D264+D265+D267</f>
        <v>312.50519873999997</v>
      </c>
      <c r="E259" s="30">
        <f t="shared" si="69"/>
        <v>0</v>
      </c>
      <c r="F259" s="30">
        <f t="shared" si="69"/>
        <v>30.622179700000004</v>
      </c>
      <c r="G259" s="30">
        <f t="shared" si="69"/>
        <v>0</v>
      </c>
      <c r="H259" s="30">
        <f t="shared" si="69"/>
        <v>0</v>
      </c>
      <c r="I259" s="30">
        <f t="shared" si="69"/>
        <v>1.909</v>
      </c>
      <c r="J259" s="30">
        <f t="shared" si="69"/>
        <v>0</v>
      </c>
      <c r="K259" s="30">
        <f t="shared" si="69"/>
        <v>0</v>
      </c>
      <c r="L259" s="30">
        <f t="shared" si="69"/>
        <v>4</v>
      </c>
      <c r="M259" s="30">
        <f t="shared" si="69"/>
        <v>0</v>
      </c>
      <c r="N259" s="30">
        <f t="shared" si="69"/>
        <v>0</v>
      </c>
      <c r="O259" s="30">
        <f t="shared" si="69"/>
        <v>0</v>
      </c>
      <c r="P259" s="30">
        <f t="shared" si="69"/>
        <v>0</v>
      </c>
      <c r="Q259" s="30">
        <f t="shared" si="69"/>
        <v>0</v>
      </c>
      <c r="R259" s="30">
        <f t="shared" si="69"/>
        <v>0</v>
      </c>
      <c r="S259" s="30">
        <f t="shared" si="69"/>
        <v>37.941692259999996</v>
      </c>
      <c r="T259" s="30">
        <f t="shared" si="69"/>
        <v>0</v>
      </c>
      <c r="U259" s="30">
        <f t="shared" si="69"/>
        <v>0</v>
      </c>
      <c r="V259" s="30">
        <f t="shared" si="69"/>
        <v>1.2410000000000001</v>
      </c>
      <c r="W259" s="30">
        <f t="shared" si="69"/>
        <v>0</v>
      </c>
      <c r="X259" s="30">
        <f t="shared" si="69"/>
        <v>0</v>
      </c>
      <c r="Y259" s="30">
        <f t="shared" si="69"/>
        <v>5</v>
      </c>
      <c r="Z259" s="30">
        <f t="shared" si="69"/>
        <v>4.2000000000000003E-2</v>
      </c>
      <c r="AA259" s="30">
        <f t="shared" si="69"/>
        <v>0</v>
      </c>
      <c r="AB259" s="30">
        <f t="shared" si="69"/>
        <v>0</v>
      </c>
      <c r="AC259" s="30">
        <f t="shared" si="69"/>
        <v>0</v>
      </c>
      <c r="AD259" s="30">
        <f t="shared" si="69"/>
        <v>0</v>
      </c>
      <c r="AE259" s="30">
        <f t="shared" si="69"/>
        <v>0</v>
      </c>
      <c r="AF259" s="31">
        <v>0</v>
      </c>
      <c r="AG259" s="30">
        <f t="shared" si="69"/>
        <v>7.3195125599999979</v>
      </c>
      <c r="AH259" s="31">
        <f t="shared" si="57"/>
        <v>0.23902650404732609</v>
      </c>
      <c r="AI259" s="32" t="s">
        <v>37</v>
      </c>
      <c r="AM259" s="15"/>
      <c r="AN259" s="20"/>
      <c r="AO259" s="15"/>
    </row>
    <row r="260" spans="1:41" ht="31.5" x14ac:dyDescent="0.25">
      <c r="A260" s="27" t="s">
        <v>691</v>
      </c>
      <c r="B260" s="28" t="s">
        <v>99</v>
      </c>
      <c r="C260" s="29" t="s">
        <v>36</v>
      </c>
      <c r="D260" s="30">
        <f>SUM(D261:D263)</f>
        <v>39.47</v>
      </c>
      <c r="E260" s="30">
        <f t="shared" ref="E260:AG260" si="70">SUM(E261:E263)</f>
        <v>0</v>
      </c>
      <c r="F260" s="30">
        <f t="shared" si="70"/>
        <v>0</v>
      </c>
      <c r="G260" s="30">
        <f t="shared" si="70"/>
        <v>0</v>
      </c>
      <c r="H260" s="30">
        <f t="shared" si="70"/>
        <v>0</v>
      </c>
      <c r="I260" s="30">
        <f t="shared" si="70"/>
        <v>0</v>
      </c>
      <c r="J260" s="30">
        <f t="shared" si="70"/>
        <v>0</v>
      </c>
      <c r="K260" s="30">
        <f t="shared" si="70"/>
        <v>0</v>
      </c>
      <c r="L260" s="30">
        <f t="shared" si="70"/>
        <v>0</v>
      </c>
      <c r="M260" s="30">
        <f t="shared" si="70"/>
        <v>0</v>
      </c>
      <c r="N260" s="30">
        <f t="shared" si="70"/>
        <v>0</v>
      </c>
      <c r="O260" s="30">
        <f t="shared" si="70"/>
        <v>0</v>
      </c>
      <c r="P260" s="30">
        <f t="shared" si="70"/>
        <v>0</v>
      </c>
      <c r="Q260" s="30">
        <f t="shared" si="70"/>
        <v>0</v>
      </c>
      <c r="R260" s="30">
        <f t="shared" si="70"/>
        <v>0</v>
      </c>
      <c r="S260" s="30">
        <f t="shared" si="70"/>
        <v>7.9196299999999997</v>
      </c>
      <c r="T260" s="30">
        <f t="shared" si="70"/>
        <v>0</v>
      </c>
      <c r="U260" s="30">
        <f t="shared" si="70"/>
        <v>0</v>
      </c>
      <c r="V260" s="30">
        <f t="shared" si="70"/>
        <v>0</v>
      </c>
      <c r="W260" s="30">
        <f t="shared" si="70"/>
        <v>0</v>
      </c>
      <c r="X260" s="30">
        <f t="shared" si="70"/>
        <v>0</v>
      </c>
      <c r="Y260" s="30">
        <f t="shared" si="70"/>
        <v>0</v>
      </c>
      <c r="Z260" s="30">
        <f t="shared" si="70"/>
        <v>4.2000000000000003E-2</v>
      </c>
      <c r="AA260" s="30">
        <f t="shared" si="70"/>
        <v>0</v>
      </c>
      <c r="AB260" s="30">
        <f t="shared" si="70"/>
        <v>0</v>
      </c>
      <c r="AC260" s="30">
        <f t="shared" si="70"/>
        <v>0</v>
      </c>
      <c r="AD260" s="30">
        <f t="shared" si="70"/>
        <v>0</v>
      </c>
      <c r="AE260" s="30">
        <f t="shared" si="70"/>
        <v>0</v>
      </c>
      <c r="AF260" s="31">
        <v>0</v>
      </c>
      <c r="AG260" s="30">
        <f t="shared" si="70"/>
        <v>7.9196299999999997</v>
      </c>
      <c r="AH260" s="31">
        <v>1</v>
      </c>
      <c r="AI260" s="32" t="s">
        <v>37</v>
      </c>
      <c r="AM260" s="15"/>
      <c r="AN260" s="20"/>
      <c r="AO260" s="15"/>
    </row>
    <row r="261" spans="1:41" ht="31.5" x14ac:dyDescent="0.25">
      <c r="A261" s="33" t="s">
        <v>691</v>
      </c>
      <c r="B261" s="82" t="s">
        <v>692</v>
      </c>
      <c r="C261" s="34" t="s">
        <v>693</v>
      </c>
      <c r="D261" s="35">
        <v>9.9</v>
      </c>
      <c r="E261" s="35">
        <v>0</v>
      </c>
      <c r="F261" s="35">
        <v>0</v>
      </c>
      <c r="G261" s="35">
        <v>0</v>
      </c>
      <c r="H261" s="35">
        <v>0</v>
      </c>
      <c r="I261" s="35">
        <v>0</v>
      </c>
      <c r="J261" s="35">
        <v>0</v>
      </c>
      <c r="K261" s="35">
        <v>0</v>
      </c>
      <c r="L261" s="35">
        <v>0</v>
      </c>
      <c r="M261" s="35">
        <v>0</v>
      </c>
      <c r="N261" s="35">
        <v>0</v>
      </c>
      <c r="O261" s="35">
        <v>0</v>
      </c>
      <c r="P261" s="35">
        <v>0</v>
      </c>
      <c r="Q261" s="35">
        <v>0</v>
      </c>
      <c r="R261" s="35">
        <v>0</v>
      </c>
      <c r="S261" s="35">
        <v>0</v>
      </c>
      <c r="T261" s="35">
        <v>0</v>
      </c>
      <c r="U261" s="35">
        <v>0</v>
      </c>
      <c r="V261" s="35">
        <v>0</v>
      </c>
      <c r="W261" s="35">
        <v>0</v>
      </c>
      <c r="X261" s="35">
        <v>0</v>
      </c>
      <c r="Y261" s="35">
        <v>0</v>
      </c>
      <c r="Z261" s="35">
        <v>0</v>
      </c>
      <c r="AA261" s="35">
        <v>0</v>
      </c>
      <c r="AB261" s="35">
        <v>0</v>
      </c>
      <c r="AC261" s="35">
        <v>0</v>
      </c>
      <c r="AD261" s="35">
        <v>0</v>
      </c>
      <c r="AE261" s="35">
        <f t="shared" ref="AE261:AE263" si="71">R261-E261</f>
        <v>0</v>
      </c>
      <c r="AF261" s="96">
        <v>0</v>
      </c>
      <c r="AG261" s="35">
        <f t="shared" ref="AG261:AG263" si="72">S261-F261</f>
        <v>0</v>
      </c>
      <c r="AH261" s="96">
        <v>0</v>
      </c>
      <c r="AI261" s="36" t="s">
        <v>37</v>
      </c>
      <c r="AM261" s="15"/>
      <c r="AN261" s="20"/>
      <c r="AO261" s="15"/>
    </row>
    <row r="262" spans="1:41" ht="31.5" x14ac:dyDescent="0.25">
      <c r="A262" s="33" t="s">
        <v>691</v>
      </c>
      <c r="B262" s="82" t="s">
        <v>694</v>
      </c>
      <c r="C262" s="34" t="s">
        <v>695</v>
      </c>
      <c r="D262" s="35">
        <v>14.785</v>
      </c>
      <c r="E262" s="35">
        <v>0</v>
      </c>
      <c r="F262" s="35">
        <v>0</v>
      </c>
      <c r="G262" s="35">
        <v>0</v>
      </c>
      <c r="H262" s="35">
        <v>0</v>
      </c>
      <c r="I262" s="35">
        <v>0</v>
      </c>
      <c r="J262" s="35">
        <v>0</v>
      </c>
      <c r="K262" s="35">
        <v>0</v>
      </c>
      <c r="L262" s="35">
        <v>0</v>
      </c>
      <c r="M262" s="35">
        <v>0</v>
      </c>
      <c r="N262" s="35">
        <v>0</v>
      </c>
      <c r="O262" s="35">
        <v>0</v>
      </c>
      <c r="P262" s="35">
        <v>0</v>
      </c>
      <c r="Q262" s="35">
        <v>0</v>
      </c>
      <c r="R262" s="35">
        <v>0</v>
      </c>
      <c r="S262" s="35">
        <v>0</v>
      </c>
      <c r="T262" s="35">
        <v>0</v>
      </c>
      <c r="U262" s="35">
        <v>0</v>
      </c>
      <c r="V262" s="35">
        <v>0</v>
      </c>
      <c r="W262" s="35">
        <v>0</v>
      </c>
      <c r="X262" s="35">
        <v>0</v>
      </c>
      <c r="Y262" s="35">
        <v>0</v>
      </c>
      <c r="Z262" s="35">
        <v>0</v>
      </c>
      <c r="AA262" s="35">
        <v>0</v>
      </c>
      <c r="AB262" s="35">
        <v>0</v>
      </c>
      <c r="AC262" s="35">
        <v>0</v>
      </c>
      <c r="AD262" s="35">
        <v>0</v>
      </c>
      <c r="AE262" s="35">
        <f t="shared" si="71"/>
        <v>0</v>
      </c>
      <c r="AF262" s="96">
        <v>0</v>
      </c>
      <c r="AG262" s="35">
        <f t="shared" si="72"/>
        <v>0</v>
      </c>
      <c r="AH262" s="96">
        <v>0</v>
      </c>
      <c r="AI262" s="36" t="s">
        <v>37</v>
      </c>
      <c r="AM262" s="15"/>
      <c r="AN262" s="20"/>
      <c r="AO262" s="15"/>
    </row>
    <row r="263" spans="1:41" ht="31.5" x14ac:dyDescent="0.25">
      <c r="A263" s="33" t="s">
        <v>691</v>
      </c>
      <c r="B263" s="82" t="s">
        <v>696</v>
      </c>
      <c r="C263" s="34" t="s">
        <v>697</v>
      </c>
      <c r="D263" s="35">
        <v>14.785</v>
      </c>
      <c r="E263" s="35">
        <v>0</v>
      </c>
      <c r="F263" s="35">
        <v>0</v>
      </c>
      <c r="G263" s="35">
        <v>0</v>
      </c>
      <c r="H263" s="35">
        <v>0</v>
      </c>
      <c r="I263" s="35">
        <v>0</v>
      </c>
      <c r="J263" s="35">
        <v>0</v>
      </c>
      <c r="K263" s="35">
        <v>0</v>
      </c>
      <c r="L263" s="35">
        <v>0</v>
      </c>
      <c r="M263" s="35">
        <v>0</v>
      </c>
      <c r="N263" s="35">
        <v>0</v>
      </c>
      <c r="O263" s="35">
        <v>0</v>
      </c>
      <c r="P263" s="35">
        <v>0</v>
      </c>
      <c r="Q263" s="35">
        <v>0</v>
      </c>
      <c r="R263" s="35">
        <v>0</v>
      </c>
      <c r="S263" s="35">
        <v>7.9196299999999997</v>
      </c>
      <c r="T263" s="35">
        <v>0</v>
      </c>
      <c r="U263" s="35">
        <v>0</v>
      </c>
      <c r="V263" s="35">
        <v>0</v>
      </c>
      <c r="W263" s="35">
        <v>0</v>
      </c>
      <c r="X263" s="35" t="s">
        <v>698</v>
      </c>
      <c r="Y263" s="35">
        <v>0</v>
      </c>
      <c r="Z263" s="35">
        <v>4.2000000000000003E-2</v>
      </c>
      <c r="AA263" s="35">
        <v>0</v>
      </c>
      <c r="AB263" s="35">
        <v>0</v>
      </c>
      <c r="AC263" s="35">
        <v>0</v>
      </c>
      <c r="AD263" s="35">
        <v>0</v>
      </c>
      <c r="AE263" s="35">
        <f t="shared" si="71"/>
        <v>0</v>
      </c>
      <c r="AF263" s="96">
        <v>0</v>
      </c>
      <c r="AG263" s="35">
        <f t="shared" si="72"/>
        <v>7.9196299999999997</v>
      </c>
      <c r="AH263" s="96">
        <v>1</v>
      </c>
      <c r="AI263" s="36" t="s">
        <v>699</v>
      </c>
      <c r="AM263" s="15"/>
      <c r="AN263" s="20"/>
      <c r="AO263" s="15"/>
    </row>
    <row r="264" spans="1:41" x14ac:dyDescent="0.25">
      <c r="A264" s="27" t="s">
        <v>700</v>
      </c>
      <c r="B264" s="28" t="s">
        <v>107</v>
      </c>
      <c r="C264" s="29" t="s">
        <v>36</v>
      </c>
      <c r="D264" s="30">
        <v>0</v>
      </c>
      <c r="E264" s="30">
        <v>0</v>
      </c>
      <c r="F264" s="30">
        <v>0</v>
      </c>
      <c r="G264" s="30">
        <v>0</v>
      </c>
      <c r="H264" s="30">
        <v>0</v>
      </c>
      <c r="I264" s="30">
        <v>0</v>
      </c>
      <c r="J264" s="30">
        <v>0</v>
      </c>
      <c r="K264" s="30">
        <v>0</v>
      </c>
      <c r="L264" s="30">
        <v>0</v>
      </c>
      <c r="M264" s="30">
        <v>0</v>
      </c>
      <c r="N264" s="30">
        <v>0</v>
      </c>
      <c r="O264" s="30">
        <v>0</v>
      </c>
      <c r="P264" s="30">
        <v>0</v>
      </c>
      <c r="Q264" s="30">
        <v>0</v>
      </c>
      <c r="R264" s="30">
        <v>0</v>
      </c>
      <c r="S264" s="30">
        <v>0</v>
      </c>
      <c r="T264" s="30">
        <v>0</v>
      </c>
      <c r="U264" s="30">
        <v>0</v>
      </c>
      <c r="V264" s="30">
        <v>0</v>
      </c>
      <c r="W264" s="30">
        <v>0</v>
      </c>
      <c r="X264" s="30">
        <v>0</v>
      </c>
      <c r="Y264" s="30">
        <v>0</v>
      </c>
      <c r="Z264" s="30">
        <v>0</v>
      </c>
      <c r="AA264" s="30">
        <v>0</v>
      </c>
      <c r="AB264" s="30">
        <v>0</v>
      </c>
      <c r="AC264" s="30">
        <v>0</v>
      </c>
      <c r="AD264" s="30">
        <v>0</v>
      </c>
      <c r="AE264" s="30">
        <v>0</v>
      </c>
      <c r="AF264" s="31">
        <v>0</v>
      </c>
      <c r="AG264" s="30">
        <v>0</v>
      </c>
      <c r="AH264" s="31">
        <v>0</v>
      </c>
      <c r="AI264" s="32" t="s">
        <v>37</v>
      </c>
      <c r="AM264" s="15"/>
      <c r="AN264" s="20"/>
      <c r="AO264" s="15"/>
    </row>
    <row r="265" spans="1:41" x14ac:dyDescent="0.25">
      <c r="A265" s="27" t="s">
        <v>701</v>
      </c>
      <c r="B265" s="28" t="s">
        <v>119</v>
      </c>
      <c r="C265" s="29" t="s">
        <v>36</v>
      </c>
      <c r="D265" s="30">
        <f>SUM(D266)</f>
        <v>13.464</v>
      </c>
      <c r="E265" s="30">
        <f t="shared" ref="E265:AG265" si="73">SUM(E266)</f>
        <v>0</v>
      </c>
      <c r="F265" s="30">
        <f t="shared" si="73"/>
        <v>13.464</v>
      </c>
      <c r="G265" s="30">
        <f t="shared" si="73"/>
        <v>0</v>
      </c>
      <c r="H265" s="30">
        <f t="shared" si="73"/>
        <v>0</v>
      </c>
      <c r="I265" s="30">
        <f t="shared" si="73"/>
        <v>1.909</v>
      </c>
      <c r="J265" s="30">
        <f t="shared" si="73"/>
        <v>0</v>
      </c>
      <c r="K265" s="30">
        <f t="shared" si="73"/>
        <v>0</v>
      </c>
      <c r="L265" s="30">
        <f t="shared" si="73"/>
        <v>0</v>
      </c>
      <c r="M265" s="30">
        <f t="shared" si="73"/>
        <v>0</v>
      </c>
      <c r="N265" s="30">
        <f t="shared" si="73"/>
        <v>0</v>
      </c>
      <c r="O265" s="30">
        <f t="shared" si="73"/>
        <v>0</v>
      </c>
      <c r="P265" s="30">
        <f t="shared" si="73"/>
        <v>0</v>
      </c>
      <c r="Q265" s="30">
        <f t="shared" si="73"/>
        <v>0</v>
      </c>
      <c r="R265" s="30">
        <f t="shared" si="73"/>
        <v>0</v>
      </c>
      <c r="S265" s="30">
        <f t="shared" si="73"/>
        <v>13.16348582</v>
      </c>
      <c r="T265" s="30">
        <f t="shared" si="73"/>
        <v>0</v>
      </c>
      <c r="U265" s="30">
        <f t="shared" si="73"/>
        <v>0</v>
      </c>
      <c r="V265" s="30">
        <f t="shared" si="73"/>
        <v>1.2410000000000001</v>
      </c>
      <c r="W265" s="30">
        <f t="shared" si="73"/>
        <v>0</v>
      </c>
      <c r="X265" s="30">
        <f t="shared" si="73"/>
        <v>0</v>
      </c>
      <c r="Y265" s="30">
        <f t="shared" si="73"/>
        <v>0</v>
      </c>
      <c r="Z265" s="30">
        <f t="shared" si="73"/>
        <v>0</v>
      </c>
      <c r="AA265" s="30">
        <f t="shared" si="73"/>
        <v>0</v>
      </c>
      <c r="AB265" s="30">
        <f t="shared" si="73"/>
        <v>0</v>
      </c>
      <c r="AC265" s="30">
        <f t="shared" si="73"/>
        <v>0</v>
      </c>
      <c r="AD265" s="30">
        <f t="shared" si="73"/>
        <v>0</v>
      </c>
      <c r="AE265" s="30">
        <f t="shared" si="73"/>
        <v>0</v>
      </c>
      <c r="AF265" s="31">
        <v>0</v>
      </c>
      <c r="AG265" s="30">
        <f t="shared" si="73"/>
        <v>-0.30051418000000041</v>
      </c>
      <c r="AH265" s="31">
        <f t="shared" si="57"/>
        <v>-2.2319829174093909E-2</v>
      </c>
      <c r="AI265" s="32" t="s">
        <v>37</v>
      </c>
      <c r="AM265" s="15"/>
      <c r="AN265" s="20"/>
      <c r="AO265" s="15"/>
    </row>
    <row r="266" spans="1:41" ht="31.5" x14ac:dyDescent="0.25">
      <c r="A266" s="33" t="s">
        <v>701</v>
      </c>
      <c r="B266" s="82" t="s">
        <v>702</v>
      </c>
      <c r="C266" s="34" t="s">
        <v>703</v>
      </c>
      <c r="D266" s="35">
        <v>13.464</v>
      </c>
      <c r="E266" s="35">
        <v>0</v>
      </c>
      <c r="F266" s="35">
        <v>13.464</v>
      </c>
      <c r="G266" s="35">
        <v>0</v>
      </c>
      <c r="H266" s="35">
        <v>0</v>
      </c>
      <c r="I266" s="35">
        <v>1.909</v>
      </c>
      <c r="J266" s="35">
        <v>0</v>
      </c>
      <c r="K266" s="35" t="s">
        <v>704</v>
      </c>
      <c r="L266" s="35">
        <v>0</v>
      </c>
      <c r="M266" s="35">
        <v>0</v>
      </c>
      <c r="N266" s="35">
        <v>0</v>
      </c>
      <c r="O266" s="35">
        <v>0</v>
      </c>
      <c r="P266" s="35">
        <v>0</v>
      </c>
      <c r="Q266" s="35">
        <v>0</v>
      </c>
      <c r="R266" s="35">
        <v>0</v>
      </c>
      <c r="S266" s="35">
        <v>13.16348582</v>
      </c>
      <c r="T266" s="35">
        <v>0</v>
      </c>
      <c r="U266" s="35">
        <v>0</v>
      </c>
      <c r="V266" s="35">
        <v>1.2410000000000001</v>
      </c>
      <c r="W266" s="35">
        <v>0</v>
      </c>
      <c r="X266" s="35" t="s">
        <v>704</v>
      </c>
      <c r="Y266" s="35">
        <v>0</v>
      </c>
      <c r="Z266" s="35">
        <v>0</v>
      </c>
      <c r="AA266" s="35">
        <v>0</v>
      </c>
      <c r="AB266" s="35">
        <v>0</v>
      </c>
      <c r="AC266" s="35">
        <v>0</v>
      </c>
      <c r="AD266" s="35">
        <v>0</v>
      </c>
      <c r="AE266" s="35">
        <f>R266-E266</f>
        <v>0</v>
      </c>
      <c r="AF266" s="96">
        <v>0</v>
      </c>
      <c r="AG266" s="35">
        <f>S266-F266</f>
        <v>-0.30051418000000041</v>
      </c>
      <c r="AH266" s="96">
        <f t="shared" si="57"/>
        <v>-2.2319829174093909E-2</v>
      </c>
      <c r="AI266" s="36" t="s">
        <v>37</v>
      </c>
      <c r="AM266" s="15"/>
      <c r="AN266" s="20"/>
      <c r="AO266" s="15"/>
    </row>
    <row r="267" spans="1:41" ht="31.5" x14ac:dyDescent="0.25">
      <c r="A267" s="27" t="s">
        <v>705</v>
      </c>
      <c r="B267" s="28" t="s">
        <v>125</v>
      </c>
      <c r="C267" s="29" t="s">
        <v>36</v>
      </c>
      <c r="D267" s="30">
        <f>SUM(D268:D275)</f>
        <v>259.57119874</v>
      </c>
      <c r="E267" s="30">
        <f>SUM(E268:E275)</f>
        <v>0</v>
      </c>
      <c r="F267" s="30">
        <f t="shared" ref="F267:AG267" si="74">SUM(F268:F275)</f>
        <v>17.158179700000002</v>
      </c>
      <c r="G267" s="30">
        <f t="shared" si="74"/>
        <v>0</v>
      </c>
      <c r="H267" s="30">
        <f t="shared" si="74"/>
        <v>0</v>
      </c>
      <c r="I267" s="30">
        <f t="shared" si="74"/>
        <v>0</v>
      </c>
      <c r="J267" s="30">
        <f t="shared" si="74"/>
        <v>0</v>
      </c>
      <c r="K267" s="30">
        <f t="shared" si="74"/>
        <v>0</v>
      </c>
      <c r="L267" s="30">
        <f t="shared" si="74"/>
        <v>4</v>
      </c>
      <c r="M267" s="30">
        <f t="shared" si="74"/>
        <v>0</v>
      </c>
      <c r="N267" s="30">
        <f t="shared" si="74"/>
        <v>0</v>
      </c>
      <c r="O267" s="30">
        <f t="shared" si="74"/>
        <v>0</v>
      </c>
      <c r="P267" s="30">
        <f t="shared" si="74"/>
        <v>0</v>
      </c>
      <c r="Q267" s="30">
        <f t="shared" si="74"/>
        <v>0</v>
      </c>
      <c r="R267" s="30">
        <f t="shared" si="74"/>
        <v>0</v>
      </c>
      <c r="S267" s="30">
        <f t="shared" si="74"/>
        <v>16.85857644</v>
      </c>
      <c r="T267" s="30">
        <f t="shared" si="74"/>
        <v>0</v>
      </c>
      <c r="U267" s="30">
        <f t="shared" si="74"/>
        <v>0</v>
      </c>
      <c r="V267" s="30">
        <f t="shared" si="74"/>
        <v>0</v>
      </c>
      <c r="W267" s="30">
        <f t="shared" si="74"/>
        <v>0</v>
      </c>
      <c r="X267" s="30">
        <f t="shared" si="74"/>
        <v>0</v>
      </c>
      <c r="Y267" s="30">
        <f t="shared" si="74"/>
        <v>5</v>
      </c>
      <c r="Z267" s="30">
        <f t="shared" si="74"/>
        <v>0</v>
      </c>
      <c r="AA267" s="30">
        <f t="shared" si="74"/>
        <v>0</v>
      </c>
      <c r="AB267" s="30">
        <f t="shared" si="74"/>
        <v>0</v>
      </c>
      <c r="AC267" s="30">
        <f t="shared" si="74"/>
        <v>0</v>
      </c>
      <c r="AD267" s="30">
        <f t="shared" si="74"/>
        <v>0</v>
      </c>
      <c r="AE267" s="30">
        <f t="shared" si="74"/>
        <v>0</v>
      </c>
      <c r="AF267" s="31">
        <v>0</v>
      </c>
      <c r="AG267" s="30">
        <f t="shared" si="74"/>
        <v>-0.29960326000000093</v>
      </c>
      <c r="AH267" s="31">
        <f t="shared" si="57"/>
        <v>-1.7461249691888989E-2</v>
      </c>
      <c r="AI267" s="32" t="s">
        <v>37</v>
      </c>
      <c r="AM267" s="15"/>
      <c r="AN267" s="20"/>
      <c r="AO267" s="15"/>
    </row>
    <row r="268" spans="1:41" ht="31.5" x14ac:dyDescent="0.25">
      <c r="A268" s="33" t="s">
        <v>705</v>
      </c>
      <c r="B268" s="86" t="s">
        <v>706</v>
      </c>
      <c r="C268" s="41" t="s">
        <v>707</v>
      </c>
      <c r="D268" s="35">
        <v>4.2287651899999998</v>
      </c>
      <c r="E268" s="35">
        <v>0</v>
      </c>
      <c r="F268" s="35">
        <v>0</v>
      </c>
      <c r="G268" s="35">
        <v>0</v>
      </c>
      <c r="H268" s="35">
        <v>0</v>
      </c>
      <c r="I268" s="35">
        <v>0</v>
      </c>
      <c r="J268" s="35">
        <v>0</v>
      </c>
      <c r="K268" s="35">
        <v>0</v>
      </c>
      <c r="L268" s="35">
        <v>0</v>
      </c>
      <c r="M268" s="35">
        <v>0</v>
      </c>
      <c r="N268" s="35">
        <v>0</v>
      </c>
      <c r="O268" s="35">
        <v>0</v>
      </c>
      <c r="P268" s="35">
        <v>0</v>
      </c>
      <c r="Q268" s="35">
        <v>0</v>
      </c>
      <c r="R268" s="35">
        <v>0</v>
      </c>
      <c r="S268" s="35">
        <v>0</v>
      </c>
      <c r="T268" s="35">
        <v>0</v>
      </c>
      <c r="U268" s="35">
        <v>0</v>
      </c>
      <c r="V268" s="35">
        <v>0</v>
      </c>
      <c r="W268" s="35">
        <v>0</v>
      </c>
      <c r="X268" s="35">
        <v>0</v>
      </c>
      <c r="Y268" s="35">
        <v>0</v>
      </c>
      <c r="Z268" s="35">
        <v>0</v>
      </c>
      <c r="AA268" s="35">
        <v>0</v>
      </c>
      <c r="AB268" s="35">
        <v>0</v>
      </c>
      <c r="AC268" s="35">
        <v>0</v>
      </c>
      <c r="AD268" s="35">
        <v>0</v>
      </c>
      <c r="AE268" s="35">
        <f t="shared" ref="AE268:AE275" si="75">R268-E268</f>
        <v>0</v>
      </c>
      <c r="AF268" s="96">
        <v>0</v>
      </c>
      <c r="AG268" s="35">
        <f t="shared" ref="AG268:AG275" si="76">S268-F268</f>
        <v>0</v>
      </c>
      <c r="AH268" s="96">
        <v>0</v>
      </c>
      <c r="AI268" s="36" t="s">
        <v>37</v>
      </c>
      <c r="AM268" s="15"/>
      <c r="AN268" s="20"/>
      <c r="AO268" s="15"/>
    </row>
    <row r="269" spans="1:41" ht="31.5" x14ac:dyDescent="0.25">
      <c r="A269" s="33" t="s">
        <v>705</v>
      </c>
      <c r="B269" s="86" t="s">
        <v>708</v>
      </c>
      <c r="C269" s="41" t="s">
        <v>709</v>
      </c>
      <c r="D269" s="35">
        <v>0.88</v>
      </c>
      <c r="E269" s="35">
        <v>0</v>
      </c>
      <c r="F269" s="35">
        <v>0.88</v>
      </c>
      <c r="G269" s="35">
        <v>0</v>
      </c>
      <c r="H269" s="35">
        <v>0</v>
      </c>
      <c r="I269" s="35">
        <v>0</v>
      </c>
      <c r="J269" s="35">
        <v>0</v>
      </c>
      <c r="K269" s="35" t="s">
        <v>710</v>
      </c>
      <c r="L269" s="35">
        <v>1</v>
      </c>
      <c r="M269" s="35">
        <v>0</v>
      </c>
      <c r="N269" s="35">
        <v>0</v>
      </c>
      <c r="O269" s="35">
        <v>0</v>
      </c>
      <c r="P269" s="35">
        <v>0</v>
      </c>
      <c r="Q269" s="35">
        <v>0</v>
      </c>
      <c r="R269" s="35">
        <v>0</v>
      </c>
      <c r="S269" s="35">
        <v>0.97896780000000005</v>
      </c>
      <c r="T269" s="35">
        <v>0</v>
      </c>
      <c r="U269" s="35">
        <v>0</v>
      </c>
      <c r="V269" s="35">
        <v>0</v>
      </c>
      <c r="W269" s="35">
        <v>0</v>
      </c>
      <c r="X269" s="35" t="s">
        <v>710</v>
      </c>
      <c r="Y269" s="35">
        <v>1</v>
      </c>
      <c r="Z269" s="35">
        <v>0</v>
      </c>
      <c r="AA269" s="35">
        <v>0</v>
      </c>
      <c r="AB269" s="35">
        <v>0</v>
      </c>
      <c r="AC269" s="35">
        <v>0</v>
      </c>
      <c r="AD269" s="35">
        <v>0</v>
      </c>
      <c r="AE269" s="35">
        <f t="shared" si="75"/>
        <v>0</v>
      </c>
      <c r="AF269" s="96">
        <v>0</v>
      </c>
      <c r="AG269" s="35">
        <f t="shared" si="76"/>
        <v>9.896780000000005E-2</v>
      </c>
      <c r="AH269" s="96">
        <f t="shared" si="57"/>
        <v>0.11246340909090914</v>
      </c>
      <c r="AI269" s="36" t="s">
        <v>711</v>
      </c>
      <c r="AM269" s="15"/>
      <c r="AN269" s="20"/>
      <c r="AO269" s="15"/>
    </row>
    <row r="270" spans="1:41" ht="31.5" x14ac:dyDescent="0.25">
      <c r="A270" s="33" t="s">
        <v>705</v>
      </c>
      <c r="B270" s="86" t="s">
        <v>712</v>
      </c>
      <c r="C270" s="41" t="s">
        <v>713</v>
      </c>
      <c r="D270" s="35">
        <v>72.3</v>
      </c>
      <c r="E270" s="35">
        <v>0</v>
      </c>
      <c r="F270" s="35">
        <v>0</v>
      </c>
      <c r="G270" s="35">
        <v>0</v>
      </c>
      <c r="H270" s="35">
        <v>0</v>
      </c>
      <c r="I270" s="35">
        <v>0</v>
      </c>
      <c r="J270" s="35">
        <v>0</v>
      </c>
      <c r="K270" s="35">
        <v>0</v>
      </c>
      <c r="L270" s="35">
        <v>0</v>
      </c>
      <c r="M270" s="35">
        <v>0</v>
      </c>
      <c r="N270" s="35">
        <v>0</v>
      </c>
      <c r="O270" s="35">
        <v>0</v>
      </c>
      <c r="P270" s="35">
        <v>0</v>
      </c>
      <c r="Q270" s="35">
        <v>0</v>
      </c>
      <c r="R270" s="35">
        <v>0</v>
      </c>
      <c r="S270" s="35">
        <v>0</v>
      </c>
      <c r="T270" s="35">
        <v>0</v>
      </c>
      <c r="U270" s="35">
        <v>0</v>
      </c>
      <c r="V270" s="35">
        <v>0</v>
      </c>
      <c r="W270" s="35">
        <v>0</v>
      </c>
      <c r="X270" s="35">
        <v>0</v>
      </c>
      <c r="Y270" s="35">
        <v>0</v>
      </c>
      <c r="Z270" s="35">
        <v>0</v>
      </c>
      <c r="AA270" s="35">
        <v>0</v>
      </c>
      <c r="AB270" s="35">
        <v>0</v>
      </c>
      <c r="AC270" s="35">
        <v>0</v>
      </c>
      <c r="AD270" s="35">
        <v>0</v>
      </c>
      <c r="AE270" s="35">
        <f t="shared" si="75"/>
        <v>0</v>
      </c>
      <c r="AF270" s="96">
        <v>0</v>
      </c>
      <c r="AG270" s="35">
        <f t="shared" si="76"/>
        <v>0</v>
      </c>
      <c r="AH270" s="96">
        <v>0</v>
      </c>
      <c r="AI270" s="36" t="s">
        <v>37</v>
      </c>
      <c r="AM270" s="15"/>
      <c r="AN270" s="20"/>
      <c r="AO270" s="15"/>
    </row>
    <row r="271" spans="1:41" ht="31.5" x14ac:dyDescent="0.25">
      <c r="A271" s="33" t="s">
        <v>705</v>
      </c>
      <c r="B271" s="86" t="s">
        <v>714</v>
      </c>
      <c r="C271" s="41" t="s">
        <v>715</v>
      </c>
      <c r="D271" s="35">
        <v>28.429824410000002</v>
      </c>
      <c r="E271" s="35">
        <v>0</v>
      </c>
      <c r="F271" s="35">
        <v>0</v>
      </c>
      <c r="G271" s="35">
        <v>0</v>
      </c>
      <c r="H271" s="35">
        <v>0</v>
      </c>
      <c r="I271" s="35">
        <v>0</v>
      </c>
      <c r="J271" s="35">
        <v>0</v>
      </c>
      <c r="K271" s="35">
        <v>0</v>
      </c>
      <c r="L271" s="35">
        <v>0</v>
      </c>
      <c r="M271" s="35">
        <v>0</v>
      </c>
      <c r="N271" s="35">
        <v>0</v>
      </c>
      <c r="O271" s="35">
        <v>0</v>
      </c>
      <c r="P271" s="35">
        <v>0</v>
      </c>
      <c r="Q271" s="35">
        <v>0</v>
      </c>
      <c r="R271" s="35">
        <v>0</v>
      </c>
      <c r="S271" s="35">
        <v>0</v>
      </c>
      <c r="T271" s="35">
        <v>0</v>
      </c>
      <c r="U271" s="35">
        <v>0</v>
      </c>
      <c r="V271" s="35">
        <v>0</v>
      </c>
      <c r="W271" s="35">
        <v>0</v>
      </c>
      <c r="X271" s="35">
        <v>0</v>
      </c>
      <c r="Y271" s="35">
        <v>0</v>
      </c>
      <c r="Z271" s="35">
        <v>0</v>
      </c>
      <c r="AA271" s="35">
        <v>0</v>
      </c>
      <c r="AB271" s="35">
        <v>0</v>
      </c>
      <c r="AC271" s="35">
        <v>0</v>
      </c>
      <c r="AD271" s="35">
        <v>0</v>
      </c>
      <c r="AE271" s="35">
        <f t="shared" si="75"/>
        <v>0</v>
      </c>
      <c r="AF271" s="96">
        <v>0</v>
      </c>
      <c r="AG271" s="35">
        <f t="shared" si="76"/>
        <v>0</v>
      </c>
      <c r="AH271" s="96">
        <v>0</v>
      </c>
      <c r="AI271" s="36" t="s">
        <v>37</v>
      </c>
      <c r="AM271" s="15"/>
      <c r="AN271" s="20"/>
      <c r="AO271" s="15"/>
    </row>
    <row r="272" spans="1:41" ht="47.25" x14ac:dyDescent="0.25">
      <c r="A272" s="33" t="s">
        <v>705</v>
      </c>
      <c r="B272" s="86" t="s">
        <v>716</v>
      </c>
      <c r="C272" s="41" t="s">
        <v>717</v>
      </c>
      <c r="D272" s="35">
        <v>18.705642320000003</v>
      </c>
      <c r="E272" s="35">
        <v>0</v>
      </c>
      <c r="F272" s="35">
        <v>8.9668900000000011</v>
      </c>
      <c r="G272" s="35">
        <v>0</v>
      </c>
      <c r="H272" s="35">
        <v>0</v>
      </c>
      <c r="I272" s="35">
        <v>0</v>
      </c>
      <c r="J272" s="35">
        <v>0</v>
      </c>
      <c r="K272" s="35" t="s">
        <v>718</v>
      </c>
      <c r="L272" s="35">
        <v>1</v>
      </c>
      <c r="M272" s="35">
        <v>0</v>
      </c>
      <c r="N272" s="35">
        <v>0</v>
      </c>
      <c r="O272" s="35">
        <v>0</v>
      </c>
      <c r="P272" s="35">
        <v>0</v>
      </c>
      <c r="Q272" s="35">
        <v>0</v>
      </c>
      <c r="R272" s="35">
        <v>0</v>
      </c>
      <c r="S272" s="35">
        <v>8.8572258399999999</v>
      </c>
      <c r="T272" s="35">
        <v>0</v>
      </c>
      <c r="U272" s="35">
        <v>0</v>
      </c>
      <c r="V272" s="35">
        <v>0</v>
      </c>
      <c r="W272" s="35">
        <v>0</v>
      </c>
      <c r="X272" s="35" t="s">
        <v>718</v>
      </c>
      <c r="Y272" s="35">
        <v>1</v>
      </c>
      <c r="Z272" s="35">
        <v>0</v>
      </c>
      <c r="AA272" s="35">
        <v>0</v>
      </c>
      <c r="AB272" s="35">
        <v>0</v>
      </c>
      <c r="AC272" s="35">
        <v>0</v>
      </c>
      <c r="AD272" s="35">
        <v>0</v>
      </c>
      <c r="AE272" s="35">
        <f t="shared" si="75"/>
        <v>0</v>
      </c>
      <c r="AF272" s="96">
        <v>0</v>
      </c>
      <c r="AG272" s="35">
        <f t="shared" si="76"/>
        <v>-0.10966416000000123</v>
      </c>
      <c r="AH272" s="96">
        <f t="shared" si="57"/>
        <v>-1.2229899106602313E-2</v>
      </c>
      <c r="AI272" s="36" t="s">
        <v>37</v>
      </c>
      <c r="AM272" s="15"/>
      <c r="AN272" s="20"/>
      <c r="AO272" s="15"/>
    </row>
    <row r="273" spans="1:41" ht="31.5" x14ac:dyDescent="0.25">
      <c r="A273" s="33" t="s">
        <v>705</v>
      </c>
      <c r="B273" s="86" t="s">
        <v>719</v>
      </c>
      <c r="C273" s="41" t="s">
        <v>720</v>
      </c>
      <c r="D273" s="35">
        <v>98.734999999999999</v>
      </c>
      <c r="E273" s="35">
        <v>0</v>
      </c>
      <c r="F273" s="35">
        <v>2.266</v>
      </c>
      <c r="G273" s="35">
        <v>0</v>
      </c>
      <c r="H273" s="35">
        <v>0</v>
      </c>
      <c r="I273" s="35">
        <v>0</v>
      </c>
      <c r="J273" s="35">
        <v>0</v>
      </c>
      <c r="K273" s="35" t="s">
        <v>721</v>
      </c>
      <c r="L273" s="35">
        <v>1</v>
      </c>
      <c r="M273" s="35">
        <v>0</v>
      </c>
      <c r="N273" s="35">
        <v>0</v>
      </c>
      <c r="O273" s="35">
        <v>0</v>
      </c>
      <c r="P273" s="35">
        <v>0</v>
      </c>
      <c r="Q273" s="35">
        <v>0</v>
      </c>
      <c r="R273" s="35">
        <v>0</v>
      </c>
      <c r="S273" s="35">
        <v>2.0814733499999996</v>
      </c>
      <c r="T273" s="35">
        <v>0</v>
      </c>
      <c r="U273" s="35">
        <v>0</v>
      </c>
      <c r="V273" s="35">
        <v>0</v>
      </c>
      <c r="W273" s="35">
        <v>0</v>
      </c>
      <c r="X273" s="35" t="s">
        <v>722</v>
      </c>
      <c r="Y273" s="35">
        <v>2</v>
      </c>
      <c r="Z273" s="35">
        <v>0</v>
      </c>
      <c r="AA273" s="35">
        <v>0</v>
      </c>
      <c r="AB273" s="35">
        <v>0</v>
      </c>
      <c r="AC273" s="35">
        <v>0</v>
      </c>
      <c r="AD273" s="35">
        <v>0</v>
      </c>
      <c r="AE273" s="35">
        <f t="shared" si="75"/>
        <v>0</v>
      </c>
      <c r="AF273" s="96">
        <v>0</v>
      </c>
      <c r="AG273" s="35">
        <f t="shared" si="76"/>
        <v>-0.18452665000000046</v>
      </c>
      <c r="AH273" s="96">
        <f t="shared" si="57"/>
        <v>-8.1432766990291464E-2</v>
      </c>
      <c r="AI273" s="36" t="s">
        <v>37</v>
      </c>
      <c r="AM273" s="15"/>
      <c r="AN273" s="20"/>
      <c r="AO273" s="15"/>
    </row>
    <row r="274" spans="1:41" ht="31.5" x14ac:dyDescent="0.25">
      <c r="A274" s="33" t="s">
        <v>705</v>
      </c>
      <c r="B274" s="86" t="s">
        <v>723</v>
      </c>
      <c r="C274" s="41" t="s">
        <v>724</v>
      </c>
      <c r="D274" s="35">
        <v>12.29696682</v>
      </c>
      <c r="E274" s="35">
        <v>0</v>
      </c>
      <c r="F274" s="35">
        <v>5.0452896999999997</v>
      </c>
      <c r="G274" s="35">
        <v>0</v>
      </c>
      <c r="H274" s="35">
        <v>0</v>
      </c>
      <c r="I274" s="35">
        <v>0</v>
      </c>
      <c r="J274" s="35">
        <v>0</v>
      </c>
      <c r="K274" s="35" t="s">
        <v>725</v>
      </c>
      <c r="L274" s="35">
        <v>1</v>
      </c>
      <c r="M274" s="35">
        <v>0</v>
      </c>
      <c r="N274" s="35">
        <v>0</v>
      </c>
      <c r="O274" s="35">
        <v>0</v>
      </c>
      <c r="P274" s="35">
        <v>0</v>
      </c>
      <c r="Q274" s="35">
        <v>0</v>
      </c>
      <c r="R274" s="35">
        <v>0</v>
      </c>
      <c r="S274" s="35">
        <v>4.9409094500000004</v>
      </c>
      <c r="T274" s="35">
        <v>0</v>
      </c>
      <c r="U274" s="35">
        <v>0</v>
      </c>
      <c r="V274" s="35">
        <v>0</v>
      </c>
      <c r="W274" s="35">
        <v>0</v>
      </c>
      <c r="X274" s="35" t="s">
        <v>725</v>
      </c>
      <c r="Y274" s="35">
        <v>1</v>
      </c>
      <c r="Z274" s="35">
        <v>0</v>
      </c>
      <c r="AA274" s="35">
        <v>0</v>
      </c>
      <c r="AB274" s="35">
        <v>0</v>
      </c>
      <c r="AC274" s="35">
        <v>0</v>
      </c>
      <c r="AD274" s="35">
        <v>0</v>
      </c>
      <c r="AE274" s="35">
        <f t="shared" si="75"/>
        <v>0</v>
      </c>
      <c r="AF274" s="96">
        <v>0</v>
      </c>
      <c r="AG274" s="35">
        <f t="shared" si="76"/>
        <v>-0.10438024999999929</v>
      </c>
      <c r="AH274" s="96">
        <f t="shared" si="57"/>
        <v>-2.0688653418652905E-2</v>
      </c>
      <c r="AI274" s="36" t="s">
        <v>37</v>
      </c>
      <c r="AM274" s="15"/>
      <c r="AN274" s="20"/>
      <c r="AO274" s="15"/>
    </row>
    <row r="275" spans="1:41" x14ac:dyDescent="0.25">
      <c r="A275" s="33" t="s">
        <v>705</v>
      </c>
      <c r="B275" s="86" t="s">
        <v>726</v>
      </c>
      <c r="C275" s="41" t="s">
        <v>727</v>
      </c>
      <c r="D275" s="35">
        <v>23.995000000000001</v>
      </c>
      <c r="E275" s="35">
        <v>0</v>
      </c>
      <c r="F275" s="35">
        <v>0</v>
      </c>
      <c r="G275" s="35">
        <v>0</v>
      </c>
      <c r="H275" s="35">
        <v>0</v>
      </c>
      <c r="I275" s="35">
        <v>0</v>
      </c>
      <c r="J275" s="35">
        <v>0</v>
      </c>
      <c r="K275" s="35">
        <v>0</v>
      </c>
      <c r="L275" s="35">
        <v>0</v>
      </c>
      <c r="M275" s="35">
        <v>0</v>
      </c>
      <c r="N275" s="35">
        <v>0</v>
      </c>
      <c r="O275" s="35">
        <v>0</v>
      </c>
      <c r="P275" s="35">
        <v>0</v>
      </c>
      <c r="Q275" s="35">
        <v>0</v>
      </c>
      <c r="R275" s="35">
        <v>0</v>
      </c>
      <c r="S275" s="35">
        <v>0</v>
      </c>
      <c r="T275" s="35">
        <v>0</v>
      </c>
      <c r="U275" s="35">
        <v>0</v>
      </c>
      <c r="V275" s="35">
        <v>0</v>
      </c>
      <c r="W275" s="35">
        <v>0</v>
      </c>
      <c r="X275" s="35">
        <v>0</v>
      </c>
      <c r="Y275" s="35">
        <v>0</v>
      </c>
      <c r="Z275" s="35">
        <v>0</v>
      </c>
      <c r="AA275" s="35">
        <v>0</v>
      </c>
      <c r="AB275" s="35">
        <v>0</v>
      </c>
      <c r="AC275" s="35">
        <v>0</v>
      </c>
      <c r="AD275" s="35">
        <v>0</v>
      </c>
      <c r="AE275" s="35">
        <f t="shared" si="75"/>
        <v>0</v>
      </c>
      <c r="AF275" s="96">
        <v>0</v>
      </c>
      <c r="AG275" s="35">
        <f t="shared" si="76"/>
        <v>0</v>
      </c>
      <c r="AH275" s="96">
        <v>0</v>
      </c>
      <c r="AI275" s="36" t="s">
        <v>37</v>
      </c>
      <c r="AM275" s="15"/>
      <c r="AN275" s="20"/>
      <c r="AO275" s="15"/>
    </row>
    <row r="276" spans="1:41" ht="31.5" x14ac:dyDescent="0.25">
      <c r="A276" s="27" t="s">
        <v>728</v>
      </c>
      <c r="B276" s="28" t="s">
        <v>139</v>
      </c>
      <c r="C276" s="29" t="s">
        <v>36</v>
      </c>
      <c r="D276" s="30">
        <f t="shared" ref="D276:AE276" si="77">D277+D281+D282+D283</f>
        <v>600.22797983499993</v>
      </c>
      <c r="E276" s="30">
        <f t="shared" si="77"/>
        <v>0</v>
      </c>
      <c r="F276" s="30">
        <f t="shared" si="77"/>
        <v>254.49295409999996</v>
      </c>
      <c r="G276" s="30">
        <f t="shared" si="77"/>
        <v>0</v>
      </c>
      <c r="H276" s="30">
        <f t="shared" si="77"/>
        <v>0</v>
      </c>
      <c r="I276" s="30">
        <f t="shared" si="77"/>
        <v>0</v>
      </c>
      <c r="J276" s="30">
        <f t="shared" si="77"/>
        <v>0</v>
      </c>
      <c r="K276" s="30">
        <f t="shared" si="77"/>
        <v>0</v>
      </c>
      <c r="L276" s="30">
        <f t="shared" si="77"/>
        <v>157</v>
      </c>
      <c r="M276" s="30">
        <f t="shared" si="77"/>
        <v>0</v>
      </c>
      <c r="N276" s="30">
        <f t="shared" si="77"/>
        <v>0</v>
      </c>
      <c r="O276" s="30">
        <f t="shared" si="77"/>
        <v>0</v>
      </c>
      <c r="P276" s="30">
        <f t="shared" si="77"/>
        <v>0</v>
      </c>
      <c r="Q276" s="30">
        <f t="shared" si="77"/>
        <v>0</v>
      </c>
      <c r="R276" s="30">
        <f t="shared" si="77"/>
        <v>0</v>
      </c>
      <c r="S276" s="30">
        <f t="shared" si="77"/>
        <v>179.56648684000001</v>
      </c>
      <c r="T276" s="30">
        <f t="shared" si="77"/>
        <v>0</v>
      </c>
      <c r="U276" s="30">
        <f t="shared" si="77"/>
        <v>0</v>
      </c>
      <c r="V276" s="30">
        <f t="shared" si="77"/>
        <v>0</v>
      </c>
      <c r="W276" s="30">
        <f t="shared" si="77"/>
        <v>0</v>
      </c>
      <c r="X276" s="30">
        <f t="shared" si="77"/>
        <v>0</v>
      </c>
      <c r="Y276" s="30">
        <f t="shared" si="77"/>
        <v>6</v>
      </c>
      <c r="Z276" s="30">
        <f t="shared" si="77"/>
        <v>2.8439999999999999</v>
      </c>
      <c r="AA276" s="30">
        <f t="shared" si="77"/>
        <v>0</v>
      </c>
      <c r="AB276" s="30">
        <f t="shared" si="77"/>
        <v>0</v>
      </c>
      <c r="AC276" s="30">
        <f t="shared" si="77"/>
        <v>0</v>
      </c>
      <c r="AD276" s="30">
        <f t="shared" si="77"/>
        <v>0</v>
      </c>
      <c r="AE276" s="30">
        <f t="shared" si="77"/>
        <v>0</v>
      </c>
      <c r="AF276" s="31">
        <v>0</v>
      </c>
      <c r="AG276" s="30">
        <f>AG277+AG281+AG282+AG283</f>
        <v>-74.926467259999967</v>
      </c>
      <c r="AH276" s="31">
        <f t="shared" si="57"/>
        <v>-0.29441470206895592</v>
      </c>
      <c r="AI276" s="32" t="s">
        <v>37</v>
      </c>
      <c r="AM276" s="15"/>
      <c r="AN276" s="20"/>
      <c r="AO276" s="15"/>
    </row>
    <row r="277" spans="1:41" ht="47.25" x14ac:dyDescent="0.25">
      <c r="A277" s="27" t="s">
        <v>729</v>
      </c>
      <c r="B277" s="28" t="s">
        <v>141</v>
      </c>
      <c r="C277" s="29" t="s">
        <v>36</v>
      </c>
      <c r="D277" s="30">
        <f t="shared" ref="D277:AE277" si="78">SUM(D278:D280)</f>
        <v>104.60441682</v>
      </c>
      <c r="E277" s="30">
        <f t="shared" si="78"/>
        <v>0</v>
      </c>
      <c r="F277" s="30">
        <f t="shared" si="78"/>
        <v>1.2</v>
      </c>
      <c r="G277" s="30">
        <f t="shared" si="78"/>
        <v>0</v>
      </c>
      <c r="H277" s="30">
        <f t="shared" si="78"/>
        <v>0</v>
      </c>
      <c r="I277" s="30">
        <f t="shared" si="78"/>
        <v>0</v>
      </c>
      <c r="J277" s="30">
        <f t="shared" si="78"/>
        <v>0</v>
      </c>
      <c r="K277" s="30">
        <f t="shared" si="78"/>
        <v>0</v>
      </c>
      <c r="L277" s="30">
        <f t="shared" si="78"/>
        <v>1</v>
      </c>
      <c r="M277" s="30">
        <f t="shared" si="78"/>
        <v>0</v>
      </c>
      <c r="N277" s="30">
        <f t="shared" si="78"/>
        <v>0</v>
      </c>
      <c r="O277" s="30">
        <f t="shared" si="78"/>
        <v>0</v>
      </c>
      <c r="P277" s="30">
        <f t="shared" si="78"/>
        <v>0</v>
      </c>
      <c r="Q277" s="30">
        <f t="shared" si="78"/>
        <v>0</v>
      </c>
      <c r="R277" s="30">
        <f t="shared" si="78"/>
        <v>0</v>
      </c>
      <c r="S277" s="30">
        <f t="shared" si="78"/>
        <v>1.15689109</v>
      </c>
      <c r="T277" s="30">
        <f t="shared" si="78"/>
        <v>0</v>
      </c>
      <c r="U277" s="30">
        <f t="shared" si="78"/>
        <v>0</v>
      </c>
      <c r="V277" s="30">
        <f t="shared" si="78"/>
        <v>0</v>
      </c>
      <c r="W277" s="30">
        <f t="shared" si="78"/>
        <v>0</v>
      </c>
      <c r="X277" s="30">
        <f t="shared" si="78"/>
        <v>0</v>
      </c>
      <c r="Y277" s="30">
        <f t="shared" si="78"/>
        <v>1</v>
      </c>
      <c r="Z277" s="30">
        <f t="shared" si="78"/>
        <v>0</v>
      </c>
      <c r="AA277" s="30">
        <f t="shared" si="78"/>
        <v>0</v>
      </c>
      <c r="AB277" s="30">
        <f t="shared" si="78"/>
        <v>0</v>
      </c>
      <c r="AC277" s="30">
        <f t="shared" si="78"/>
        <v>0</v>
      </c>
      <c r="AD277" s="30">
        <f t="shared" si="78"/>
        <v>0</v>
      </c>
      <c r="AE277" s="30">
        <f t="shared" si="78"/>
        <v>0</v>
      </c>
      <c r="AF277" s="31">
        <v>0</v>
      </c>
      <c r="AG277" s="30">
        <f>SUM(AG278:AG280)</f>
        <v>-4.3108909999999945E-2</v>
      </c>
      <c r="AH277" s="31">
        <f t="shared" si="57"/>
        <v>-3.5924091666666623E-2</v>
      </c>
      <c r="AI277" s="32" t="s">
        <v>37</v>
      </c>
      <c r="AM277" s="15"/>
      <c r="AN277" s="20"/>
      <c r="AO277" s="15"/>
    </row>
    <row r="278" spans="1:41" ht="31.5" x14ac:dyDescent="0.25">
      <c r="A278" s="33" t="s">
        <v>729</v>
      </c>
      <c r="B278" s="86" t="s">
        <v>730</v>
      </c>
      <c r="C278" s="41" t="s">
        <v>731</v>
      </c>
      <c r="D278" s="35">
        <v>3.4044168199999998</v>
      </c>
      <c r="E278" s="35">
        <v>0</v>
      </c>
      <c r="F278" s="35">
        <v>0</v>
      </c>
      <c r="G278" s="35">
        <v>0</v>
      </c>
      <c r="H278" s="35">
        <v>0</v>
      </c>
      <c r="I278" s="35">
        <v>0</v>
      </c>
      <c r="J278" s="35">
        <v>0</v>
      </c>
      <c r="K278" s="35">
        <v>0</v>
      </c>
      <c r="L278" s="35">
        <v>0</v>
      </c>
      <c r="M278" s="35">
        <v>0</v>
      </c>
      <c r="N278" s="35">
        <v>0</v>
      </c>
      <c r="O278" s="35">
        <v>0</v>
      </c>
      <c r="P278" s="35">
        <v>0</v>
      </c>
      <c r="Q278" s="35">
        <v>0</v>
      </c>
      <c r="R278" s="35">
        <v>0</v>
      </c>
      <c r="S278" s="35">
        <v>0</v>
      </c>
      <c r="T278" s="35">
        <v>0</v>
      </c>
      <c r="U278" s="35">
        <v>0</v>
      </c>
      <c r="V278" s="35">
        <v>0</v>
      </c>
      <c r="W278" s="35">
        <v>0</v>
      </c>
      <c r="X278" s="35">
        <v>0</v>
      </c>
      <c r="Y278" s="35">
        <v>0</v>
      </c>
      <c r="Z278" s="35">
        <v>0</v>
      </c>
      <c r="AA278" s="35">
        <v>0</v>
      </c>
      <c r="AB278" s="35">
        <v>0</v>
      </c>
      <c r="AC278" s="35">
        <v>0</v>
      </c>
      <c r="AD278" s="35">
        <v>0</v>
      </c>
      <c r="AE278" s="35">
        <f t="shared" ref="AE278:AE280" si="79">R278-E278</f>
        <v>0</v>
      </c>
      <c r="AF278" s="96">
        <v>0</v>
      </c>
      <c r="AG278" s="35">
        <f t="shared" ref="AG278:AG280" si="80">S278-F278</f>
        <v>0</v>
      </c>
      <c r="AH278" s="96">
        <v>0</v>
      </c>
      <c r="AI278" s="36" t="s">
        <v>37</v>
      </c>
      <c r="AM278" s="15"/>
      <c r="AN278" s="20"/>
      <c r="AO278" s="15"/>
    </row>
    <row r="279" spans="1:41" ht="31.5" x14ac:dyDescent="0.25">
      <c r="A279" s="33" t="s">
        <v>729</v>
      </c>
      <c r="B279" s="86" t="s">
        <v>732</v>
      </c>
      <c r="C279" s="41" t="s">
        <v>733</v>
      </c>
      <c r="D279" s="35">
        <v>1.2</v>
      </c>
      <c r="E279" s="35">
        <v>0</v>
      </c>
      <c r="F279" s="35">
        <v>1.2</v>
      </c>
      <c r="G279" s="35">
        <v>0</v>
      </c>
      <c r="H279" s="35">
        <v>0</v>
      </c>
      <c r="I279" s="35">
        <v>0</v>
      </c>
      <c r="J279" s="35">
        <v>0</v>
      </c>
      <c r="K279" s="35" t="s">
        <v>710</v>
      </c>
      <c r="L279" s="35">
        <v>1</v>
      </c>
      <c r="M279" s="35">
        <v>0</v>
      </c>
      <c r="N279" s="35">
        <v>0</v>
      </c>
      <c r="O279" s="35">
        <v>0</v>
      </c>
      <c r="P279" s="35">
        <v>0</v>
      </c>
      <c r="Q279" s="35">
        <v>0</v>
      </c>
      <c r="R279" s="35">
        <v>0</v>
      </c>
      <c r="S279" s="35">
        <v>1.15689109</v>
      </c>
      <c r="T279" s="35">
        <v>0</v>
      </c>
      <c r="U279" s="35">
        <v>0</v>
      </c>
      <c r="V279" s="35">
        <v>0</v>
      </c>
      <c r="W279" s="35">
        <v>0</v>
      </c>
      <c r="X279" s="35" t="s">
        <v>710</v>
      </c>
      <c r="Y279" s="35">
        <v>1</v>
      </c>
      <c r="Z279" s="35">
        <v>0</v>
      </c>
      <c r="AA279" s="35">
        <v>0</v>
      </c>
      <c r="AB279" s="35">
        <v>0</v>
      </c>
      <c r="AC279" s="35">
        <v>0</v>
      </c>
      <c r="AD279" s="35">
        <v>0</v>
      </c>
      <c r="AE279" s="35">
        <f t="shared" si="79"/>
        <v>0</v>
      </c>
      <c r="AF279" s="96">
        <v>0</v>
      </c>
      <c r="AG279" s="35">
        <f t="shared" si="80"/>
        <v>-4.3108909999999945E-2</v>
      </c>
      <c r="AH279" s="96">
        <f t="shared" ref="AH279:AH337" si="81">AG279/F279</f>
        <v>-3.5924091666666623E-2</v>
      </c>
      <c r="AI279" s="36" t="s">
        <v>37</v>
      </c>
      <c r="AM279" s="15"/>
      <c r="AN279" s="20"/>
      <c r="AO279" s="15"/>
    </row>
    <row r="280" spans="1:41" x14ac:dyDescent="0.25">
      <c r="A280" s="33" t="s">
        <v>729</v>
      </c>
      <c r="B280" s="86" t="s">
        <v>734</v>
      </c>
      <c r="C280" s="41" t="s">
        <v>735</v>
      </c>
      <c r="D280" s="35">
        <v>100</v>
      </c>
      <c r="E280" s="35">
        <v>0</v>
      </c>
      <c r="F280" s="35">
        <v>0</v>
      </c>
      <c r="G280" s="35">
        <v>0</v>
      </c>
      <c r="H280" s="35">
        <v>0</v>
      </c>
      <c r="I280" s="35">
        <v>0</v>
      </c>
      <c r="J280" s="35">
        <v>0</v>
      </c>
      <c r="K280" s="35">
        <v>0</v>
      </c>
      <c r="L280" s="35">
        <v>0</v>
      </c>
      <c r="M280" s="35">
        <v>0</v>
      </c>
      <c r="N280" s="35">
        <v>0</v>
      </c>
      <c r="O280" s="35">
        <v>0</v>
      </c>
      <c r="P280" s="35">
        <v>0</v>
      </c>
      <c r="Q280" s="35">
        <v>0</v>
      </c>
      <c r="R280" s="35">
        <v>0</v>
      </c>
      <c r="S280" s="35">
        <v>0</v>
      </c>
      <c r="T280" s="35">
        <v>0</v>
      </c>
      <c r="U280" s="35">
        <v>0</v>
      </c>
      <c r="V280" s="35">
        <v>0</v>
      </c>
      <c r="W280" s="35">
        <v>0</v>
      </c>
      <c r="X280" s="35">
        <v>0</v>
      </c>
      <c r="Y280" s="35">
        <v>0</v>
      </c>
      <c r="Z280" s="35">
        <v>0</v>
      </c>
      <c r="AA280" s="35">
        <v>0</v>
      </c>
      <c r="AB280" s="35">
        <v>0</v>
      </c>
      <c r="AC280" s="35">
        <v>0</v>
      </c>
      <c r="AD280" s="35">
        <v>0</v>
      </c>
      <c r="AE280" s="35">
        <f t="shared" si="79"/>
        <v>0</v>
      </c>
      <c r="AF280" s="96">
        <v>0</v>
      </c>
      <c r="AG280" s="35">
        <f t="shared" si="80"/>
        <v>0</v>
      </c>
      <c r="AH280" s="96">
        <v>0</v>
      </c>
      <c r="AI280" s="36" t="s">
        <v>37</v>
      </c>
      <c r="AM280" s="15"/>
      <c r="AN280" s="20"/>
      <c r="AO280" s="15"/>
    </row>
    <row r="281" spans="1:41" ht="31.5" x14ac:dyDescent="0.25">
      <c r="A281" s="27" t="s">
        <v>736</v>
      </c>
      <c r="B281" s="28" t="s">
        <v>183</v>
      </c>
      <c r="C281" s="29" t="s">
        <v>36</v>
      </c>
      <c r="D281" s="30">
        <v>0</v>
      </c>
      <c r="E281" s="30">
        <v>0</v>
      </c>
      <c r="F281" s="30">
        <v>0</v>
      </c>
      <c r="G281" s="30">
        <v>0</v>
      </c>
      <c r="H281" s="30">
        <v>0</v>
      </c>
      <c r="I281" s="30">
        <v>0</v>
      </c>
      <c r="J281" s="30">
        <v>0</v>
      </c>
      <c r="K281" s="30">
        <v>0</v>
      </c>
      <c r="L281" s="30">
        <v>0</v>
      </c>
      <c r="M281" s="30">
        <v>0</v>
      </c>
      <c r="N281" s="30">
        <v>0</v>
      </c>
      <c r="O281" s="30">
        <v>0</v>
      </c>
      <c r="P281" s="30">
        <v>0</v>
      </c>
      <c r="Q281" s="30">
        <v>0</v>
      </c>
      <c r="R281" s="30">
        <v>0</v>
      </c>
      <c r="S281" s="30">
        <v>0</v>
      </c>
      <c r="T281" s="30">
        <v>0</v>
      </c>
      <c r="U281" s="30">
        <v>0</v>
      </c>
      <c r="V281" s="30">
        <v>0</v>
      </c>
      <c r="W281" s="30">
        <v>0</v>
      </c>
      <c r="X281" s="30">
        <v>0</v>
      </c>
      <c r="Y281" s="30">
        <v>0</v>
      </c>
      <c r="Z281" s="30">
        <v>0</v>
      </c>
      <c r="AA281" s="30">
        <v>0</v>
      </c>
      <c r="AB281" s="30">
        <v>0</v>
      </c>
      <c r="AC281" s="30">
        <v>0</v>
      </c>
      <c r="AD281" s="30">
        <v>0</v>
      </c>
      <c r="AE281" s="30">
        <v>0</v>
      </c>
      <c r="AF281" s="31">
        <v>0</v>
      </c>
      <c r="AG281" s="30">
        <v>0</v>
      </c>
      <c r="AH281" s="31">
        <v>0</v>
      </c>
      <c r="AI281" s="32" t="s">
        <v>37</v>
      </c>
      <c r="AM281" s="15"/>
      <c r="AN281" s="20"/>
      <c r="AO281" s="15"/>
    </row>
    <row r="282" spans="1:41" ht="31.5" x14ac:dyDescent="0.25">
      <c r="A282" s="27" t="s">
        <v>737</v>
      </c>
      <c r="B282" s="28" t="s">
        <v>185</v>
      </c>
      <c r="C282" s="29" t="s">
        <v>36</v>
      </c>
      <c r="D282" s="30">
        <v>0</v>
      </c>
      <c r="E282" s="30">
        <v>0</v>
      </c>
      <c r="F282" s="30">
        <v>0</v>
      </c>
      <c r="G282" s="30">
        <v>0</v>
      </c>
      <c r="H282" s="30">
        <v>0</v>
      </c>
      <c r="I282" s="30">
        <v>0</v>
      </c>
      <c r="J282" s="30">
        <v>0</v>
      </c>
      <c r="K282" s="30">
        <v>0</v>
      </c>
      <c r="L282" s="30">
        <v>0</v>
      </c>
      <c r="M282" s="30">
        <v>0</v>
      </c>
      <c r="N282" s="30">
        <v>0</v>
      </c>
      <c r="O282" s="30">
        <v>0</v>
      </c>
      <c r="P282" s="30">
        <v>0</v>
      </c>
      <c r="Q282" s="30">
        <v>0</v>
      </c>
      <c r="R282" s="30">
        <v>0</v>
      </c>
      <c r="S282" s="30">
        <v>0</v>
      </c>
      <c r="T282" s="30">
        <v>0</v>
      </c>
      <c r="U282" s="30">
        <v>0</v>
      </c>
      <c r="V282" s="30">
        <v>0</v>
      </c>
      <c r="W282" s="30">
        <v>0</v>
      </c>
      <c r="X282" s="30">
        <v>0</v>
      </c>
      <c r="Y282" s="30">
        <v>0</v>
      </c>
      <c r="Z282" s="30">
        <v>0</v>
      </c>
      <c r="AA282" s="30">
        <v>0</v>
      </c>
      <c r="AB282" s="30">
        <v>0</v>
      </c>
      <c r="AC282" s="30">
        <v>0</v>
      </c>
      <c r="AD282" s="30">
        <v>0</v>
      </c>
      <c r="AE282" s="30">
        <v>0</v>
      </c>
      <c r="AF282" s="31">
        <v>0</v>
      </c>
      <c r="AG282" s="30">
        <v>0</v>
      </c>
      <c r="AH282" s="31">
        <v>0</v>
      </c>
      <c r="AI282" s="32" t="s">
        <v>37</v>
      </c>
      <c r="AM282" s="15"/>
      <c r="AN282" s="20"/>
      <c r="AO282" s="15"/>
    </row>
    <row r="283" spans="1:41" ht="31.5" x14ac:dyDescent="0.25">
      <c r="A283" s="27" t="s">
        <v>738</v>
      </c>
      <c r="B283" s="28" t="s">
        <v>230</v>
      </c>
      <c r="C283" s="29" t="s">
        <v>36</v>
      </c>
      <c r="D283" s="30">
        <f>SUM(D284:D298)</f>
        <v>495.62356301499995</v>
      </c>
      <c r="E283" s="30">
        <f>SUM(E284:E298)</f>
        <v>0</v>
      </c>
      <c r="F283" s="30">
        <f t="shared" ref="F283:AG283" si="82">SUM(F284:F298)</f>
        <v>253.29295409999997</v>
      </c>
      <c r="G283" s="30">
        <f t="shared" si="82"/>
        <v>0</v>
      </c>
      <c r="H283" s="30">
        <f t="shared" si="82"/>
        <v>0</v>
      </c>
      <c r="I283" s="30">
        <f t="shared" si="82"/>
        <v>0</v>
      </c>
      <c r="J283" s="30">
        <f t="shared" si="82"/>
        <v>0</v>
      </c>
      <c r="K283" s="30">
        <f t="shared" si="82"/>
        <v>0</v>
      </c>
      <c r="L283" s="30">
        <f t="shared" si="82"/>
        <v>156</v>
      </c>
      <c r="M283" s="30">
        <f t="shared" si="82"/>
        <v>0</v>
      </c>
      <c r="N283" s="30">
        <f t="shared" si="82"/>
        <v>0</v>
      </c>
      <c r="O283" s="30">
        <f t="shared" si="82"/>
        <v>0</v>
      </c>
      <c r="P283" s="30">
        <f t="shared" si="82"/>
        <v>0</v>
      </c>
      <c r="Q283" s="30">
        <f t="shared" si="82"/>
        <v>0</v>
      </c>
      <c r="R283" s="30">
        <f t="shared" si="82"/>
        <v>0</v>
      </c>
      <c r="S283" s="30">
        <f t="shared" si="82"/>
        <v>178.40959575000002</v>
      </c>
      <c r="T283" s="30">
        <f t="shared" si="82"/>
        <v>0</v>
      </c>
      <c r="U283" s="30">
        <f t="shared" si="82"/>
        <v>0</v>
      </c>
      <c r="V283" s="30">
        <f t="shared" si="82"/>
        <v>0</v>
      </c>
      <c r="W283" s="30">
        <f t="shared" si="82"/>
        <v>0</v>
      </c>
      <c r="X283" s="30">
        <f t="shared" si="82"/>
        <v>0</v>
      </c>
      <c r="Y283" s="30">
        <f t="shared" si="82"/>
        <v>5</v>
      </c>
      <c r="Z283" s="30">
        <f t="shared" si="82"/>
        <v>2.8439999999999999</v>
      </c>
      <c r="AA283" s="30">
        <f t="shared" si="82"/>
        <v>0</v>
      </c>
      <c r="AB283" s="30">
        <f t="shared" si="82"/>
        <v>0</v>
      </c>
      <c r="AC283" s="30">
        <f t="shared" si="82"/>
        <v>0</v>
      </c>
      <c r="AD283" s="30">
        <f t="shared" si="82"/>
        <v>0</v>
      </c>
      <c r="AE283" s="30">
        <f t="shared" si="82"/>
        <v>0</v>
      </c>
      <c r="AF283" s="31">
        <v>0</v>
      </c>
      <c r="AG283" s="30">
        <f t="shared" si="82"/>
        <v>-74.883358349999966</v>
      </c>
      <c r="AH283" s="31">
        <f t="shared" si="81"/>
        <v>-0.29563932647110286</v>
      </c>
      <c r="AI283" s="32" t="s">
        <v>37</v>
      </c>
      <c r="AM283" s="15"/>
      <c r="AN283" s="20"/>
      <c r="AO283" s="15"/>
    </row>
    <row r="284" spans="1:41" ht="115.5" customHeight="1" x14ac:dyDescent="0.25">
      <c r="A284" s="33" t="s">
        <v>738</v>
      </c>
      <c r="B284" s="86" t="s">
        <v>739</v>
      </c>
      <c r="C284" s="41" t="s">
        <v>740</v>
      </c>
      <c r="D284" s="35">
        <v>170.09186041999999</v>
      </c>
      <c r="E284" s="35">
        <v>0</v>
      </c>
      <c r="F284" s="35">
        <v>19.615389799999999</v>
      </c>
      <c r="G284" s="35">
        <v>0</v>
      </c>
      <c r="H284" s="35">
        <v>0</v>
      </c>
      <c r="I284" s="35">
        <v>0</v>
      </c>
      <c r="J284" s="35">
        <v>0</v>
      </c>
      <c r="K284" s="35" t="s">
        <v>741</v>
      </c>
      <c r="L284" s="35">
        <v>105</v>
      </c>
      <c r="M284" s="35">
        <v>0</v>
      </c>
      <c r="N284" s="35">
        <v>0</v>
      </c>
      <c r="O284" s="35">
        <v>0</v>
      </c>
      <c r="P284" s="35">
        <v>0</v>
      </c>
      <c r="Q284" s="35">
        <v>0</v>
      </c>
      <c r="R284" s="35">
        <v>0</v>
      </c>
      <c r="S284" s="35">
        <v>19.196996719999998</v>
      </c>
      <c r="T284" s="35">
        <v>0</v>
      </c>
      <c r="U284" s="35">
        <v>0</v>
      </c>
      <c r="V284" s="35">
        <v>0</v>
      </c>
      <c r="W284" s="35">
        <v>0</v>
      </c>
      <c r="X284" s="35" t="s">
        <v>742</v>
      </c>
      <c r="Y284" s="35">
        <v>0</v>
      </c>
      <c r="Z284" s="35">
        <v>2.8439999999999999</v>
      </c>
      <c r="AA284" s="35">
        <v>0</v>
      </c>
      <c r="AB284" s="35">
        <v>0</v>
      </c>
      <c r="AC284" s="35">
        <v>0</v>
      </c>
      <c r="AD284" s="35">
        <v>0</v>
      </c>
      <c r="AE284" s="35">
        <f t="shared" ref="AE284:AE298" si="83">R284-E284</f>
        <v>0</v>
      </c>
      <c r="AF284" s="96">
        <v>0</v>
      </c>
      <c r="AG284" s="35">
        <f t="shared" ref="AG284:AG298" si="84">S284-F284</f>
        <v>-0.41839308000000131</v>
      </c>
      <c r="AH284" s="96">
        <f t="shared" si="81"/>
        <v>-2.1329837656348858E-2</v>
      </c>
      <c r="AI284" s="36" t="s">
        <v>37</v>
      </c>
      <c r="AM284" s="15"/>
      <c r="AN284" s="20"/>
      <c r="AO284" s="15"/>
    </row>
    <row r="285" spans="1:41" ht="31.5" x14ac:dyDescent="0.25">
      <c r="A285" s="33" t="s">
        <v>738</v>
      </c>
      <c r="B285" s="86" t="s">
        <v>743</v>
      </c>
      <c r="C285" s="41" t="s">
        <v>744</v>
      </c>
      <c r="D285" s="35">
        <v>27</v>
      </c>
      <c r="E285" s="35">
        <v>0</v>
      </c>
      <c r="F285" s="35">
        <v>0</v>
      </c>
      <c r="G285" s="35">
        <v>0</v>
      </c>
      <c r="H285" s="35">
        <v>0</v>
      </c>
      <c r="I285" s="35">
        <v>0</v>
      </c>
      <c r="J285" s="35">
        <v>0</v>
      </c>
      <c r="K285" s="35">
        <v>0</v>
      </c>
      <c r="L285" s="35">
        <v>0</v>
      </c>
      <c r="M285" s="35">
        <v>0</v>
      </c>
      <c r="N285" s="35">
        <v>0</v>
      </c>
      <c r="O285" s="35">
        <v>0</v>
      </c>
      <c r="P285" s="35">
        <v>0</v>
      </c>
      <c r="Q285" s="35">
        <v>0</v>
      </c>
      <c r="R285" s="35">
        <v>0</v>
      </c>
      <c r="S285" s="35">
        <v>0</v>
      </c>
      <c r="T285" s="35">
        <v>0</v>
      </c>
      <c r="U285" s="35">
        <v>0</v>
      </c>
      <c r="V285" s="35">
        <v>0</v>
      </c>
      <c r="W285" s="35">
        <v>0</v>
      </c>
      <c r="X285" s="35">
        <v>0</v>
      </c>
      <c r="Y285" s="35">
        <v>0</v>
      </c>
      <c r="Z285" s="35">
        <v>0</v>
      </c>
      <c r="AA285" s="35">
        <v>0</v>
      </c>
      <c r="AB285" s="35">
        <v>0</v>
      </c>
      <c r="AC285" s="35">
        <v>0</v>
      </c>
      <c r="AD285" s="35">
        <v>0</v>
      </c>
      <c r="AE285" s="35">
        <f t="shared" si="83"/>
        <v>0</v>
      </c>
      <c r="AF285" s="96">
        <v>0</v>
      </c>
      <c r="AG285" s="35">
        <f t="shared" si="84"/>
        <v>0</v>
      </c>
      <c r="AH285" s="96">
        <v>0</v>
      </c>
      <c r="AI285" s="36" t="s">
        <v>37</v>
      </c>
      <c r="AM285" s="15"/>
      <c r="AN285" s="20"/>
      <c r="AO285" s="15"/>
    </row>
    <row r="286" spans="1:41" ht="47.25" x14ac:dyDescent="0.25">
      <c r="A286" s="33" t="s">
        <v>738</v>
      </c>
      <c r="B286" s="86" t="s">
        <v>745</v>
      </c>
      <c r="C286" s="41" t="s">
        <v>746</v>
      </c>
      <c r="D286" s="35">
        <v>9</v>
      </c>
      <c r="E286" s="35">
        <v>0</v>
      </c>
      <c r="F286" s="35">
        <v>0</v>
      </c>
      <c r="G286" s="35">
        <v>0</v>
      </c>
      <c r="H286" s="35">
        <v>0</v>
      </c>
      <c r="I286" s="35">
        <v>0</v>
      </c>
      <c r="J286" s="35">
        <v>0</v>
      </c>
      <c r="K286" s="35">
        <v>0</v>
      </c>
      <c r="L286" s="35">
        <v>0</v>
      </c>
      <c r="M286" s="35">
        <v>0</v>
      </c>
      <c r="N286" s="35">
        <v>0</v>
      </c>
      <c r="O286" s="35">
        <v>0</v>
      </c>
      <c r="P286" s="35">
        <v>0</v>
      </c>
      <c r="Q286" s="35">
        <v>0</v>
      </c>
      <c r="R286" s="35">
        <v>0</v>
      </c>
      <c r="S286" s="35">
        <v>0</v>
      </c>
      <c r="T286" s="35">
        <v>0</v>
      </c>
      <c r="U286" s="35">
        <v>0</v>
      </c>
      <c r="V286" s="35">
        <v>0</v>
      </c>
      <c r="W286" s="35">
        <v>0</v>
      </c>
      <c r="X286" s="35">
        <v>0</v>
      </c>
      <c r="Y286" s="35">
        <v>0</v>
      </c>
      <c r="Z286" s="35">
        <v>0</v>
      </c>
      <c r="AA286" s="35">
        <v>0</v>
      </c>
      <c r="AB286" s="35">
        <v>0</v>
      </c>
      <c r="AC286" s="35">
        <v>0</v>
      </c>
      <c r="AD286" s="35">
        <v>0</v>
      </c>
      <c r="AE286" s="35">
        <f t="shared" si="83"/>
        <v>0</v>
      </c>
      <c r="AF286" s="96">
        <v>0</v>
      </c>
      <c r="AG286" s="35">
        <f t="shared" si="84"/>
        <v>0</v>
      </c>
      <c r="AH286" s="96">
        <v>0</v>
      </c>
      <c r="AI286" s="36" t="s">
        <v>37</v>
      </c>
      <c r="AM286" s="15"/>
      <c r="AN286" s="20"/>
      <c r="AO286" s="15"/>
    </row>
    <row r="287" spans="1:41" ht="31.5" x14ac:dyDescent="0.25">
      <c r="A287" s="33" t="s">
        <v>738</v>
      </c>
      <c r="B287" s="86" t="s">
        <v>747</v>
      </c>
      <c r="C287" s="41" t="s">
        <v>748</v>
      </c>
      <c r="D287" s="35">
        <v>22.916442605</v>
      </c>
      <c r="E287" s="35">
        <v>0</v>
      </c>
      <c r="F287" s="35">
        <v>0</v>
      </c>
      <c r="G287" s="35">
        <v>0</v>
      </c>
      <c r="H287" s="35">
        <v>0</v>
      </c>
      <c r="I287" s="35">
        <v>0</v>
      </c>
      <c r="J287" s="35">
        <v>0</v>
      </c>
      <c r="K287" s="35">
        <v>0</v>
      </c>
      <c r="L287" s="35">
        <v>0</v>
      </c>
      <c r="M287" s="35">
        <v>0</v>
      </c>
      <c r="N287" s="35">
        <v>0</v>
      </c>
      <c r="O287" s="35">
        <v>0</v>
      </c>
      <c r="P287" s="35">
        <v>0</v>
      </c>
      <c r="Q287" s="35">
        <v>0</v>
      </c>
      <c r="R287" s="35">
        <v>0</v>
      </c>
      <c r="S287" s="35">
        <v>0</v>
      </c>
      <c r="T287" s="35">
        <v>0</v>
      </c>
      <c r="U287" s="35">
        <v>0</v>
      </c>
      <c r="V287" s="35">
        <v>0</v>
      </c>
      <c r="W287" s="35">
        <v>0</v>
      </c>
      <c r="X287" s="35">
        <v>0</v>
      </c>
      <c r="Y287" s="35">
        <v>0</v>
      </c>
      <c r="Z287" s="35">
        <v>0</v>
      </c>
      <c r="AA287" s="35">
        <v>0</v>
      </c>
      <c r="AB287" s="35">
        <v>0</v>
      </c>
      <c r="AC287" s="35">
        <v>0</v>
      </c>
      <c r="AD287" s="35">
        <v>0</v>
      </c>
      <c r="AE287" s="35">
        <f t="shared" si="83"/>
        <v>0</v>
      </c>
      <c r="AF287" s="96">
        <v>0</v>
      </c>
      <c r="AG287" s="35">
        <f t="shared" si="84"/>
        <v>0</v>
      </c>
      <c r="AH287" s="96">
        <v>0</v>
      </c>
      <c r="AI287" s="36" t="s">
        <v>37</v>
      </c>
      <c r="AM287" s="15"/>
      <c r="AN287" s="20"/>
      <c r="AO287" s="15"/>
    </row>
    <row r="288" spans="1:41" ht="31.5" x14ac:dyDescent="0.25">
      <c r="A288" s="33" t="s">
        <v>738</v>
      </c>
      <c r="B288" s="86" t="s">
        <v>749</v>
      </c>
      <c r="C288" s="41" t="s">
        <v>750</v>
      </c>
      <c r="D288" s="35" t="s">
        <v>37</v>
      </c>
      <c r="E288" s="35" t="s">
        <v>37</v>
      </c>
      <c r="F288" s="35" t="s">
        <v>37</v>
      </c>
      <c r="G288" s="35" t="s">
        <v>37</v>
      </c>
      <c r="H288" s="35" t="s">
        <v>37</v>
      </c>
      <c r="I288" s="35" t="s">
        <v>37</v>
      </c>
      <c r="J288" s="35" t="s">
        <v>37</v>
      </c>
      <c r="K288" s="35" t="s">
        <v>37</v>
      </c>
      <c r="L288" s="35" t="s">
        <v>37</v>
      </c>
      <c r="M288" s="35" t="s">
        <v>37</v>
      </c>
      <c r="N288" s="35" t="s">
        <v>37</v>
      </c>
      <c r="O288" s="35" t="s">
        <v>37</v>
      </c>
      <c r="P288" s="35" t="s">
        <v>37</v>
      </c>
      <c r="Q288" s="35" t="s">
        <v>37</v>
      </c>
      <c r="R288" s="35">
        <v>0</v>
      </c>
      <c r="S288" s="35">
        <v>0</v>
      </c>
      <c r="T288" s="35">
        <v>0</v>
      </c>
      <c r="U288" s="35">
        <v>0</v>
      </c>
      <c r="V288" s="35">
        <v>0</v>
      </c>
      <c r="W288" s="35">
        <v>0</v>
      </c>
      <c r="X288" s="35">
        <v>0</v>
      </c>
      <c r="Y288" s="35">
        <v>0</v>
      </c>
      <c r="Z288" s="35">
        <v>0</v>
      </c>
      <c r="AA288" s="35">
        <v>0</v>
      </c>
      <c r="AB288" s="35">
        <v>0</v>
      </c>
      <c r="AC288" s="35">
        <v>0</v>
      </c>
      <c r="AD288" s="35">
        <v>0</v>
      </c>
      <c r="AE288" s="35" t="s">
        <v>37</v>
      </c>
      <c r="AF288" s="96" t="s">
        <v>37</v>
      </c>
      <c r="AG288" s="35" t="s">
        <v>37</v>
      </c>
      <c r="AH288" s="96" t="s">
        <v>37</v>
      </c>
      <c r="AI288" s="36" t="s">
        <v>751</v>
      </c>
      <c r="AM288" s="15"/>
      <c r="AN288" s="20"/>
      <c r="AO288" s="15"/>
    </row>
    <row r="289" spans="1:41" x14ac:dyDescent="0.25">
      <c r="A289" s="33" t="s">
        <v>738</v>
      </c>
      <c r="B289" s="86" t="s">
        <v>752</v>
      </c>
      <c r="C289" s="41" t="s">
        <v>753</v>
      </c>
      <c r="D289" s="35">
        <v>2.4993776099999998</v>
      </c>
      <c r="E289" s="35">
        <v>0</v>
      </c>
      <c r="F289" s="35">
        <v>0</v>
      </c>
      <c r="G289" s="35">
        <v>0</v>
      </c>
      <c r="H289" s="35">
        <v>0</v>
      </c>
      <c r="I289" s="35">
        <v>0</v>
      </c>
      <c r="J289" s="35">
        <v>0</v>
      </c>
      <c r="K289" s="35">
        <v>0</v>
      </c>
      <c r="L289" s="35">
        <v>0</v>
      </c>
      <c r="M289" s="35">
        <v>0</v>
      </c>
      <c r="N289" s="35">
        <v>0</v>
      </c>
      <c r="O289" s="35">
        <v>0</v>
      </c>
      <c r="P289" s="35">
        <v>0</v>
      </c>
      <c r="Q289" s="35">
        <v>0</v>
      </c>
      <c r="R289" s="35">
        <v>0</v>
      </c>
      <c r="S289" s="35">
        <v>0</v>
      </c>
      <c r="T289" s="35">
        <v>0</v>
      </c>
      <c r="U289" s="35">
        <v>0</v>
      </c>
      <c r="V289" s="35">
        <v>0</v>
      </c>
      <c r="W289" s="35">
        <v>0</v>
      </c>
      <c r="X289" s="35">
        <v>0</v>
      </c>
      <c r="Y289" s="35">
        <v>0</v>
      </c>
      <c r="Z289" s="35">
        <v>0</v>
      </c>
      <c r="AA289" s="35">
        <v>0</v>
      </c>
      <c r="AB289" s="35">
        <v>0</v>
      </c>
      <c r="AC289" s="35">
        <v>0</v>
      </c>
      <c r="AD289" s="35">
        <v>0</v>
      </c>
      <c r="AE289" s="35">
        <f t="shared" si="83"/>
        <v>0</v>
      </c>
      <c r="AF289" s="96">
        <v>0</v>
      </c>
      <c r="AG289" s="35">
        <f t="shared" si="84"/>
        <v>0</v>
      </c>
      <c r="AH289" s="96">
        <v>0</v>
      </c>
      <c r="AI289" s="36" t="s">
        <v>37</v>
      </c>
      <c r="AM289" s="15"/>
      <c r="AN289" s="20"/>
      <c r="AO289" s="15"/>
    </row>
    <row r="290" spans="1:41" ht="51" customHeight="1" x14ac:dyDescent="0.25">
      <c r="A290" s="33" t="s">
        <v>738</v>
      </c>
      <c r="B290" s="86" t="s">
        <v>754</v>
      </c>
      <c r="C290" s="41" t="s">
        <v>755</v>
      </c>
      <c r="D290" s="35">
        <v>9.5209939900000009</v>
      </c>
      <c r="E290" s="35">
        <v>0</v>
      </c>
      <c r="F290" s="35">
        <v>9.5209939900000009</v>
      </c>
      <c r="G290" s="35">
        <v>0</v>
      </c>
      <c r="H290" s="35">
        <v>0</v>
      </c>
      <c r="I290" s="35">
        <v>0</v>
      </c>
      <c r="J290" s="35">
        <v>0</v>
      </c>
      <c r="K290" s="35" t="s">
        <v>756</v>
      </c>
      <c r="L290" s="35">
        <v>1</v>
      </c>
      <c r="M290" s="35">
        <v>0</v>
      </c>
      <c r="N290" s="35">
        <v>0</v>
      </c>
      <c r="O290" s="35">
        <v>0</v>
      </c>
      <c r="P290" s="35">
        <v>0</v>
      </c>
      <c r="Q290" s="35">
        <v>0</v>
      </c>
      <c r="R290" s="35">
        <v>0</v>
      </c>
      <c r="S290" s="35">
        <v>9.5209939900000009</v>
      </c>
      <c r="T290" s="35">
        <v>0</v>
      </c>
      <c r="U290" s="35">
        <v>0</v>
      </c>
      <c r="V290" s="35">
        <v>0</v>
      </c>
      <c r="W290" s="35">
        <v>0</v>
      </c>
      <c r="X290" s="35" t="s">
        <v>756</v>
      </c>
      <c r="Y290" s="35">
        <v>1</v>
      </c>
      <c r="Z290" s="35">
        <v>0</v>
      </c>
      <c r="AA290" s="35">
        <v>0</v>
      </c>
      <c r="AB290" s="35">
        <v>0</v>
      </c>
      <c r="AC290" s="35">
        <v>0</v>
      </c>
      <c r="AD290" s="35">
        <v>0</v>
      </c>
      <c r="AE290" s="35">
        <f t="shared" si="83"/>
        <v>0</v>
      </c>
      <c r="AF290" s="96">
        <v>0</v>
      </c>
      <c r="AG290" s="35">
        <f t="shared" si="84"/>
        <v>0</v>
      </c>
      <c r="AH290" s="96">
        <f t="shared" si="81"/>
        <v>0</v>
      </c>
      <c r="AI290" s="36" t="s">
        <v>37</v>
      </c>
      <c r="AM290" s="15"/>
      <c r="AN290" s="20"/>
      <c r="AO290" s="15"/>
    </row>
    <row r="291" spans="1:41" ht="31.5" x14ac:dyDescent="0.25">
      <c r="A291" s="33" t="s">
        <v>738</v>
      </c>
      <c r="B291" s="86" t="s">
        <v>757</v>
      </c>
      <c r="C291" s="41" t="s">
        <v>758</v>
      </c>
      <c r="D291" s="35">
        <v>6.5</v>
      </c>
      <c r="E291" s="35">
        <v>0</v>
      </c>
      <c r="F291" s="35">
        <v>6.5</v>
      </c>
      <c r="G291" s="35">
        <v>0</v>
      </c>
      <c r="H291" s="35">
        <v>0</v>
      </c>
      <c r="I291" s="35">
        <v>0</v>
      </c>
      <c r="J291" s="35">
        <v>0</v>
      </c>
      <c r="K291" s="35" t="s">
        <v>759</v>
      </c>
      <c r="L291" s="35">
        <v>1</v>
      </c>
      <c r="M291" s="35">
        <v>0</v>
      </c>
      <c r="N291" s="35">
        <v>0</v>
      </c>
      <c r="O291" s="35">
        <v>0</v>
      </c>
      <c r="P291" s="35">
        <v>0</v>
      </c>
      <c r="Q291" s="35">
        <v>0</v>
      </c>
      <c r="R291" s="35">
        <v>0</v>
      </c>
      <c r="S291" s="35">
        <v>6.5563313799999996</v>
      </c>
      <c r="T291" s="35">
        <v>0</v>
      </c>
      <c r="U291" s="35">
        <v>0</v>
      </c>
      <c r="V291" s="35">
        <v>0</v>
      </c>
      <c r="W291" s="35">
        <v>0</v>
      </c>
      <c r="X291" s="35" t="s">
        <v>759</v>
      </c>
      <c r="Y291" s="35">
        <v>1</v>
      </c>
      <c r="Z291" s="35">
        <v>0</v>
      </c>
      <c r="AA291" s="35">
        <v>0</v>
      </c>
      <c r="AB291" s="35">
        <v>0</v>
      </c>
      <c r="AC291" s="35">
        <v>0</v>
      </c>
      <c r="AD291" s="35">
        <v>0</v>
      </c>
      <c r="AE291" s="35">
        <f t="shared" si="83"/>
        <v>0</v>
      </c>
      <c r="AF291" s="96">
        <v>0</v>
      </c>
      <c r="AG291" s="35">
        <f t="shared" si="84"/>
        <v>5.6331379999999598E-2</v>
      </c>
      <c r="AH291" s="96">
        <f t="shared" si="81"/>
        <v>8.6663661538460921E-3</v>
      </c>
      <c r="AI291" s="36" t="s">
        <v>37</v>
      </c>
      <c r="AM291" s="15"/>
      <c r="AN291" s="20"/>
      <c r="AO291" s="15"/>
    </row>
    <row r="292" spans="1:41" ht="47.25" x14ac:dyDescent="0.25">
      <c r="A292" s="42" t="s">
        <v>738</v>
      </c>
      <c r="B292" s="84" t="s">
        <v>760</v>
      </c>
      <c r="C292" s="44" t="s">
        <v>761</v>
      </c>
      <c r="D292" s="35">
        <v>6</v>
      </c>
      <c r="E292" s="35">
        <v>0</v>
      </c>
      <c r="F292" s="35">
        <v>0</v>
      </c>
      <c r="G292" s="35">
        <v>0</v>
      </c>
      <c r="H292" s="35">
        <v>0</v>
      </c>
      <c r="I292" s="35">
        <v>0</v>
      </c>
      <c r="J292" s="35">
        <v>0</v>
      </c>
      <c r="K292" s="35">
        <v>0</v>
      </c>
      <c r="L292" s="35">
        <v>0</v>
      </c>
      <c r="M292" s="35">
        <v>0</v>
      </c>
      <c r="N292" s="35">
        <v>0</v>
      </c>
      <c r="O292" s="35">
        <v>0</v>
      </c>
      <c r="P292" s="35">
        <v>0</v>
      </c>
      <c r="Q292" s="35">
        <v>0</v>
      </c>
      <c r="R292" s="35">
        <v>0</v>
      </c>
      <c r="S292" s="35">
        <v>0</v>
      </c>
      <c r="T292" s="35">
        <v>0</v>
      </c>
      <c r="U292" s="35">
        <v>0</v>
      </c>
      <c r="V292" s="35">
        <v>0</v>
      </c>
      <c r="W292" s="35">
        <v>0</v>
      </c>
      <c r="X292" s="35">
        <v>0</v>
      </c>
      <c r="Y292" s="35">
        <v>0</v>
      </c>
      <c r="Z292" s="35">
        <v>0</v>
      </c>
      <c r="AA292" s="35">
        <v>0</v>
      </c>
      <c r="AB292" s="35">
        <v>0</v>
      </c>
      <c r="AC292" s="35">
        <v>0</v>
      </c>
      <c r="AD292" s="35">
        <v>0</v>
      </c>
      <c r="AE292" s="35">
        <f t="shared" si="83"/>
        <v>0</v>
      </c>
      <c r="AF292" s="96">
        <v>0</v>
      </c>
      <c r="AG292" s="35">
        <f t="shared" si="84"/>
        <v>0</v>
      </c>
      <c r="AH292" s="96">
        <v>0</v>
      </c>
      <c r="AI292" s="36" t="s">
        <v>37</v>
      </c>
      <c r="AM292" s="15"/>
      <c r="AN292" s="20"/>
      <c r="AO292" s="15"/>
    </row>
    <row r="293" spans="1:41" ht="31.5" x14ac:dyDescent="0.25">
      <c r="A293" s="33" t="s">
        <v>738</v>
      </c>
      <c r="B293" s="86" t="s">
        <v>762</v>
      </c>
      <c r="C293" s="41" t="s">
        <v>763</v>
      </c>
      <c r="D293" s="35">
        <v>9.8930580799999994</v>
      </c>
      <c r="E293" s="35">
        <v>0</v>
      </c>
      <c r="F293" s="35">
        <v>0</v>
      </c>
      <c r="G293" s="35">
        <v>0</v>
      </c>
      <c r="H293" s="35">
        <v>0</v>
      </c>
      <c r="I293" s="35">
        <v>0</v>
      </c>
      <c r="J293" s="35">
        <v>0</v>
      </c>
      <c r="K293" s="35">
        <v>0</v>
      </c>
      <c r="L293" s="35">
        <v>0</v>
      </c>
      <c r="M293" s="35">
        <v>0</v>
      </c>
      <c r="N293" s="35">
        <v>0</v>
      </c>
      <c r="O293" s="35">
        <v>0</v>
      </c>
      <c r="P293" s="35">
        <v>0</v>
      </c>
      <c r="Q293" s="35">
        <v>0</v>
      </c>
      <c r="R293" s="35">
        <v>0</v>
      </c>
      <c r="S293" s="35">
        <v>0</v>
      </c>
      <c r="T293" s="35">
        <v>0</v>
      </c>
      <c r="U293" s="35">
        <v>0</v>
      </c>
      <c r="V293" s="35">
        <v>0</v>
      </c>
      <c r="W293" s="35">
        <v>0</v>
      </c>
      <c r="X293" s="35">
        <v>0</v>
      </c>
      <c r="Y293" s="35">
        <v>0</v>
      </c>
      <c r="Z293" s="35">
        <v>0</v>
      </c>
      <c r="AA293" s="35">
        <v>0</v>
      </c>
      <c r="AB293" s="35">
        <v>0</v>
      </c>
      <c r="AC293" s="35">
        <v>0</v>
      </c>
      <c r="AD293" s="35">
        <v>0</v>
      </c>
      <c r="AE293" s="35">
        <f t="shared" si="83"/>
        <v>0</v>
      </c>
      <c r="AF293" s="96">
        <v>0</v>
      </c>
      <c r="AG293" s="35">
        <f t="shared" si="84"/>
        <v>0</v>
      </c>
      <c r="AH293" s="96">
        <v>0</v>
      </c>
      <c r="AI293" s="36" t="s">
        <v>37</v>
      </c>
      <c r="AM293" s="15"/>
      <c r="AN293" s="20"/>
      <c r="AO293" s="15"/>
    </row>
    <row r="294" spans="1:41" ht="31.5" x14ac:dyDescent="0.25">
      <c r="A294" s="33" t="s">
        <v>738</v>
      </c>
      <c r="B294" s="86" t="s">
        <v>764</v>
      </c>
      <c r="C294" s="41" t="s">
        <v>765</v>
      </c>
      <c r="D294" s="35">
        <v>140.85199299000001</v>
      </c>
      <c r="E294" s="35">
        <v>0</v>
      </c>
      <c r="F294" s="35">
        <v>140.85199298999999</v>
      </c>
      <c r="G294" s="35">
        <v>0</v>
      </c>
      <c r="H294" s="35">
        <v>0</v>
      </c>
      <c r="I294" s="35">
        <v>0</v>
      </c>
      <c r="J294" s="35">
        <v>0</v>
      </c>
      <c r="K294" s="35" t="s">
        <v>766</v>
      </c>
      <c r="L294" s="35">
        <v>1</v>
      </c>
      <c r="M294" s="35">
        <v>0</v>
      </c>
      <c r="N294" s="35">
        <v>0</v>
      </c>
      <c r="O294" s="35">
        <v>0</v>
      </c>
      <c r="P294" s="35">
        <v>0</v>
      </c>
      <c r="Q294" s="35">
        <v>0</v>
      </c>
      <c r="R294" s="35">
        <v>0</v>
      </c>
      <c r="S294" s="35">
        <v>132.97616129000002</v>
      </c>
      <c r="T294" s="35">
        <v>0</v>
      </c>
      <c r="U294" s="35">
        <v>0</v>
      </c>
      <c r="V294" s="35">
        <v>0</v>
      </c>
      <c r="W294" s="35">
        <v>0</v>
      </c>
      <c r="X294" s="35" t="s">
        <v>767</v>
      </c>
      <c r="Y294" s="35">
        <v>1</v>
      </c>
      <c r="Z294" s="35">
        <v>0</v>
      </c>
      <c r="AA294" s="35">
        <v>0</v>
      </c>
      <c r="AB294" s="35">
        <v>0</v>
      </c>
      <c r="AC294" s="35">
        <v>0</v>
      </c>
      <c r="AD294" s="35">
        <v>0</v>
      </c>
      <c r="AE294" s="35">
        <f t="shared" si="83"/>
        <v>0</v>
      </c>
      <c r="AF294" s="96">
        <v>0</v>
      </c>
      <c r="AG294" s="35">
        <f t="shared" si="84"/>
        <v>-7.8758316999999636</v>
      </c>
      <c r="AH294" s="96">
        <f t="shared" si="81"/>
        <v>-5.5915656802663208E-2</v>
      </c>
      <c r="AI294" s="36" t="s">
        <v>37</v>
      </c>
      <c r="AM294" s="15"/>
      <c r="AN294" s="20"/>
      <c r="AO294" s="15"/>
    </row>
    <row r="295" spans="1:41" ht="31.5" x14ac:dyDescent="0.25">
      <c r="A295" s="33" t="s">
        <v>738</v>
      </c>
      <c r="B295" s="86" t="s">
        <v>768</v>
      </c>
      <c r="C295" s="41" t="s">
        <v>769</v>
      </c>
      <c r="D295" s="35">
        <v>1.331</v>
      </c>
      <c r="E295" s="35">
        <v>0</v>
      </c>
      <c r="F295" s="35">
        <v>1.331</v>
      </c>
      <c r="G295" s="35">
        <v>0</v>
      </c>
      <c r="H295" s="35">
        <v>0</v>
      </c>
      <c r="I295" s="35">
        <v>0</v>
      </c>
      <c r="J295" s="35">
        <v>0</v>
      </c>
      <c r="K295" s="35" t="s">
        <v>770</v>
      </c>
      <c r="L295" s="35">
        <v>1</v>
      </c>
      <c r="M295" s="35">
        <v>0</v>
      </c>
      <c r="N295" s="35">
        <v>0</v>
      </c>
      <c r="O295" s="35">
        <v>0</v>
      </c>
      <c r="P295" s="35">
        <v>0</v>
      </c>
      <c r="Q295" s="35">
        <v>0</v>
      </c>
      <c r="R295" s="35">
        <v>0</v>
      </c>
      <c r="S295" s="35">
        <v>1.41223505</v>
      </c>
      <c r="T295" s="35">
        <v>0</v>
      </c>
      <c r="U295" s="35">
        <v>0</v>
      </c>
      <c r="V295" s="35">
        <v>0</v>
      </c>
      <c r="W295" s="35">
        <v>0</v>
      </c>
      <c r="X295" s="35" t="s">
        <v>770</v>
      </c>
      <c r="Y295" s="35">
        <v>1</v>
      </c>
      <c r="Z295" s="35">
        <v>0</v>
      </c>
      <c r="AA295" s="35">
        <v>0</v>
      </c>
      <c r="AB295" s="35">
        <v>0</v>
      </c>
      <c r="AC295" s="35">
        <v>0</v>
      </c>
      <c r="AD295" s="35">
        <v>0</v>
      </c>
      <c r="AE295" s="35">
        <f t="shared" si="83"/>
        <v>0</v>
      </c>
      <c r="AF295" s="96">
        <v>0</v>
      </c>
      <c r="AG295" s="35">
        <f t="shared" si="84"/>
        <v>8.1235050000000086E-2</v>
      </c>
      <c r="AH295" s="96">
        <f t="shared" si="81"/>
        <v>6.103309541697978E-2</v>
      </c>
      <c r="AI295" s="36" t="s">
        <v>37</v>
      </c>
      <c r="AM295" s="15"/>
      <c r="AN295" s="20"/>
      <c r="AO295" s="15"/>
    </row>
    <row r="296" spans="1:41" ht="47.25" x14ac:dyDescent="0.25">
      <c r="A296" s="33" t="s">
        <v>738</v>
      </c>
      <c r="B296" s="86" t="s">
        <v>771</v>
      </c>
      <c r="C296" s="41" t="s">
        <v>772</v>
      </c>
      <c r="D296" s="35">
        <v>8.7468773199999994</v>
      </c>
      <c r="E296" s="35">
        <v>0</v>
      </c>
      <c r="F296" s="35">
        <v>8.7468773199999994</v>
      </c>
      <c r="G296" s="35">
        <v>0</v>
      </c>
      <c r="H296" s="35">
        <v>0</v>
      </c>
      <c r="I296" s="35">
        <v>0</v>
      </c>
      <c r="J296" s="35">
        <v>0</v>
      </c>
      <c r="K296" s="35" t="s">
        <v>773</v>
      </c>
      <c r="L296" s="35">
        <v>1</v>
      </c>
      <c r="M296" s="35">
        <v>0</v>
      </c>
      <c r="N296" s="35">
        <v>0</v>
      </c>
      <c r="O296" s="35">
        <v>0</v>
      </c>
      <c r="P296" s="35">
        <v>0</v>
      </c>
      <c r="Q296" s="35">
        <v>0</v>
      </c>
      <c r="R296" s="35">
        <v>0</v>
      </c>
      <c r="S296" s="35">
        <v>8.7468773199999994</v>
      </c>
      <c r="T296" s="35">
        <v>0</v>
      </c>
      <c r="U296" s="35">
        <v>0</v>
      </c>
      <c r="V296" s="35">
        <v>0</v>
      </c>
      <c r="W296" s="35">
        <v>0</v>
      </c>
      <c r="X296" s="35" t="s">
        <v>773</v>
      </c>
      <c r="Y296" s="35">
        <v>1</v>
      </c>
      <c r="Z296" s="35">
        <v>0</v>
      </c>
      <c r="AA296" s="35">
        <v>0</v>
      </c>
      <c r="AB296" s="35">
        <v>0</v>
      </c>
      <c r="AC296" s="35">
        <v>0</v>
      </c>
      <c r="AD296" s="35">
        <v>0</v>
      </c>
      <c r="AE296" s="35">
        <f t="shared" si="83"/>
        <v>0</v>
      </c>
      <c r="AF296" s="96">
        <v>0</v>
      </c>
      <c r="AG296" s="35">
        <f t="shared" si="84"/>
        <v>0</v>
      </c>
      <c r="AH296" s="96">
        <f t="shared" si="81"/>
        <v>0</v>
      </c>
      <c r="AI296" s="36" t="s">
        <v>37</v>
      </c>
      <c r="AM296" s="15"/>
      <c r="AN296" s="20"/>
      <c r="AO296" s="15"/>
    </row>
    <row r="297" spans="1:41" ht="47.25" x14ac:dyDescent="0.25">
      <c r="A297" s="33" t="s">
        <v>738</v>
      </c>
      <c r="B297" s="86" t="s">
        <v>774</v>
      </c>
      <c r="C297" s="41" t="s">
        <v>775</v>
      </c>
      <c r="D297" s="35">
        <v>44.274999999999999</v>
      </c>
      <c r="E297" s="50">
        <v>0</v>
      </c>
      <c r="F297" s="35">
        <v>44.274999999999999</v>
      </c>
      <c r="G297" s="35">
        <v>0</v>
      </c>
      <c r="H297" s="35">
        <v>0</v>
      </c>
      <c r="I297" s="50">
        <v>0</v>
      </c>
      <c r="J297" s="35">
        <v>0</v>
      </c>
      <c r="K297" s="35" t="s">
        <v>776</v>
      </c>
      <c r="L297" s="50">
        <v>1</v>
      </c>
      <c r="M297" s="50">
        <v>0</v>
      </c>
      <c r="N297" s="35">
        <v>0</v>
      </c>
      <c r="O297" s="50">
        <v>0</v>
      </c>
      <c r="P297" s="50">
        <v>0</v>
      </c>
      <c r="Q297" s="50">
        <v>0</v>
      </c>
      <c r="R297" s="35">
        <v>0</v>
      </c>
      <c r="S297" s="35">
        <v>0</v>
      </c>
      <c r="T297" s="35">
        <v>0</v>
      </c>
      <c r="U297" s="35">
        <v>0</v>
      </c>
      <c r="V297" s="35">
        <v>0</v>
      </c>
      <c r="W297" s="35">
        <v>0</v>
      </c>
      <c r="X297" s="35">
        <v>0</v>
      </c>
      <c r="Y297" s="35">
        <v>0</v>
      </c>
      <c r="Z297" s="35">
        <v>0</v>
      </c>
      <c r="AA297" s="35">
        <v>0</v>
      </c>
      <c r="AB297" s="35">
        <v>0</v>
      </c>
      <c r="AC297" s="35">
        <v>0</v>
      </c>
      <c r="AD297" s="35">
        <v>0</v>
      </c>
      <c r="AE297" s="35">
        <f t="shared" si="83"/>
        <v>0</v>
      </c>
      <c r="AF297" s="96">
        <v>0</v>
      </c>
      <c r="AG297" s="35">
        <f t="shared" si="84"/>
        <v>-44.274999999999999</v>
      </c>
      <c r="AH297" s="96">
        <f t="shared" si="81"/>
        <v>-1</v>
      </c>
      <c r="AI297" s="36" t="s">
        <v>777</v>
      </c>
      <c r="AM297" s="15"/>
      <c r="AN297" s="20"/>
      <c r="AO297" s="15"/>
    </row>
    <row r="298" spans="1:41" ht="47.25" x14ac:dyDescent="0.25">
      <c r="A298" s="33" t="s">
        <v>738</v>
      </c>
      <c r="B298" s="86" t="s">
        <v>778</v>
      </c>
      <c r="C298" s="41" t="s">
        <v>779</v>
      </c>
      <c r="D298" s="35">
        <v>36.996960000000001</v>
      </c>
      <c r="E298" s="35">
        <v>0</v>
      </c>
      <c r="F298" s="35">
        <v>22.451700000000002</v>
      </c>
      <c r="G298" s="35">
        <v>0</v>
      </c>
      <c r="H298" s="35">
        <v>0</v>
      </c>
      <c r="I298" s="35">
        <v>0</v>
      </c>
      <c r="J298" s="35">
        <v>0</v>
      </c>
      <c r="K298" s="35" t="s">
        <v>780</v>
      </c>
      <c r="L298" s="35">
        <v>45</v>
      </c>
      <c r="M298" s="35">
        <v>0</v>
      </c>
      <c r="N298" s="35">
        <v>0</v>
      </c>
      <c r="O298" s="35">
        <v>0</v>
      </c>
      <c r="P298" s="35">
        <v>0</v>
      </c>
      <c r="Q298" s="35">
        <v>0</v>
      </c>
      <c r="R298" s="35">
        <v>0</v>
      </c>
      <c r="S298" s="35">
        <v>0</v>
      </c>
      <c r="T298" s="35">
        <v>0</v>
      </c>
      <c r="U298" s="35">
        <v>0</v>
      </c>
      <c r="V298" s="35">
        <v>0</v>
      </c>
      <c r="W298" s="35">
        <v>0</v>
      </c>
      <c r="X298" s="35">
        <v>0</v>
      </c>
      <c r="Y298" s="35">
        <v>0</v>
      </c>
      <c r="Z298" s="35">
        <v>0</v>
      </c>
      <c r="AA298" s="35">
        <v>0</v>
      </c>
      <c r="AB298" s="35">
        <v>0</v>
      </c>
      <c r="AC298" s="35">
        <v>0</v>
      </c>
      <c r="AD298" s="35">
        <v>0</v>
      </c>
      <c r="AE298" s="35">
        <f t="shared" si="83"/>
        <v>0</v>
      </c>
      <c r="AF298" s="96">
        <v>0</v>
      </c>
      <c r="AG298" s="35">
        <f t="shared" si="84"/>
        <v>-22.451700000000002</v>
      </c>
      <c r="AH298" s="96">
        <f t="shared" si="81"/>
        <v>-1</v>
      </c>
      <c r="AI298" s="36" t="s">
        <v>781</v>
      </c>
      <c r="AM298" s="15"/>
      <c r="AN298" s="20"/>
      <c r="AO298" s="15"/>
    </row>
    <row r="299" spans="1:41" ht="47.25" x14ac:dyDescent="0.25">
      <c r="A299" s="27" t="s">
        <v>782</v>
      </c>
      <c r="B299" s="28" t="s">
        <v>346</v>
      </c>
      <c r="C299" s="29" t="s">
        <v>36</v>
      </c>
      <c r="D299" s="30">
        <f t="shared" ref="D299:AG299" si="85">D300</f>
        <v>0</v>
      </c>
      <c r="E299" s="30">
        <f t="shared" si="85"/>
        <v>0</v>
      </c>
      <c r="F299" s="30">
        <f t="shared" si="85"/>
        <v>0</v>
      </c>
      <c r="G299" s="30">
        <f t="shared" si="85"/>
        <v>0</v>
      </c>
      <c r="H299" s="30">
        <f t="shared" si="85"/>
        <v>0</v>
      </c>
      <c r="I299" s="30">
        <f t="shared" si="85"/>
        <v>0</v>
      </c>
      <c r="J299" s="30">
        <f t="shared" si="85"/>
        <v>0</v>
      </c>
      <c r="K299" s="30">
        <f t="shared" si="85"/>
        <v>0</v>
      </c>
      <c r="L299" s="30">
        <f t="shared" si="85"/>
        <v>0</v>
      </c>
      <c r="M299" s="30">
        <f t="shared" si="85"/>
        <v>0</v>
      </c>
      <c r="N299" s="30">
        <f t="shared" si="85"/>
        <v>0</v>
      </c>
      <c r="O299" s="30">
        <f t="shared" si="85"/>
        <v>0</v>
      </c>
      <c r="P299" s="30">
        <f t="shared" si="85"/>
        <v>0</v>
      </c>
      <c r="Q299" s="30">
        <f t="shared" si="85"/>
        <v>0</v>
      </c>
      <c r="R299" s="30">
        <f t="shared" si="85"/>
        <v>0</v>
      </c>
      <c r="S299" s="30">
        <f t="shared" si="85"/>
        <v>0</v>
      </c>
      <c r="T299" s="30">
        <f t="shared" si="85"/>
        <v>0</v>
      </c>
      <c r="U299" s="30">
        <f t="shared" si="85"/>
        <v>0</v>
      </c>
      <c r="V299" s="30">
        <f t="shared" si="85"/>
        <v>0</v>
      </c>
      <c r="W299" s="30">
        <f t="shared" si="85"/>
        <v>0</v>
      </c>
      <c r="X299" s="30">
        <f t="shared" si="85"/>
        <v>0</v>
      </c>
      <c r="Y299" s="30">
        <f t="shared" si="85"/>
        <v>0</v>
      </c>
      <c r="Z299" s="30">
        <f t="shared" si="85"/>
        <v>0</v>
      </c>
      <c r="AA299" s="30">
        <f t="shared" si="85"/>
        <v>0</v>
      </c>
      <c r="AB299" s="30">
        <f t="shared" si="85"/>
        <v>0</v>
      </c>
      <c r="AC299" s="30">
        <f t="shared" si="85"/>
        <v>0</v>
      </c>
      <c r="AD299" s="30">
        <f t="shared" si="85"/>
        <v>0</v>
      </c>
      <c r="AE299" s="30">
        <f t="shared" si="85"/>
        <v>0</v>
      </c>
      <c r="AF299" s="31">
        <v>0</v>
      </c>
      <c r="AG299" s="30">
        <f t="shared" si="85"/>
        <v>0</v>
      </c>
      <c r="AH299" s="31">
        <v>0</v>
      </c>
      <c r="AI299" s="32" t="s">
        <v>37</v>
      </c>
      <c r="AM299" s="15"/>
      <c r="AN299" s="20"/>
      <c r="AO299" s="15"/>
    </row>
    <row r="300" spans="1:41" x14ac:dyDescent="0.25">
      <c r="A300" s="27" t="s">
        <v>783</v>
      </c>
      <c r="B300" s="28" t="s">
        <v>784</v>
      </c>
      <c r="C300" s="29" t="s">
        <v>36</v>
      </c>
      <c r="D300" s="30">
        <f t="shared" ref="D300:AG300" si="86">D301+D302</f>
        <v>0</v>
      </c>
      <c r="E300" s="30">
        <f t="shared" si="86"/>
        <v>0</v>
      </c>
      <c r="F300" s="30">
        <f t="shared" si="86"/>
        <v>0</v>
      </c>
      <c r="G300" s="30">
        <f t="shared" si="86"/>
        <v>0</v>
      </c>
      <c r="H300" s="30">
        <f t="shared" si="86"/>
        <v>0</v>
      </c>
      <c r="I300" s="30">
        <f t="shared" si="86"/>
        <v>0</v>
      </c>
      <c r="J300" s="30">
        <f t="shared" si="86"/>
        <v>0</v>
      </c>
      <c r="K300" s="30">
        <f t="shared" si="86"/>
        <v>0</v>
      </c>
      <c r="L300" s="30">
        <f t="shared" si="86"/>
        <v>0</v>
      </c>
      <c r="M300" s="30">
        <f t="shared" si="86"/>
        <v>0</v>
      </c>
      <c r="N300" s="30">
        <f t="shared" si="86"/>
        <v>0</v>
      </c>
      <c r="O300" s="30">
        <f t="shared" si="86"/>
        <v>0</v>
      </c>
      <c r="P300" s="30">
        <f t="shared" si="86"/>
        <v>0</v>
      </c>
      <c r="Q300" s="30">
        <f t="shared" si="86"/>
        <v>0</v>
      </c>
      <c r="R300" s="30">
        <f t="shared" si="86"/>
        <v>0</v>
      </c>
      <c r="S300" s="30">
        <f t="shared" si="86"/>
        <v>0</v>
      </c>
      <c r="T300" s="30">
        <f t="shared" si="86"/>
        <v>0</v>
      </c>
      <c r="U300" s="30">
        <f t="shared" si="86"/>
        <v>0</v>
      </c>
      <c r="V300" s="30">
        <f t="shared" si="86"/>
        <v>0</v>
      </c>
      <c r="W300" s="30">
        <f t="shared" si="86"/>
        <v>0</v>
      </c>
      <c r="X300" s="30">
        <f t="shared" si="86"/>
        <v>0</v>
      </c>
      <c r="Y300" s="30">
        <f t="shared" si="86"/>
        <v>0</v>
      </c>
      <c r="Z300" s="30">
        <f t="shared" si="86"/>
        <v>0</v>
      </c>
      <c r="AA300" s="30">
        <f t="shared" si="86"/>
        <v>0</v>
      </c>
      <c r="AB300" s="30">
        <f t="shared" si="86"/>
        <v>0</v>
      </c>
      <c r="AC300" s="30">
        <f t="shared" si="86"/>
        <v>0</v>
      </c>
      <c r="AD300" s="30">
        <f t="shared" si="86"/>
        <v>0</v>
      </c>
      <c r="AE300" s="30">
        <f t="shared" si="86"/>
        <v>0</v>
      </c>
      <c r="AF300" s="31">
        <v>0</v>
      </c>
      <c r="AG300" s="30">
        <f t="shared" si="86"/>
        <v>0</v>
      </c>
      <c r="AH300" s="31">
        <v>0</v>
      </c>
      <c r="AI300" s="32" t="s">
        <v>37</v>
      </c>
      <c r="AM300" s="15"/>
      <c r="AN300" s="20"/>
      <c r="AO300" s="15"/>
    </row>
    <row r="301" spans="1:41" ht="47.25" x14ac:dyDescent="0.25">
      <c r="A301" s="27" t="s">
        <v>785</v>
      </c>
      <c r="B301" s="28" t="s">
        <v>350</v>
      </c>
      <c r="C301" s="29" t="s">
        <v>36</v>
      </c>
      <c r="D301" s="30">
        <v>0</v>
      </c>
      <c r="E301" s="30">
        <v>0</v>
      </c>
      <c r="F301" s="30">
        <v>0</v>
      </c>
      <c r="G301" s="30">
        <v>0</v>
      </c>
      <c r="H301" s="30">
        <v>0</v>
      </c>
      <c r="I301" s="30">
        <v>0</v>
      </c>
      <c r="J301" s="30">
        <v>0</v>
      </c>
      <c r="K301" s="30">
        <v>0</v>
      </c>
      <c r="L301" s="30">
        <v>0</v>
      </c>
      <c r="M301" s="30">
        <v>0</v>
      </c>
      <c r="N301" s="30">
        <v>0</v>
      </c>
      <c r="O301" s="30">
        <v>0</v>
      </c>
      <c r="P301" s="30">
        <v>0</v>
      </c>
      <c r="Q301" s="30">
        <v>0</v>
      </c>
      <c r="R301" s="30">
        <v>0</v>
      </c>
      <c r="S301" s="30">
        <v>0</v>
      </c>
      <c r="T301" s="30">
        <v>0</v>
      </c>
      <c r="U301" s="30">
        <v>0</v>
      </c>
      <c r="V301" s="30">
        <v>0</v>
      </c>
      <c r="W301" s="30">
        <v>0</v>
      </c>
      <c r="X301" s="30">
        <v>0</v>
      </c>
      <c r="Y301" s="30">
        <v>0</v>
      </c>
      <c r="Z301" s="30">
        <v>0</v>
      </c>
      <c r="AA301" s="30">
        <v>0</v>
      </c>
      <c r="AB301" s="30">
        <v>0</v>
      </c>
      <c r="AC301" s="30">
        <v>0</v>
      </c>
      <c r="AD301" s="30">
        <v>0</v>
      </c>
      <c r="AE301" s="30">
        <v>0</v>
      </c>
      <c r="AF301" s="31">
        <v>0</v>
      </c>
      <c r="AG301" s="30">
        <v>0</v>
      </c>
      <c r="AH301" s="31">
        <v>0</v>
      </c>
      <c r="AI301" s="32" t="s">
        <v>37</v>
      </c>
      <c r="AM301" s="15"/>
      <c r="AN301" s="20"/>
      <c r="AO301" s="15"/>
    </row>
    <row r="302" spans="1:41" ht="47.25" x14ac:dyDescent="0.25">
      <c r="A302" s="27" t="s">
        <v>786</v>
      </c>
      <c r="B302" s="28" t="s">
        <v>352</v>
      </c>
      <c r="C302" s="29" t="s">
        <v>36</v>
      </c>
      <c r="D302" s="30">
        <v>0</v>
      </c>
      <c r="E302" s="30">
        <v>0</v>
      </c>
      <c r="F302" s="30">
        <v>0</v>
      </c>
      <c r="G302" s="30">
        <v>0</v>
      </c>
      <c r="H302" s="30">
        <v>0</v>
      </c>
      <c r="I302" s="30">
        <v>0</v>
      </c>
      <c r="J302" s="30">
        <v>0</v>
      </c>
      <c r="K302" s="30">
        <v>0</v>
      </c>
      <c r="L302" s="30">
        <v>0</v>
      </c>
      <c r="M302" s="30">
        <v>0</v>
      </c>
      <c r="N302" s="30">
        <v>0</v>
      </c>
      <c r="O302" s="30">
        <v>0</v>
      </c>
      <c r="P302" s="30">
        <v>0</v>
      </c>
      <c r="Q302" s="30">
        <v>0</v>
      </c>
      <c r="R302" s="30">
        <v>0</v>
      </c>
      <c r="S302" s="30">
        <v>0</v>
      </c>
      <c r="T302" s="30">
        <v>0</v>
      </c>
      <c r="U302" s="30">
        <v>0</v>
      </c>
      <c r="V302" s="30">
        <v>0</v>
      </c>
      <c r="W302" s="30">
        <v>0</v>
      </c>
      <c r="X302" s="30">
        <v>0</v>
      </c>
      <c r="Y302" s="30">
        <v>0</v>
      </c>
      <c r="Z302" s="30">
        <v>0</v>
      </c>
      <c r="AA302" s="30">
        <v>0</v>
      </c>
      <c r="AB302" s="30">
        <v>0</v>
      </c>
      <c r="AC302" s="30">
        <v>0</v>
      </c>
      <c r="AD302" s="30">
        <v>0</v>
      </c>
      <c r="AE302" s="30">
        <v>0</v>
      </c>
      <c r="AF302" s="31">
        <v>0</v>
      </c>
      <c r="AG302" s="30">
        <v>0</v>
      </c>
      <c r="AH302" s="31">
        <v>0</v>
      </c>
      <c r="AI302" s="52" t="s">
        <v>37</v>
      </c>
      <c r="AM302" s="15"/>
      <c r="AN302" s="20"/>
      <c r="AO302" s="15"/>
    </row>
    <row r="303" spans="1:41" x14ac:dyDescent="0.25">
      <c r="A303" s="27" t="s">
        <v>787</v>
      </c>
      <c r="B303" s="28" t="s">
        <v>354</v>
      </c>
      <c r="C303" s="29" t="s">
        <v>36</v>
      </c>
      <c r="D303" s="30">
        <v>0</v>
      </c>
      <c r="E303" s="30">
        <v>0</v>
      </c>
      <c r="F303" s="30">
        <v>0</v>
      </c>
      <c r="G303" s="30">
        <v>0</v>
      </c>
      <c r="H303" s="30">
        <v>0</v>
      </c>
      <c r="I303" s="30">
        <v>0</v>
      </c>
      <c r="J303" s="30">
        <v>0</v>
      </c>
      <c r="K303" s="30">
        <v>0</v>
      </c>
      <c r="L303" s="30">
        <v>0</v>
      </c>
      <c r="M303" s="30">
        <v>0</v>
      </c>
      <c r="N303" s="30">
        <v>0</v>
      </c>
      <c r="O303" s="30">
        <v>0</v>
      </c>
      <c r="P303" s="30">
        <v>0</v>
      </c>
      <c r="Q303" s="30">
        <v>0</v>
      </c>
      <c r="R303" s="30">
        <v>0</v>
      </c>
      <c r="S303" s="30">
        <v>0</v>
      </c>
      <c r="T303" s="30">
        <v>0</v>
      </c>
      <c r="U303" s="30">
        <v>0</v>
      </c>
      <c r="V303" s="30">
        <v>0</v>
      </c>
      <c r="W303" s="30">
        <v>0</v>
      </c>
      <c r="X303" s="30">
        <v>0</v>
      </c>
      <c r="Y303" s="30">
        <v>0</v>
      </c>
      <c r="Z303" s="30">
        <v>0</v>
      </c>
      <c r="AA303" s="30">
        <v>0</v>
      </c>
      <c r="AB303" s="30">
        <v>0</v>
      </c>
      <c r="AC303" s="30">
        <v>0</v>
      </c>
      <c r="AD303" s="30">
        <v>0</v>
      </c>
      <c r="AE303" s="30">
        <v>0</v>
      </c>
      <c r="AF303" s="31">
        <v>0</v>
      </c>
      <c r="AG303" s="30">
        <v>0</v>
      </c>
      <c r="AH303" s="31">
        <v>0</v>
      </c>
      <c r="AI303" s="32" t="s">
        <v>37</v>
      </c>
      <c r="AM303" s="15"/>
      <c r="AN303" s="20"/>
      <c r="AO303" s="15"/>
    </row>
    <row r="304" spans="1:41" ht="47.25" x14ac:dyDescent="0.25">
      <c r="A304" s="27" t="s">
        <v>788</v>
      </c>
      <c r="B304" s="28" t="s">
        <v>350</v>
      </c>
      <c r="C304" s="29" t="s">
        <v>36</v>
      </c>
      <c r="D304" s="30">
        <v>0</v>
      </c>
      <c r="E304" s="30">
        <v>0</v>
      </c>
      <c r="F304" s="30">
        <v>0</v>
      </c>
      <c r="G304" s="30">
        <v>0</v>
      </c>
      <c r="H304" s="30">
        <v>0</v>
      </c>
      <c r="I304" s="30">
        <v>0</v>
      </c>
      <c r="J304" s="30">
        <v>0</v>
      </c>
      <c r="K304" s="30">
        <v>0</v>
      </c>
      <c r="L304" s="30">
        <v>0</v>
      </c>
      <c r="M304" s="30">
        <v>0</v>
      </c>
      <c r="N304" s="30">
        <v>0</v>
      </c>
      <c r="O304" s="30">
        <v>0</v>
      </c>
      <c r="P304" s="30">
        <v>0</v>
      </c>
      <c r="Q304" s="30">
        <v>0</v>
      </c>
      <c r="R304" s="30">
        <v>0</v>
      </c>
      <c r="S304" s="30">
        <v>0</v>
      </c>
      <c r="T304" s="30">
        <v>0</v>
      </c>
      <c r="U304" s="30">
        <v>0</v>
      </c>
      <c r="V304" s="30">
        <v>0</v>
      </c>
      <c r="W304" s="30">
        <v>0</v>
      </c>
      <c r="X304" s="30">
        <v>0</v>
      </c>
      <c r="Y304" s="30">
        <v>0</v>
      </c>
      <c r="Z304" s="30">
        <v>0</v>
      </c>
      <c r="AA304" s="30">
        <v>0</v>
      </c>
      <c r="AB304" s="30">
        <v>0</v>
      </c>
      <c r="AC304" s="30">
        <v>0</v>
      </c>
      <c r="AD304" s="30">
        <v>0</v>
      </c>
      <c r="AE304" s="30">
        <v>0</v>
      </c>
      <c r="AF304" s="31">
        <v>0</v>
      </c>
      <c r="AG304" s="30">
        <v>0</v>
      </c>
      <c r="AH304" s="31">
        <v>0</v>
      </c>
      <c r="AI304" s="32" t="s">
        <v>37</v>
      </c>
      <c r="AM304" s="15"/>
      <c r="AN304" s="20"/>
      <c r="AO304" s="15"/>
    </row>
    <row r="305" spans="1:41" ht="47.25" x14ac:dyDescent="0.25">
      <c r="A305" s="27" t="s">
        <v>789</v>
      </c>
      <c r="B305" s="28" t="s">
        <v>352</v>
      </c>
      <c r="C305" s="29" t="s">
        <v>36</v>
      </c>
      <c r="D305" s="30">
        <v>0</v>
      </c>
      <c r="E305" s="30">
        <v>0</v>
      </c>
      <c r="F305" s="30">
        <v>0</v>
      </c>
      <c r="G305" s="30">
        <v>0</v>
      </c>
      <c r="H305" s="30">
        <v>0</v>
      </c>
      <c r="I305" s="30">
        <v>0</v>
      </c>
      <c r="J305" s="30">
        <v>0</v>
      </c>
      <c r="K305" s="30">
        <v>0</v>
      </c>
      <c r="L305" s="30">
        <v>0</v>
      </c>
      <c r="M305" s="30">
        <v>0</v>
      </c>
      <c r="N305" s="30">
        <v>0</v>
      </c>
      <c r="O305" s="30">
        <v>0</v>
      </c>
      <c r="P305" s="30">
        <v>0</v>
      </c>
      <c r="Q305" s="30">
        <v>0</v>
      </c>
      <c r="R305" s="30">
        <v>0</v>
      </c>
      <c r="S305" s="30">
        <v>0</v>
      </c>
      <c r="T305" s="30">
        <v>0</v>
      </c>
      <c r="U305" s="30">
        <v>0</v>
      </c>
      <c r="V305" s="30">
        <v>0</v>
      </c>
      <c r="W305" s="30">
        <v>0</v>
      </c>
      <c r="X305" s="30">
        <v>0</v>
      </c>
      <c r="Y305" s="30">
        <v>0</v>
      </c>
      <c r="Z305" s="30">
        <v>0</v>
      </c>
      <c r="AA305" s="30">
        <v>0</v>
      </c>
      <c r="AB305" s="30">
        <v>0</v>
      </c>
      <c r="AC305" s="30">
        <v>0</v>
      </c>
      <c r="AD305" s="30">
        <v>0</v>
      </c>
      <c r="AE305" s="30">
        <v>0</v>
      </c>
      <c r="AF305" s="31">
        <v>0</v>
      </c>
      <c r="AG305" s="30">
        <v>0</v>
      </c>
      <c r="AH305" s="31">
        <v>0</v>
      </c>
      <c r="AI305" s="32" t="s">
        <v>37</v>
      </c>
      <c r="AM305" s="15"/>
      <c r="AN305" s="20"/>
      <c r="AO305" s="15"/>
    </row>
    <row r="306" spans="1:41" x14ac:dyDescent="0.25">
      <c r="A306" s="27" t="s">
        <v>790</v>
      </c>
      <c r="B306" s="28" t="s">
        <v>358</v>
      </c>
      <c r="C306" s="29" t="s">
        <v>36</v>
      </c>
      <c r="D306" s="30">
        <f t="shared" ref="D306:AD306" si="87">D307+D308+D309+D310</f>
        <v>5731.5249999999996</v>
      </c>
      <c r="E306" s="30">
        <f t="shared" si="87"/>
        <v>0</v>
      </c>
      <c r="F306" s="30">
        <f t="shared" si="87"/>
        <v>0</v>
      </c>
      <c r="G306" s="30">
        <f t="shared" si="87"/>
        <v>0</v>
      </c>
      <c r="H306" s="30">
        <f t="shared" si="87"/>
        <v>0</v>
      </c>
      <c r="I306" s="30">
        <f t="shared" si="87"/>
        <v>0</v>
      </c>
      <c r="J306" s="30">
        <f t="shared" si="87"/>
        <v>0</v>
      </c>
      <c r="K306" s="30">
        <f t="shared" si="87"/>
        <v>0</v>
      </c>
      <c r="L306" s="30">
        <f t="shared" si="87"/>
        <v>0</v>
      </c>
      <c r="M306" s="30">
        <f t="shared" si="87"/>
        <v>0</v>
      </c>
      <c r="N306" s="30">
        <f t="shared" si="87"/>
        <v>0</v>
      </c>
      <c r="O306" s="30">
        <f t="shared" si="87"/>
        <v>0</v>
      </c>
      <c r="P306" s="30">
        <f t="shared" si="87"/>
        <v>0</v>
      </c>
      <c r="Q306" s="30">
        <f t="shared" si="87"/>
        <v>0</v>
      </c>
      <c r="R306" s="30">
        <f t="shared" si="87"/>
        <v>0</v>
      </c>
      <c r="S306" s="30">
        <f t="shared" si="87"/>
        <v>0</v>
      </c>
      <c r="T306" s="30">
        <f t="shared" si="87"/>
        <v>0</v>
      </c>
      <c r="U306" s="30">
        <f t="shared" si="87"/>
        <v>0</v>
      </c>
      <c r="V306" s="30">
        <f t="shared" si="87"/>
        <v>0</v>
      </c>
      <c r="W306" s="30">
        <f t="shared" si="87"/>
        <v>0</v>
      </c>
      <c r="X306" s="30">
        <f t="shared" si="87"/>
        <v>0</v>
      </c>
      <c r="Y306" s="30">
        <f t="shared" si="87"/>
        <v>0</v>
      </c>
      <c r="Z306" s="30">
        <f t="shared" si="87"/>
        <v>0</v>
      </c>
      <c r="AA306" s="30">
        <f t="shared" si="87"/>
        <v>0</v>
      </c>
      <c r="AB306" s="30">
        <f t="shared" si="87"/>
        <v>0</v>
      </c>
      <c r="AC306" s="30">
        <f t="shared" si="87"/>
        <v>0</v>
      </c>
      <c r="AD306" s="30">
        <f t="shared" si="87"/>
        <v>0</v>
      </c>
      <c r="AE306" s="30">
        <v>0</v>
      </c>
      <c r="AF306" s="31">
        <v>0</v>
      </c>
      <c r="AG306" s="30">
        <v>0</v>
      </c>
      <c r="AH306" s="31">
        <v>0</v>
      </c>
      <c r="AI306" s="32" t="s">
        <v>37</v>
      </c>
      <c r="AM306" s="15"/>
      <c r="AN306" s="20"/>
      <c r="AO306" s="15"/>
    </row>
    <row r="307" spans="1:41" ht="31.5" x14ac:dyDescent="0.25">
      <c r="A307" s="27" t="s">
        <v>791</v>
      </c>
      <c r="B307" s="28" t="s">
        <v>360</v>
      </c>
      <c r="C307" s="29" t="s">
        <v>36</v>
      </c>
      <c r="D307" s="30">
        <v>0</v>
      </c>
      <c r="E307" s="30">
        <v>0</v>
      </c>
      <c r="F307" s="30">
        <v>0</v>
      </c>
      <c r="G307" s="30">
        <v>0</v>
      </c>
      <c r="H307" s="30">
        <v>0</v>
      </c>
      <c r="I307" s="30">
        <v>0</v>
      </c>
      <c r="J307" s="30">
        <v>0</v>
      </c>
      <c r="K307" s="30">
        <v>0</v>
      </c>
      <c r="L307" s="30">
        <v>0</v>
      </c>
      <c r="M307" s="30">
        <v>0</v>
      </c>
      <c r="N307" s="30">
        <v>0</v>
      </c>
      <c r="O307" s="30">
        <v>0</v>
      </c>
      <c r="P307" s="30">
        <v>0</v>
      </c>
      <c r="Q307" s="30">
        <v>0</v>
      </c>
      <c r="R307" s="30">
        <v>0</v>
      </c>
      <c r="S307" s="30">
        <v>0</v>
      </c>
      <c r="T307" s="30">
        <v>0</v>
      </c>
      <c r="U307" s="30">
        <v>0</v>
      </c>
      <c r="V307" s="30">
        <v>0</v>
      </c>
      <c r="W307" s="30">
        <v>0</v>
      </c>
      <c r="X307" s="30">
        <v>0</v>
      </c>
      <c r="Y307" s="30">
        <v>0</v>
      </c>
      <c r="Z307" s="30">
        <v>0</v>
      </c>
      <c r="AA307" s="30">
        <v>0</v>
      </c>
      <c r="AB307" s="30">
        <v>0</v>
      </c>
      <c r="AC307" s="30">
        <v>0</v>
      </c>
      <c r="AD307" s="30">
        <v>0</v>
      </c>
      <c r="AE307" s="30">
        <v>0</v>
      </c>
      <c r="AF307" s="31">
        <v>0</v>
      </c>
      <c r="AG307" s="30">
        <v>0</v>
      </c>
      <c r="AH307" s="31">
        <v>0</v>
      </c>
      <c r="AI307" s="32" t="s">
        <v>37</v>
      </c>
      <c r="AM307" s="15"/>
      <c r="AN307" s="20"/>
      <c r="AO307" s="15"/>
    </row>
    <row r="308" spans="1:41" x14ac:dyDescent="0.25">
      <c r="A308" s="27" t="s">
        <v>792</v>
      </c>
      <c r="B308" s="28" t="s">
        <v>362</v>
      </c>
      <c r="C308" s="29" t="s">
        <v>36</v>
      </c>
      <c r="D308" s="30">
        <v>0</v>
      </c>
      <c r="E308" s="30">
        <v>0</v>
      </c>
      <c r="F308" s="30">
        <v>0</v>
      </c>
      <c r="G308" s="30">
        <v>0</v>
      </c>
      <c r="H308" s="30">
        <v>0</v>
      </c>
      <c r="I308" s="30">
        <v>0</v>
      </c>
      <c r="J308" s="30">
        <v>0</v>
      </c>
      <c r="K308" s="30">
        <v>0</v>
      </c>
      <c r="L308" s="30">
        <v>0</v>
      </c>
      <c r="M308" s="30">
        <v>0</v>
      </c>
      <c r="N308" s="30">
        <v>0</v>
      </c>
      <c r="O308" s="30">
        <v>0</v>
      </c>
      <c r="P308" s="30">
        <v>0</v>
      </c>
      <c r="Q308" s="30">
        <v>0</v>
      </c>
      <c r="R308" s="30">
        <v>0</v>
      </c>
      <c r="S308" s="30">
        <v>0</v>
      </c>
      <c r="T308" s="30">
        <v>0</v>
      </c>
      <c r="U308" s="30">
        <v>0</v>
      </c>
      <c r="V308" s="30">
        <v>0</v>
      </c>
      <c r="W308" s="30">
        <v>0</v>
      </c>
      <c r="X308" s="30">
        <v>0</v>
      </c>
      <c r="Y308" s="30">
        <v>0</v>
      </c>
      <c r="Z308" s="30">
        <v>0</v>
      </c>
      <c r="AA308" s="30">
        <v>0</v>
      </c>
      <c r="AB308" s="30">
        <v>0</v>
      </c>
      <c r="AC308" s="30">
        <v>0</v>
      </c>
      <c r="AD308" s="30">
        <v>0</v>
      </c>
      <c r="AE308" s="30">
        <v>0</v>
      </c>
      <c r="AF308" s="31">
        <v>0</v>
      </c>
      <c r="AG308" s="30">
        <v>0</v>
      </c>
      <c r="AH308" s="31">
        <v>0</v>
      </c>
      <c r="AI308" s="32" t="s">
        <v>37</v>
      </c>
      <c r="AM308" s="15"/>
      <c r="AN308" s="20"/>
      <c r="AO308" s="15"/>
    </row>
    <row r="309" spans="1:41" ht="31.5" x14ac:dyDescent="0.25">
      <c r="A309" s="27" t="s">
        <v>793</v>
      </c>
      <c r="B309" s="28" t="s">
        <v>366</v>
      </c>
      <c r="C309" s="29" t="s">
        <v>36</v>
      </c>
      <c r="D309" s="30">
        <v>0</v>
      </c>
      <c r="E309" s="30">
        <v>0</v>
      </c>
      <c r="F309" s="30">
        <v>0</v>
      </c>
      <c r="G309" s="30">
        <v>0</v>
      </c>
      <c r="H309" s="30">
        <v>0</v>
      </c>
      <c r="I309" s="30">
        <v>0</v>
      </c>
      <c r="J309" s="30">
        <v>0</v>
      </c>
      <c r="K309" s="30">
        <v>0</v>
      </c>
      <c r="L309" s="30">
        <v>0</v>
      </c>
      <c r="M309" s="30">
        <v>0</v>
      </c>
      <c r="N309" s="30">
        <v>0</v>
      </c>
      <c r="O309" s="30">
        <v>0</v>
      </c>
      <c r="P309" s="30">
        <v>0</v>
      </c>
      <c r="Q309" s="30">
        <v>0</v>
      </c>
      <c r="R309" s="30">
        <v>0</v>
      </c>
      <c r="S309" s="30">
        <v>0</v>
      </c>
      <c r="T309" s="30">
        <v>0</v>
      </c>
      <c r="U309" s="30">
        <v>0</v>
      </c>
      <c r="V309" s="30">
        <v>0</v>
      </c>
      <c r="W309" s="30">
        <v>0</v>
      </c>
      <c r="X309" s="30">
        <v>0</v>
      </c>
      <c r="Y309" s="30">
        <v>0</v>
      </c>
      <c r="Z309" s="30">
        <v>0</v>
      </c>
      <c r="AA309" s="30">
        <v>0</v>
      </c>
      <c r="AB309" s="30">
        <v>0</v>
      </c>
      <c r="AC309" s="30">
        <v>0</v>
      </c>
      <c r="AD309" s="30">
        <v>0</v>
      </c>
      <c r="AE309" s="30">
        <v>0</v>
      </c>
      <c r="AF309" s="31">
        <v>0</v>
      </c>
      <c r="AG309" s="30">
        <v>0</v>
      </c>
      <c r="AH309" s="31">
        <v>0</v>
      </c>
      <c r="AI309" s="32" t="s">
        <v>37</v>
      </c>
      <c r="AM309" s="15"/>
      <c r="AN309" s="20"/>
      <c r="AO309" s="15"/>
    </row>
    <row r="310" spans="1:41" x14ac:dyDescent="0.25">
      <c r="A310" s="27" t="s">
        <v>794</v>
      </c>
      <c r="B310" s="28" t="s">
        <v>376</v>
      </c>
      <c r="C310" s="29" t="s">
        <v>36</v>
      </c>
      <c r="D310" s="30">
        <f t="shared" ref="D310:AG310" si="88">SUM(D311)</f>
        <v>5731.5249999999996</v>
      </c>
      <c r="E310" s="30">
        <f t="shared" si="88"/>
        <v>0</v>
      </c>
      <c r="F310" s="30">
        <f t="shared" si="88"/>
        <v>0</v>
      </c>
      <c r="G310" s="30">
        <f t="shared" si="88"/>
        <v>0</v>
      </c>
      <c r="H310" s="30">
        <f t="shared" si="88"/>
        <v>0</v>
      </c>
      <c r="I310" s="30">
        <f t="shared" si="88"/>
        <v>0</v>
      </c>
      <c r="J310" s="30">
        <f t="shared" si="88"/>
        <v>0</v>
      </c>
      <c r="K310" s="30">
        <f t="shared" si="88"/>
        <v>0</v>
      </c>
      <c r="L310" s="30">
        <f t="shared" si="88"/>
        <v>0</v>
      </c>
      <c r="M310" s="30">
        <f t="shared" si="88"/>
        <v>0</v>
      </c>
      <c r="N310" s="30">
        <f t="shared" si="88"/>
        <v>0</v>
      </c>
      <c r="O310" s="30">
        <f t="shared" si="88"/>
        <v>0</v>
      </c>
      <c r="P310" s="30">
        <f t="shared" si="88"/>
        <v>0</v>
      </c>
      <c r="Q310" s="30">
        <f t="shared" si="88"/>
        <v>0</v>
      </c>
      <c r="R310" s="30">
        <f t="shared" si="88"/>
        <v>0</v>
      </c>
      <c r="S310" s="30">
        <f t="shared" si="88"/>
        <v>0</v>
      </c>
      <c r="T310" s="30">
        <f t="shared" si="88"/>
        <v>0</v>
      </c>
      <c r="U310" s="30">
        <f t="shared" si="88"/>
        <v>0</v>
      </c>
      <c r="V310" s="30">
        <f t="shared" si="88"/>
        <v>0</v>
      </c>
      <c r="W310" s="30">
        <f t="shared" si="88"/>
        <v>0</v>
      </c>
      <c r="X310" s="30">
        <f t="shared" si="88"/>
        <v>0</v>
      </c>
      <c r="Y310" s="30">
        <f t="shared" si="88"/>
        <v>0</v>
      </c>
      <c r="Z310" s="30">
        <f t="shared" si="88"/>
        <v>0</v>
      </c>
      <c r="AA310" s="30">
        <f t="shared" si="88"/>
        <v>0</v>
      </c>
      <c r="AB310" s="30">
        <f t="shared" si="88"/>
        <v>0</v>
      </c>
      <c r="AC310" s="30">
        <f t="shared" si="88"/>
        <v>0</v>
      </c>
      <c r="AD310" s="30">
        <f t="shared" si="88"/>
        <v>0</v>
      </c>
      <c r="AE310" s="30">
        <f t="shared" si="88"/>
        <v>0</v>
      </c>
      <c r="AF310" s="31">
        <v>0</v>
      </c>
      <c r="AG310" s="30">
        <f t="shared" si="88"/>
        <v>0</v>
      </c>
      <c r="AH310" s="31">
        <v>0</v>
      </c>
      <c r="AI310" s="32" t="s">
        <v>37</v>
      </c>
      <c r="AM310" s="15"/>
      <c r="AN310" s="20"/>
      <c r="AO310" s="15"/>
    </row>
    <row r="311" spans="1:41" ht="31.5" x14ac:dyDescent="0.25">
      <c r="A311" s="33" t="s">
        <v>794</v>
      </c>
      <c r="B311" s="83" t="s">
        <v>795</v>
      </c>
      <c r="C311" s="44" t="s">
        <v>796</v>
      </c>
      <c r="D311" s="50">
        <v>5731.5249999999996</v>
      </c>
      <c r="E311" s="50">
        <v>0</v>
      </c>
      <c r="F311" s="50">
        <v>0</v>
      </c>
      <c r="G311" s="35">
        <v>0</v>
      </c>
      <c r="H311" s="35">
        <v>0</v>
      </c>
      <c r="I311" s="50">
        <v>0</v>
      </c>
      <c r="J311" s="35">
        <v>0</v>
      </c>
      <c r="K311" s="35">
        <v>0</v>
      </c>
      <c r="L311" s="50">
        <v>0</v>
      </c>
      <c r="M311" s="50">
        <v>0</v>
      </c>
      <c r="N311" s="35">
        <v>0</v>
      </c>
      <c r="O311" s="50">
        <v>0</v>
      </c>
      <c r="P311" s="50">
        <v>0</v>
      </c>
      <c r="Q311" s="50">
        <v>0</v>
      </c>
      <c r="R311" s="35">
        <v>0</v>
      </c>
      <c r="S311" s="35">
        <v>0</v>
      </c>
      <c r="T311" s="35">
        <v>0</v>
      </c>
      <c r="U311" s="35">
        <v>0</v>
      </c>
      <c r="V311" s="35">
        <v>0</v>
      </c>
      <c r="W311" s="35">
        <v>0</v>
      </c>
      <c r="X311" s="35">
        <v>0</v>
      </c>
      <c r="Y311" s="35">
        <v>0</v>
      </c>
      <c r="Z311" s="35">
        <v>0</v>
      </c>
      <c r="AA311" s="35">
        <v>0</v>
      </c>
      <c r="AB311" s="35">
        <v>0</v>
      </c>
      <c r="AC311" s="35">
        <v>0</v>
      </c>
      <c r="AD311" s="35">
        <v>0</v>
      </c>
      <c r="AE311" s="35">
        <f>R311-E311</f>
        <v>0</v>
      </c>
      <c r="AF311" s="96">
        <v>0</v>
      </c>
      <c r="AG311" s="35">
        <f>S311-F311</f>
        <v>0</v>
      </c>
      <c r="AH311" s="96">
        <v>0</v>
      </c>
      <c r="AI311" s="36" t="s">
        <v>37</v>
      </c>
      <c r="AM311" s="15"/>
      <c r="AN311" s="20"/>
      <c r="AO311" s="15"/>
    </row>
    <row r="312" spans="1:41" ht="31.5" x14ac:dyDescent="0.25">
      <c r="A312" s="27" t="s">
        <v>797</v>
      </c>
      <c r="B312" s="28" t="s">
        <v>395</v>
      </c>
      <c r="C312" s="29" t="s">
        <v>36</v>
      </c>
      <c r="D312" s="30">
        <v>0</v>
      </c>
      <c r="E312" s="30">
        <v>0</v>
      </c>
      <c r="F312" s="30">
        <v>0</v>
      </c>
      <c r="G312" s="30">
        <v>0</v>
      </c>
      <c r="H312" s="30">
        <v>0</v>
      </c>
      <c r="I312" s="30">
        <v>0</v>
      </c>
      <c r="J312" s="30">
        <v>0</v>
      </c>
      <c r="K312" s="30">
        <v>0</v>
      </c>
      <c r="L312" s="30">
        <v>0</v>
      </c>
      <c r="M312" s="30">
        <v>0</v>
      </c>
      <c r="N312" s="30">
        <v>0</v>
      </c>
      <c r="O312" s="30">
        <v>0</v>
      </c>
      <c r="P312" s="30">
        <v>0</v>
      </c>
      <c r="Q312" s="30">
        <v>0</v>
      </c>
      <c r="R312" s="30">
        <v>0</v>
      </c>
      <c r="S312" s="30">
        <v>0</v>
      </c>
      <c r="T312" s="30">
        <v>0</v>
      </c>
      <c r="U312" s="30">
        <v>0</v>
      </c>
      <c r="V312" s="30">
        <v>0</v>
      </c>
      <c r="W312" s="30">
        <v>0</v>
      </c>
      <c r="X312" s="30">
        <v>0</v>
      </c>
      <c r="Y312" s="30">
        <v>0</v>
      </c>
      <c r="Z312" s="30">
        <v>0</v>
      </c>
      <c r="AA312" s="30">
        <v>0</v>
      </c>
      <c r="AB312" s="30">
        <v>0</v>
      </c>
      <c r="AC312" s="30">
        <v>0</v>
      </c>
      <c r="AD312" s="30">
        <v>0</v>
      </c>
      <c r="AE312" s="30">
        <v>0</v>
      </c>
      <c r="AF312" s="31">
        <v>0</v>
      </c>
      <c r="AG312" s="30">
        <v>0</v>
      </c>
      <c r="AH312" s="31">
        <v>0</v>
      </c>
      <c r="AI312" s="32" t="s">
        <v>37</v>
      </c>
      <c r="AM312" s="15"/>
      <c r="AN312" s="20"/>
      <c r="AO312" s="15"/>
    </row>
    <row r="313" spans="1:41" x14ac:dyDescent="0.25">
      <c r="A313" s="27" t="s">
        <v>798</v>
      </c>
      <c r="B313" s="28" t="s">
        <v>397</v>
      </c>
      <c r="C313" s="29" t="s">
        <v>36</v>
      </c>
      <c r="D313" s="30">
        <f>SUM(D314:D335)</f>
        <v>69.873169670000024</v>
      </c>
      <c r="E313" s="30">
        <f t="shared" ref="E313:AG313" si="89">SUM(E314:E335)</f>
        <v>0</v>
      </c>
      <c r="F313" s="30">
        <f t="shared" si="89"/>
        <v>48.544870899999985</v>
      </c>
      <c r="G313" s="30">
        <f t="shared" si="89"/>
        <v>0</v>
      </c>
      <c r="H313" s="30">
        <f t="shared" si="89"/>
        <v>0</v>
      </c>
      <c r="I313" s="30">
        <f t="shared" si="89"/>
        <v>0</v>
      </c>
      <c r="J313" s="30">
        <f t="shared" si="89"/>
        <v>0</v>
      </c>
      <c r="K313" s="30">
        <f t="shared" si="89"/>
        <v>0</v>
      </c>
      <c r="L313" s="30">
        <f t="shared" si="89"/>
        <v>26</v>
      </c>
      <c r="M313" s="30">
        <f t="shared" si="89"/>
        <v>0</v>
      </c>
      <c r="N313" s="30">
        <f t="shared" si="89"/>
        <v>0</v>
      </c>
      <c r="O313" s="30">
        <f t="shared" si="89"/>
        <v>0</v>
      </c>
      <c r="P313" s="30">
        <f t="shared" si="89"/>
        <v>0</v>
      </c>
      <c r="Q313" s="30">
        <f t="shared" si="89"/>
        <v>0</v>
      </c>
      <c r="R313" s="30">
        <f t="shared" si="89"/>
        <v>0</v>
      </c>
      <c r="S313" s="30">
        <f t="shared" si="89"/>
        <v>28.904828540000004</v>
      </c>
      <c r="T313" s="30">
        <f t="shared" si="89"/>
        <v>0</v>
      </c>
      <c r="U313" s="30">
        <f t="shared" si="89"/>
        <v>0</v>
      </c>
      <c r="V313" s="30">
        <f t="shared" si="89"/>
        <v>0</v>
      </c>
      <c r="W313" s="30">
        <f t="shared" si="89"/>
        <v>0</v>
      </c>
      <c r="X313" s="30">
        <f t="shared" si="89"/>
        <v>0</v>
      </c>
      <c r="Y313" s="30">
        <f t="shared" si="89"/>
        <v>20</v>
      </c>
      <c r="Z313" s="30">
        <f t="shared" si="89"/>
        <v>0</v>
      </c>
      <c r="AA313" s="30">
        <f t="shared" si="89"/>
        <v>0</v>
      </c>
      <c r="AB313" s="30">
        <f t="shared" si="89"/>
        <v>0</v>
      </c>
      <c r="AC313" s="30">
        <f t="shared" si="89"/>
        <v>0</v>
      </c>
      <c r="AD313" s="30">
        <f t="shared" si="89"/>
        <v>0</v>
      </c>
      <c r="AE313" s="30">
        <f t="shared" si="89"/>
        <v>0</v>
      </c>
      <c r="AF313" s="31">
        <v>0</v>
      </c>
      <c r="AG313" s="30">
        <f t="shared" si="89"/>
        <v>-19.640042360000002</v>
      </c>
      <c r="AH313" s="31">
        <f t="shared" si="81"/>
        <v>-0.40457502504142018</v>
      </c>
      <c r="AI313" s="32" t="s">
        <v>37</v>
      </c>
      <c r="AM313" s="15"/>
      <c r="AN313" s="20"/>
      <c r="AO313" s="15"/>
    </row>
    <row r="314" spans="1:41" ht="55.5" customHeight="1" x14ac:dyDescent="0.25">
      <c r="A314" s="33" t="s">
        <v>798</v>
      </c>
      <c r="B314" s="83" t="s">
        <v>799</v>
      </c>
      <c r="C314" s="44" t="s">
        <v>800</v>
      </c>
      <c r="D314" s="50">
        <v>0.74933870000000002</v>
      </c>
      <c r="E314" s="50">
        <v>0</v>
      </c>
      <c r="F314" s="50">
        <v>0.74933870000000002</v>
      </c>
      <c r="G314" s="35">
        <v>0</v>
      </c>
      <c r="H314" s="35">
        <v>0</v>
      </c>
      <c r="I314" s="50">
        <v>0</v>
      </c>
      <c r="J314" s="35">
        <v>0</v>
      </c>
      <c r="K314" s="35" t="s">
        <v>801</v>
      </c>
      <c r="L314" s="50">
        <v>1</v>
      </c>
      <c r="M314" s="50">
        <v>0</v>
      </c>
      <c r="N314" s="35">
        <v>0</v>
      </c>
      <c r="O314" s="50">
        <v>0</v>
      </c>
      <c r="P314" s="50">
        <v>0</v>
      </c>
      <c r="Q314" s="50">
        <v>0</v>
      </c>
      <c r="R314" s="35">
        <v>0</v>
      </c>
      <c r="S314" s="35">
        <v>0.77183000000000002</v>
      </c>
      <c r="T314" s="35">
        <v>0</v>
      </c>
      <c r="U314" s="35">
        <v>0</v>
      </c>
      <c r="V314" s="35">
        <v>0</v>
      </c>
      <c r="W314" s="35">
        <v>0</v>
      </c>
      <c r="X314" s="35" t="s">
        <v>801</v>
      </c>
      <c r="Y314" s="35">
        <v>1</v>
      </c>
      <c r="Z314" s="35">
        <v>0</v>
      </c>
      <c r="AA314" s="35">
        <v>0</v>
      </c>
      <c r="AB314" s="35">
        <v>0</v>
      </c>
      <c r="AC314" s="35">
        <v>0</v>
      </c>
      <c r="AD314" s="35">
        <v>0</v>
      </c>
      <c r="AE314" s="35">
        <f t="shared" ref="AE314:AE335" si="90">R314-E314</f>
        <v>0</v>
      </c>
      <c r="AF314" s="96">
        <v>0</v>
      </c>
      <c r="AG314" s="35">
        <f t="shared" ref="AG314:AG335" si="91">S314-F314</f>
        <v>2.2491299999999992E-2</v>
      </c>
      <c r="AH314" s="96">
        <f t="shared" si="81"/>
        <v>3.0014865107060387E-2</v>
      </c>
      <c r="AI314" s="36" t="s">
        <v>37</v>
      </c>
      <c r="AM314" s="15"/>
      <c r="AN314" s="20"/>
      <c r="AO314" s="15"/>
    </row>
    <row r="315" spans="1:41" ht="48.75" customHeight="1" x14ac:dyDescent="0.25">
      <c r="A315" s="33" t="s">
        <v>798</v>
      </c>
      <c r="B315" s="83" t="s">
        <v>802</v>
      </c>
      <c r="C315" s="44" t="s">
        <v>803</v>
      </c>
      <c r="D315" s="50">
        <v>2.9151379999999998</v>
      </c>
      <c r="E315" s="50">
        <v>0</v>
      </c>
      <c r="F315" s="50">
        <v>2.9151379999999998</v>
      </c>
      <c r="G315" s="35">
        <v>0</v>
      </c>
      <c r="H315" s="35">
        <v>0</v>
      </c>
      <c r="I315" s="50">
        <v>0</v>
      </c>
      <c r="J315" s="35">
        <v>0</v>
      </c>
      <c r="K315" s="35" t="s">
        <v>804</v>
      </c>
      <c r="L315" s="50">
        <v>2</v>
      </c>
      <c r="M315" s="50">
        <v>0</v>
      </c>
      <c r="N315" s="35">
        <v>0</v>
      </c>
      <c r="O315" s="50">
        <v>0</v>
      </c>
      <c r="P315" s="50">
        <v>0</v>
      </c>
      <c r="Q315" s="50">
        <v>0</v>
      </c>
      <c r="R315" s="35">
        <v>0</v>
      </c>
      <c r="S315" s="35">
        <v>3.1557243800000001</v>
      </c>
      <c r="T315" s="35">
        <v>0</v>
      </c>
      <c r="U315" s="35">
        <v>0</v>
      </c>
      <c r="V315" s="35">
        <v>0</v>
      </c>
      <c r="W315" s="35">
        <v>0</v>
      </c>
      <c r="X315" s="35" t="s">
        <v>804</v>
      </c>
      <c r="Y315" s="35">
        <v>2</v>
      </c>
      <c r="Z315" s="35">
        <v>0</v>
      </c>
      <c r="AA315" s="35">
        <v>0</v>
      </c>
      <c r="AB315" s="35">
        <v>0</v>
      </c>
      <c r="AC315" s="35">
        <v>0</v>
      </c>
      <c r="AD315" s="35">
        <v>0</v>
      </c>
      <c r="AE315" s="35">
        <f t="shared" si="90"/>
        <v>0</v>
      </c>
      <c r="AF315" s="96">
        <v>0</v>
      </c>
      <c r="AG315" s="35">
        <f t="shared" si="91"/>
        <v>0.24058638000000032</v>
      </c>
      <c r="AH315" s="96">
        <f t="shared" si="81"/>
        <v>8.2530014016489212E-2</v>
      </c>
      <c r="AI315" s="36" t="s">
        <v>37</v>
      </c>
      <c r="AM315" s="15"/>
      <c r="AN315" s="20"/>
      <c r="AO315" s="15"/>
    </row>
    <row r="316" spans="1:41" x14ac:dyDescent="0.25">
      <c r="A316" s="33" t="s">
        <v>798</v>
      </c>
      <c r="B316" s="83" t="s">
        <v>805</v>
      </c>
      <c r="C316" s="44" t="s">
        <v>806</v>
      </c>
      <c r="D316" s="35">
        <v>31.710023190000001</v>
      </c>
      <c r="E316" s="50">
        <v>0</v>
      </c>
      <c r="F316" s="35">
        <v>11.00664583</v>
      </c>
      <c r="G316" s="35">
        <v>0</v>
      </c>
      <c r="H316" s="35">
        <v>0</v>
      </c>
      <c r="I316" s="50">
        <v>0</v>
      </c>
      <c r="J316" s="35">
        <v>0</v>
      </c>
      <c r="K316" s="35" t="s">
        <v>807</v>
      </c>
      <c r="L316" s="50">
        <v>1</v>
      </c>
      <c r="M316" s="50">
        <v>0</v>
      </c>
      <c r="N316" s="35">
        <v>0</v>
      </c>
      <c r="O316" s="50">
        <v>0</v>
      </c>
      <c r="P316" s="50">
        <v>0</v>
      </c>
      <c r="Q316" s="50">
        <v>0</v>
      </c>
      <c r="R316" s="35">
        <v>0</v>
      </c>
      <c r="S316" s="35">
        <v>11.00664583</v>
      </c>
      <c r="T316" s="35">
        <v>0</v>
      </c>
      <c r="U316" s="35">
        <v>0</v>
      </c>
      <c r="V316" s="35">
        <v>0</v>
      </c>
      <c r="W316" s="35">
        <v>0</v>
      </c>
      <c r="X316" s="35" t="s">
        <v>807</v>
      </c>
      <c r="Y316" s="35">
        <v>1</v>
      </c>
      <c r="Z316" s="35">
        <v>0</v>
      </c>
      <c r="AA316" s="35">
        <v>0</v>
      </c>
      <c r="AB316" s="35">
        <v>0</v>
      </c>
      <c r="AC316" s="35">
        <v>0</v>
      </c>
      <c r="AD316" s="35">
        <v>0</v>
      </c>
      <c r="AE316" s="35">
        <f t="shared" si="90"/>
        <v>0</v>
      </c>
      <c r="AF316" s="96">
        <v>0</v>
      </c>
      <c r="AG316" s="35">
        <f t="shared" si="91"/>
        <v>0</v>
      </c>
      <c r="AH316" s="96">
        <f t="shared" si="81"/>
        <v>0</v>
      </c>
      <c r="AI316" s="36" t="s">
        <v>37</v>
      </c>
      <c r="AM316" s="15"/>
      <c r="AN316" s="20"/>
      <c r="AO316" s="15"/>
    </row>
    <row r="317" spans="1:41" ht="87.75" customHeight="1" x14ac:dyDescent="0.25">
      <c r="A317" s="33" t="s">
        <v>798</v>
      </c>
      <c r="B317" s="83" t="s">
        <v>808</v>
      </c>
      <c r="C317" s="44" t="s">
        <v>809</v>
      </c>
      <c r="D317" s="35">
        <v>2.1433671099999998</v>
      </c>
      <c r="E317" s="35">
        <v>0</v>
      </c>
      <c r="F317" s="35">
        <v>2.1433671099999998</v>
      </c>
      <c r="G317" s="35">
        <v>0</v>
      </c>
      <c r="H317" s="35">
        <v>0</v>
      </c>
      <c r="I317" s="35">
        <v>0</v>
      </c>
      <c r="J317" s="35">
        <v>0</v>
      </c>
      <c r="K317" s="35" t="s">
        <v>810</v>
      </c>
      <c r="L317" s="35">
        <v>1</v>
      </c>
      <c r="M317" s="35">
        <v>0</v>
      </c>
      <c r="N317" s="35">
        <v>0</v>
      </c>
      <c r="O317" s="35">
        <v>0</v>
      </c>
      <c r="P317" s="35">
        <v>0</v>
      </c>
      <c r="Q317" s="35">
        <v>0</v>
      </c>
      <c r="R317" s="35">
        <v>0</v>
      </c>
      <c r="S317" s="35">
        <v>0</v>
      </c>
      <c r="T317" s="35">
        <v>0</v>
      </c>
      <c r="U317" s="35">
        <v>0</v>
      </c>
      <c r="V317" s="35">
        <v>0</v>
      </c>
      <c r="W317" s="35">
        <v>0</v>
      </c>
      <c r="X317" s="35">
        <v>0</v>
      </c>
      <c r="Y317" s="35">
        <v>0</v>
      </c>
      <c r="Z317" s="35">
        <v>0</v>
      </c>
      <c r="AA317" s="35">
        <v>0</v>
      </c>
      <c r="AB317" s="35">
        <v>0</v>
      </c>
      <c r="AC317" s="35">
        <v>0</v>
      </c>
      <c r="AD317" s="35">
        <v>0</v>
      </c>
      <c r="AE317" s="35">
        <f t="shared" si="90"/>
        <v>0</v>
      </c>
      <c r="AF317" s="96">
        <v>0</v>
      </c>
      <c r="AG317" s="35">
        <f t="shared" si="91"/>
        <v>-2.1433671099999998</v>
      </c>
      <c r="AH317" s="96">
        <f t="shared" si="81"/>
        <v>-1</v>
      </c>
      <c r="AI317" s="36" t="s">
        <v>811</v>
      </c>
      <c r="AM317" s="15"/>
      <c r="AN317" s="20"/>
      <c r="AO317" s="15"/>
    </row>
    <row r="318" spans="1:41" ht="38.25" customHeight="1" x14ac:dyDescent="0.25">
      <c r="A318" s="33" t="s">
        <v>798</v>
      </c>
      <c r="B318" s="83" t="s">
        <v>812</v>
      </c>
      <c r="C318" s="44" t="s">
        <v>813</v>
      </c>
      <c r="D318" s="35">
        <v>1.8710937000000001</v>
      </c>
      <c r="E318" s="35">
        <v>0</v>
      </c>
      <c r="F318" s="35">
        <v>1.8710937000000001</v>
      </c>
      <c r="G318" s="35">
        <v>0</v>
      </c>
      <c r="H318" s="35">
        <v>0</v>
      </c>
      <c r="I318" s="35">
        <v>0</v>
      </c>
      <c r="J318" s="35">
        <v>0</v>
      </c>
      <c r="K318" s="35" t="s">
        <v>814</v>
      </c>
      <c r="L318" s="35">
        <v>1</v>
      </c>
      <c r="M318" s="35">
        <v>0</v>
      </c>
      <c r="N318" s="35">
        <v>0</v>
      </c>
      <c r="O318" s="35">
        <v>0</v>
      </c>
      <c r="P318" s="35">
        <v>0</v>
      </c>
      <c r="Q318" s="35">
        <v>0</v>
      </c>
      <c r="R318" s="35">
        <v>0</v>
      </c>
      <c r="S318" s="35">
        <v>1.8182416700000001</v>
      </c>
      <c r="T318" s="35">
        <v>0</v>
      </c>
      <c r="U318" s="35">
        <v>0</v>
      </c>
      <c r="V318" s="35">
        <v>0</v>
      </c>
      <c r="W318" s="35">
        <v>0</v>
      </c>
      <c r="X318" s="35" t="s">
        <v>814</v>
      </c>
      <c r="Y318" s="35">
        <v>1</v>
      </c>
      <c r="Z318" s="35">
        <v>0</v>
      </c>
      <c r="AA318" s="35">
        <v>0</v>
      </c>
      <c r="AB318" s="35">
        <v>0</v>
      </c>
      <c r="AC318" s="35">
        <v>0</v>
      </c>
      <c r="AD318" s="35">
        <v>0</v>
      </c>
      <c r="AE318" s="35">
        <f t="shared" si="90"/>
        <v>0</v>
      </c>
      <c r="AF318" s="96">
        <v>0</v>
      </c>
      <c r="AG318" s="35">
        <f t="shared" si="91"/>
        <v>-5.2852029999999939E-2</v>
      </c>
      <c r="AH318" s="96">
        <f t="shared" si="81"/>
        <v>-2.8246597164000891E-2</v>
      </c>
      <c r="AI318" s="36" t="s">
        <v>37</v>
      </c>
      <c r="AM318" s="15"/>
      <c r="AN318" s="20"/>
      <c r="AO318" s="15"/>
    </row>
    <row r="319" spans="1:41" ht="63" x14ac:dyDescent="0.25">
      <c r="A319" s="33" t="s">
        <v>798</v>
      </c>
      <c r="B319" s="83" t="s">
        <v>815</v>
      </c>
      <c r="C319" s="44" t="s">
        <v>816</v>
      </c>
      <c r="D319" s="35">
        <v>3.39070194</v>
      </c>
      <c r="E319" s="35">
        <v>0</v>
      </c>
      <c r="F319" s="35">
        <v>3.39070194</v>
      </c>
      <c r="G319" s="35">
        <v>0</v>
      </c>
      <c r="H319" s="35">
        <v>0</v>
      </c>
      <c r="I319" s="35">
        <v>0</v>
      </c>
      <c r="J319" s="35">
        <v>0</v>
      </c>
      <c r="K319" s="35" t="s">
        <v>817</v>
      </c>
      <c r="L319" s="35">
        <v>1</v>
      </c>
      <c r="M319" s="35">
        <v>0</v>
      </c>
      <c r="N319" s="35">
        <v>0</v>
      </c>
      <c r="O319" s="35">
        <v>0</v>
      </c>
      <c r="P319" s="35">
        <v>0</v>
      </c>
      <c r="Q319" s="35">
        <v>0</v>
      </c>
      <c r="R319" s="35">
        <v>0</v>
      </c>
      <c r="S319" s="35">
        <v>0</v>
      </c>
      <c r="T319" s="35">
        <v>0</v>
      </c>
      <c r="U319" s="35">
        <v>0</v>
      </c>
      <c r="V319" s="35">
        <v>0</v>
      </c>
      <c r="W319" s="35">
        <v>0</v>
      </c>
      <c r="X319" s="35">
        <v>0</v>
      </c>
      <c r="Y319" s="35">
        <v>0</v>
      </c>
      <c r="Z319" s="35">
        <v>0</v>
      </c>
      <c r="AA319" s="35">
        <v>0</v>
      </c>
      <c r="AB319" s="35">
        <v>0</v>
      </c>
      <c r="AC319" s="35">
        <v>0</v>
      </c>
      <c r="AD319" s="35">
        <v>0</v>
      </c>
      <c r="AE319" s="35">
        <f t="shared" si="90"/>
        <v>0</v>
      </c>
      <c r="AF319" s="96">
        <v>0</v>
      </c>
      <c r="AG319" s="35">
        <f t="shared" si="91"/>
        <v>-3.39070194</v>
      </c>
      <c r="AH319" s="96">
        <f t="shared" si="81"/>
        <v>-1</v>
      </c>
      <c r="AI319" s="36" t="s">
        <v>811</v>
      </c>
      <c r="AM319" s="15"/>
      <c r="AN319" s="20"/>
      <c r="AO319" s="15"/>
    </row>
    <row r="320" spans="1:41" ht="63" x14ac:dyDescent="0.25">
      <c r="A320" s="33" t="s">
        <v>798</v>
      </c>
      <c r="B320" s="83" t="s">
        <v>818</v>
      </c>
      <c r="C320" s="44" t="s">
        <v>819</v>
      </c>
      <c r="D320" s="35">
        <v>7.1460822200000003</v>
      </c>
      <c r="E320" s="35">
        <v>0</v>
      </c>
      <c r="F320" s="35">
        <v>7.1460822200000003</v>
      </c>
      <c r="G320" s="35">
        <v>0</v>
      </c>
      <c r="H320" s="35">
        <v>0</v>
      </c>
      <c r="I320" s="35">
        <v>0</v>
      </c>
      <c r="J320" s="35">
        <v>0</v>
      </c>
      <c r="K320" s="35" t="s">
        <v>820</v>
      </c>
      <c r="L320" s="35">
        <v>1</v>
      </c>
      <c r="M320" s="35">
        <v>0</v>
      </c>
      <c r="N320" s="35">
        <v>0</v>
      </c>
      <c r="O320" s="35">
        <v>0</v>
      </c>
      <c r="P320" s="35">
        <v>0</v>
      </c>
      <c r="Q320" s="35">
        <v>0</v>
      </c>
      <c r="R320" s="35">
        <v>0</v>
      </c>
      <c r="S320" s="35">
        <v>0</v>
      </c>
      <c r="T320" s="35">
        <v>0</v>
      </c>
      <c r="U320" s="35">
        <v>0</v>
      </c>
      <c r="V320" s="35">
        <v>0</v>
      </c>
      <c r="W320" s="35">
        <v>0</v>
      </c>
      <c r="X320" s="35">
        <v>0</v>
      </c>
      <c r="Y320" s="35">
        <v>0</v>
      </c>
      <c r="Z320" s="35">
        <v>0</v>
      </c>
      <c r="AA320" s="35">
        <v>0</v>
      </c>
      <c r="AB320" s="35">
        <v>0</v>
      </c>
      <c r="AC320" s="35">
        <v>0</v>
      </c>
      <c r="AD320" s="35">
        <v>0</v>
      </c>
      <c r="AE320" s="35">
        <f t="shared" si="90"/>
        <v>0</v>
      </c>
      <c r="AF320" s="96">
        <v>0</v>
      </c>
      <c r="AG320" s="35">
        <f t="shared" si="91"/>
        <v>-7.1460822200000003</v>
      </c>
      <c r="AH320" s="96">
        <f t="shared" si="81"/>
        <v>-1</v>
      </c>
      <c r="AI320" s="36" t="s">
        <v>811</v>
      </c>
      <c r="AM320" s="15"/>
      <c r="AN320" s="20"/>
      <c r="AO320" s="15"/>
    </row>
    <row r="321" spans="1:41" ht="85.5" customHeight="1" x14ac:dyDescent="0.25">
      <c r="A321" s="33" t="s">
        <v>798</v>
      </c>
      <c r="B321" s="83" t="s">
        <v>821</v>
      </c>
      <c r="C321" s="44" t="s">
        <v>822</v>
      </c>
      <c r="D321" s="35">
        <v>2.0876826400000001</v>
      </c>
      <c r="E321" s="35">
        <v>0</v>
      </c>
      <c r="F321" s="35">
        <v>2.0876826400000001</v>
      </c>
      <c r="G321" s="35">
        <v>0</v>
      </c>
      <c r="H321" s="35">
        <v>0</v>
      </c>
      <c r="I321" s="35">
        <v>0</v>
      </c>
      <c r="J321" s="35">
        <v>0</v>
      </c>
      <c r="K321" s="35" t="s">
        <v>823</v>
      </c>
      <c r="L321" s="35">
        <v>1</v>
      </c>
      <c r="M321" s="35">
        <v>0</v>
      </c>
      <c r="N321" s="35">
        <v>0</v>
      </c>
      <c r="O321" s="35">
        <v>0</v>
      </c>
      <c r="P321" s="35">
        <v>0</v>
      </c>
      <c r="Q321" s="35">
        <v>0</v>
      </c>
      <c r="R321" s="35">
        <v>0</v>
      </c>
      <c r="S321" s="35">
        <v>0</v>
      </c>
      <c r="T321" s="35">
        <v>0</v>
      </c>
      <c r="U321" s="35">
        <v>0</v>
      </c>
      <c r="V321" s="35">
        <v>0</v>
      </c>
      <c r="W321" s="35">
        <v>0</v>
      </c>
      <c r="X321" s="35">
        <v>0</v>
      </c>
      <c r="Y321" s="35">
        <v>0</v>
      </c>
      <c r="Z321" s="35">
        <v>0</v>
      </c>
      <c r="AA321" s="35">
        <v>0</v>
      </c>
      <c r="AB321" s="35">
        <v>0</v>
      </c>
      <c r="AC321" s="35">
        <v>0</v>
      </c>
      <c r="AD321" s="35">
        <v>0</v>
      </c>
      <c r="AE321" s="35">
        <f t="shared" si="90"/>
        <v>0</v>
      </c>
      <c r="AF321" s="96">
        <v>0</v>
      </c>
      <c r="AG321" s="35">
        <f t="shared" si="91"/>
        <v>-2.0876826400000001</v>
      </c>
      <c r="AH321" s="96">
        <f t="shared" si="81"/>
        <v>-1</v>
      </c>
      <c r="AI321" s="36" t="s">
        <v>811</v>
      </c>
      <c r="AM321" s="15"/>
      <c r="AN321" s="20"/>
      <c r="AO321" s="15"/>
    </row>
    <row r="322" spans="1:41" ht="47.25" x14ac:dyDescent="0.25">
      <c r="A322" s="33" t="s">
        <v>798</v>
      </c>
      <c r="B322" s="83" t="s">
        <v>824</v>
      </c>
      <c r="C322" s="44" t="s">
        <v>825</v>
      </c>
      <c r="D322" s="35">
        <v>3.2406250000000001</v>
      </c>
      <c r="E322" s="35">
        <v>0</v>
      </c>
      <c r="F322" s="35">
        <v>3.2406250000000001</v>
      </c>
      <c r="G322" s="35">
        <v>0</v>
      </c>
      <c r="H322" s="35">
        <v>0</v>
      </c>
      <c r="I322" s="35">
        <v>0</v>
      </c>
      <c r="J322" s="35">
        <v>0</v>
      </c>
      <c r="K322" s="35" t="s">
        <v>826</v>
      </c>
      <c r="L322" s="35">
        <v>1</v>
      </c>
      <c r="M322" s="35">
        <v>0</v>
      </c>
      <c r="N322" s="35">
        <v>0</v>
      </c>
      <c r="O322" s="35">
        <v>0</v>
      </c>
      <c r="P322" s="35">
        <v>0</v>
      </c>
      <c r="Q322" s="35">
        <v>0</v>
      </c>
      <c r="R322" s="35">
        <v>0</v>
      </c>
      <c r="S322" s="35">
        <v>0</v>
      </c>
      <c r="T322" s="35">
        <v>0</v>
      </c>
      <c r="U322" s="35">
        <v>0</v>
      </c>
      <c r="V322" s="35">
        <v>0</v>
      </c>
      <c r="W322" s="35">
        <v>0</v>
      </c>
      <c r="X322" s="35">
        <v>0</v>
      </c>
      <c r="Y322" s="35">
        <v>0</v>
      </c>
      <c r="Z322" s="35">
        <v>0</v>
      </c>
      <c r="AA322" s="35">
        <v>0</v>
      </c>
      <c r="AB322" s="35">
        <v>0</v>
      </c>
      <c r="AC322" s="35">
        <v>0</v>
      </c>
      <c r="AD322" s="35">
        <v>0</v>
      </c>
      <c r="AE322" s="35">
        <f t="shared" si="90"/>
        <v>0</v>
      </c>
      <c r="AF322" s="96">
        <v>0</v>
      </c>
      <c r="AG322" s="35">
        <f t="shared" si="91"/>
        <v>-3.2406250000000001</v>
      </c>
      <c r="AH322" s="96">
        <f t="shared" si="81"/>
        <v>-1</v>
      </c>
      <c r="AI322" s="36" t="s">
        <v>619</v>
      </c>
      <c r="AM322" s="15"/>
      <c r="AN322" s="20"/>
      <c r="AO322" s="15"/>
    </row>
    <row r="323" spans="1:41" ht="31.5" x14ac:dyDescent="0.25">
      <c r="A323" s="33" t="s">
        <v>798</v>
      </c>
      <c r="B323" s="83" t="s">
        <v>827</v>
      </c>
      <c r="C323" s="44" t="s">
        <v>828</v>
      </c>
      <c r="D323" s="35">
        <v>2.3359865000000002</v>
      </c>
      <c r="E323" s="35">
        <v>0</v>
      </c>
      <c r="F323" s="35">
        <v>2.3359865000000002</v>
      </c>
      <c r="G323" s="35">
        <v>0</v>
      </c>
      <c r="H323" s="35">
        <v>0</v>
      </c>
      <c r="I323" s="35">
        <v>0</v>
      </c>
      <c r="J323" s="35">
        <v>0</v>
      </c>
      <c r="K323" s="35" t="s">
        <v>829</v>
      </c>
      <c r="L323" s="35">
        <v>1</v>
      </c>
      <c r="M323" s="35">
        <v>0</v>
      </c>
      <c r="N323" s="35">
        <v>0</v>
      </c>
      <c r="O323" s="35">
        <v>0</v>
      </c>
      <c r="P323" s="35">
        <v>0</v>
      </c>
      <c r="Q323" s="35">
        <v>0</v>
      </c>
      <c r="R323" s="35">
        <v>0</v>
      </c>
      <c r="S323" s="35">
        <v>0</v>
      </c>
      <c r="T323" s="35">
        <v>0</v>
      </c>
      <c r="U323" s="35">
        <v>0</v>
      </c>
      <c r="V323" s="35">
        <v>0</v>
      </c>
      <c r="W323" s="35">
        <v>0</v>
      </c>
      <c r="X323" s="35">
        <v>0</v>
      </c>
      <c r="Y323" s="35">
        <v>0</v>
      </c>
      <c r="Z323" s="35">
        <v>0</v>
      </c>
      <c r="AA323" s="35">
        <v>0</v>
      </c>
      <c r="AB323" s="35">
        <v>0</v>
      </c>
      <c r="AC323" s="35">
        <v>0</v>
      </c>
      <c r="AD323" s="35">
        <v>0</v>
      </c>
      <c r="AE323" s="35">
        <f t="shared" si="90"/>
        <v>0</v>
      </c>
      <c r="AF323" s="96">
        <v>0</v>
      </c>
      <c r="AG323" s="35">
        <f t="shared" si="91"/>
        <v>-2.3359865000000002</v>
      </c>
      <c r="AH323" s="96">
        <f t="shared" si="81"/>
        <v>-1</v>
      </c>
      <c r="AI323" s="36" t="s">
        <v>619</v>
      </c>
      <c r="AM323" s="15"/>
      <c r="AN323" s="20"/>
      <c r="AO323" s="15"/>
    </row>
    <row r="324" spans="1:41" ht="31.5" x14ac:dyDescent="0.25">
      <c r="A324" s="33" t="s">
        <v>798</v>
      </c>
      <c r="B324" s="83" t="s">
        <v>830</v>
      </c>
      <c r="C324" s="44" t="s">
        <v>831</v>
      </c>
      <c r="D324" s="35">
        <v>0.74641466000000001</v>
      </c>
      <c r="E324" s="35">
        <v>0</v>
      </c>
      <c r="F324" s="35">
        <v>0.74641466000000001</v>
      </c>
      <c r="G324" s="35">
        <v>0</v>
      </c>
      <c r="H324" s="35">
        <v>0</v>
      </c>
      <c r="I324" s="35">
        <v>0</v>
      </c>
      <c r="J324" s="35">
        <v>0</v>
      </c>
      <c r="K324" s="35" t="s">
        <v>832</v>
      </c>
      <c r="L324" s="35">
        <v>1</v>
      </c>
      <c r="M324" s="35">
        <v>0</v>
      </c>
      <c r="N324" s="35">
        <v>0</v>
      </c>
      <c r="O324" s="35">
        <v>0</v>
      </c>
      <c r="P324" s="35">
        <v>0</v>
      </c>
      <c r="Q324" s="35">
        <v>0</v>
      </c>
      <c r="R324" s="35">
        <v>0</v>
      </c>
      <c r="S324" s="35">
        <v>0.56999999999999995</v>
      </c>
      <c r="T324" s="35">
        <v>0</v>
      </c>
      <c r="U324" s="35">
        <v>0</v>
      </c>
      <c r="V324" s="35">
        <v>0</v>
      </c>
      <c r="W324" s="35">
        <v>0</v>
      </c>
      <c r="X324" s="35" t="s">
        <v>833</v>
      </c>
      <c r="Y324" s="35">
        <v>1</v>
      </c>
      <c r="Z324" s="35">
        <v>0</v>
      </c>
      <c r="AA324" s="35">
        <v>0</v>
      </c>
      <c r="AB324" s="35">
        <v>0</v>
      </c>
      <c r="AC324" s="35">
        <v>0</v>
      </c>
      <c r="AD324" s="35">
        <v>0</v>
      </c>
      <c r="AE324" s="35">
        <f t="shared" si="90"/>
        <v>0</v>
      </c>
      <c r="AF324" s="96">
        <v>0</v>
      </c>
      <c r="AG324" s="35">
        <f t="shared" si="91"/>
        <v>-0.17641466000000006</v>
      </c>
      <c r="AH324" s="96">
        <f t="shared" si="81"/>
        <v>-0.23634940396267143</v>
      </c>
      <c r="AI324" s="36" t="s">
        <v>834</v>
      </c>
      <c r="AM324" s="15"/>
      <c r="AN324" s="20"/>
      <c r="AO324" s="15"/>
    </row>
    <row r="325" spans="1:41" ht="90" customHeight="1" x14ac:dyDescent="0.25">
      <c r="A325" s="33" t="s">
        <v>798</v>
      </c>
      <c r="B325" s="83" t="s">
        <v>835</v>
      </c>
      <c r="C325" s="44" t="s">
        <v>836</v>
      </c>
      <c r="D325" s="35">
        <v>1.24004504</v>
      </c>
      <c r="E325" s="35">
        <v>0</v>
      </c>
      <c r="F325" s="35">
        <v>0.61512363000000003</v>
      </c>
      <c r="G325" s="35">
        <v>0</v>
      </c>
      <c r="H325" s="35">
        <v>0</v>
      </c>
      <c r="I325" s="35">
        <v>0</v>
      </c>
      <c r="J325" s="35">
        <v>0</v>
      </c>
      <c r="K325" s="35" t="s">
        <v>837</v>
      </c>
      <c r="L325" s="35">
        <v>1</v>
      </c>
      <c r="M325" s="35">
        <v>0</v>
      </c>
      <c r="N325" s="35">
        <v>0</v>
      </c>
      <c r="O325" s="35">
        <v>0</v>
      </c>
      <c r="P325" s="35">
        <v>0</v>
      </c>
      <c r="Q325" s="35">
        <v>0</v>
      </c>
      <c r="R325" s="35">
        <v>0</v>
      </c>
      <c r="S325" s="35">
        <v>0.61512</v>
      </c>
      <c r="T325" s="35">
        <v>0</v>
      </c>
      <c r="U325" s="35">
        <v>0</v>
      </c>
      <c r="V325" s="35">
        <v>0</v>
      </c>
      <c r="W325" s="35">
        <v>0</v>
      </c>
      <c r="X325" s="35" t="s">
        <v>837</v>
      </c>
      <c r="Y325" s="35">
        <v>1</v>
      </c>
      <c r="Z325" s="35">
        <v>0</v>
      </c>
      <c r="AA325" s="35">
        <v>0</v>
      </c>
      <c r="AB325" s="35">
        <v>0</v>
      </c>
      <c r="AC325" s="35">
        <v>0</v>
      </c>
      <c r="AD325" s="35">
        <v>0</v>
      </c>
      <c r="AE325" s="35">
        <f t="shared" si="90"/>
        <v>0</v>
      </c>
      <c r="AF325" s="96">
        <v>0</v>
      </c>
      <c r="AG325" s="35">
        <f t="shared" si="91"/>
        <v>-3.6300000000322186E-6</v>
      </c>
      <c r="AH325" s="96">
        <f t="shared" si="81"/>
        <v>-5.9012527287111674E-6</v>
      </c>
      <c r="AI325" s="36" t="s">
        <v>37</v>
      </c>
      <c r="AM325" s="15"/>
      <c r="AN325" s="20"/>
      <c r="AO325" s="15"/>
    </row>
    <row r="326" spans="1:41" ht="76.5" customHeight="1" x14ac:dyDescent="0.25">
      <c r="A326" s="33" t="s">
        <v>798</v>
      </c>
      <c r="B326" s="83" t="s">
        <v>838</v>
      </c>
      <c r="C326" s="44" t="s">
        <v>839</v>
      </c>
      <c r="D326" s="35">
        <v>1.2714593999999999</v>
      </c>
      <c r="E326" s="35">
        <v>0</v>
      </c>
      <c r="F326" s="35">
        <v>1.2714593999999999</v>
      </c>
      <c r="G326" s="35">
        <v>0</v>
      </c>
      <c r="H326" s="35">
        <v>0</v>
      </c>
      <c r="I326" s="35">
        <v>0</v>
      </c>
      <c r="J326" s="35">
        <v>0</v>
      </c>
      <c r="K326" s="35" t="s">
        <v>840</v>
      </c>
      <c r="L326" s="35">
        <v>1</v>
      </c>
      <c r="M326" s="35">
        <v>0</v>
      </c>
      <c r="N326" s="35">
        <v>0</v>
      </c>
      <c r="O326" s="35">
        <v>0</v>
      </c>
      <c r="P326" s="35">
        <v>0</v>
      </c>
      <c r="Q326" s="35">
        <v>0</v>
      </c>
      <c r="R326" s="35">
        <v>0</v>
      </c>
      <c r="S326" s="35">
        <v>1.1815499999999999</v>
      </c>
      <c r="T326" s="35">
        <v>0</v>
      </c>
      <c r="U326" s="35">
        <v>0</v>
      </c>
      <c r="V326" s="35">
        <v>0</v>
      </c>
      <c r="W326" s="35">
        <v>0</v>
      </c>
      <c r="X326" s="35" t="s">
        <v>840</v>
      </c>
      <c r="Y326" s="35">
        <v>1</v>
      </c>
      <c r="Z326" s="35">
        <v>0</v>
      </c>
      <c r="AA326" s="35">
        <v>0</v>
      </c>
      <c r="AB326" s="35">
        <v>0</v>
      </c>
      <c r="AC326" s="35">
        <v>0</v>
      </c>
      <c r="AD326" s="35">
        <v>0</v>
      </c>
      <c r="AE326" s="35">
        <f t="shared" si="90"/>
        <v>0</v>
      </c>
      <c r="AF326" s="96">
        <v>0</v>
      </c>
      <c r="AG326" s="35">
        <f t="shared" si="91"/>
        <v>-8.9909400000000028E-2</v>
      </c>
      <c r="AH326" s="96">
        <f t="shared" si="81"/>
        <v>-7.0713543822162175E-2</v>
      </c>
      <c r="AI326" s="36" t="s">
        <v>37</v>
      </c>
      <c r="AM326" s="15"/>
      <c r="AN326" s="20"/>
      <c r="AO326" s="15"/>
    </row>
    <row r="327" spans="1:41" ht="52.5" customHeight="1" x14ac:dyDescent="0.25">
      <c r="A327" s="33" t="s">
        <v>798</v>
      </c>
      <c r="B327" s="83" t="s">
        <v>841</v>
      </c>
      <c r="C327" s="44" t="s">
        <v>842</v>
      </c>
      <c r="D327" s="35">
        <v>0.41834913000000001</v>
      </c>
      <c r="E327" s="35">
        <v>0</v>
      </c>
      <c r="F327" s="35">
        <v>0.41834913000000001</v>
      </c>
      <c r="G327" s="35">
        <v>0</v>
      </c>
      <c r="H327" s="35">
        <v>0</v>
      </c>
      <c r="I327" s="35">
        <v>0</v>
      </c>
      <c r="J327" s="35">
        <v>0</v>
      </c>
      <c r="K327" s="35" t="s">
        <v>843</v>
      </c>
      <c r="L327" s="35">
        <v>3</v>
      </c>
      <c r="M327" s="35">
        <v>0</v>
      </c>
      <c r="N327" s="35">
        <v>0</v>
      </c>
      <c r="O327" s="35">
        <v>0</v>
      </c>
      <c r="P327" s="35">
        <v>0</v>
      </c>
      <c r="Q327" s="35">
        <v>0</v>
      </c>
      <c r="R327" s="35">
        <v>0</v>
      </c>
      <c r="S327" s="35">
        <v>0.53567999999999993</v>
      </c>
      <c r="T327" s="35">
        <v>0</v>
      </c>
      <c r="U327" s="35">
        <v>0</v>
      </c>
      <c r="V327" s="35">
        <v>0</v>
      </c>
      <c r="W327" s="35">
        <v>0</v>
      </c>
      <c r="X327" s="35" t="s">
        <v>843</v>
      </c>
      <c r="Y327" s="35">
        <v>3</v>
      </c>
      <c r="Z327" s="35">
        <v>0</v>
      </c>
      <c r="AA327" s="35">
        <v>0</v>
      </c>
      <c r="AB327" s="35">
        <v>0</v>
      </c>
      <c r="AC327" s="35">
        <v>0</v>
      </c>
      <c r="AD327" s="35">
        <v>0</v>
      </c>
      <c r="AE327" s="35">
        <f t="shared" si="90"/>
        <v>0</v>
      </c>
      <c r="AF327" s="96">
        <v>0</v>
      </c>
      <c r="AG327" s="35">
        <f t="shared" si="91"/>
        <v>0.11733086999999992</v>
      </c>
      <c r="AH327" s="96">
        <f t="shared" si="81"/>
        <v>0.28046160870467191</v>
      </c>
      <c r="AI327" s="36" t="s">
        <v>844</v>
      </c>
      <c r="AM327" s="15"/>
      <c r="AN327" s="20"/>
      <c r="AO327" s="15"/>
    </row>
    <row r="328" spans="1:41" ht="63" x14ac:dyDescent="0.25">
      <c r="A328" s="33" t="s">
        <v>798</v>
      </c>
      <c r="B328" s="83" t="s">
        <v>845</v>
      </c>
      <c r="C328" s="44" t="s">
        <v>846</v>
      </c>
      <c r="D328" s="35">
        <v>1.0528453600000001</v>
      </c>
      <c r="E328" s="50">
        <v>0</v>
      </c>
      <c r="F328" s="35">
        <v>1.0528453600000001</v>
      </c>
      <c r="G328" s="35">
        <v>0</v>
      </c>
      <c r="H328" s="35">
        <v>0</v>
      </c>
      <c r="I328" s="50">
        <v>0</v>
      </c>
      <c r="J328" s="35">
        <v>0</v>
      </c>
      <c r="K328" s="35" t="s">
        <v>847</v>
      </c>
      <c r="L328" s="50">
        <v>1</v>
      </c>
      <c r="M328" s="50">
        <v>0</v>
      </c>
      <c r="N328" s="35">
        <v>0</v>
      </c>
      <c r="O328" s="50">
        <v>0</v>
      </c>
      <c r="P328" s="50">
        <v>0</v>
      </c>
      <c r="Q328" s="50">
        <v>0</v>
      </c>
      <c r="R328" s="35">
        <v>0</v>
      </c>
      <c r="S328" s="35">
        <v>1.08443</v>
      </c>
      <c r="T328" s="35">
        <v>0</v>
      </c>
      <c r="U328" s="35">
        <v>0</v>
      </c>
      <c r="V328" s="35">
        <v>0</v>
      </c>
      <c r="W328" s="35">
        <v>0</v>
      </c>
      <c r="X328" s="35" t="s">
        <v>847</v>
      </c>
      <c r="Y328" s="35">
        <v>1</v>
      </c>
      <c r="Z328" s="35">
        <v>0</v>
      </c>
      <c r="AA328" s="35">
        <v>0</v>
      </c>
      <c r="AB328" s="35">
        <v>0</v>
      </c>
      <c r="AC328" s="35">
        <v>0</v>
      </c>
      <c r="AD328" s="35">
        <v>0</v>
      </c>
      <c r="AE328" s="35">
        <f t="shared" si="90"/>
        <v>0</v>
      </c>
      <c r="AF328" s="96">
        <v>0</v>
      </c>
      <c r="AG328" s="35">
        <f t="shared" si="91"/>
        <v>3.1584639999999942E-2</v>
      </c>
      <c r="AH328" s="96">
        <f t="shared" si="81"/>
        <v>2.9999315379040981E-2</v>
      </c>
      <c r="AI328" s="36" t="s">
        <v>37</v>
      </c>
      <c r="AM328" s="15"/>
      <c r="AN328" s="20"/>
      <c r="AO328" s="15"/>
    </row>
    <row r="329" spans="1:41" ht="31.5" x14ac:dyDescent="0.25">
      <c r="A329" s="33" t="s">
        <v>798</v>
      </c>
      <c r="B329" s="83" t="s">
        <v>848</v>
      </c>
      <c r="C329" s="44" t="s">
        <v>849</v>
      </c>
      <c r="D329" s="35">
        <v>1.21773964</v>
      </c>
      <c r="E329" s="50">
        <v>0</v>
      </c>
      <c r="F329" s="35">
        <v>1.21773964</v>
      </c>
      <c r="G329" s="35">
        <v>0</v>
      </c>
      <c r="H329" s="35">
        <v>0</v>
      </c>
      <c r="I329" s="50">
        <v>0</v>
      </c>
      <c r="J329" s="35">
        <v>0</v>
      </c>
      <c r="K329" s="35" t="s">
        <v>850</v>
      </c>
      <c r="L329" s="50">
        <v>1</v>
      </c>
      <c r="M329" s="50">
        <v>0</v>
      </c>
      <c r="N329" s="35">
        <v>0</v>
      </c>
      <c r="O329" s="50">
        <v>0</v>
      </c>
      <c r="P329" s="50">
        <v>0</v>
      </c>
      <c r="Q329" s="50">
        <v>0</v>
      </c>
      <c r="R329" s="35">
        <v>0</v>
      </c>
      <c r="S329" s="35">
        <v>1.1789700000000001</v>
      </c>
      <c r="T329" s="35">
        <v>0</v>
      </c>
      <c r="U329" s="35">
        <v>0</v>
      </c>
      <c r="V329" s="35">
        <v>0</v>
      </c>
      <c r="W329" s="35">
        <v>0</v>
      </c>
      <c r="X329" s="35" t="s">
        <v>851</v>
      </c>
      <c r="Y329" s="35">
        <v>1</v>
      </c>
      <c r="Z329" s="35">
        <v>0</v>
      </c>
      <c r="AA329" s="35">
        <v>0</v>
      </c>
      <c r="AB329" s="35">
        <v>0</v>
      </c>
      <c r="AC329" s="35">
        <v>0</v>
      </c>
      <c r="AD329" s="35">
        <v>0</v>
      </c>
      <c r="AE329" s="35">
        <f t="shared" si="90"/>
        <v>0</v>
      </c>
      <c r="AF329" s="96">
        <v>0</v>
      </c>
      <c r="AG329" s="35">
        <f t="shared" si="91"/>
        <v>-3.8769639999999939E-2</v>
      </c>
      <c r="AH329" s="96">
        <f t="shared" si="81"/>
        <v>-3.1837380279416655E-2</v>
      </c>
      <c r="AI329" s="36" t="s">
        <v>37</v>
      </c>
      <c r="AM329" s="15"/>
      <c r="AN329" s="20"/>
      <c r="AO329" s="15"/>
    </row>
    <row r="330" spans="1:41" x14ac:dyDescent="0.25">
      <c r="A330" s="33" t="s">
        <v>798</v>
      </c>
      <c r="B330" s="83" t="s">
        <v>852</v>
      </c>
      <c r="C330" s="44" t="s">
        <v>853</v>
      </c>
      <c r="D330" s="35">
        <v>2.5113645</v>
      </c>
      <c r="E330" s="50">
        <v>0</v>
      </c>
      <c r="F330" s="35">
        <v>2.5113645</v>
      </c>
      <c r="G330" s="35">
        <v>0</v>
      </c>
      <c r="H330" s="35">
        <v>0</v>
      </c>
      <c r="I330" s="50">
        <v>0</v>
      </c>
      <c r="J330" s="35">
        <v>0</v>
      </c>
      <c r="K330" s="35" t="s">
        <v>854</v>
      </c>
      <c r="L330" s="50">
        <v>1</v>
      </c>
      <c r="M330" s="50">
        <v>0</v>
      </c>
      <c r="N330" s="35">
        <v>0</v>
      </c>
      <c r="O330" s="50">
        <v>0</v>
      </c>
      <c r="P330" s="50">
        <v>0</v>
      </c>
      <c r="Q330" s="50">
        <v>0</v>
      </c>
      <c r="R330" s="35">
        <v>0</v>
      </c>
      <c r="S330" s="35">
        <v>2.6</v>
      </c>
      <c r="T330" s="35">
        <v>0</v>
      </c>
      <c r="U330" s="35">
        <v>0</v>
      </c>
      <c r="V330" s="35">
        <v>0</v>
      </c>
      <c r="W330" s="35">
        <v>0</v>
      </c>
      <c r="X330" s="35" t="s">
        <v>854</v>
      </c>
      <c r="Y330" s="35">
        <v>1</v>
      </c>
      <c r="Z330" s="35">
        <v>0</v>
      </c>
      <c r="AA330" s="35">
        <v>0</v>
      </c>
      <c r="AB330" s="35">
        <v>0</v>
      </c>
      <c r="AC330" s="35">
        <v>0</v>
      </c>
      <c r="AD330" s="35">
        <v>0</v>
      </c>
      <c r="AE330" s="35">
        <f t="shared" si="90"/>
        <v>0</v>
      </c>
      <c r="AF330" s="96">
        <v>0</v>
      </c>
      <c r="AG330" s="35">
        <f t="shared" si="91"/>
        <v>8.8635500000000089E-2</v>
      </c>
      <c r="AH330" s="96">
        <f t="shared" si="81"/>
        <v>3.5293761618434956E-2</v>
      </c>
      <c r="AI330" s="36" t="s">
        <v>37</v>
      </c>
      <c r="AM330" s="15"/>
      <c r="AN330" s="20"/>
      <c r="AO330" s="15"/>
    </row>
    <row r="331" spans="1:41" ht="63" x14ac:dyDescent="0.25">
      <c r="A331" s="33" t="s">
        <v>798</v>
      </c>
      <c r="B331" s="83" t="s">
        <v>855</v>
      </c>
      <c r="C331" s="44" t="s">
        <v>856</v>
      </c>
      <c r="D331" s="35">
        <v>0.39325028000000001</v>
      </c>
      <c r="E331" s="35">
        <v>0</v>
      </c>
      <c r="F331" s="35">
        <v>0.39325028000000001</v>
      </c>
      <c r="G331" s="35">
        <v>0</v>
      </c>
      <c r="H331" s="35">
        <v>0</v>
      </c>
      <c r="I331" s="35">
        <v>0</v>
      </c>
      <c r="J331" s="35">
        <v>0</v>
      </c>
      <c r="K331" s="35" t="s">
        <v>857</v>
      </c>
      <c r="L331" s="35">
        <v>1</v>
      </c>
      <c r="M331" s="35">
        <v>0</v>
      </c>
      <c r="N331" s="35">
        <v>0</v>
      </c>
      <c r="O331" s="35">
        <v>0</v>
      </c>
      <c r="P331" s="35">
        <v>0</v>
      </c>
      <c r="Q331" s="35">
        <v>0</v>
      </c>
      <c r="R331" s="35">
        <v>0</v>
      </c>
      <c r="S331" s="35">
        <v>0.66</v>
      </c>
      <c r="T331" s="35">
        <v>0</v>
      </c>
      <c r="U331" s="35">
        <v>0</v>
      </c>
      <c r="V331" s="35">
        <v>0</v>
      </c>
      <c r="W331" s="35">
        <v>0</v>
      </c>
      <c r="X331" s="35" t="s">
        <v>858</v>
      </c>
      <c r="Y331" s="35">
        <v>1</v>
      </c>
      <c r="Z331" s="35">
        <v>0</v>
      </c>
      <c r="AA331" s="35">
        <v>0</v>
      </c>
      <c r="AB331" s="35">
        <v>0</v>
      </c>
      <c r="AC331" s="35">
        <v>0</v>
      </c>
      <c r="AD331" s="35">
        <v>0</v>
      </c>
      <c r="AE331" s="35">
        <f t="shared" si="90"/>
        <v>0</v>
      </c>
      <c r="AF331" s="96">
        <v>0</v>
      </c>
      <c r="AG331" s="35">
        <f t="shared" si="91"/>
        <v>0.26674972000000002</v>
      </c>
      <c r="AH331" s="96">
        <f t="shared" si="81"/>
        <v>0.67832048333188733</v>
      </c>
      <c r="AI331" s="36" t="s">
        <v>844</v>
      </c>
      <c r="AM331" s="15"/>
      <c r="AN331" s="20"/>
      <c r="AO331" s="15"/>
    </row>
    <row r="332" spans="1:41" ht="31.5" x14ac:dyDescent="0.25">
      <c r="A332" s="33" t="s">
        <v>798</v>
      </c>
      <c r="B332" s="83" t="s">
        <v>859</v>
      </c>
      <c r="C332" s="44" t="s">
        <v>860</v>
      </c>
      <c r="D332" s="35">
        <v>0.22458333</v>
      </c>
      <c r="E332" s="35">
        <v>0</v>
      </c>
      <c r="F332" s="35">
        <v>0.22458333</v>
      </c>
      <c r="G332" s="35">
        <v>0</v>
      </c>
      <c r="H332" s="35">
        <v>0</v>
      </c>
      <c r="I332" s="35">
        <v>0</v>
      </c>
      <c r="J332" s="35">
        <v>0</v>
      </c>
      <c r="K332" s="35" t="s">
        <v>861</v>
      </c>
      <c r="L332" s="35">
        <v>1</v>
      </c>
      <c r="M332" s="35">
        <v>0</v>
      </c>
      <c r="N332" s="35">
        <v>0</v>
      </c>
      <c r="O332" s="35">
        <v>0</v>
      </c>
      <c r="P332" s="35">
        <v>0</v>
      </c>
      <c r="Q332" s="35">
        <v>0</v>
      </c>
      <c r="R332" s="35">
        <v>0</v>
      </c>
      <c r="S332" s="35">
        <v>0.22458333</v>
      </c>
      <c r="T332" s="35">
        <v>0</v>
      </c>
      <c r="U332" s="35">
        <v>0</v>
      </c>
      <c r="V332" s="35">
        <v>0</v>
      </c>
      <c r="W332" s="35">
        <v>0</v>
      </c>
      <c r="X332" s="35" t="s">
        <v>861</v>
      </c>
      <c r="Y332" s="35">
        <v>1</v>
      </c>
      <c r="Z332" s="35">
        <v>0</v>
      </c>
      <c r="AA332" s="35">
        <v>0</v>
      </c>
      <c r="AB332" s="35">
        <v>0</v>
      </c>
      <c r="AC332" s="35">
        <v>0</v>
      </c>
      <c r="AD332" s="35">
        <v>0</v>
      </c>
      <c r="AE332" s="35">
        <f t="shared" si="90"/>
        <v>0</v>
      </c>
      <c r="AF332" s="96">
        <v>0</v>
      </c>
      <c r="AG332" s="35">
        <f t="shared" si="91"/>
        <v>0</v>
      </c>
      <c r="AH332" s="96">
        <f t="shared" si="81"/>
        <v>0</v>
      </c>
      <c r="AI332" s="36" t="s">
        <v>37</v>
      </c>
      <c r="AM332" s="15"/>
      <c r="AN332" s="20"/>
      <c r="AO332" s="15"/>
    </row>
    <row r="333" spans="1:41" ht="31.5" x14ac:dyDescent="0.25">
      <c r="A333" s="33" t="s">
        <v>798</v>
      </c>
      <c r="B333" s="83" t="s">
        <v>862</v>
      </c>
      <c r="C333" s="44" t="s">
        <v>863</v>
      </c>
      <c r="D333" s="35">
        <v>0.18008332999999999</v>
      </c>
      <c r="E333" s="35">
        <v>0</v>
      </c>
      <c r="F333" s="35">
        <v>0.18008332999999999</v>
      </c>
      <c r="G333" s="35">
        <v>0</v>
      </c>
      <c r="H333" s="35">
        <v>0</v>
      </c>
      <c r="I333" s="35">
        <v>0</v>
      </c>
      <c r="J333" s="35">
        <v>0</v>
      </c>
      <c r="K333" s="35" t="s">
        <v>864</v>
      </c>
      <c r="L333" s="35">
        <v>1</v>
      </c>
      <c r="M333" s="35">
        <v>0</v>
      </c>
      <c r="N333" s="35">
        <v>0</v>
      </c>
      <c r="O333" s="35">
        <v>0</v>
      </c>
      <c r="P333" s="35">
        <v>0</v>
      </c>
      <c r="Q333" s="35">
        <v>0</v>
      </c>
      <c r="R333" s="35">
        <v>0</v>
      </c>
      <c r="S333" s="35">
        <v>0.18008332999999999</v>
      </c>
      <c r="T333" s="35">
        <v>0</v>
      </c>
      <c r="U333" s="35">
        <v>0</v>
      </c>
      <c r="V333" s="35">
        <v>0</v>
      </c>
      <c r="W333" s="35">
        <v>0</v>
      </c>
      <c r="X333" s="35" t="s">
        <v>864</v>
      </c>
      <c r="Y333" s="35">
        <v>1</v>
      </c>
      <c r="Z333" s="35">
        <v>0</v>
      </c>
      <c r="AA333" s="35">
        <v>0</v>
      </c>
      <c r="AB333" s="35">
        <v>0</v>
      </c>
      <c r="AC333" s="35">
        <v>0</v>
      </c>
      <c r="AD333" s="35">
        <v>0</v>
      </c>
      <c r="AE333" s="35">
        <f t="shared" si="90"/>
        <v>0</v>
      </c>
      <c r="AF333" s="96">
        <v>0</v>
      </c>
      <c r="AG333" s="35">
        <f t="shared" si="91"/>
        <v>0</v>
      </c>
      <c r="AH333" s="96">
        <f t="shared" si="81"/>
        <v>0</v>
      </c>
      <c r="AI333" s="36" t="s">
        <v>37</v>
      </c>
      <c r="AM333" s="15"/>
      <c r="AN333" s="20"/>
      <c r="AO333" s="15"/>
    </row>
    <row r="334" spans="1:41" ht="31.5" x14ac:dyDescent="0.25">
      <c r="A334" s="33" t="s">
        <v>798</v>
      </c>
      <c r="B334" s="83" t="s">
        <v>865</v>
      </c>
      <c r="C334" s="44" t="s">
        <v>866</v>
      </c>
      <c r="D334" s="35">
        <v>2.1600860000000002</v>
      </c>
      <c r="E334" s="35">
        <v>0</v>
      </c>
      <c r="F334" s="35">
        <v>2.1600860000000002</v>
      </c>
      <c r="G334" s="35">
        <v>0</v>
      </c>
      <c r="H334" s="35">
        <v>0</v>
      </c>
      <c r="I334" s="35">
        <v>0</v>
      </c>
      <c r="J334" s="35">
        <v>0</v>
      </c>
      <c r="K334" s="35" t="s">
        <v>867</v>
      </c>
      <c r="L334" s="35">
        <v>2</v>
      </c>
      <c r="M334" s="35">
        <v>0</v>
      </c>
      <c r="N334" s="35">
        <v>0</v>
      </c>
      <c r="O334" s="35">
        <v>0</v>
      </c>
      <c r="P334" s="35">
        <v>0</v>
      </c>
      <c r="Q334" s="35">
        <v>0</v>
      </c>
      <c r="R334" s="35">
        <v>0</v>
      </c>
      <c r="S334" s="35">
        <v>2.45506</v>
      </c>
      <c r="T334" s="35">
        <v>0</v>
      </c>
      <c r="U334" s="35">
        <v>0</v>
      </c>
      <c r="V334" s="35">
        <v>0</v>
      </c>
      <c r="W334" s="35">
        <v>0</v>
      </c>
      <c r="X334" s="35" t="s">
        <v>868</v>
      </c>
      <c r="Y334" s="35">
        <v>2</v>
      </c>
      <c r="Z334" s="35">
        <v>0</v>
      </c>
      <c r="AA334" s="35">
        <v>0</v>
      </c>
      <c r="AB334" s="35">
        <v>0</v>
      </c>
      <c r="AC334" s="35">
        <v>0</v>
      </c>
      <c r="AD334" s="35">
        <v>0</v>
      </c>
      <c r="AE334" s="35">
        <f t="shared" si="90"/>
        <v>0</v>
      </c>
      <c r="AF334" s="96">
        <v>0</v>
      </c>
      <c r="AG334" s="35">
        <f t="shared" si="91"/>
        <v>0.29497399999999985</v>
      </c>
      <c r="AH334" s="96">
        <f t="shared" si="81"/>
        <v>0.13655660006129378</v>
      </c>
      <c r="AI334" s="36" t="s">
        <v>844</v>
      </c>
      <c r="AM334" s="15"/>
      <c r="AN334" s="20"/>
      <c r="AO334" s="15"/>
    </row>
    <row r="335" spans="1:41" ht="78.75" x14ac:dyDescent="0.25">
      <c r="A335" s="33" t="s">
        <v>798</v>
      </c>
      <c r="B335" s="83" t="s">
        <v>869</v>
      </c>
      <c r="C335" s="44" t="s">
        <v>870</v>
      </c>
      <c r="D335" s="35">
        <v>0.86690999999999996</v>
      </c>
      <c r="E335" s="35">
        <v>0</v>
      </c>
      <c r="F335" s="35">
        <v>0.86690999999999996</v>
      </c>
      <c r="G335" s="35">
        <v>0</v>
      </c>
      <c r="H335" s="35">
        <v>0</v>
      </c>
      <c r="I335" s="35">
        <v>0</v>
      </c>
      <c r="J335" s="35">
        <v>0</v>
      </c>
      <c r="K335" s="35" t="s">
        <v>871</v>
      </c>
      <c r="L335" s="35">
        <v>1</v>
      </c>
      <c r="M335" s="35">
        <v>0</v>
      </c>
      <c r="N335" s="35">
        <v>0</v>
      </c>
      <c r="O335" s="35">
        <v>0</v>
      </c>
      <c r="P335" s="35">
        <v>0</v>
      </c>
      <c r="Q335" s="35">
        <v>0</v>
      </c>
      <c r="R335" s="35">
        <v>0</v>
      </c>
      <c r="S335" s="35">
        <v>0.86690999999999996</v>
      </c>
      <c r="T335" s="35">
        <v>0</v>
      </c>
      <c r="U335" s="35">
        <v>0</v>
      </c>
      <c r="V335" s="35">
        <v>0</v>
      </c>
      <c r="W335" s="35">
        <v>0</v>
      </c>
      <c r="X335" s="35" t="s">
        <v>871</v>
      </c>
      <c r="Y335" s="35">
        <v>1</v>
      </c>
      <c r="Z335" s="35">
        <v>0</v>
      </c>
      <c r="AA335" s="35">
        <v>0</v>
      </c>
      <c r="AB335" s="35">
        <v>0</v>
      </c>
      <c r="AC335" s="35">
        <v>0</v>
      </c>
      <c r="AD335" s="35">
        <v>0</v>
      </c>
      <c r="AE335" s="35">
        <f t="shared" si="90"/>
        <v>0</v>
      </c>
      <c r="AF335" s="96">
        <v>0</v>
      </c>
      <c r="AG335" s="35">
        <f t="shared" si="91"/>
        <v>0</v>
      </c>
      <c r="AH335" s="96">
        <f t="shared" si="81"/>
        <v>0</v>
      </c>
      <c r="AI335" s="36" t="s">
        <v>37</v>
      </c>
      <c r="AM335" s="15"/>
      <c r="AN335" s="20"/>
      <c r="AO335" s="15"/>
    </row>
    <row r="336" spans="1:41" x14ac:dyDescent="0.25">
      <c r="A336" s="27" t="s">
        <v>872</v>
      </c>
      <c r="B336" s="28" t="s">
        <v>873</v>
      </c>
      <c r="C336" s="29" t="s">
        <v>36</v>
      </c>
      <c r="D336" s="30">
        <f t="shared" ref="D336:AE336" si="92">SUM(D337,D373,D382,D446,D453,D459,D460)</f>
        <v>5962.3621087194915</v>
      </c>
      <c r="E336" s="30">
        <f t="shared" si="92"/>
        <v>0</v>
      </c>
      <c r="F336" s="30">
        <f t="shared" si="92"/>
        <v>843.91279321000002</v>
      </c>
      <c r="G336" s="30">
        <f t="shared" si="92"/>
        <v>0</v>
      </c>
      <c r="H336" s="30">
        <f t="shared" si="92"/>
        <v>0</v>
      </c>
      <c r="I336" s="30">
        <f t="shared" si="92"/>
        <v>4.6390000000000002</v>
      </c>
      <c r="J336" s="30">
        <f t="shared" si="92"/>
        <v>0</v>
      </c>
      <c r="K336" s="30">
        <f t="shared" si="92"/>
        <v>0</v>
      </c>
      <c r="L336" s="30">
        <f t="shared" si="92"/>
        <v>83</v>
      </c>
      <c r="M336" s="30">
        <f t="shared" si="92"/>
        <v>3.4039999999999999</v>
      </c>
      <c r="N336" s="30">
        <f t="shared" si="92"/>
        <v>0</v>
      </c>
      <c r="O336" s="30">
        <f t="shared" si="92"/>
        <v>0</v>
      </c>
      <c r="P336" s="30">
        <f t="shared" si="92"/>
        <v>0</v>
      </c>
      <c r="Q336" s="30">
        <f t="shared" si="92"/>
        <v>0.83499999999999996</v>
      </c>
      <c r="R336" s="30">
        <f t="shared" si="92"/>
        <v>0</v>
      </c>
      <c r="S336" s="30">
        <f t="shared" si="92"/>
        <v>435.36642074000002</v>
      </c>
      <c r="T336" s="30">
        <f t="shared" si="92"/>
        <v>0</v>
      </c>
      <c r="U336" s="30">
        <f t="shared" si="92"/>
        <v>0</v>
      </c>
      <c r="V336" s="30">
        <f t="shared" si="92"/>
        <v>2.1739999999999999</v>
      </c>
      <c r="W336" s="30">
        <f t="shared" si="92"/>
        <v>0</v>
      </c>
      <c r="X336" s="30">
        <f t="shared" si="92"/>
        <v>0</v>
      </c>
      <c r="Y336" s="30">
        <f t="shared" si="92"/>
        <v>76</v>
      </c>
      <c r="Z336" s="30">
        <f t="shared" si="92"/>
        <v>2.0950000000000002</v>
      </c>
      <c r="AA336" s="30">
        <f t="shared" si="92"/>
        <v>0</v>
      </c>
      <c r="AB336" s="30">
        <f t="shared" si="92"/>
        <v>0</v>
      </c>
      <c r="AC336" s="30">
        <f t="shared" si="92"/>
        <v>0</v>
      </c>
      <c r="AD336" s="30">
        <f t="shared" si="92"/>
        <v>0.80993599999999999</v>
      </c>
      <c r="AE336" s="30">
        <f t="shared" si="92"/>
        <v>0</v>
      </c>
      <c r="AF336" s="31">
        <v>0</v>
      </c>
      <c r="AG336" s="30">
        <f>SUM(AG337,AG373,AG382,AG446,AG453,AG459,AG460)</f>
        <v>-408.56384075</v>
      </c>
      <c r="AH336" s="31">
        <f t="shared" si="81"/>
        <v>-0.4841304030905153</v>
      </c>
      <c r="AI336" s="32" t="s">
        <v>37</v>
      </c>
      <c r="AM336" s="15"/>
      <c r="AN336" s="20"/>
      <c r="AO336" s="15"/>
    </row>
    <row r="337" spans="1:41" ht="31.5" x14ac:dyDescent="0.25">
      <c r="A337" s="27" t="s">
        <v>874</v>
      </c>
      <c r="B337" s="28" t="s">
        <v>55</v>
      </c>
      <c r="C337" s="29" t="s">
        <v>36</v>
      </c>
      <c r="D337" s="30">
        <f t="shared" ref="D337:AE337" si="93">D338+D341+D344+D372</f>
        <v>412.35140866</v>
      </c>
      <c r="E337" s="30">
        <f t="shared" si="93"/>
        <v>0</v>
      </c>
      <c r="F337" s="30">
        <f t="shared" si="93"/>
        <v>206.64938651999998</v>
      </c>
      <c r="G337" s="30">
        <f t="shared" si="93"/>
        <v>0</v>
      </c>
      <c r="H337" s="30">
        <f t="shared" si="93"/>
        <v>0</v>
      </c>
      <c r="I337" s="30">
        <f t="shared" si="93"/>
        <v>1.85</v>
      </c>
      <c r="J337" s="30">
        <f t="shared" si="93"/>
        <v>0</v>
      </c>
      <c r="K337" s="30">
        <f t="shared" si="93"/>
        <v>0</v>
      </c>
      <c r="L337" s="30">
        <f t="shared" si="93"/>
        <v>0</v>
      </c>
      <c r="M337" s="30">
        <f t="shared" si="93"/>
        <v>0</v>
      </c>
      <c r="N337" s="30">
        <f t="shared" si="93"/>
        <v>0</v>
      </c>
      <c r="O337" s="30">
        <f t="shared" si="93"/>
        <v>0</v>
      </c>
      <c r="P337" s="30">
        <f t="shared" si="93"/>
        <v>0</v>
      </c>
      <c r="Q337" s="30">
        <f t="shared" si="93"/>
        <v>0</v>
      </c>
      <c r="R337" s="30">
        <f t="shared" si="93"/>
        <v>0</v>
      </c>
      <c r="S337" s="30">
        <f t="shared" si="93"/>
        <v>102.86876092999999</v>
      </c>
      <c r="T337" s="30">
        <f t="shared" si="93"/>
        <v>0</v>
      </c>
      <c r="U337" s="30">
        <f t="shared" si="93"/>
        <v>0</v>
      </c>
      <c r="V337" s="30">
        <f t="shared" si="93"/>
        <v>0.8115</v>
      </c>
      <c r="W337" s="30">
        <f t="shared" si="93"/>
        <v>0</v>
      </c>
      <c r="X337" s="30">
        <f t="shared" si="93"/>
        <v>0</v>
      </c>
      <c r="Y337" s="30">
        <f t="shared" si="93"/>
        <v>0</v>
      </c>
      <c r="Z337" s="30">
        <f t="shared" si="93"/>
        <v>0</v>
      </c>
      <c r="AA337" s="30">
        <f t="shared" si="93"/>
        <v>0</v>
      </c>
      <c r="AB337" s="30">
        <f t="shared" si="93"/>
        <v>0</v>
      </c>
      <c r="AC337" s="30">
        <f t="shared" si="93"/>
        <v>0</v>
      </c>
      <c r="AD337" s="30">
        <f t="shared" si="93"/>
        <v>0</v>
      </c>
      <c r="AE337" s="30">
        <f t="shared" si="93"/>
        <v>0</v>
      </c>
      <c r="AF337" s="31">
        <v>0</v>
      </c>
      <c r="AG337" s="30">
        <f>AG338+AG341+AG344+AG372</f>
        <v>-103.78062559</v>
      </c>
      <c r="AH337" s="31">
        <f t="shared" si="81"/>
        <v>-0.50220630865485727</v>
      </c>
      <c r="AI337" s="32" t="s">
        <v>37</v>
      </c>
      <c r="AM337" s="15"/>
      <c r="AN337" s="20"/>
      <c r="AO337" s="15"/>
    </row>
    <row r="338" spans="1:41" ht="94.5" x14ac:dyDescent="0.25">
      <c r="A338" s="27" t="s">
        <v>875</v>
      </c>
      <c r="B338" s="28" t="s">
        <v>57</v>
      </c>
      <c r="C338" s="29" t="s">
        <v>36</v>
      </c>
      <c r="D338" s="30">
        <v>0</v>
      </c>
      <c r="E338" s="30">
        <v>0</v>
      </c>
      <c r="F338" s="30">
        <v>0</v>
      </c>
      <c r="G338" s="30">
        <v>0</v>
      </c>
      <c r="H338" s="30">
        <v>0</v>
      </c>
      <c r="I338" s="30">
        <v>0</v>
      </c>
      <c r="J338" s="30">
        <v>0</v>
      </c>
      <c r="K338" s="30">
        <v>0</v>
      </c>
      <c r="L338" s="30">
        <v>0</v>
      </c>
      <c r="M338" s="30">
        <v>0</v>
      </c>
      <c r="N338" s="30">
        <v>0</v>
      </c>
      <c r="O338" s="30">
        <v>0</v>
      </c>
      <c r="P338" s="30">
        <v>0</v>
      </c>
      <c r="Q338" s="30">
        <v>0</v>
      </c>
      <c r="R338" s="30">
        <v>0</v>
      </c>
      <c r="S338" s="30">
        <v>0</v>
      </c>
      <c r="T338" s="30">
        <v>0</v>
      </c>
      <c r="U338" s="30">
        <v>0</v>
      </c>
      <c r="V338" s="30">
        <v>0</v>
      </c>
      <c r="W338" s="30">
        <v>0</v>
      </c>
      <c r="X338" s="30">
        <v>0</v>
      </c>
      <c r="Y338" s="30">
        <v>0</v>
      </c>
      <c r="Z338" s="30">
        <v>0</v>
      </c>
      <c r="AA338" s="30">
        <v>0</v>
      </c>
      <c r="AB338" s="30">
        <v>0</v>
      </c>
      <c r="AC338" s="30">
        <v>0</v>
      </c>
      <c r="AD338" s="30">
        <v>0</v>
      </c>
      <c r="AE338" s="30">
        <v>0</v>
      </c>
      <c r="AF338" s="31">
        <v>0</v>
      </c>
      <c r="AG338" s="30">
        <v>0</v>
      </c>
      <c r="AH338" s="31">
        <v>0</v>
      </c>
      <c r="AI338" s="32" t="s">
        <v>37</v>
      </c>
      <c r="AM338" s="15"/>
      <c r="AN338" s="20"/>
      <c r="AO338" s="15"/>
    </row>
    <row r="339" spans="1:41" ht="31.5" x14ac:dyDescent="0.25">
      <c r="A339" s="27" t="s">
        <v>876</v>
      </c>
      <c r="B339" s="28" t="s">
        <v>65</v>
      </c>
      <c r="C339" s="29" t="s">
        <v>36</v>
      </c>
      <c r="D339" s="30">
        <v>0</v>
      </c>
      <c r="E339" s="30">
        <v>0</v>
      </c>
      <c r="F339" s="30">
        <v>0</v>
      </c>
      <c r="G339" s="30">
        <v>0</v>
      </c>
      <c r="H339" s="30">
        <v>0</v>
      </c>
      <c r="I339" s="30">
        <v>0</v>
      </c>
      <c r="J339" s="30">
        <v>0</v>
      </c>
      <c r="K339" s="30">
        <v>0</v>
      </c>
      <c r="L339" s="30">
        <v>0</v>
      </c>
      <c r="M339" s="30">
        <v>0</v>
      </c>
      <c r="N339" s="30">
        <v>0</v>
      </c>
      <c r="O339" s="30">
        <v>0</v>
      </c>
      <c r="P339" s="30">
        <v>0</v>
      </c>
      <c r="Q339" s="30">
        <v>0</v>
      </c>
      <c r="R339" s="30">
        <v>0</v>
      </c>
      <c r="S339" s="30">
        <v>0</v>
      </c>
      <c r="T339" s="30">
        <v>0</v>
      </c>
      <c r="U339" s="30">
        <v>0</v>
      </c>
      <c r="V339" s="30">
        <v>0</v>
      </c>
      <c r="W339" s="30">
        <v>0</v>
      </c>
      <c r="X339" s="30">
        <v>0</v>
      </c>
      <c r="Y339" s="30">
        <v>0</v>
      </c>
      <c r="Z339" s="30">
        <v>0</v>
      </c>
      <c r="AA339" s="30">
        <v>0</v>
      </c>
      <c r="AB339" s="30">
        <v>0</v>
      </c>
      <c r="AC339" s="30">
        <v>0</v>
      </c>
      <c r="AD339" s="30">
        <v>0</v>
      </c>
      <c r="AE339" s="30">
        <v>0</v>
      </c>
      <c r="AF339" s="31">
        <v>0</v>
      </c>
      <c r="AG339" s="30">
        <v>0</v>
      </c>
      <c r="AH339" s="31">
        <v>0</v>
      </c>
      <c r="AI339" s="32" t="s">
        <v>37</v>
      </c>
      <c r="AM339" s="15"/>
      <c r="AN339" s="20"/>
      <c r="AO339" s="15"/>
    </row>
    <row r="340" spans="1:41" ht="31.5" x14ac:dyDescent="0.25">
      <c r="A340" s="27" t="s">
        <v>877</v>
      </c>
      <c r="B340" s="28" t="s">
        <v>65</v>
      </c>
      <c r="C340" s="29" t="s">
        <v>36</v>
      </c>
      <c r="D340" s="30">
        <v>0</v>
      </c>
      <c r="E340" s="30">
        <v>0</v>
      </c>
      <c r="F340" s="30">
        <v>0</v>
      </c>
      <c r="G340" s="30">
        <v>0</v>
      </c>
      <c r="H340" s="30">
        <v>0</v>
      </c>
      <c r="I340" s="30">
        <v>0</v>
      </c>
      <c r="J340" s="30">
        <v>0</v>
      </c>
      <c r="K340" s="30">
        <v>0</v>
      </c>
      <c r="L340" s="30">
        <v>0</v>
      </c>
      <c r="M340" s="30">
        <v>0</v>
      </c>
      <c r="N340" s="30">
        <v>0</v>
      </c>
      <c r="O340" s="30">
        <v>0</v>
      </c>
      <c r="P340" s="30">
        <v>0</v>
      </c>
      <c r="Q340" s="30">
        <v>0</v>
      </c>
      <c r="R340" s="30">
        <v>0</v>
      </c>
      <c r="S340" s="30">
        <v>0</v>
      </c>
      <c r="T340" s="30">
        <v>0</v>
      </c>
      <c r="U340" s="30">
        <v>0</v>
      </c>
      <c r="V340" s="30">
        <v>0</v>
      </c>
      <c r="W340" s="30">
        <v>0</v>
      </c>
      <c r="X340" s="30">
        <v>0</v>
      </c>
      <c r="Y340" s="30">
        <v>0</v>
      </c>
      <c r="Z340" s="30">
        <v>0</v>
      </c>
      <c r="AA340" s="30">
        <v>0</v>
      </c>
      <c r="AB340" s="30">
        <v>0</v>
      </c>
      <c r="AC340" s="30">
        <v>0</v>
      </c>
      <c r="AD340" s="30">
        <v>0</v>
      </c>
      <c r="AE340" s="30">
        <v>0</v>
      </c>
      <c r="AF340" s="31">
        <v>0</v>
      </c>
      <c r="AG340" s="30">
        <v>0</v>
      </c>
      <c r="AH340" s="31">
        <v>0</v>
      </c>
      <c r="AI340" s="32" t="s">
        <v>37</v>
      </c>
      <c r="AM340" s="15"/>
      <c r="AN340" s="20"/>
      <c r="AO340" s="15"/>
    </row>
    <row r="341" spans="1:41" ht="47.25" x14ac:dyDescent="0.25">
      <c r="A341" s="27" t="s">
        <v>878</v>
      </c>
      <c r="B341" s="28" t="s">
        <v>67</v>
      </c>
      <c r="C341" s="29" t="s">
        <v>36</v>
      </c>
      <c r="D341" s="30">
        <v>0</v>
      </c>
      <c r="E341" s="30">
        <v>0</v>
      </c>
      <c r="F341" s="30">
        <v>0</v>
      </c>
      <c r="G341" s="30">
        <v>0</v>
      </c>
      <c r="H341" s="30">
        <v>0</v>
      </c>
      <c r="I341" s="30">
        <v>0</v>
      </c>
      <c r="J341" s="30">
        <v>0</v>
      </c>
      <c r="K341" s="30">
        <v>0</v>
      </c>
      <c r="L341" s="30">
        <v>0</v>
      </c>
      <c r="M341" s="30">
        <v>0</v>
      </c>
      <c r="N341" s="30">
        <v>0</v>
      </c>
      <c r="O341" s="30">
        <v>0</v>
      </c>
      <c r="P341" s="30">
        <v>0</v>
      </c>
      <c r="Q341" s="30">
        <v>0</v>
      </c>
      <c r="R341" s="30">
        <v>0</v>
      </c>
      <c r="S341" s="30">
        <v>0</v>
      </c>
      <c r="T341" s="30">
        <v>0</v>
      </c>
      <c r="U341" s="30">
        <v>0</v>
      </c>
      <c r="V341" s="30">
        <v>0</v>
      </c>
      <c r="W341" s="30">
        <v>0</v>
      </c>
      <c r="X341" s="30">
        <v>0</v>
      </c>
      <c r="Y341" s="30">
        <v>0</v>
      </c>
      <c r="Z341" s="30">
        <v>0</v>
      </c>
      <c r="AA341" s="30">
        <v>0</v>
      </c>
      <c r="AB341" s="30">
        <v>0</v>
      </c>
      <c r="AC341" s="30">
        <v>0</v>
      </c>
      <c r="AD341" s="30">
        <v>0</v>
      </c>
      <c r="AE341" s="30">
        <v>0</v>
      </c>
      <c r="AF341" s="31">
        <v>0</v>
      </c>
      <c r="AG341" s="30">
        <v>0</v>
      </c>
      <c r="AH341" s="31">
        <v>0</v>
      </c>
      <c r="AI341" s="32" t="s">
        <v>37</v>
      </c>
      <c r="AM341" s="15"/>
      <c r="AN341" s="20"/>
      <c r="AO341" s="15"/>
    </row>
    <row r="342" spans="1:41" ht="31.5" x14ac:dyDescent="0.25">
      <c r="A342" s="27" t="s">
        <v>879</v>
      </c>
      <c r="B342" s="28" t="s">
        <v>65</v>
      </c>
      <c r="C342" s="29" t="s">
        <v>36</v>
      </c>
      <c r="D342" s="30">
        <v>0</v>
      </c>
      <c r="E342" s="30">
        <v>0</v>
      </c>
      <c r="F342" s="30">
        <v>0</v>
      </c>
      <c r="G342" s="30">
        <v>0</v>
      </c>
      <c r="H342" s="30">
        <v>0</v>
      </c>
      <c r="I342" s="30">
        <v>0</v>
      </c>
      <c r="J342" s="30">
        <v>0</v>
      </c>
      <c r="K342" s="30">
        <v>0</v>
      </c>
      <c r="L342" s="30">
        <v>0</v>
      </c>
      <c r="M342" s="30">
        <v>0</v>
      </c>
      <c r="N342" s="30">
        <v>0</v>
      </c>
      <c r="O342" s="30">
        <v>0</v>
      </c>
      <c r="P342" s="30">
        <v>0</v>
      </c>
      <c r="Q342" s="30">
        <v>0</v>
      </c>
      <c r="R342" s="30">
        <v>0</v>
      </c>
      <c r="S342" s="30">
        <v>0</v>
      </c>
      <c r="T342" s="30">
        <v>0</v>
      </c>
      <c r="U342" s="30">
        <v>0</v>
      </c>
      <c r="V342" s="30">
        <v>0</v>
      </c>
      <c r="W342" s="30">
        <v>0</v>
      </c>
      <c r="X342" s="30">
        <v>0</v>
      </c>
      <c r="Y342" s="30">
        <v>0</v>
      </c>
      <c r="Z342" s="30">
        <v>0</v>
      </c>
      <c r="AA342" s="30">
        <v>0</v>
      </c>
      <c r="AB342" s="30">
        <v>0</v>
      </c>
      <c r="AC342" s="30">
        <v>0</v>
      </c>
      <c r="AD342" s="30">
        <v>0</v>
      </c>
      <c r="AE342" s="30">
        <v>0</v>
      </c>
      <c r="AF342" s="31">
        <v>0</v>
      </c>
      <c r="AG342" s="30">
        <v>0</v>
      </c>
      <c r="AH342" s="31">
        <v>0</v>
      </c>
      <c r="AI342" s="32" t="s">
        <v>37</v>
      </c>
      <c r="AM342" s="15"/>
      <c r="AN342" s="20"/>
      <c r="AO342" s="15"/>
    </row>
    <row r="343" spans="1:41" ht="31.5" x14ac:dyDescent="0.25">
      <c r="A343" s="27" t="s">
        <v>880</v>
      </c>
      <c r="B343" s="28" t="s">
        <v>65</v>
      </c>
      <c r="C343" s="29" t="s">
        <v>36</v>
      </c>
      <c r="D343" s="30">
        <v>0</v>
      </c>
      <c r="E343" s="30">
        <v>0</v>
      </c>
      <c r="F343" s="30">
        <v>0</v>
      </c>
      <c r="G343" s="30">
        <v>0</v>
      </c>
      <c r="H343" s="30">
        <v>0</v>
      </c>
      <c r="I343" s="30">
        <v>0</v>
      </c>
      <c r="J343" s="30">
        <v>0</v>
      </c>
      <c r="K343" s="30">
        <v>0</v>
      </c>
      <c r="L343" s="30">
        <v>0</v>
      </c>
      <c r="M343" s="30">
        <v>0</v>
      </c>
      <c r="N343" s="30">
        <v>0</v>
      </c>
      <c r="O343" s="30">
        <v>0</v>
      </c>
      <c r="P343" s="30">
        <v>0</v>
      </c>
      <c r="Q343" s="30">
        <v>0</v>
      </c>
      <c r="R343" s="30">
        <v>0</v>
      </c>
      <c r="S343" s="30">
        <v>0</v>
      </c>
      <c r="T343" s="30">
        <v>0</v>
      </c>
      <c r="U343" s="30">
        <v>0</v>
      </c>
      <c r="V343" s="30">
        <v>0</v>
      </c>
      <c r="W343" s="30">
        <v>0</v>
      </c>
      <c r="X343" s="30">
        <v>0</v>
      </c>
      <c r="Y343" s="30">
        <v>0</v>
      </c>
      <c r="Z343" s="30">
        <v>0</v>
      </c>
      <c r="AA343" s="30">
        <v>0</v>
      </c>
      <c r="AB343" s="30">
        <v>0</v>
      </c>
      <c r="AC343" s="30">
        <v>0</v>
      </c>
      <c r="AD343" s="30">
        <v>0</v>
      </c>
      <c r="AE343" s="30">
        <v>0</v>
      </c>
      <c r="AF343" s="31">
        <v>0</v>
      </c>
      <c r="AG343" s="30">
        <v>0</v>
      </c>
      <c r="AH343" s="31">
        <v>0</v>
      </c>
      <c r="AI343" s="32" t="s">
        <v>37</v>
      </c>
      <c r="AM343" s="15"/>
      <c r="AN343" s="20"/>
      <c r="AO343" s="15"/>
    </row>
    <row r="344" spans="1:41" ht="47.25" x14ac:dyDescent="0.25">
      <c r="A344" s="27" t="s">
        <v>881</v>
      </c>
      <c r="B344" s="28" t="s">
        <v>71</v>
      </c>
      <c r="C344" s="29" t="s">
        <v>36</v>
      </c>
      <c r="D344" s="30">
        <f t="shared" ref="D344:AE344" si="94">SUM(D345,D346,D347,D352,D353)</f>
        <v>412.35140866</v>
      </c>
      <c r="E344" s="30">
        <f t="shared" si="94"/>
        <v>0</v>
      </c>
      <c r="F344" s="30">
        <f t="shared" si="94"/>
        <v>206.64938651999998</v>
      </c>
      <c r="G344" s="30">
        <f t="shared" si="94"/>
        <v>0</v>
      </c>
      <c r="H344" s="30">
        <f t="shared" si="94"/>
        <v>0</v>
      </c>
      <c r="I344" s="30">
        <f t="shared" si="94"/>
        <v>1.85</v>
      </c>
      <c r="J344" s="30">
        <f t="shared" si="94"/>
        <v>0</v>
      </c>
      <c r="K344" s="30">
        <f t="shared" si="94"/>
        <v>0</v>
      </c>
      <c r="L344" s="30">
        <f t="shared" si="94"/>
        <v>0</v>
      </c>
      <c r="M344" s="30">
        <f t="shared" si="94"/>
        <v>0</v>
      </c>
      <c r="N344" s="30">
        <f t="shared" si="94"/>
        <v>0</v>
      </c>
      <c r="O344" s="30">
        <f t="shared" si="94"/>
        <v>0</v>
      </c>
      <c r="P344" s="30">
        <f t="shared" si="94"/>
        <v>0</v>
      </c>
      <c r="Q344" s="30">
        <f t="shared" si="94"/>
        <v>0</v>
      </c>
      <c r="R344" s="30">
        <f t="shared" si="94"/>
        <v>0</v>
      </c>
      <c r="S344" s="30">
        <f t="shared" si="94"/>
        <v>102.86876092999999</v>
      </c>
      <c r="T344" s="30">
        <f t="shared" si="94"/>
        <v>0</v>
      </c>
      <c r="U344" s="30">
        <f t="shared" si="94"/>
        <v>0</v>
      </c>
      <c r="V344" s="30">
        <f t="shared" si="94"/>
        <v>0.8115</v>
      </c>
      <c r="W344" s="30">
        <f t="shared" si="94"/>
        <v>0</v>
      </c>
      <c r="X344" s="30">
        <f t="shared" si="94"/>
        <v>0</v>
      </c>
      <c r="Y344" s="30">
        <f t="shared" si="94"/>
        <v>0</v>
      </c>
      <c r="Z344" s="30">
        <f t="shared" si="94"/>
        <v>0</v>
      </c>
      <c r="AA344" s="30">
        <f t="shared" si="94"/>
        <v>0</v>
      </c>
      <c r="AB344" s="30">
        <f t="shared" si="94"/>
        <v>0</v>
      </c>
      <c r="AC344" s="30">
        <f t="shared" si="94"/>
        <v>0</v>
      </c>
      <c r="AD344" s="30">
        <f t="shared" si="94"/>
        <v>0</v>
      </c>
      <c r="AE344" s="30">
        <f t="shared" si="94"/>
        <v>0</v>
      </c>
      <c r="AF344" s="31">
        <v>0</v>
      </c>
      <c r="AG344" s="30">
        <f>SUM(AG345,AG346,AG347,AG352,AG353)</f>
        <v>-103.78062559</v>
      </c>
      <c r="AH344" s="31">
        <f t="shared" ref="AH344:AH407" si="95">AG344/F344</f>
        <v>-0.50220630865485727</v>
      </c>
      <c r="AI344" s="32" t="s">
        <v>37</v>
      </c>
      <c r="AM344" s="15"/>
      <c r="AN344" s="20"/>
      <c r="AO344" s="15"/>
    </row>
    <row r="345" spans="1:41" ht="63" x14ac:dyDescent="0.25">
      <c r="A345" s="27" t="s">
        <v>882</v>
      </c>
      <c r="B345" s="28" t="s">
        <v>73</v>
      </c>
      <c r="C345" s="29" t="s">
        <v>36</v>
      </c>
      <c r="D345" s="30">
        <v>0</v>
      </c>
      <c r="E345" s="30">
        <v>0</v>
      </c>
      <c r="F345" s="30">
        <v>0</v>
      </c>
      <c r="G345" s="30">
        <v>0</v>
      </c>
      <c r="H345" s="30">
        <v>0</v>
      </c>
      <c r="I345" s="30">
        <v>0</v>
      </c>
      <c r="J345" s="30">
        <v>0</v>
      </c>
      <c r="K345" s="30">
        <v>0</v>
      </c>
      <c r="L345" s="30">
        <v>0</v>
      </c>
      <c r="M345" s="30">
        <v>0</v>
      </c>
      <c r="N345" s="30">
        <v>0</v>
      </c>
      <c r="O345" s="30">
        <v>0</v>
      </c>
      <c r="P345" s="30">
        <v>0</v>
      </c>
      <c r="Q345" s="30">
        <v>0</v>
      </c>
      <c r="R345" s="30">
        <v>0</v>
      </c>
      <c r="S345" s="30">
        <v>0</v>
      </c>
      <c r="T345" s="30">
        <v>0</v>
      </c>
      <c r="U345" s="30">
        <v>0</v>
      </c>
      <c r="V345" s="30">
        <v>0</v>
      </c>
      <c r="W345" s="30">
        <v>0</v>
      </c>
      <c r="X345" s="30">
        <v>0</v>
      </c>
      <c r="Y345" s="30">
        <v>0</v>
      </c>
      <c r="Z345" s="30">
        <v>0</v>
      </c>
      <c r="AA345" s="30">
        <v>0</v>
      </c>
      <c r="AB345" s="30">
        <v>0</v>
      </c>
      <c r="AC345" s="30">
        <v>0</v>
      </c>
      <c r="AD345" s="30">
        <v>0</v>
      </c>
      <c r="AE345" s="30">
        <v>0</v>
      </c>
      <c r="AF345" s="31">
        <v>0</v>
      </c>
      <c r="AG345" s="30">
        <v>0</v>
      </c>
      <c r="AH345" s="31">
        <v>0</v>
      </c>
      <c r="AI345" s="32" t="s">
        <v>37</v>
      </c>
      <c r="AM345" s="15"/>
      <c r="AN345" s="20"/>
      <c r="AO345" s="15"/>
    </row>
    <row r="346" spans="1:41" ht="78.75" x14ac:dyDescent="0.25">
      <c r="A346" s="27" t="s">
        <v>883</v>
      </c>
      <c r="B346" s="28" t="s">
        <v>75</v>
      </c>
      <c r="C346" s="29" t="s">
        <v>36</v>
      </c>
      <c r="D346" s="30">
        <v>0</v>
      </c>
      <c r="E346" s="30">
        <v>0</v>
      </c>
      <c r="F346" s="30">
        <v>0</v>
      </c>
      <c r="G346" s="30">
        <v>0</v>
      </c>
      <c r="H346" s="30">
        <v>0</v>
      </c>
      <c r="I346" s="30">
        <v>0</v>
      </c>
      <c r="J346" s="30">
        <v>0</v>
      </c>
      <c r="K346" s="30">
        <v>0</v>
      </c>
      <c r="L346" s="30">
        <v>0</v>
      </c>
      <c r="M346" s="30">
        <v>0</v>
      </c>
      <c r="N346" s="30">
        <v>0</v>
      </c>
      <c r="O346" s="30">
        <v>0</v>
      </c>
      <c r="P346" s="30">
        <v>0</v>
      </c>
      <c r="Q346" s="30">
        <v>0</v>
      </c>
      <c r="R346" s="30">
        <v>0</v>
      </c>
      <c r="S346" s="30">
        <v>0</v>
      </c>
      <c r="T346" s="30">
        <v>0</v>
      </c>
      <c r="U346" s="30">
        <v>0</v>
      </c>
      <c r="V346" s="30">
        <v>0</v>
      </c>
      <c r="W346" s="30">
        <v>0</v>
      </c>
      <c r="X346" s="30">
        <v>0</v>
      </c>
      <c r="Y346" s="30">
        <v>0</v>
      </c>
      <c r="Z346" s="30">
        <v>0</v>
      </c>
      <c r="AA346" s="30">
        <v>0</v>
      </c>
      <c r="AB346" s="30">
        <v>0</v>
      </c>
      <c r="AC346" s="30">
        <v>0</v>
      </c>
      <c r="AD346" s="30">
        <v>0</v>
      </c>
      <c r="AE346" s="30">
        <v>0</v>
      </c>
      <c r="AF346" s="31">
        <v>0</v>
      </c>
      <c r="AG346" s="30">
        <v>0</v>
      </c>
      <c r="AH346" s="31">
        <v>0</v>
      </c>
      <c r="AI346" s="32" t="s">
        <v>37</v>
      </c>
      <c r="AM346" s="15"/>
      <c r="AN346" s="20"/>
      <c r="AO346" s="15"/>
    </row>
    <row r="347" spans="1:41" ht="63" x14ac:dyDescent="0.25">
      <c r="A347" s="27" t="s">
        <v>884</v>
      </c>
      <c r="B347" s="28" t="s">
        <v>77</v>
      </c>
      <c r="C347" s="29" t="s">
        <v>36</v>
      </c>
      <c r="D347" s="30">
        <f>SUM(D348:D351)</f>
        <v>14.920834320000001</v>
      </c>
      <c r="E347" s="30">
        <f t="shared" ref="E347:AE347" si="96">SUM(E348:E351)</f>
        <v>0</v>
      </c>
      <c r="F347" s="30">
        <f t="shared" si="96"/>
        <v>0</v>
      </c>
      <c r="G347" s="30">
        <f t="shared" si="96"/>
        <v>0</v>
      </c>
      <c r="H347" s="30">
        <f t="shared" si="96"/>
        <v>0</v>
      </c>
      <c r="I347" s="30">
        <f t="shared" si="96"/>
        <v>0</v>
      </c>
      <c r="J347" s="30">
        <f t="shared" si="96"/>
        <v>0</v>
      </c>
      <c r="K347" s="30">
        <f t="shared" si="96"/>
        <v>0</v>
      </c>
      <c r="L347" s="30">
        <f t="shared" si="96"/>
        <v>0</v>
      </c>
      <c r="M347" s="30">
        <f t="shared" si="96"/>
        <v>0</v>
      </c>
      <c r="N347" s="30">
        <f t="shared" si="96"/>
        <v>0</v>
      </c>
      <c r="O347" s="30">
        <f t="shared" si="96"/>
        <v>0</v>
      </c>
      <c r="P347" s="30">
        <f t="shared" si="96"/>
        <v>0</v>
      </c>
      <c r="Q347" s="30">
        <f t="shared" si="96"/>
        <v>0</v>
      </c>
      <c r="R347" s="30">
        <f t="shared" si="96"/>
        <v>0</v>
      </c>
      <c r="S347" s="30">
        <f t="shared" si="96"/>
        <v>0</v>
      </c>
      <c r="T347" s="30">
        <f t="shared" si="96"/>
        <v>0</v>
      </c>
      <c r="U347" s="30">
        <f t="shared" si="96"/>
        <v>0</v>
      </c>
      <c r="V347" s="30">
        <f t="shared" si="96"/>
        <v>0</v>
      </c>
      <c r="W347" s="30">
        <f t="shared" si="96"/>
        <v>0</v>
      </c>
      <c r="X347" s="30">
        <f t="shared" si="96"/>
        <v>0</v>
      </c>
      <c r="Y347" s="30">
        <f t="shared" si="96"/>
        <v>0</v>
      </c>
      <c r="Z347" s="30">
        <f t="shared" si="96"/>
        <v>0</v>
      </c>
      <c r="AA347" s="30">
        <f t="shared" si="96"/>
        <v>0</v>
      </c>
      <c r="AB347" s="30">
        <f t="shared" si="96"/>
        <v>0</v>
      </c>
      <c r="AC347" s="30">
        <f t="shared" si="96"/>
        <v>0</v>
      </c>
      <c r="AD347" s="30">
        <f t="shared" si="96"/>
        <v>0</v>
      </c>
      <c r="AE347" s="30">
        <f t="shared" si="96"/>
        <v>0</v>
      </c>
      <c r="AF347" s="31">
        <v>0</v>
      </c>
      <c r="AG347" s="30">
        <f>SUM(AG348:AG351)</f>
        <v>0</v>
      </c>
      <c r="AH347" s="31">
        <v>0</v>
      </c>
      <c r="AI347" s="32" t="s">
        <v>37</v>
      </c>
      <c r="AM347" s="15"/>
      <c r="AN347" s="20"/>
      <c r="AO347" s="15"/>
    </row>
    <row r="348" spans="1:41" ht="47.25" x14ac:dyDescent="0.25">
      <c r="A348" s="33" t="s">
        <v>884</v>
      </c>
      <c r="B348" s="82" t="s">
        <v>885</v>
      </c>
      <c r="C348" s="34" t="s">
        <v>886</v>
      </c>
      <c r="D348" s="35">
        <v>14.920834320000001</v>
      </c>
      <c r="E348" s="35">
        <v>0</v>
      </c>
      <c r="F348" s="35">
        <v>0</v>
      </c>
      <c r="G348" s="35">
        <v>0</v>
      </c>
      <c r="H348" s="35">
        <v>0</v>
      </c>
      <c r="I348" s="35">
        <v>0</v>
      </c>
      <c r="J348" s="35">
        <v>0</v>
      </c>
      <c r="K348" s="35">
        <v>0</v>
      </c>
      <c r="L348" s="35">
        <v>0</v>
      </c>
      <c r="M348" s="35">
        <v>0</v>
      </c>
      <c r="N348" s="35">
        <v>0</v>
      </c>
      <c r="O348" s="35">
        <v>0</v>
      </c>
      <c r="P348" s="35">
        <v>0</v>
      </c>
      <c r="Q348" s="35">
        <v>0</v>
      </c>
      <c r="R348" s="35">
        <v>0</v>
      </c>
      <c r="S348" s="35">
        <v>0</v>
      </c>
      <c r="T348" s="35">
        <v>0</v>
      </c>
      <c r="U348" s="35">
        <v>0</v>
      </c>
      <c r="V348" s="35">
        <v>0</v>
      </c>
      <c r="W348" s="35">
        <v>0</v>
      </c>
      <c r="X348" s="35">
        <v>0</v>
      </c>
      <c r="Y348" s="35">
        <v>0</v>
      </c>
      <c r="Z348" s="35">
        <v>0</v>
      </c>
      <c r="AA348" s="35">
        <v>0</v>
      </c>
      <c r="AB348" s="35">
        <v>0</v>
      </c>
      <c r="AC348" s="35">
        <v>0</v>
      </c>
      <c r="AD348" s="35">
        <v>0</v>
      </c>
      <c r="AE348" s="35">
        <f t="shared" ref="AE348" si="97">R348-E348</f>
        <v>0</v>
      </c>
      <c r="AF348" s="96">
        <v>0</v>
      </c>
      <c r="AG348" s="35">
        <f t="shared" ref="AG348" si="98">S348-F348</f>
        <v>0</v>
      </c>
      <c r="AH348" s="96">
        <v>0</v>
      </c>
      <c r="AI348" s="36" t="s">
        <v>37</v>
      </c>
      <c r="AM348" s="15"/>
      <c r="AN348" s="20"/>
      <c r="AO348" s="15"/>
    </row>
    <row r="349" spans="1:41" ht="47.25" x14ac:dyDescent="0.25">
      <c r="A349" s="33" t="s">
        <v>884</v>
      </c>
      <c r="B349" s="82" t="s">
        <v>887</v>
      </c>
      <c r="C349" s="34" t="s">
        <v>888</v>
      </c>
      <c r="D349" s="35" t="s">
        <v>37</v>
      </c>
      <c r="E349" s="35" t="s">
        <v>37</v>
      </c>
      <c r="F349" s="35" t="s">
        <v>37</v>
      </c>
      <c r="G349" s="35" t="s">
        <v>37</v>
      </c>
      <c r="H349" s="35" t="s">
        <v>37</v>
      </c>
      <c r="I349" s="35" t="s">
        <v>37</v>
      </c>
      <c r="J349" s="35" t="s">
        <v>37</v>
      </c>
      <c r="K349" s="35" t="s">
        <v>37</v>
      </c>
      <c r="L349" s="35" t="s">
        <v>37</v>
      </c>
      <c r="M349" s="35" t="s">
        <v>37</v>
      </c>
      <c r="N349" s="35" t="s">
        <v>37</v>
      </c>
      <c r="O349" s="35" t="s">
        <v>37</v>
      </c>
      <c r="P349" s="35" t="s">
        <v>37</v>
      </c>
      <c r="Q349" s="35" t="s">
        <v>37</v>
      </c>
      <c r="R349" s="35">
        <v>0</v>
      </c>
      <c r="S349" s="35">
        <v>0</v>
      </c>
      <c r="T349" s="35">
        <v>0</v>
      </c>
      <c r="U349" s="35">
        <v>0</v>
      </c>
      <c r="V349" s="35">
        <v>0</v>
      </c>
      <c r="W349" s="35">
        <v>0</v>
      </c>
      <c r="X349" s="35">
        <v>0</v>
      </c>
      <c r="Y349" s="35">
        <v>0</v>
      </c>
      <c r="Z349" s="35">
        <v>0</v>
      </c>
      <c r="AA349" s="35">
        <v>0</v>
      </c>
      <c r="AB349" s="35">
        <v>0</v>
      </c>
      <c r="AC349" s="35">
        <v>0</v>
      </c>
      <c r="AD349" s="35">
        <v>0</v>
      </c>
      <c r="AE349" s="35" t="s">
        <v>37</v>
      </c>
      <c r="AF349" s="96" t="s">
        <v>37</v>
      </c>
      <c r="AG349" s="35" t="s">
        <v>37</v>
      </c>
      <c r="AH349" s="96" t="s">
        <v>37</v>
      </c>
      <c r="AI349" s="36" t="s">
        <v>889</v>
      </c>
      <c r="AM349" s="15"/>
      <c r="AN349" s="20"/>
      <c r="AO349" s="15"/>
    </row>
    <row r="350" spans="1:41" ht="31.5" x14ac:dyDescent="0.25">
      <c r="A350" s="33" t="s">
        <v>884</v>
      </c>
      <c r="B350" s="82" t="s">
        <v>890</v>
      </c>
      <c r="C350" s="34" t="s">
        <v>891</v>
      </c>
      <c r="D350" s="35" t="s">
        <v>37</v>
      </c>
      <c r="E350" s="35" t="s">
        <v>37</v>
      </c>
      <c r="F350" s="35" t="s">
        <v>37</v>
      </c>
      <c r="G350" s="35" t="s">
        <v>37</v>
      </c>
      <c r="H350" s="35" t="s">
        <v>37</v>
      </c>
      <c r="I350" s="35" t="s">
        <v>37</v>
      </c>
      <c r="J350" s="35" t="s">
        <v>37</v>
      </c>
      <c r="K350" s="35" t="s">
        <v>37</v>
      </c>
      <c r="L350" s="35" t="s">
        <v>37</v>
      </c>
      <c r="M350" s="35" t="s">
        <v>37</v>
      </c>
      <c r="N350" s="35" t="s">
        <v>37</v>
      </c>
      <c r="O350" s="35" t="s">
        <v>37</v>
      </c>
      <c r="P350" s="35" t="s">
        <v>37</v>
      </c>
      <c r="Q350" s="35" t="s">
        <v>37</v>
      </c>
      <c r="R350" s="35">
        <v>0</v>
      </c>
      <c r="S350" s="35">
        <v>0</v>
      </c>
      <c r="T350" s="35">
        <v>0</v>
      </c>
      <c r="U350" s="35">
        <v>0</v>
      </c>
      <c r="V350" s="35">
        <v>0</v>
      </c>
      <c r="W350" s="35">
        <v>0</v>
      </c>
      <c r="X350" s="35">
        <v>0</v>
      </c>
      <c r="Y350" s="35">
        <v>0</v>
      </c>
      <c r="Z350" s="35">
        <v>0</v>
      </c>
      <c r="AA350" s="35">
        <v>0</v>
      </c>
      <c r="AB350" s="35">
        <v>0</v>
      </c>
      <c r="AC350" s="35">
        <v>0</v>
      </c>
      <c r="AD350" s="35">
        <v>0</v>
      </c>
      <c r="AE350" s="35" t="s">
        <v>37</v>
      </c>
      <c r="AF350" s="96" t="s">
        <v>37</v>
      </c>
      <c r="AG350" s="35" t="s">
        <v>37</v>
      </c>
      <c r="AH350" s="96" t="s">
        <v>37</v>
      </c>
      <c r="AI350" s="36" t="s">
        <v>889</v>
      </c>
      <c r="AM350" s="15"/>
      <c r="AN350" s="20"/>
      <c r="AO350" s="15"/>
    </row>
    <row r="351" spans="1:41" ht="47.25" x14ac:dyDescent="0.25">
      <c r="A351" s="33" t="s">
        <v>884</v>
      </c>
      <c r="B351" s="82" t="s">
        <v>892</v>
      </c>
      <c r="C351" s="34" t="s">
        <v>893</v>
      </c>
      <c r="D351" s="35" t="s">
        <v>37</v>
      </c>
      <c r="E351" s="35" t="s">
        <v>37</v>
      </c>
      <c r="F351" s="35" t="s">
        <v>37</v>
      </c>
      <c r="G351" s="35" t="s">
        <v>37</v>
      </c>
      <c r="H351" s="35" t="s">
        <v>37</v>
      </c>
      <c r="I351" s="35" t="s">
        <v>37</v>
      </c>
      <c r="J351" s="35" t="s">
        <v>37</v>
      </c>
      <c r="K351" s="35" t="s">
        <v>37</v>
      </c>
      <c r="L351" s="35" t="s">
        <v>37</v>
      </c>
      <c r="M351" s="35" t="s">
        <v>37</v>
      </c>
      <c r="N351" s="35" t="s">
        <v>37</v>
      </c>
      <c r="O351" s="35" t="s">
        <v>37</v>
      </c>
      <c r="P351" s="35" t="s">
        <v>37</v>
      </c>
      <c r="Q351" s="35" t="s">
        <v>37</v>
      </c>
      <c r="R351" s="35">
        <v>0</v>
      </c>
      <c r="S351" s="35">
        <v>0</v>
      </c>
      <c r="T351" s="35">
        <v>0</v>
      </c>
      <c r="U351" s="35">
        <v>0</v>
      </c>
      <c r="V351" s="35">
        <v>0</v>
      </c>
      <c r="W351" s="35">
        <v>0</v>
      </c>
      <c r="X351" s="35">
        <v>0</v>
      </c>
      <c r="Y351" s="35">
        <v>0</v>
      </c>
      <c r="Z351" s="35">
        <v>0</v>
      </c>
      <c r="AA351" s="35">
        <v>0</v>
      </c>
      <c r="AB351" s="35">
        <v>0</v>
      </c>
      <c r="AC351" s="35">
        <v>0</v>
      </c>
      <c r="AD351" s="35">
        <v>0</v>
      </c>
      <c r="AE351" s="35" t="s">
        <v>37</v>
      </c>
      <c r="AF351" s="96" t="s">
        <v>37</v>
      </c>
      <c r="AG351" s="35" t="s">
        <v>37</v>
      </c>
      <c r="AH351" s="96" t="s">
        <v>37</v>
      </c>
      <c r="AI351" s="36" t="s">
        <v>889</v>
      </c>
      <c r="AM351" s="15"/>
      <c r="AN351" s="20"/>
      <c r="AO351" s="15"/>
    </row>
    <row r="352" spans="1:41" ht="78.75" x14ac:dyDescent="0.25">
      <c r="A352" s="27" t="s">
        <v>894</v>
      </c>
      <c r="B352" s="28" t="s">
        <v>81</v>
      </c>
      <c r="C352" s="29" t="s">
        <v>36</v>
      </c>
      <c r="D352" s="30">
        <v>0</v>
      </c>
      <c r="E352" s="30">
        <v>0</v>
      </c>
      <c r="F352" s="30">
        <v>0</v>
      </c>
      <c r="G352" s="30">
        <v>0</v>
      </c>
      <c r="H352" s="30">
        <v>0</v>
      </c>
      <c r="I352" s="30">
        <v>0</v>
      </c>
      <c r="J352" s="30">
        <v>0</v>
      </c>
      <c r="K352" s="30">
        <v>0</v>
      </c>
      <c r="L352" s="30">
        <v>0</v>
      </c>
      <c r="M352" s="30">
        <v>0</v>
      </c>
      <c r="N352" s="30">
        <v>0</v>
      </c>
      <c r="O352" s="30">
        <v>0</v>
      </c>
      <c r="P352" s="30">
        <v>0</v>
      </c>
      <c r="Q352" s="30">
        <v>0</v>
      </c>
      <c r="R352" s="30">
        <v>0</v>
      </c>
      <c r="S352" s="30">
        <v>0</v>
      </c>
      <c r="T352" s="30">
        <v>0</v>
      </c>
      <c r="U352" s="30">
        <v>0</v>
      </c>
      <c r="V352" s="30">
        <v>0</v>
      </c>
      <c r="W352" s="30">
        <v>0</v>
      </c>
      <c r="X352" s="30">
        <v>0</v>
      </c>
      <c r="Y352" s="30">
        <v>0</v>
      </c>
      <c r="Z352" s="30">
        <v>0</v>
      </c>
      <c r="AA352" s="30">
        <v>0</v>
      </c>
      <c r="AB352" s="30">
        <v>0</v>
      </c>
      <c r="AC352" s="30">
        <v>0</v>
      </c>
      <c r="AD352" s="30">
        <v>0</v>
      </c>
      <c r="AE352" s="30">
        <v>0</v>
      </c>
      <c r="AF352" s="31">
        <v>0</v>
      </c>
      <c r="AG352" s="30">
        <v>0</v>
      </c>
      <c r="AH352" s="31">
        <v>0</v>
      </c>
      <c r="AI352" s="32" t="s">
        <v>37</v>
      </c>
      <c r="AM352" s="15"/>
      <c r="AN352" s="20"/>
      <c r="AO352" s="15"/>
    </row>
    <row r="353" spans="1:41" ht="78.75" x14ac:dyDescent="0.25">
      <c r="A353" s="27" t="s">
        <v>895</v>
      </c>
      <c r="B353" s="28" t="s">
        <v>83</v>
      </c>
      <c r="C353" s="29" t="s">
        <v>36</v>
      </c>
      <c r="D353" s="30">
        <f t="shared" ref="D353:AE353" si="99">SUM(D354:D371)</f>
        <v>397.43057434000002</v>
      </c>
      <c r="E353" s="30">
        <f t="shared" si="99"/>
        <v>0</v>
      </c>
      <c r="F353" s="30">
        <f t="shared" si="99"/>
        <v>206.64938651999998</v>
      </c>
      <c r="G353" s="30">
        <f t="shared" si="99"/>
        <v>0</v>
      </c>
      <c r="H353" s="30">
        <f t="shared" si="99"/>
        <v>0</v>
      </c>
      <c r="I353" s="30">
        <f t="shared" si="99"/>
        <v>1.85</v>
      </c>
      <c r="J353" s="30">
        <f t="shared" si="99"/>
        <v>0</v>
      </c>
      <c r="K353" s="30">
        <f t="shared" si="99"/>
        <v>0</v>
      </c>
      <c r="L353" s="30">
        <f t="shared" si="99"/>
        <v>0</v>
      </c>
      <c r="M353" s="30">
        <f t="shared" si="99"/>
        <v>0</v>
      </c>
      <c r="N353" s="30">
        <f t="shared" si="99"/>
        <v>0</v>
      </c>
      <c r="O353" s="30">
        <f t="shared" si="99"/>
        <v>0</v>
      </c>
      <c r="P353" s="30">
        <f t="shared" si="99"/>
        <v>0</v>
      </c>
      <c r="Q353" s="30">
        <f t="shared" si="99"/>
        <v>0</v>
      </c>
      <c r="R353" s="30">
        <f t="shared" si="99"/>
        <v>0</v>
      </c>
      <c r="S353" s="30">
        <f t="shared" si="99"/>
        <v>102.86876092999999</v>
      </c>
      <c r="T353" s="30">
        <f t="shared" si="99"/>
        <v>0</v>
      </c>
      <c r="U353" s="30">
        <f t="shared" si="99"/>
        <v>0</v>
      </c>
      <c r="V353" s="30">
        <f t="shared" si="99"/>
        <v>0.8115</v>
      </c>
      <c r="W353" s="30">
        <f t="shared" si="99"/>
        <v>0</v>
      </c>
      <c r="X353" s="30">
        <f t="shared" si="99"/>
        <v>0</v>
      </c>
      <c r="Y353" s="30">
        <f t="shared" si="99"/>
        <v>0</v>
      </c>
      <c r="Z353" s="30">
        <f t="shared" si="99"/>
        <v>0</v>
      </c>
      <c r="AA353" s="30">
        <f t="shared" si="99"/>
        <v>0</v>
      </c>
      <c r="AB353" s="30">
        <f t="shared" si="99"/>
        <v>0</v>
      </c>
      <c r="AC353" s="30">
        <f t="shared" si="99"/>
        <v>0</v>
      </c>
      <c r="AD353" s="30">
        <f t="shared" si="99"/>
        <v>0</v>
      </c>
      <c r="AE353" s="30">
        <f t="shared" si="99"/>
        <v>0</v>
      </c>
      <c r="AF353" s="31">
        <v>0</v>
      </c>
      <c r="AG353" s="30">
        <f>SUM(AG354:AG371)</f>
        <v>-103.78062559</v>
      </c>
      <c r="AH353" s="31">
        <f t="shared" si="95"/>
        <v>-0.50220630865485727</v>
      </c>
      <c r="AI353" s="32" t="s">
        <v>37</v>
      </c>
      <c r="AM353" s="15"/>
      <c r="AN353" s="20"/>
      <c r="AO353" s="15"/>
    </row>
    <row r="354" spans="1:41" ht="47.25" x14ac:dyDescent="0.25">
      <c r="A354" s="33" t="s">
        <v>895</v>
      </c>
      <c r="B354" s="83" t="s">
        <v>896</v>
      </c>
      <c r="C354" s="44" t="s">
        <v>897</v>
      </c>
      <c r="D354" s="35">
        <v>56.801072690000005</v>
      </c>
      <c r="E354" s="35">
        <v>0</v>
      </c>
      <c r="F354" s="35">
        <v>56.801072689999998</v>
      </c>
      <c r="G354" s="35">
        <v>0</v>
      </c>
      <c r="H354" s="35">
        <v>0</v>
      </c>
      <c r="I354" s="35">
        <v>0.21</v>
      </c>
      <c r="J354" s="35">
        <v>0</v>
      </c>
      <c r="K354" s="35" t="s">
        <v>898</v>
      </c>
      <c r="L354" s="35">
        <v>0</v>
      </c>
      <c r="M354" s="35">
        <v>0</v>
      </c>
      <c r="N354" s="35">
        <v>0</v>
      </c>
      <c r="O354" s="35">
        <v>0</v>
      </c>
      <c r="P354" s="35">
        <v>0</v>
      </c>
      <c r="Q354" s="35">
        <v>0</v>
      </c>
      <c r="R354" s="35">
        <v>0</v>
      </c>
      <c r="S354" s="35">
        <v>58.092433560000003</v>
      </c>
      <c r="T354" s="35">
        <v>0</v>
      </c>
      <c r="U354" s="35">
        <v>0</v>
      </c>
      <c r="V354" s="35">
        <v>0.23599999999999999</v>
      </c>
      <c r="W354" s="35">
        <v>0</v>
      </c>
      <c r="X354" s="35" t="s">
        <v>898</v>
      </c>
      <c r="Y354" s="35">
        <v>0</v>
      </c>
      <c r="Z354" s="35">
        <v>0</v>
      </c>
      <c r="AA354" s="35">
        <v>0</v>
      </c>
      <c r="AB354" s="35">
        <v>0</v>
      </c>
      <c r="AC354" s="35">
        <v>0</v>
      </c>
      <c r="AD354" s="35">
        <v>0</v>
      </c>
      <c r="AE354" s="35">
        <f t="shared" ref="AE354:AE370" si="100">R354-E354</f>
        <v>0</v>
      </c>
      <c r="AF354" s="96">
        <v>0</v>
      </c>
      <c r="AG354" s="35">
        <f t="shared" ref="AG354:AG370" si="101">S354-F354</f>
        <v>1.2913608700000054</v>
      </c>
      <c r="AH354" s="96">
        <f t="shared" si="95"/>
        <v>2.2734797229055737E-2</v>
      </c>
      <c r="AI354" s="36" t="s">
        <v>37</v>
      </c>
      <c r="AM354" s="15"/>
      <c r="AN354" s="20"/>
      <c r="AO354" s="15"/>
    </row>
    <row r="355" spans="1:41" ht="31.5" x14ac:dyDescent="0.25">
      <c r="A355" s="33" t="s">
        <v>895</v>
      </c>
      <c r="B355" s="83" t="s">
        <v>899</v>
      </c>
      <c r="C355" s="44" t="s">
        <v>900</v>
      </c>
      <c r="D355" s="35">
        <v>15.861109930000001</v>
      </c>
      <c r="E355" s="35">
        <v>0</v>
      </c>
      <c r="F355" s="35">
        <v>0</v>
      </c>
      <c r="G355" s="35">
        <v>0</v>
      </c>
      <c r="H355" s="35">
        <v>0</v>
      </c>
      <c r="I355" s="35">
        <v>0</v>
      </c>
      <c r="J355" s="35">
        <v>0</v>
      </c>
      <c r="K355" s="35">
        <v>0</v>
      </c>
      <c r="L355" s="35">
        <v>0</v>
      </c>
      <c r="M355" s="35">
        <v>0</v>
      </c>
      <c r="N355" s="35">
        <v>0</v>
      </c>
      <c r="O355" s="35">
        <v>0</v>
      </c>
      <c r="P355" s="35">
        <v>0</v>
      </c>
      <c r="Q355" s="35">
        <v>0</v>
      </c>
      <c r="R355" s="35">
        <v>0</v>
      </c>
      <c r="S355" s="35">
        <v>0</v>
      </c>
      <c r="T355" s="35">
        <v>0</v>
      </c>
      <c r="U355" s="35">
        <v>0</v>
      </c>
      <c r="V355" s="35">
        <v>0</v>
      </c>
      <c r="W355" s="35">
        <v>0</v>
      </c>
      <c r="X355" s="35">
        <v>0</v>
      </c>
      <c r="Y355" s="35">
        <v>0</v>
      </c>
      <c r="Z355" s="35">
        <v>0</v>
      </c>
      <c r="AA355" s="35">
        <v>0</v>
      </c>
      <c r="AB355" s="35">
        <v>0</v>
      </c>
      <c r="AC355" s="35">
        <v>0</v>
      </c>
      <c r="AD355" s="35">
        <v>0</v>
      </c>
      <c r="AE355" s="35">
        <f t="shared" si="100"/>
        <v>0</v>
      </c>
      <c r="AF355" s="96">
        <v>0</v>
      </c>
      <c r="AG355" s="35">
        <f t="shared" si="101"/>
        <v>0</v>
      </c>
      <c r="AH355" s="96">
        <v>0</v>
      </c>
      <c r="AI355" s="36" t="s">
        <v>37</v>
      </c>
      <c r="AM355" s="15"/>
      <c r="AN355" s="20"/>
      <c r="AO355" s="15"/>
    </row>
    <row r="356" spans="1:41" ht="31.5" x14ac:dyDescent="0.25">
      <c r="A356" s="33" t="s">
        <v>895</v>
      </c>
      <c r="B356" s="83" t="s">
        <v>901</v>
      </c>
      <c r="C356" s="44" t="s">
        <v>902</v>
      </c>
      <c r="D356" s="35">
        <v>24.071347600000003</v>
      </c>
      <c r="E356" s="35">
        <v>0</v>
      </c>
      <c r="F356" s="35">
        <v>0</v>
      </c>
      <c r="G356" s="35">
        <v>0</v>
      </c>
      <c r="H356" s="35">
        <v>0</v>
      </c>
      <c r="I356" s="35">
        <v>0</v>
      </c>
      <c r="J356" s="35">
        <v>0</v>
      </c>
      <c r="K356" s="35">
        <v>0</v>
      </c>
      <c r="L356" s="35">
        <v>0</v>
      </c>
      <c r="M356" s="35">
        <v>0</v>
      </c>
      <c r="N356" s="35">
        <v>0</v>
      </c>
      <c r="O356" s="35">
        <v>0</v>
      </c>
      <c r="P356" s="35">
        <v>0</v>
      </c>
      <c r="Q356" s="35">
        <v>0</v>
      </c>
      <c r="R356" s="35">
        <v>0</v>
      </c>
      <c r="S356" s="35">
        <v>0</v>
      </c>
      <c r="T356" s="35">
        <v>0</v>
      </c>
      <c r="U356" s="35">
        <v>0</v>
      </c>
      <c r="V356" s="35">
        <v>0</v>
      </c>
      <c r="W356" s="35">
        <v>0</v>
      </c>
      <c r="X356" s="35">
        <v>0</v>
      </c>
      <c r="Y356" s="35">
        <v>0</v>
      </c>
      <c r="Z356" s="35">
        <v>0</v>
      </c>
      <c r="AA356" s="35">
        <v>0</v>
      </c>
      <c r="AB356" s="35">
        <v>0</v>
      </c>
      <c r="AC356" s="35">
        <v>0</v>
      </c>
      <c r="AD356" s="35">
        <v>0</v>
      </c>
      <c r="AE356" s="35">
        <f t="shared" si="100"/>
        <v>0</v>
      </c>
      <c r="AF356" s="96">
        <v>0</v>
      </c>
      <c r="AG356" s="35">
        <f t="shared" si="101"/>
        <v>0</v>
      </c>
      <c r="AH356" s="96">
        <v>0</v>
      </c>
      <c r="AI356" s="36" t="s">
        <v>37</v>
      </c>
      <c r="AM356" s="15"/>
      <c r="AN356" s="20"/>
      <c r="AO356" s="15"/>
    </row>
    <row r="357" spans="1:41" ht="31.5" x14ac:dyDescent="0.25">
      <c r="A357" s="33" t="s">
        <v>895</v>
      </c>
      <c r="B357" s="83" t="s">
        <v>903</v>
      </c>
      <c r="C357" s="44" t="s">
        <v>904</v>
      </c>
      <c r="D357" s="35">
        <v>10.4981784</v>
      </c>
      <c r="E357" s="35">
        <v>0</v>
      </c>
      <c r="F357" s="35">
        <v>0</v>
      </c>
      <c r="G357" s="35">
        <v>0</v>
      </c>
      <c r="H357" s="35">
        <v>0</v>
      </c>
      <c r="I357" s="35">
        <v>0</v>
      </c>
      <c r="J357" s="35">
        <v>0</v>
      </c>
      <c r="K357" s="35">
        <v>0</v>
      </c>
      <c r="L357" s="35">
        <v>0</v>
      </c>
      <c r="M357" s="35">
        <v>0</v>
      </c>
      <c r="N357" s="35">
        <v>0</v>
      </c>
      <c r="O357" s="35">
        <v>0</v>
      </c>
      <c r="P357" s="35">
        <v>0</v>
      </c>
      <c r="Q357" s="35">
        <v>0</v>
      </c>
      <c r="R357" s="35">
        <v>0</v>
      </c>
      <c r="S357" s="35">
        <v>0</v>
      </c>
      <c r="T357" s="35">
        <v>0</v>
      </c>
      <c r="U357" s="35">
        <v>0</v>
      </c>
      <c r="V357" s="35">
        <v>0</v>
      </c>
      <c r="W357" s="35">
        <v>0</v>
      </c>
      <c r="X357" s="35">
        <v>0</v>
      </c>
      <c r="Y357" s="35">
        <v>0</v>
      </c>
      <c r="Z357" s="35">
        <v>0</v>
      </c>
      <c r="AA357" s="35">
        <v>0</v>
      </c>
      <c r="AB357" s="35">
        <v>0</v>
      </c>
      <c r="AC357" s="35">
        <v>0</v>
      </c>
      <c r="AD357" s="35">
        <v>0</v>
      </c>
      <c r="AE357" s="35">
        <f t="shared" si="100"/>
        <v>0</v>
      </c>
      <c r="AF357" s="96">
        <v>0</v>
      </c>
      <c r="AG357" s="35">
        <f t="shared" si="101"/>
        <v>0</v>
      </c>
      <c r="AH357" s="96">
        <v>0</v>
      </c>
      <c r="AI357" s="36" t="s">
        <v>37</v>
      </c>
      <c r="AM357" s="15"/>
      <c r="AN357" s="20"/>
      <c r="AO357" s="15"/>
    </row>
    <row r="358" spans="1:41" ht="69.75" customHeight="1" x14ac:dyDescent="0.25">
      <c r="A358" s="33" t="s">
        <v>895</v>
      </c>
      <c r="B358" s="83" t="s">
        <v>905</v>
      </c>
      <c r="C358" s="44" t="s">
        <v>906</v>
      </c>
      <c r="D358" s="35">
        <v>5.0802859299999996</v>
      </c>
      <c r="E358" s="35">
        <v>0</v>
      </c>
      <c r="F358" s="35">
        <v>0</v>
      </c>
      <c r="G358" s="35">
        <v>0</v>
      </c>
      <c r="H358" s="35">
        <v>0</v>
      </c>
      <c r="I358" s="35">
        <v>0</v>
      </c>
      <c r="J358" s="35">
        <v>0</v>
      </c>
      <c r="K358" s="35">
        <v>0</v>
      </c>
      <c r="L358" s="35">
        <v>0</v>
      </c>
      <c r="M358" s="35">
        <v>0</v>
      </c>
      <c r="N358" s="35">
        <v>0</v>
      </c>
      <c r="O358" s="35">
        <v>0</v>
      </c>
      <c r="P358" s="35">
        <v>0</v>
      </c>
      <c r="Q358" s="35">
        <v>0</v>
      </c>
      <c r="R358" s="35">
        <v>0</v>
      </c>
      <c r="S358" s="35">
        <v>0</v>
      </c>
      <c r="T358" s="35">
        <v>0</v>
      </c>
      <c r="U358" s="35">
        <v>0</v>
      </c>
      <c r="V358" s="35">
        <v>0</v>
      </c>
      <c r="W358" s="35">
        <v>0</v>
      </c>
      <c r="X358" s="35">
        <v>0</v>
      </c>
      <c r="Y358" s="35">
        <v>0</v>
      </c>
      <c r="Z358" s="35">
        <v>0</v>
      </c>
      <c r="AA358" s="35">
        <v>0</v>
      </c>
      <c r="AB358" s="35">
        <v>0</v>
      </c>
      <c r="AC358" s="35">
        <v>0</v>
      </c>
      <c r="AD358" s="35">
        <v>0</v>
      </c>
      <c r="AE358" s="35">
        <f t="shared" si="100"/>
        <v>0</v>
      </c>
      <c r="AF358" s="96">
        <v>0</v>
      </c>
      <c r="AG358" s="35">
        <f t="shared" si="101"/>
        <v>0</v>
      </c>
      <c r="AH358" s="96">
        <v>0</v>
      </c>
      <c r="AI358" s="36" t="s">
        <v>37</v>
      </c>
      <c r="AM358" s="15"/>
      <c r="AN358" s="20"/>
      <c r="AO358" s="15"/>
    </row>
    <row r="359" spans="1:41" ht="70.5" customHeight="1" x14ac:dyDescent="0.25">
      <c r="A359" s="33" t="s">
        <v>895</v>
      </c>
      <c r="B359" s="83" t="s">
        <v>907</v>
      </c>
      <c r="C359" s="44" t="s">
        <v>908</v>
      </c>
      <c r="D359" s="35">
        <v>44.809373700000002</v>
      </c>
      <c r="E359" s="35">
        <v>0</v>
      </c>
      <c r="F359" s="35">
        <v>13.106183769999999</v>
      </c>
      <c r="G359" s="35">
        <v>0</v>
      </c>
      <c r="H359" s="35">
        <v>0</v>
      </c>
      <c r="I359" s="35">
        <v>0.32</v>
      </c>
      <c r="J359" s="35">
        <v>0</v>
      </c>
      <c r="K359" s="35" t="s">
        <v>898</v>
      </c>
      <c r="L359" s="35">
        <v>0</v>
      </c>
      <c r="M359" s="35">
        <v>0</v>
      </c>
      <c r="N359" s="35">
        <v>0</v>
      </c>
      <c r="O359" s="35">
        <v>0</v>
      </c>
      <c r="P359" s="35">
        <v>0</v>
      </c>
      <c r="Q359" s="35">
        <v>0</v>
      </c>
      <c r="R359" s="35">
        <v>0</v>
      </c>
      <c r="S359" s="35">
        <v>9.4009463699999998</v>
      </c>
      <c r="T359" s="35">
        <v>0</v>
      </c>
      <c r="U359" s="35">
        <v>0</v>
      </c>
      <c r="V359" s="35">
        <v>0.17199999999999999</v>
      </c>
      <c r="W359" s="35">
        <v>0</v>
      </c>
      <c r="X359" s="35" t="s">
        <v>898</v>
      </c>
      <c r="Y359" s="35">
        <v>0</v>
      </c>
      <c r="Z359" s="35">
        <v>0</v>
      </c>
      <c r="AA359" s="35">
        <v>0</v>
      </c>
      <c r="AB359" s="35">
        <v>0</v>
      </c>
      <c r="AC359" s="35">
        <v>0</v>
      </c>
      <c r="AD359" s="35">
        <v>0</v>
      </c>
      <c r="AE359" s="35">
        <f t="shared" si="100"/>
        <v>0</v>
      </c>
      <c r="AF359" s="96">
        <v>0</v>
      </c>
      <c r="AG359" s="35">
        <f t="shared" si="101"/>
        <v>-3.7052373999999997</v>
      </c>
      <c r="AH359" s="96">
        <f t="shared" si="95"/>
        <v>-0.28270909862268778</v>
      </c>
      <c r="AI359" s="36" t="s">
        <v>909</v>
      </c>
      <c r="AM359" s="15"/>
      <c r="AN359" s="20"/>
      <c r="AO359" s="15"/>
    </row>
    <row r="360" spans="1:41" ht="31.5" x14ac:dyDescent="0.25">
      <c r="A360" s="33" t="s">
        <v>895</v>
      </c>
      <c r="B360" s="83" t="s">
        <v>910</v>
      </c>
      <c r="C360" s="44" t="s">
        <v>911</v>
      </c>
      <c r="D360" s="35">
        <v>6.5665799700000003</v>
      </c>
      <c r="E360" s="35">
        <v>0</v>
      </c>
      <c r="F360" s="35">
        <v>6.5665799699999994</v>
      </c>
      <c r="G360" s="35">
        <v>0</v>
      </c>
      <c r="H360" s="35">
        <v>0</v>
      </c>
      <c r="I360" s="35">
        <v>5.1999999999999998E-2</v>
      </c>
      <c r="J360" s="35">
        <v>0</v>
      </c>
      <c r="K360" s="35" t="s">
        <v>898</v>
      </c>
      <c r="L360" s="35">
        <v>0</v>
      </c>
      <c r="M360" s="35">
        <v>0</v>
      </c>
      <c r="N360" s="35">
        <v>0</v>
      </c>
      <c r="O360" s="35">
        <v>0</v>
      </c>
      <c r="P360" s="35">
        <v>0</v>
      </c>
      <c r="Q360" s="35">
        <v>0</v>
      </c>
      <c r="R360" s="35">
        <v>0</v>
      </c>
      <c r="S360" s="35">
        <v>6.6889735699999999</v>
      </c>
      <c r="T360" s="35">
        <v>0</v>
      </c>
      <c r="U360" s="35">
        <v>0</v>
      </c>
      <c r="V360" s="35">
        <v>5.1999999999999998E-2</v>
      </c>
      <c r="W360" s="35">
        <v>0</v>
      </c>
      <c r="X360" s="35" t="s">
        <v>898</v>
      </c>
      <c r="Y360" s="35">
        <v>0</v>
      </c>
      <c r="Z360" s="35">
        <v>0</v>
      </c>
      <c r="AA360" s="35">
        <v>0</v>
      </c>
      <c r="AB360" s="35">
        <v>0</v>
      </c>
      <c r="AC360" s="35">
        <v>0</v>
      </c>
      <c r="AD360" s="35">
        <v>0</v>
      </c>
      <c r="AE360" s="35">
        <f t="shared" si="100"/>
        <v>0</v>
      </c>
      <c r="AF360" s="96">
        <v>0</v>
      </c>
      <c r="AG360" s="35">
        <f t="shared" si="101"/>
        <v>0.12239360000000055</v>
      </c>
      <c r="AH360" s="96">
        <f t="shared" si="95"/>
        <v>1.863886536966983E-2</v>
      </c>
      <c r="AI360" s="36" t="s">
        <v>37</v>
      </c>
      <c r="AM360" s="15"/>
      <c r="AN360" s="20"/>
      <c r="AO360" s="15"/>
    </row>
    <row r="361" spans="1:41" ht="31.5" x14ac:dyDescent="0.25">
      <c r="A361" s="33" t="s">
        <v>895</v>
      </c>
      <c r="B361" s="83" t="s">
        <v>912</v>
      </c>
      <c r="C361" s="44" t="s">
        <v>913</v>
      </c>
      <c r="D361" s="35">
        <v>26.69804594</v>
      </c>
      <c r="E361" s="35">
        <v>0</v>
      </c>
      <c r="F361" s="35">
        <v>0</v>
      </c>
      <c r="G361" s="35">
        <v>0</v>
      </c>
      <c r="H361" s="35">
        <v>0</v>
      </c>
      <c r="I361" s="35">
        <v>0</v>
      </c>
      <c r="J361" s="35">
        <v>0</v>
      </c>
      <c r="K361" s="35">
        <v>0</v>
      </c>
      <c r="L361" s="35">
        <v>0</v>
      </c>
      <c r="M361" s="35">
        <v>0</v>
      </c>
      <c r="N361" s="35">
        <v>0</v>
      </c>
      <c r="O361" s="35">
        <v>0</v>
      </c>
      <c r="P361" s="35">
        <v>0</v>
      </c>
      <c r="Q361" s="35">
        <v>0</v>
      </c>
      <c r="R361" s="35">
        <v>0</v>
      </c>
      <c r="S361" s="35">
        <v>0</v>
      </c>
      <c r="T361" s="35">
        <v>0</v>
      </c>
      <c r="U361" s="35">
        <v>0</v>
      </c>
      <c r="V361" s="35">
        <v>0</v>
      </c>
      <c r="W361" s="35">
        <v>0</v>
      </c>
      <c r="X361" s="35">
        <v>0</v>
      </c>
      <c r="Y361" s="35">
        <v>0</v>
      </c>
      <c r="Z361" s="35">
        <v>0</v>
      </c>
      <c r="AA361" s="35">
        <v>0</v>
      </c>
      <c r="AB361" s="35">
        <v>0</v>
      </c>
      <c r="AC361" s="35">
        <v>0</v>
      </c>
      <c r="AD361" s="35">
        <v>0</v>
      </c>
      <c r="AE361" s="35">
        <f t="shared" si="100"/>
        <v>0</v>
      </c>
      <c r="AF361" s="96">
        <v>0</v>
      </c>
      <c r="AG361" s="35">
        <f t="shared" si="101"/>
        <v>0</v>
      </c>
      <c r="AH361" s="96">
        <v>0</v>
      </c>
      <c r="AI361" s="36" t="s">
        <v>37</v>
      </c>
      <c r="AM361" s="15"/>
      <c r="AN361" s="20"/>
      <c r="AO361" s="15"/>
    </row>
    <row r="362" spans="1:41" ht="31.5" x14ac:dyDescent="0.25">
      <c r="A362" s="53" t="s">
        <v>895</v>
      </c>
      <c r="B362" s="85" t="s">
        <v>914</v>
      </c>
      <c r="C362" s="34" t="s">
        <v>915</v>
      </c>
      <c r="D362" s="35">
        <v>20.731415139999999</v>
      </c>
      <c r="E362" s="35">
        <v>0</v>
      </c>
      <c r="F362" s="35">
        <v>0</v>
      </c>
      <c r="G362" s="35">
        <v>0</v>
      </c>
      <c r="H362" s="35">
        <v>0</v>
      </c>
      <c r="I362" s="35">
        <v>0</v>
      </c>
      <c r="J362" s="35">
        <v>0</v>
      </c>
      <c r="K362" s="35">
        <v>0</v>
      </c>
      <c r="L362" s="35">
        <v>0</v>
      </c>
      <c r="M362" s="35">
        <v>0</v>
      </c>
      <c r="N362" s="35">
        <v>0</v>
      </c>
      <c r="O362" s="35">
        <v>0</v>
      </c>
      <c r="P362" s="35">
        <v>0</v>
      </c>
      <c r="Q362" s="35">
        <v>0</v>
      </c>
      <c r="R362" s="35">
        <v>0</v>
      </c>
      <c r="S362" s="35">
        <v>0</v>
      </c>
      <c r="T362" s="35">
        <v>0</v>
      </c>
      <c r="U362" s="35">
        <v>0</v>
      </c>
      <c r="V362" s="35">
        <v>0</v>
      </c>
      <c r="W362" s="35">
        <v>0</v>
      </c>
      <c r="X362" s="35">
        <v>0</v>
      </c>
      <c r="Y362" s="35">
        <v>0</v>
      </c>
      <c r="Z362" s="35">
        <v>0</v>
      </c>
      <c r="AA362" s="35">
        <v>0</v>
      </c>
      <c r="AB362" s="35">
        <v>0</v>
      </c>
      <c r="AC362" s="35">
        <v>0</v>
      </c>
      <c r="AD362" s="35">
        <v>0</v>
      </c>
      <c r="AE362" s="35">
        <f t="shared" si="100"/>
        <v>0</v>
      </c>
      <c r="AF362" s="96">
        <v>0</v>
      </c>
      <c r="AG362" s="35">
        <f t="shared" si="101"/>
        <v>0</v>
      </c>
      <c r="AH362" s="96">
        <v>0</v>
      </c>
      <c r="AI362" s="36" t="s">
        <v>37</v>
      </c>
      <c r="AM362" s="15"/>
      <c r="AN362" s="20"/>
      <c r="AO362" s="15"/>
    </row>
    <row r="363" spans="1:41" ht="73.5" customHeight="1" x14ac:dyDescent="0.25">
      <c r="A363" s="53" t="s">
        <v>895</v>
      </c>
      <c r="B363" s="85" t="s">
        <v>916</v>
      </c>
      <c r="C363" s="34" t="s">
        <v>917</v>
      </c>
      <c r="D363" s="35">
        <v>23.404117040000003</v>
      </c>
      <c r="E363" s="35">
        <v>0</v>
      </c>
      <c r="F363" s="35">
        <v>8.790176090000001</v>
      </c>
      <c r="G363" s="35">
        <v>0</v>
      </c>
      <c r="H363" s="35">
        <v>0</v>
      </c>
      <c r="I363" s="35">
        <v>0.115</v>
      </c>
      <c r="J363" s="35">
        <v>0</v>
      </c>
      <c r="K363" s="35" t="s">
        <v>898</v>
      </c>
      <c r="L363" s="35">
        <v>0</v>
      </c>
      <c r="M363" s="35">
        <v>0</v>
      </c>
      <c r="N363" s="35">
        <v>0</v>
      </c>
      <c r="O363" s="35">
        <v>0</v>
      </c>
      <c r="P363" s="35">
        <v>0</v>
      </c>
      <c r="Q363" s="35">
        <v>0</v>
      </c>
      <c r="R363" s="35">
        <v>0</v>
      </c>
      <c r="S363" s="35">
        <v>11.079687310000001</v>
      </c>
      <c r="T363" s="35">
        <v>0</v>
      </c>
      <c r="U363" s="35">
        <v>0</v>
      </c>
      <c r="V363" s="35">
        <v>0.1265</v>
      </c>
      <c r="W363" s="35">
        <v>0</v>
      </c>
      <c r="X363" s="35" t="s">
        <v>898</v>
      </c>
      <c r="Y363" s="35">
        <v>0</v>
      </c>
      <c r="Z363" s="35">
        <v>0</v>
      </c>
      <c r="AA363" s="35">
        <v>0</v>
      </c>
      <c r="AB363" s="35">
        <v>0</v>
      </c>
      <c r="AC363" s="35">
        <v>0</v>
      </c>
      <c r="AD363" s="35">
        <v>0</v>
      </c>
      <c r="AE363" s="35">
        <f t="shared" si="100"/>
        <v>0</v>
      </c>
      <c r="AF363" s="96">
        <v>0</v>
      </c>
      <c r="AG363" s="35">
        <f t="shared" si="101"/>
        <v>2.2895112199999996</v>
      </c>
      <c r="AH363" s="96">
        <f t="shared" si="95"/>
        <v>0.26046249774274993</v>
      </c>
      <c r="AI363" s="36" t="s">
        <v>918</v>
      </c>
      <c r="AM363" s="15"/>
      <c r="AN363" s="20"/>
      <c r="AO363" s="15"/>
    </row>
    <row r="364" spans="1:41" ht="63" x14ac:dyDescent="0.25">
      <c r="A364" s="53" t="s">
        <v>895</v>
      </c>
      <c r="B364" s="85" t="s">
        <v>919</v>
      </c>
      <c r="C364" s="34" t="s">
        <v>920</v>
      </c>
      <c r="D364" s="35">
        <v>6.4020799999999998</v>
      </c>
      <c r="E364" s="35">
        <v>0</v>
      </c>
      <c r="F364" s="35">
        <v>6.4020799999999998</v>
      </c>
      <c r="G364" s="35">
        <v>0</v>
      </c>
      <c r="H364" s="35">
        <v>0</v>
      </c>
      <c r="I364" s="35">
        <v>9.1999999999999998E-2</v>
      </c>
      <c r="J364" s="35">
        <v>0</v>
      </c>
      <c r="K364" s="35" t="s">
        <v>898</v>
      </c>
      <c r="L364" s="35">
        <v>0</v>
      </c>
      <c r="M364" s="35">
        <v>0</v>
      </c>
      <c r="N364" s="35">
        <v>0</v>
      </c>
      <c r="O364" s="35">
        <v>0</v>
      </c>
      <c r="P364" s="35">
        <v>0</v>
      </c>
      <c r="Q364" s="35">
        <v>0</v>
      </c>
      <c r="R364" s="35">
        <v>0</v>
      </c>
      <c r="S364" s="35">
        <v>7.8804503199999996</v>
      </c>
      <c r="T364" s="35">
        <v>0</v>
      </c>
      <c r="U364" s="35">
        <v>0</v>
      </c>
      <c r="V364" s="35">
        <v>9.5000000000000001E-2</v>
      </c>
      <c r="W364" s="35">
        <v>0</v>
      </c>
      <c r="X364" s="35" t="s">
        <v>898</v>
      </c>
      <c r="Y364" s="35">
        <v>0</v>
      </c>
      <c r="Z364" s="35">
        <v>0</v>
      </c>
      <c r="AA364" s="35">
        <v>0</v>
      </c>
      <c r="AB364" s="35">
        <v>0</v>
      </c>
      <c r="AC364" s="35">
        <v>0</v>
      </c>
      <c r="AD364" s="35">
        <v>0</v>
      </c>
      <c r="AE364" s="35">
        <f t="shared" si="100"/>
        <v>0</v>
      </c>
      <c r="AF364" s="96">
        <v>0</v>
      </c>
      <c r="AG364" s="35">
        <f t="shared" si="101"/>
        <v>1.4783703199999998</v>
      </c>
      <c r="AH364" s="96">
        <f t="shared" si="95"/>
        <v>0.23092031339814559</v>
      </c>
      <c r="AI364" s="36" t="s">
        <v>921</v>
      </c>
      <c r="AM364" s="15"/>
      <c r="AN364" s="20"/>
      <c r="AO364" s="15"/>
    </row>
    <row r="365" spans="1:41" ht="31.5" x14ac:dyDescent="0.25">
      <c r="A365" s="53" t="s">
        <v>895</v>
      </c>
      <c r="B365" s="85" t="s">
        <v>922</v>
      </c>
      <c r="C365" s="34" t="s">
        <v>923</v>
      </c>
      <c r="D365" s="50">
        <v>27.77038057</v>
      </c>
      <c r="E365" s="50">
        <v>0</v>
      </c>
      <c r="F365" s="50">
        <v>0</v>
      </c>
      <c r="G365" s="35">
        <v>0</v>
      </c>
      <c r="H365" s="35">
        <v>0</v>
      </c>
      <c r="I365" s="50">
        <v>0</v>
      </c>
      <c r="J365" s="35">
        <v>0</v>
      </c>
      <c r="K365" s="35">
        <v>0</v>
      </c>
      <c r="L365" s="50">
        <v>0</v>
      </c>
      <c r="M365" s="50">
        <v>0</v>
      </c>
      <c r="N365" s="35">
        <v>0</v>
      </c>
      <c r="O365" s="50">
        <v>0</v>
      </c>
      <c r="P365" s="50">
        <v>0</v>
      </c>
      <c r="Q365" s="50">
        <v>0</v>
      </c>
      <c r="R365" s="35">
        <v>0</v>
      </c>
      <c r="S365" s="35">
        <v>0</v>
      </c>
      <c r="T365" s="35">
        <v>0</v>
      </c>
      <c r="U365" s="35">
        <v>0</v>
      </c>
      <c r="V365" s="35">
        <v>0</v>
      </c>
      <c r="W365" s="35">
        <v>0</v>
      </c>
      <c r="X365" s="35">
        <v>0</v>
      </c>
      <c r="Y365" s="35">
        <v>0</v>
      </c>
      <c r="Z365" s="35">
        <v>0</v>
      </c>
      <c r="AA365" s="35">
        <v>0</v>
      </c>
      <c r="AB365" s="35">
        <v>0</v>
      </c>
      <c r="AC365" s="35">
        <v>0</v>
      </c>
      <c r="AD365" s="35">
        <v>0</v>
      </c>
      <c r="AE365" s="35">
        <f t="shared" si="100"/>
        <v>0</v>
      </c>
      <c r="AF365" s="96">
        <v>0</v>
      </c>
      <c r="AG365" s="35">
        <f t="shared" si="101"/>
        <v>0</v>
      </c>
      <c r="AH365" s="96">
        <v>0</v>
      </c>
      <c r="AI365" s="36" t="s">
        <v>37</v>
      </c>
      <c r="AM365" s="15"/>
      <c r="AN365" s="20"/>
      <c r="AO365" s="15"/>
    </row>
    <row r="366" spans="1:41" ht="47.25" x14ac:dyDescent="0.25">
      <c r="A366" s="53" t="s">
        <v>895</v>
      </c>
      <c r="B366" s="85" t="s">
        <v>924</v>
      </c>
      <c r="C366" s="34" t="s">
        <v>925</v>
      </c>
      <c r="D366" s="35">
        <v>13.753293429999999</v>
      </c>
      <c r="E366" s="35">
        <v>0</v>
      </c>
      <c r="F366" s="35">
        <v>0</v>
      </c>
      <c r="G366" s="35">
        <v>0</v>
      </c>
      <c r="H366" s="35">
        <v>0</v>
      </c>
      <c r="I366" s="35">
        <v>0</v>
      </c>
      <c r="J366" s="35">
        <v>0</v>
      </c>
      <c r="K366" s="35">
        <v>0</v>
      </c>
      <c r="L366" s="35">
        <v>0</v>
      </c>
      <c r="M366" s="35">
        <v>0</v>
      </c>
      <c r="N366" s="35">
        <v>0</v>
      </c>
      <c r="O366" s="35">
        <v>0</v>
      </c>
      <c r="P366" s="35">
        <v>0</v>
      </c>
      <c r="Q366" s="35">
        <v>0</v>
      </c>
      <c r="R366" s="35">
        <v>0</v>
      </c>
      <c r="S366" s="35">
        <v>0</v>
      </c>
      <c r="T366" s="35">
        <v>0</v>
      </c>
      <c r="U366" s="35">
        <v>0</v>
      </c>
      <c r="V366" s="35">
        <v>0</v>
      </c>
      <c r="W366" s="35">
        <v>0</v>
      </c>
      <c r="X366" s="35">
        <v>0</v>
      </c>
      <c r="Y366" s="35">
        <v>0</v>
      </c>
      <c r="Z366" s="35">
        <v>0</v>
      </c>
      <c r="AA366" s="35">
        <v>0</v>
      </c>
      <c r="AB366" s="35">
        <v>0</v>
      </c>
      <c r="AC366" s="35">
        <v>0</v>
      </c>
      <c r="AD366" s="35">
        <v>0</v>
      </c>
      <c r="AE366" s="35">
        <f t="shared" si="100"/>
        <v>0</v>
      </c>
      <c r="AF366" s="96">
        <v>0</v>
      </c>
      <c r="AG366" s="35">
        <f t="shared" si="101"/>
        <v>0</v>
      </c>
      <c r="AH366" s="96">
        <v>0</v>
      </c>
      <c r="AI366" s="36" t="s">
        <v>37</v>
      </c>
      <c r="AM366" s="15"/>
      <c r="AN366" s="20"/>
      <c r="AO366" s="15"/>
    </row>
    <row r="367" spans="1:41" ht="63" x14ac:dyDescent="0.25">
      <c r="A367" s="53" t="s">
        <v>895</v>
      </c>
      <c r="B367" s="85" t="s">
        <v>926</v>
      </c>
      <c r="C367" s="34" t="s">
        <v>927</v>
      </c>
      <c r="D367" s="35">
        <v>21.532883000000002</v>
      </c>
      <c r="E367" s="35">
        <v>0</v>
      </c>
      <c r="F367" s="35">
        <v>21.532883000000002</v>
      </c>
      <c r="G367" s="35">
        <v>0</v>
      </c>
      <c r="H367" s="35">
        <v>0</v>
      </c>
      <c r="I367" s="35">
        <v>0.25</v>
      </c>
      <c r="J367" s="35">
        <v>0</v>
      </c>
      <c r="K367" s="35" t="s">
        <v>928</v>
      </c>
      <c r="L367" s="35">
        <v>0</v>
      </c>
      <c r="M367" s="35">
        <v>0</v>
      </c>
      <c r="N367" s="35">
        <v>0</v>
      </c>
      <c r="O367" s="35">
        <v>0</v>
      </c>
      <c r="P367" s="35">
        <v>0</v>
      </c>
      <c r="Q367" s="35">
        <v>0</v>
      </c>
      <c r="R367" s="35">
        <v>0</v>
      </c>
      <c r="S367" s="35">
        <v>0</v>
      </c>
      <c r="T367" s="35">
        <v>0</v>
      </c>
      <c r="U367" s="35">
        <v>0</v>
      </c>
      <c r="V367" s="35">
        <v>0</v>
      </c>
      <c r="W367" s="35">
        <v>0</v>
      </c>
      <c r="X367" s="35">
        <v>0</v>
      </c>
      <c r="Y367" s="35">
        <v>0</v>
      </c>
      <c r="Z367" s="35">
        <v>0</v>
      </c>
      <c r="AA367" s="35">
        <v>0</v>
      </c>
      <c r="AB367" s="35">
        <v>0</v>
      </c>
      <c r="AC367" s="35">
        <v>0</v>
      </c>
      <c r="AD367" s="35">
        <v>0</v>
      </c>
      <c r="AE367" s="35">
        <f t="shared" si="100"/>
        <v>0</v>
      </c>
      <c r="AF367" s="96">
        <v>0</v>
      </c>
      <c r="AG367" s="35">
        <f t="shared" si="101"/>
        <v>-21.532883000000002</v>
      </c>
      <c r="AH367" s="96">
        <f t="shared" si="95"/>
        <v>-1</v>
      </c>
      <c r="AI367" s="36" t="s">
        <v>929</v>
      </c>
      <c r="AM367" s="15"/>
      <c r="AN367" s="20"/>
      <c r="AO367" s="15"/>
    </row>
    <row r="368" spans="1:41" ht="63" x14ac:dyDescent="0.25">
      <c r="A368" s="33" t="s">
        <v>895</v>
      </c>
      <c r="B368" s="83" t="s">
        <v>930</v>
      </c>
      <c r="C368" s="44" t="s">
        <v>931</v>
      </c>
      <c r="D368" s="35">
        <v>50.43506</v>
      </c>
      <c r="E368" s="50">
        <v>0</v>
      </c>
      <c r="F368" s="35">
        <v>50.43506</v>
      </c>
      <c r="G368" s="35">
        <v>0</v>
      </c>
      <c r="H368" s="35">
        <v>0</v>
      </c>
      <c r="I368" s="50">
        <v>0.34599999999999997</v>
      </c>
      <c r="J368" s="35">
        <v>0</v>
      </c>
      <c r="K368" s="35" t="s">
        <v>932</v>
      </c>
      <c r="L368" s="50">
        <v>0</v>
      </c>
      <c r="M368" s="50">
        <v>0</v>
      </c>
      <c r="N368" s="35">
        <v>0</v>
      </c>
      <c r="O368" s="50">
        <v>0</v>
      </c>
      <c r="P368" s="50">
        <v>0</v>
      </c>
      <c r="Q368" s="50">
        <v>0</v>
      </c>
      <c r="R368" s="35">
        <v>0</v>
      </c>
      <c r="S368" s="35">
        <v>0</v>
      </c>
      <c r="T368" s="35">
        <v>0</v>
      </c>
      <c r="U368" s="35">
        <v>0</v>
      </c>
      <c r="V368" s="35">
        <v>0</v>
      </c>
      <c r="W368" s="35">
        <v>0</v>
      </c>
      <c r="X368" s="35">
        <v>0</v>
      </c>
      <c r="Y368" s="35">
        <v>0</v>
      </c>
      <c r="Z368" s="35">
        <v>0</v>
      </c>
      <c r="AA368" s="35">
        <v>0</v>
      </c>
      <c r="AB368" s="35">
        <v>0</v>
      </c>
      <c r="AC368" s="35">
        <v>0</v>
      </c>
      <c r="AD368" s="35">
        <v>0</v>
      </c>
      <c r="AE368" s="35">
        <f t="shared" si="100"/>
        <v>0</v>
      </c>
      <c r="AF368" s="96">
        <v>0</v>
      </c>
      <c r="AG368" s="35">
        <f t="shared" si="101"/>
        <v>-50.43506</v>
      </c>
      <c r="AH368" s="96">
        <f t="shared" si="95"/>
        <v>-1</v>
      </c>
      <c r="AI368" s="36" t="s">
        <v>929</v>
      </c>
      <c r="AM368" s="15"/>
      <c r="AN368" s="20"/>
      <c r="AO368" s="15"/>
    </row>
    <row r="369" spans="1:41" ht="63" x14ac:dyDescent="0.25">
      <c r="A369" s="33" t="s">
        <v>895</v>
      </c>
      <c r="B369" s="83" t="s">
        <v>933</v>
      </c>
      <c r="C369" s="44" t="s">
        <v>934</v>
      </c>
      <c r="D369" s="50">
        <v>32.122641000000002</v>
      </c>
      <c r="E369" s="50">
        <v>0</v>
      </c>
      <c r="F369" s="50">
        <v>32.122641000000002</v>
      </c>
      <c r="G369" s="35">
        <v>0</v>
      </c>
      <c r="H369" s="35">
        <v>0</v>
      </c>
      <c r="I369" s="50">
        <v>0.4</v>
      </c>
      <c r="J369" s="35">
        <v>0</v>
      </c>
      <c r="K369" s="35" t="s">
        <v>935</v>
      </c>
      <c r="L369" s="50">
        <v>0</v>
      </c>
      <c r="M369" s="50">
        <v>0</v>
      </c>
      <c r="N369" s="35">
        <v>0</v>
      </c>
      <c r="O369" s="50">
        <v>0</v>
      </c>
      <c r="P369" s="50">
        <v>0</v>
      </c>
      <c r="Q369" s="50">
        <v>0</v>
      </c>
      <c r="R369" s="35">
        <v>0</v>
      </c>
      <c r="S369" s="35">
        <v>0</v>
      </c>
      <c r="T369" s="35">
        <v>0</v>
      </c>
      <c r="U369" s="35">
        <v>0</v>
      </c>
      <c r="V369" s="35">
        <v>0</v>
      </c>
      <c r="W369" s="35">
        <v>0</v>
      </c>
      <c r="X369" s="35">
        <v>0</v>
      </c>
      <c r="Y369" s="35">
        <v>0</v>
      </c>
      <c r="Z369" s="35">
        <v>0</v>
      </c>
      <c r="AA369" s="35">
        <v>0</v>
      </c>
      <c r="AB369" s="35">
        <v>0</v>
      </c>
      <c r="AC369" s="35">
        <v>0</v>
      </c>
      <c r="AD369" s="35">
        <v>0</v>
      </c>
      <c r="AE369" s="35">
        <f t="shared" si="100"/>
        <v>0</v>
      </c>
      <c r="AF369" s="96">
        <v>0</v>
      </c>
      <c r="AG369" s="35">
        <f t="shared" si="101"/>
        <v>-32.122641000000002</v>
      </c>
      <c r="AH369" s="96">
        <f t="shared" si="95"/>
        <v>-1</v>
      </c>
      <c r="AI369" s="36" t="s">
        <v>929</v>
      </c>
      <c r="AM369" s="15"/>
      <c r="AN369" s="20"/>
      <c r="AO369" s="15"/>
    </row>
    <row r="370" spans="1:41" ht="47.25" x14ac:dyDescent="0.25">
      <c r="A370" s="33" t="s">
        <v>895</v>
      </c>
      <c r="B370" s="83" t="s">
        <v>936</v>
      </c>
      <c r="C370" s="44" t="s">
        <v>937</v>
      </c>
      <c r="D370" s="35">
        <v>10.892709999999999</v>
      </c>
      <c r="E370" s="35">
        <v>0</v>
      </c>
      <c r="F370" s="35">
        <v>10.892709999999999</v>
      </c>
      <c r="G370" s="35">
        <v>0</v>
      </c>
      <c r="H370" s="35">
        <v>0</v>
      </c>
      <c r="I370" s="35">
        <v>6.5000000000000002E-2</v>
      </c>
      <c r="J370" s="35">
        <v>0</v>
      </c>
      <c r="K370" s="35" t="s">
        <v>938</v>
      </c>
      <c r="L370" s="35">
        <v>0</v>
      </c>
      <c r="M370" s="35">
        <v>0</v>
      </c>
      <c r="N370" s="35">
        <v>0</v>
      </c>
      <c r="O370" s="35">
        <v>0</v>
      </c>
      <c r="P370" s="35">
        <v>0</v>
      </c>
      <c r="Q370" s="35">
        <v>0</v>
      </c>
      <c r="R370" s="35">
        <v>0</v>
      </c>
      <c r="S370" s="35">
        <v>9.7262698000000007</v>
      </c>
      <c r="T370" s="35">
        <v>0</v>
      </c>
      <c r="U370" s="35">
        <v>0</v>
      </c>
      <c r="V370" s="35">
        <v>0.13</v>
      </c>
      <c r="W370" s="35">
        <v>0</v>
      </c>
      <c r="X370" s="35" t="s">
        <v>938</v>
      </c>
      <c r="Y370" s="35">
        <v>0</v>
      </c>
      <c r="Z370" s="35">
        <v>0</v>
      </c>
      <c r="AA370" s="35">
        <v>0</v>
      </c>
      <c r="AB370" s="35">
        <v>0</v>
      </c>
      <c r="AC370" s="35">
        <v>0</v>
      </c>
      <c r="AD370" s="35">
        <v>0</v>
      </c>
      <c r="AE370" s="35">
        <f t="shared" si="100"/>
        <v>0</v>
      </c>
      <c r="AF370" s="96">
        <v>0</v>
      </c>
      <c r="AG370" s="35">
        <f t="shared" si="101"/>
        <v>-1.1664401999999985</v>
      </c>
      <c r="AH370" s="96">
        <f t="shared" si="95"/>
        <v>-0.10708448127233705</v>
      </c>
      <c r="AI370" s="36" t="s">
        <v>939</v>
      </c>
      <c r="AM370" s="15"/>
      <c r="AN370" s="20"/>
      <c r="AO370" s="15"/>
    </row>
    <row r="371" spans="1:41" ht="47.25" x14ac:dyDescent="0.25">
      <c r="A371" s="33" t="s">
        <v>895</v>
      </c>
      <c r="B371" s="85" t="s">
        <v>940</v>
      </c>
      <c r="C371" s="35" t="s">
        <v>941</v>
      </c>
      <c r="D371" s="35" t="s">
        <v>37</v>
      </c>
      <c r="E371" s="35" t="s">
        <v>37</v>
      </c>
      <c r="F371" s="35" t="s">
        <v>37</v>
      </c>
      <c r="G371" s="35" t="s">
        <v>37</v>
      </c>
      <c r="H371" s="35" t="s">
        <v>37</v>
      </c>
      <c r="I371" s="35" t="s">
        <v>37</v>
      </c>
      <c r="J371" s="35" t="s">
        <v>37</v>
      </c>
      <c r="K371" s="35" t="s">
        <v>37</v>
      </c>
      <c r="L371" s="35" t="s">
        <v>37</v>
      </c>
      <c r="M371" s="35" t="s">
        <v>37</v>
      </c>
      <c r="N371" s="35" t="s">
        <v>37</v>
      </c>
      <c r="O371" s="35" t="s">
        <v>37</v>
      </c>
      <c r="P371" s="35" t="s">
        <v>37</v>
      </c>
      <c r="Q371" s="35" t="s">
        <v>37</v>
      </c>
      <c r="R371" s="35">
        <v>0</v>
      </c>
      <c r="S371" s="35">
        <v>0</v>
      </c>
      <c r="T371" s="35">
        <v>0</v>
      </c>
      <c r="U371" s="35">
        <v>0</v>
      </c>
      <c r="V371" s="35">
        <v>0</v>
      </c>
      <c r="W371" s="35">
        <v>0</v>
      </c>
      <c r="X371" s="35">
        <v>0</v>
      </c>
      <c r="Y371" s="35">
        <v>0</v>
      </c>
      <c r="Z371" s="35">
        <v>0</v>
      </c>
      <c r="AA371" s="35">
        <v>0</v>
      </c>
      <c r="AB371" s="35">
        <v>0</v>
      </c>
      <c r="AC371" s="35">
        <v>0</v>
      </c>
      <c r="AD371" s="35">
        <v>0</v>
      </c>
      <c r="AE371" s="35" t="s">
        <v>37</v>
      </c>
      <c r="AF371" s="96" t="s">
        <v>37</v>
      </c>
      <c r="AG371" s="35" t="s">
        <v>37</v>
      </c>
      <c r="AH371" s="96" t="s">
        <v>37</v>
      </c>
      <c r="AI371" s="36" t="s">
        <v>889</v>
      </c>
      <c r="AM371" s="15"/>
      <c r="AN371" s="20"/>
      <c r="AO371" s="15"/>
    </row>
    <row r="372" spans="1:41" ht="31.5" x14ac:dyDescent="0.25">
      <c r="A372" s="27" t="s">
        <v>942</v>
      </c>
      <c r="B372" s="28" t="s">
        <v>95</v>
      </c>
      <c r="C372" s="29" t="s">
        <v>36</v>
      </c>
      <c r="D372" s="30">
        <v>0</v>
      </c>
      <c r="E372" s="30">
        <v>0</v>
      </c>
      <c r="F372" s="30">
        <v>0</v>
      </c>
      <c r="G372" s="30">
        <v>0</v>
      </c>
      <c r="H372" s="30">
        <v>0</v>
      </c>
      <c r="I372" s="30">
        <v>0</v>
      </c>
      <c r="J372" s="30">
        <v>0</v>
      </c>
      <c r="K372" s="30">
        <v>0</v>
      </c>
      <c r="L372" s="30">
        <v>0</v>
      </c>
      <c r="M372" s="30">
        <v>0</v>
      </c>
      <c r="N372" s="30">
        <v>0</v>
      </c>
      <c r="O372" s="30">
        <v>0</v>
      </c>
      <c r="P372" s="30">
        <v>0</v>
      </c>
      <c r="Q372" s="30">
        <v>0</v>
      </c>
      <c r="R372" s="30">
        <v>0</v>
      </c>
      <c r="S372" s="30">
        <v>0</v>
      </c>
      <c r="T372" s="30">
        <v>0</v>
      </c>
      <c r="U372" s="30">
        <v>0</v>
      </c>
      <c r="V372" s="30">
        <v>0</v>
      </c>
      <c r="W372" s="30">
        <v>0</v>
      </c>
      <c r="X372" s="30">
        <v>0</v>
      </c>
      <c r="Y372" s="30">
        <v>0</v>
      </c>
      <c r="Z372" s="30">
        <v>0</v>
      </c>
      <c r="AA372" s="30">
        <v>0</v>
      </c>
      <c r="AB372" s="30">
        <v>0</v>
      </c>
      <c r="AC372" s="30">
        <v>0</v>
      </c>
      <c r="AD372" s="30">
        <v>0</v>
      </c>
      <c r="AE372" s="30">
        <v>0</v>
      </c>
      <c r="AF372" s="31">
        <v>0</v>
      </c>
      <c r="AG372" s="30">
        <v>0</v>
      </c>
      <c r="AH372" s="31">
        <v>0</v>
      </c>
      <c r="AI372" s="32" t="s">
        <v>37</v>
      </c>
      <c r="AM372" s="15"/>
      <c r="AN372" s="20"/>
      <c r="AO372" s="15"/>
    </row>
    <row r="373" spans="1:41" ht="63" x14ac:dyDescent="0.25">
      <c r="A373" s="27" t="s">
        <v>943</v>
      </c>
      <c r="B373" s="28" t="s">
        <v>97</v>
      </c>
      <c r="C373" s="29" t="s">
        <v>36</v>
      </c>
      <c r="D373" s="30">
        <f t="shared" ref="D373:AE373" si="102">D374+D378+D375+D376</f>
        <v>1064.8103126200001</v>
      </c>
      <c r="E373" s="30">
        <f t="shared" si="102"/>
        <v>0</v>
      </c>
      <c r="F373" s="30">
        <f t="shared" si="102"/>
        <v>132.05463781</v>
      </c>
      <c r="G373" s="30">
        <f t="shared" si="102"/>
        <v>0</v>
      </c>
      <c r="H373" s="30">
        <f t="shared" si="102"/>
        <v>0</v>
      </c>
      <c r="I373" s="30">
        <f t="shared" si="102"/>
        <v>0</v>
      </c>
      <c r="J373" s="30">
        <f t="shared" si="102"/>
        <v>0</v>
      </c>
      <c r="K373" s="30">
        <f t="shared" si="102"/>
        <v>0</v>
      </c>
      <c r="L373" s="30">
        <f t="shared" si="102"/>
        <v>3</v>
      </c>
      <c r="M373" s="30">
        <f t="shared" si="102"/>
        <v>0</v>
      </c>
      <c r="N373" s="30">
        <f t="shared" si="102"/>
        <v>0</v>
      </c>
      <c r="O373" s="30">
        <f t="shared" si="102"/>
        <v>0</v>
      </c>
      <c r="P373" s="30">
        <f t="shared" si="102"/>
        <v>0</v>
      </c>
      <c r="Q373" s="30">
        <f t="shared" si="102"/>
        <v>0.65</v>
      </c>
      <c r="R373" s="30">
        <f t="shared" si="102"/>
        <v>0</v>
      </c>
      <c r="S373" s="30">
        <f t="shared" si="102"/>
        <v>109.32882720999999</v>
      </c>
      <c r="T373" s="30">
        <f t="shared" si="102"/>
        <v>0</v>
      </c>
      <c r="U373" s="30">
        <f t="shared" si="102"/>
        <v>0</v>
      </c>
      <c r="V373" s="30">
        <f t="shared" si="102"/>
        <v>0</v>
      </c>
      <c r="W373" s="30">
        <f t="shared" si="102"/>
        <v>0</v>
      </c>
      <c r="X373" s="30">
        <f t="shared" si="102"/>
        <v>0</v>
      </c>
      <c r="Y373" s="30">
        <f t="shared" si="102"/>
        <v>2</v>
      </c>
      <c r="Z373" s="30">
        <f t="shared" si="102"/>
        <v>0</v>
      </c>
      <c r="AA373" s="30">
        <f t="shared" si="102"/>
        <v>0</v>
      </c>
      <c r="AB373" s="30">
        <f t="shared" si="102"/>
        <v>0</v>
      </c>
      <c r="AC373" s="30">
        <f t="shared" si="102"/>
        <v>0</v>
      </c>
      <c r="AD373" s="30">
        <f t="shared" si="102"/>
        <v>0.65</v>
      </c>
      <c r="AE373" s="30">
        <f t="shared" si="102"/>
        <v>0</v>
      </c>
      <c r="AF373" s="31">
        <v>0</v>
      </c>
      <c r="AG373" s="30">
        <f>AG374+AG378+AG375+AG376</f>
        <v>-22.72581060000001</v>
      </c>
      <c r="AH373" s="31">
        <f t="shared" si="95"/>
        <v>-0.1720939981880672</v>
      </c>
      <c r="AI373" s="32" t="s">
        <v>37</v>
      </c>
      <c r="AM373" s="15"/>
      <c r="AN373" s="20"/>
      <c r="AO373" s="15"/>
    </row>
    <row r="374" spans="1:41" ht="31.5" x14ac:dyDescent="0.25">
      <c r="A374" s="27" t="s">
        <v>944</v>
      </c>
      <c r="B374" s="28" t="s">
        <v>99</v>
      </c>
      <c r="C374" s="29" t="s">
        <v>36</v>
      </c>
      <c r="D374" s="30">
        <v>0</v>
      </c>
      <c r="E374" s="30">
        <v>0</v>
      </c>
      <c r="F374" s="30">
        <v>0</v>
      </c>
      <c r="G374" s="30">
        <v>0</v>
      </c>
      <c r="H374" s="30">
        <v>0</v>
      </c>
      <c r="I374" s="30">
        <v>0</v>
      </c>
      <c r="J374" s="30">
        <v>0</v>
      </c>
      <c r="K374" s="30">
        <v>0</v>
      </c>
      <c r="L374" s="30">
        <v>0</v>
      </c>
      <c r="M374" s="30">
        <v>0</v>
      </c>
      <c r="N374" s="30">
        <v>0</v>
      </c>
      <c r="O374" s="30">
        <v>0</v>
      </c>
      <c r="P374" s="30">
        <v>0</v>
      </c>
      <c r="Q374" s="30">
        <v>0</v>
      </c>
      <c r="R374" s="30">
        <v>0</v>
      </c>
      <c r="S374" s="30">
        <v>0</v>
      </c>
      <c r="T374" s="30">
        <v>0</v>
      </c>
      <c r="U374" s="30">
        <v>0</v>
      </c>
      <c r="V374" s="30">
        <v>0</v>
      </c>
      <c r="W374" s="30">
        <v>0</v>
      </c>
      <c r="X374" s="30">
        <v>0</v>
      </c>
      <c r="Y374" s="30">
        <v>0</v>
      </c>
      <c r="Z374" s="30">
        <v>0</v>
      </c>
      <c r="AA374" s="30">
        <v>0</v>
      </c>
      <c r="AB374" s="30">
        <v>0</v>
      </c>
      <c r="AC374" s="30">
        <v>0</v>
      </c>
      <c r="AD374" s="30">
        <v>0</v>
      </c>
      <c r="AE374" s="30">
        <v>0</v>
      </c>
      <c r="AF374" s="31">
        <v>0</v>
      </c>
      <c r="AG374" s="30">
        <v>0</v>
      </c>
      <c r="AH374" s="31">
        <v>0</v>
      </c>
      <c r="AI374" s="32" t="s">
        <v>37</v>
      </c>
      <c r="AM374" s="15"/>
      <c r="AN374" s="20"/>
      <c r="AO374" s="15"/>
    </row>
    <row r="375" spans="1:41" x14ac:dyDescent="0.25">
      <c r="A375" s="27" t="s">
        <v>945</v>
      </c>
      <c r="B375" s="28" t="s">
        <v>107</v>
      </c>
      <c r="C375" s="29" t="s">
        <v>36</v>
      </c>
      <c r="D375" s="30">
        <v>0</v>
      </c>
      <c r="E375" s="30">
        <v>0</v>
      </c>
      <c r="F375" s="30">
        <v>0</v>
      </c>
      <c r="G375" s="30">
        <v>0</v>
      </c>
      <c r="H375" s="30">
        <v>0</v>
      </c>
      <c r="I375" s="30">
        <v>0</v>
      </c>
      <c r="J375" s="30">
        <v>0</v>
      </c>
      <c r="K375" s="30">
        <v>0</v>
      </c>
      <c r="L375" s="30">
        <v>0</v>
      </c>
      <c r="M375" s="30">
        <v>0</v>
      </c>
      <c r="N375" s="30">
        <v>0</v>
      </c>
      <c r="O375" s="30">
        <v>0</v>
      </c>
      <c r="P375" s="30">
        <v>0</v>
      </c>
      <c r="Q375" s="30">
        <v>0</v>
      </c>
      <c r="R375" s="30">
        <v>0</v>
      </c>
      <c r="S375" s="30">
        <v>0</v>
      </c>
      <c r="T375" s="30">
        <v>0</v>
      </c>
      <c r="U375" s="30">
        <v>0</v>
      </c>
      <c r="V375" s="30">
        <v>0</v>
      </c>
      <c r="W375" s="30">
        <v>0</v>
      </c>
      <c r="X375" s="30">
        <v>0</v>
      </c>
      <c r="Y375" s="30">
        <v>0</v>
      </c>
      <c r="Z375" s="30">
        <v>0</v>
      </c>
      <c r="AA375" s="30">
        <v>0</v>
      </c>
      <c r="AB375" s="30">
        <v>0</v>
      </c>
      <c r="AC375" s="30">
        <v>0</v>
      </c>
      <c r="AD375" s="30">
        <v>0</v>
      </c>
      <c r="AE375" s="30">
        <v>0</v>
      </c>
      <c r="AF375" s="31">
        <v>0</v>
      </c>
      <c r="AG375" s="30">
        <v>0</v>
      </c>
      <c r="AH375" s="31">
        <v>0</v>
      </c>
      <c r="AI375" s="32" t="s">
        <v>37</v>
      </c>
      <c r="AM375" s="15"/>
      <c r="AN375" s="20"/>
      <c r="AO375" s="15"/>
    </row>
    <row r="376" spans="1:41" x14ac:dyDescent="0.25">
      <c r="A376" s="27" t="s">
        <v>946</v>
      </c>
      <c r="B376" s="28" t="s">
        <v>119</v>
      </c>
      <c r="C376" s="29" t="s">
        <v>36</v>
      </c>
      <c r="D376" s="30">
        <f>SUM(D377)</f>
        <v>17.5</v>
      </c>
      <c r="E376" s="30">
        <f t="shared" ref="E376:AG376" si="103">SUM(E377)</f>
        <v>0</v>
      </c>
      <c r="F376" s="30">
        <f t="shared" si="103"/>
        <v>17.5</v>
      </c>
      <c r="G376" s="30">
        <f t="shared" si="103"/>
        <v>0</v>
      </c>
      <c r="H376" s="30">
        <f t="shared" si="103"/>
        <v>0</v>
      </c>
      <c r="I376" s="30">
        <f t="shared" si="103"/>
        <v>0</v>
      </c>
      <c r="J376" s="30">
        <f t="shared" si="103"/>
        <v>0</v>
      </c>
      <c r="K376" s="30">
        <f t="shared" si="103"/>
        <v>0</v>
      </c>
      <c r="L376" s="30">
        <f t="shared" si="103"/>
        <v>2</v>
      </c>
      <c r="M376" s="30">
        <f t="shared" si="103"/>
        <v>0</v>
      </c>
      <c r="N376" s="30">
        <f t="shared" si="103"/>
        <v>0</v>
      </c>
      <c r="O376" s="30">
        <f t="shared" si="103"/>
        <v>0</v>
      </c>
      <c r="P376" s="30">
        <f t="shared" si="103"/>
        <v>0</v>
      </c>
      <c r="Q376" s="30">
        <f t="shared" si="103"/>
        <v>0</v>
      </c>
      <c r="R376" s="30">
        <f t="shared" si="103"/>
        <v>0</v>
      </c>
      <c r="S376" s="30">
        <f t="shared" si="103"/>
        <v>17.08419018</v>
      </c>
      <c r="T376" s="30">
        <f t="shared" si="103"/>
        <v>0</v>
      </c>
      <c r="U376" s="30">
        <f t="shared" si="103"/>
        <v>0</v>
      </c>
      <c r="V376" s="30">
        <f t="shared" si="103"/>
        <v>0</v>
      </c>
      <c r="W376" s="30">
        <f t="shared" si="103"/>
        <v>0</v>
      </c>
      <c r="X376" s="30">
        <f t="shared" si="103"/>
        <v>0</v>
      </c>
      <c r="Y376" s="30">
        <f t="shared" si="103"/>
        <v>2</v>
      </c>
      <c r="Z376" s="30">
        <f t="shared" si="103"/>
        <v>0</v>
      </c>
      <c r="AA376" s="30">
        <f t="shared" si="103"/>
        <v>0</v>
      </c>
      <c r="AB376" s="30">
        <f t="shared" si="103"/>
        <v>0</v>
      </c>
      <c r="AC376" s="30">
        <f t="shared" si="103"/>
        <v>0</v>
      </c>
      <c r="AD376" s="30">
        <f t="shared" si="103"/>
        <v>0</v>
      </c>
      <c r="AE376" s="30">
        <f t="shared" si="103"/>
        <v>0</v>
      </c>
      <c r="AF376" s="31">
        <v>0</v>
      </c>
      <c r="AG376" s="30">
        <f t="shared" si="103"/>
        <v>-0.41580981999999977</v>
      </c>
      <c r="AH376" s="31">
        <f t="shared" si="95"/>
        <v>-2.3760561142857128E-2</v>
      </c>
      <c r="AI376" s="32" t="s">
        <v>37</v>
      </c>
      <c r="AM376" s="15"/>
      <c r="AN376" s="20"/>
      <c r="AO376" s="15"/>
    </row>
    <row r="377" spans="1:41" ht="31.5" x14ac:dyDescent="0.25">
      <c r="A377" s="33" t="s">
        <v>946</v>
      </c>
      <c r="B377" s="82" t="s">
        <v>947</v>
      </c>
      <c r="C377" s="34" t="s">
        <v>948</v>
      </c>
      <c r="D377" s="35">
        <v>17.5</v>
      </c>
      <c r="E377" s="35">
        <v>0</v>
      </c>
      <c r="F377" s="35">
        <v>17.5</v>
      </c>
      <c r="G377" s="35">
        <v>0</v>
      </c>
      <c r="H377" s="35">
        <v>0</v>
      </c>
      <c r="I377" s="35">
        <v>0</v>
      </c>
      <c r="J377" s="35">
        <v>0</v>
      </c>
      <c r="K377" s="35" t="s">
        <v>949</v>
      </c>
      <c r="L377" s="35">
        <v>2</v>
      </c>
      <c r="M377" s="35">
        <v>0</v>
      </c>
      <c r="N377" s="35">
        <v>0</v>
      </c>
      <c r="O377" s="35">
        <v>0</v>
      </c>
      <c r="P377" s="35">
        <v>0</v>
      </c>
      <c r="Q377" s="35">
        <v>0</v>
      </c>
      <c r="R377" s="35">
        <v>0</v>
      </c>
      <c r="S377" s="35">
        <v>17.08419018</v>
      </c>
      <c r="T377" s="35">
        <v>0</v>
      </c>
      <c r="U377" s="35">
        <v>0</v>
      </c>
      <c r="V377" s="35">
        <v>0</v>
      </c>
      <c r="W377" s="35">
        <v>0</v>
      </c>
      <c r="X377" s="35" t="s">
        <v>949</v>
      </c>
      <c r="Y377" s="35">
        <v>2</v>
      </c>
      <c r="Z377" s="35">
        <v>0</v>
      </c>
      <c r="AA377" s="35">
        <v>0</v>
      </c>
      <c r="AB377" s="35">
        <v>0</v>
      </c>
      <c r="AC377" s="35">
        <v>0</v>
      </c>
      <c r="AD377" s="35">
        <v>0</v>
      </c>
      <c r="AE377" s="35">
        <f>R377-E377</f>
        <v>0</v>
      </c>
      <c r="AF377" s="96">
        <v>0</v>
      </c>
      <c r="AG377" s="35">
        <f>S377-F377</f>
        <v>-0.41580981999999977</v>
      </c>
      <c r="AH377" s="96">
        <f t="shared" si="95"/>
        <v>-2.3760561142857128E-2</v>
      </c>
      <c r="AI377" s="36" t="s">
        <v>37</v>
      </c>
      <c r="AM377" s="15"/>
      <c r="AN377" s="20"/>
      <c r="AO377" s="15"/>
    </row>
    <row r="378" spans="1:41" ht="31.5" x14ac:dyDescent="0.25">
      <c r="A378" s="27" t="s">
        <v>950</v>
      </c>
      <c r="B378" s="28" t="s">
        <v>125</v>
      </c>
      <c r="C378" s="29" t="s">
        <v>36</v>
      </c>
      <c r="D378" s="30">
        <f t="shared" ref="D378:AE378" si="104">SUM(D379:D381)</f>
        <v>1047.3103126200001</v>
      </c>
      <c r="E378" s="30">
        <f t="shared" si="104"/>
        <v>0</v>
      </c>
      <c r="F378" s="30">
        <f t="shared" si="104"/>
        <v>114.55463781</v>
      </c>
      <c r="G378" s="30">
        <f t="shared" si="104"/>
        <v>0</v>
      </c>
      <c r="H378" s="30">
        <f t="shared" si="104"/>
        <v>0</v>
      </c>
      <c r="I378" s="30">
        <f t="shared" si="104"/>
        <v>0</v>
      </c>
      <c r="J378" s="30">
        <f t="shared" si="104"/>
        <v>0</v>
      </c>
      <c r="K378" s="30">
        <f t="shared" si="104"/>
        <v>0</v>
      </c>
      <c r="L378" s="30">
        <f t="shared" si="104"/>
        <v>1</v>
      </c>
      <c r="M378" s="30">
        <f t="shared" si="104"/>
        <v>0</v>
      </c>
      <c r="N378" s="30">
        <f t="shared" si="104"/>
        <v>0</v>
      </c>
      <c r="O378" s="30">
        <f t="shared" si="104"/>
        <v>0</v>
      </c>
      <c r="P378" s="30">
        <f t="shared" si="104"/>
        <v>0</v>
      </c>
      <c r="Q378" s="30">
        <f t="shared" si="104"/>
        <v>0.65</v>
      </c>
      <c r="R378" s="30">
        <f t="shared" si="104"/>
        <v>0</v>
      </c>
      <c r="S378" s="30">
        <f t="shared" si="104"/>
        <v>92.244637029999993</v>
      </c>
      <c r="T378" s="30">
        <f t="shared" si="104"/>
        <v>0</v>
      </c>
      <c r="U378" s="30">
        <f t="shared" si="104"/>
        <v>0</v>
      </c>
      <c r="V378" s="30">
        <f t="shared" si="104"/>
        <v>0</v>
      </c>
      <c r="W378" s="30">
        <f t="shared" si="104"/>
        <v>0</v>
      </c>
      <c r="X378" s="30">
        <f t="shared" si="104"/>
        <v>0</v>
      </c>
      <c r="Y378" s="30">
        <f t="shared" si="104"/>
        <v>0</v>
      </c>
      <c r="Z378" s="30">
        <f t="shared" si="104"/>
        <v>0</v>
      </c>
      <c r="AA378" s="30">
        <f t="shared" si="104"/>
        <v>0</v>
      </c>
      <c r="AB378" s="30">
        <f t="shared" si="104"/>
        <v>0</v>
      </c>
      <c r="AC378" s="30">
        <f t="shared" si="104"/>
        <v>0</v>
      </c>
      <c r="AD378" s="30">
        <f t="shared" si="104"/>
        <v>0.65</v>
      </c>
      <c r="AE378" s="30">
        <f t="shared" si="104"/>
        <v>0</v>
      </c>
      <c r="AF378" s="31">
        <v>0</v>
      </c>
      <c r="AG378" s="30">
        <f>SUM(AG379:AG381)</f>
        <v>-22.31000078000001</v>
      </c>
      <c r="AH378" s="31">
        <f t="shared" si="95"/>
        <v>-0.19475423436808656</v>
      </c>
      <c r="AI378" s="32" t="s">
        <v>37</v>
      </c>
      <c r="AM378" s="15"/>
      <c r="AN378" s="20"/>
      <c r="AO378" s="15"/>
    </row>
    <row r="379" spans="1:41" ht="63" x14ac:dyDescent="0.25">
      <c r="A379" s="42" t="s">
        <v>950</v>
      </c>
      <c r="B379" s="84" t="s">
        <v>951</v>
      </c>
      <c r="C379" s="54" t="s">
        <v>952</v>
      </c>
      <c r="D379" s="35">
        <v>574.74881531000005</v>
      </c>
      <c r="E379" s="35">
        <v>0</v>
      </c>
      <c r="F379" s="35">
        <v>94.554637810000003</v>
      </c>
      <c r="G379" s="35">
        <v>0</v>
      </c>
      <c r="H379" s="35">
        <v>0</v>
      </c>
      <c r="I379" s="35">
        <v>0</v>
      </c>
      <c r="J379" s="35">
        <v>0</v>
      </c>
      <c r="K379" s="35" t="s">
        <v>953</v>
      </c>
      <c r="L379" s="35">
        <v>0</v>
      </c>
      <c r="M379" s="35">
        <v>0</v>
      </c>
      <c r="N379" s="35">
        <v>0</v>
      </c>
      <c r="O379" s="35">
        <v>0</v>
      </c>
      <c r="P379" s="35">
        <v>0</v>
      </c>
      <c r="Q379" s="35">
        <v>0.65</v>
      </c>
      <c r="R379" s="35">
        <v>0</v>
      </c>
      <c r="S379" s="35">
        <v>92.244637029999993</v>
      </c>
      <c r="T379" s="35">
        <v>0</v>
      </c>
      <c r="U379" s="35">
        <v>0</v>
      </c>
      <c r="V379" s="35">
        <v>0</v>
      </c>
      <c r="W379" s="35">
        <v>0</v>
      </c>
      <c r="X379" s="35" t="s">
        <v>953</v>
      </c>
      <c r="Y379" s="35">
        <v>0</v>
      </c>
      <c r="Z379" s="35">
        <v>0</v>
      </c>
      <c r="AA379" s="35">
        <v>0</v>
      </c>
      <c r="AB379" s="35">
        <v>0</v>
      </c>
      <c r="AC379" s="35">
        <v>0</v>
      </c>
      <c r="AD379" s="35">
        <v>0.65</v>
      </c>
      <c r="AE379" s="35">
        <f t="shared" ref="AE379:AE381" si="105">R379-E379</f>
        <v>0</v>
      </c>
      <c r="AF379" s="96">
        <v>0</v>
      </c>
      <c r="AG379" s="35">
        <f t="shared" ref="AG379:AG381" si="106">S379-F379</f>
        <v>-2.31000078000001</v>
      </c>
      <c r="AH379" s="96">
        <f t="shared" si="95"/>
        <v>-2.4430327623291965E-2</v>
      </c>
      <c r="AI379" s="36" t="s">
        <v>37</v>
      </c>
      <c r="AM379" s="15"/>
      <c r="AN379" s="20"/>
      <c r="AO379" s="15"/>
    </row>
    <row r="380" spans="1:41" ht="31.5" x14ac:dyDescent="0.25">
      <c r="A380" s="42" t="s">
        <v>950</v>
      </c>
      <c r="B380" s="84" t="s">
        <v>954</v>
      </c>
      <c r="C380" s="54" t="s">
        <v>955</v>
      </c>
      <c r="D380" s="35">
        <v>452.56149730999999</v>
      </c>
      <c r="E380" s="35">
        <v>0</v>
      </c>
      <c r="F380" s="35">
        <v>0</v>
      </c>
      <c r="G380" s="35">
        <v>0</v>
      </c>
      <c r="H380" s="35">
        <v>0</v>
      </c>
      <c r="I380" s="35">
        <v>0</v>
      </c>
      <c r="J380" s="35">
        <v>0</v>
      </c>
      <c r="K380" s="35">
        <v>0</v>
      </c>
      <c r="L380" s="35">
        <v>0</v>
      </c>
      <c r="M380" s="35">
        <v>0</v>
      </c>
      <c r="N380" s="35">
        <v>0</v>
      </c>
      <c r="O380" s="35">
        <v>0</v>
      </c>
      <c r="P380" s="35">
        <v>0</v>
      </c>
      <c r="Q380" s="35">
        <v>0</v>
      </c>
      <c r="R380" s="35">
        <v>0</v>
      </c>
      <c r="S380" s="35">
        <v>0</v>
      </c>
      <c r="T380" s="35">
        <v>0</v>
      </c>
      <c r="U380" s="35">
        <v>0</v>
      </c>
      <c r="V380" s="35">
        <v>0</v>
      </c>
      <c r="W380" s="35">
        <v>0</v>
      </c>
      <c r="X380" s="35">
        <v>0</v>
      </c>
      <c r="Y380" s="35">
        <v>0</v>
      </c>
      <c r="Z380" s="35">
        <v>0</v>
      </c>
      <c r="AA380" s="35">
        <v>0</v>
      </c>
      <c r="AB380" s="35">
        <v>0</v>
      </c>
      <c r="AC380" s="35">
        <v>0</v>
      </c>
      <c r="AD380" s="35">
        <v>0</v>
      </c>
      <c r="AE380" s="35">
        <f t="shared" si="105"/>
        <v>0</v>
      </c>
      <c r="AF380" s="96">
        <v>0</v>
      </c>
      <c r="AG380" s="35">
        <f t="shared" si="106"/>
        <v>0</v>
      </c>
      <c r="AH380" s="96">
        <v>0</v>
      </c>
      <c r="AI380" s="36" t="s">
        <v>37</v>
      </c>
      <c r="AM380" s="15"/>
      <c r="AN380" s="20"/>
      <c r="AO380" s="15"/>
    </row>
    <row r="381" spans="1:41" ht="94.5" x14ac:dyDescent="0.25">
      <c r="A381" s="42" t="s">
        <v>950</v>
      </c>
      <c r="B381" s="84" t="s">
        <v>956</v>
      </c>
      <c r="C381" s="54" t="s">
        <v>957</v>
      </c>
      <c r="D381" s="35">
        <v>20</v>
      </c>
      <c r="E381" s="35">
        <v>0</v>
      </c>
      <c r="F381" s="35">
        <v>20</v>
      </c>
      <c r="G381" s="35">
        <v>0</v>
      </c>
      <c r="H381" s="35">
        <v>0</v>
      </c>
      <c r="I381" s="35">
        <v>0</v>
      </c>
      <c r="J381" s="35">
        <v>0</v>
      </c>
      <c r="K381" s="35" t="s">
        <v>958</v>
      </c>
      <c r="L381" s="35">
        <v>1</v>
      </c>
      <c r="M381" s="35">
        <v>0</v>
      </c>
      <c r="N381" s="35">
        <v>0</v>
      </c>
      <c r="O381" s="35">
        <v>0</v>
      </c>
      <c r="P381" s="35">
        <v>0</v>
      </c>
      <c r="Q381" s="35">
        <v>0</v>
      </c>
      <c r="R381" s="35">
        <v>0</v>
      </c>
      <c r="S381" s="35">
        <v>0</v>
      </c>
      <c r="T381" s="35">
        <v>0</v>
      </c>
      <c r="U381" s="35">
        <v>0</v>
      </c>
      <c r="V381" s="35">
        <v>0</v>
      </c>
      <c r="W381" s="35">
        <v>0</v>
      </c>
      <c r="X381" s="35">
        <v>0</v>
      </c>
      <c r="Y381" s="35">
        <v>0</v>
      </c>
      <c r="Z381" s="35">
        <v>0</v>
      </c>
      <c r="AA381" s="35">
        <v>0</v>
      </c>
      <c r="AB381" s="35">
        <v>0</v>
      </c>
      <c r="AC381" s="35">
        <v>0</v>
      </c>
      <c r="AD381" s="35">
        <v>0</v>
      </c>
      <c r="AE381" s="35">
        <f t="shared" si="105"/>
        <v>0</v>
      </c>
      <c r="AF381" s="96">
        <v>0</v>
      </c>
      <c r="AG381" s="35">
        <f t="shared" si="106"/>
        <v>-20</v>
      </c>
      <c r="AH381" s="96">
        <f t="shared" si="95"/>
        <v>-1</v>
      </c>
      <c r="AI381" s="36" t="s">
        <v>959</v>
      </c>
      <c r="AM381" s="15"/>
      <c r="AN381" s="20"/>
      <c r="AO381" s="15"/>
    </row>
    <row r="382" spans="1:41" ht="31.5" x14ac:dyDescent="0.25">
      <c r="A382" s="27" t="s">
        <v>960</v>
      </c>
      <c r="B382" s="28" t="s">
        <v>139</v>
      </c>
      <c r="C382" s="29" t="s">
        <v>36</v>
      </c>
      <c r="D382" s="30">
        <f t="shared" ref="D382:AE382" si="107">D383+D389+D391+D417</f>
        <v>2041.5501927394916</v>
      </c>
      <c r="E382" s="30">
        <f t="shared" si="107"/>
        <v>0</v>
      </c>
      <c r="F382" s="30">
        <f t="shared" si="107"/>
        <v>365.18293657999993</v>
      </c>
      <c r="G382" s="30">
        <f t="shared" si="107"/>
        <v>0</v>
      </c>
      <c r="H382" s="30">
        <f t="shared" si="107"/>
        <v>0</v>
      </c>
      <c r="I382" s="30">
        <f t="shared" si="107"/>
        <v>2.7890000000000001</v>
      </c>
      <c r="J382" s="30">
        <f t="shared" si="107"/>
        <v>0</v>
      </c>
      <c r="K382" s="30">
        <f t="shared" si="107"/>
        <v>0</v>
      </c>
      <c r="L382" s="30">
        <f t="shared" si="107"/>
        <v>32</v>
      </c>
      <c r="M382" s="30">
        <f t="shared" si="107"/>
        <v>3.4039999999999999</v>
      </c>
      <c r="N382" s="30">
        <f t="shared" si="107"/>
        <v>0</v>
      </c>
      <c r="O382" s="30">
        <f t="shared" si="107"/>
        <v>0</v>
      </c>
      <c r="P382" s="30">
        <f t="shared" si="107"/>
        <v>0</v>
      </c>
      <c r="Q382" s="30">
        <f t="shared" si="107"/>
        <v>5.0000000000000001E-3</v>
      </c>
      <c r="R382" s="30">
        <f t="shared" si="107"/>
        <v>0</v>
      </c>
      <c r="S382" s="30">
        <f t="shared" si="107"/>
        <v>133.93673379000001</v>
      </c>
      <c r="T382" s="30">
        <f t="shared" si="107"/>
        <v>0</v>
      </c>
      <c r="U382" s="30">
        <f t="shared" si="107"/>
        <v>0</v>
      </c>
      <c r="V382" s="30">
        <f t="shared" si="107"/>
        <v>1.3624999999999998</v>
      </c>
      <c r="W382" s="30">
        <f t="shared" si="107"/>
        <v>0</v>
      </c>
      <c r="X382" s="30">
        <f t="shared" si="107"/>
        <v>0</v>
      </c>
      <c r="Y382" s="30">
        <f t="shared" si="107"/>
        <v>36</v>
      </c>
      <c r="Z382" s="30">
        <f t="shared" si="107"/>
        <v>2.0950000000000002</v>
      </c>
      <c r="AA382" s="30">
        <f t="shared" si="107"/>
        <v>0</v>
      </c>
      <c r="AB382" s="30">
        <f t="shared" si="107"/>
        <v>0</v>
      </c>
      <c r="AC382" s="30">
        <f t="shared" si="107"/>
        <v>0</v>
      </c>
      <c r="AD382" s="30">
        <f t="shared" si="107"/>
        <v>0</v>
      </c>
      <c r="AE382" s="30">
        <f t="shared" si="107"/>
        <v>0</v>
      </c>
      <c r="AF382" s="31">
        <v>0</v>
      </c>
      <c r="AG382" s="30">
        <f>AG383+AG389+AG391+AG417</f>
        <v>-231.43033774</v>
      </c>
      <c r="AH382" s="31">
        <f t="shared" si="95"/>
        <v>-0.63373809276902238</v>
      </c>
      <c r="AI382" s="32" t="s">
        <v>37</v>
      </c>
      <c r="AM382" s="15"/>
      <c r="AN382" s="20"/>
      <c r="AO382" s="15"/>
    </row>
    <row r="383" spans="1:41" ht="47.25" x14ac:dyDescent="0.25">
      <c r="A383" s="27" t="s">
        <v>961</v>
      </c>
      <c r="B383" s="28" t="s">
        <v>141</v>
      </c>
      <c r="C383" s="29" t="s">
        <v>36</v>
      </c>
      <c r="D383" s="30">
        <f t="shared" ref="D383:AE383" si="108">SUM(D384:D388)</f>
        <v>106.9</v>
      </c>
      <c r="E383" s="30">
        <f t="shared" si="108"/>
        <v>0</v>
      </c>
      <c r="F383" s="30">
        <f t="shared" si="108"/>
        <v>6.5</v>
      </c>
      <c r="G383" s="30">
        <f t="shared" si="108"/>
        <v>0</v>
      </c>
      <c r="H383" s="30">
        <f t="shared" si="108"/>
        <v>0</v>
      </c>
      <c r="I383" s="30">
        <f t="shared" si="108"/>
        <v>0</v>
      </c>
      <c r="J383" s="30">
        <f t="shared" si="108"/>
        <v>0</v>
      </c>
      <c r="K383" s="30">
        <f t="shared" si="108"/>
        <v>0</v>
      </c>
      <c r="L383" s="30">
        <f t="shared" si="108"/>
        <v>7</v>
      </c>
      <c r="M383" s="30">
        <f t="shared" si="108"/>
        <v>0</v>
      </c>
      <c r="N383" s="30">
        <f t="shared" si="108"/>
        <v>0</v>
      </c>
      <c r="O383" s="30">
        <f t="shared" si="108"/>
        <v>0</v>
      </c>
      <c r="P383" s="30">
        <f t="shared" si="108"/>
        <v>0</v>
      </c>
      <c r="Q383" s="30">
        <f t="shared" si="108"/>
        <v>0</v>
      </c>
      <c r="R383" s="30">
        <f t="shared" si="108"/>
        <v>0</v>
      </c>
      <c r="S383" s="30">
        <f t="shared" si="108"/>
        <v>0</v>
      </c>
      <c r="T383" s="30">
        <f t="shared" si="108"/>
        <v>0</v>
      </c>
      <c r="U383" s="30">
        <f t="shared" si="108"/>
        <v>0</v>
      </c>
      <c r="V383" s="30">
        <f t="shared" si="108"/>
        <v>0</v>
      </c>
      <c r="W383" s="30">
        <f t="shared" si="108"/>
        <v>0</v>
      </c>
      <c r="X383" s="30">
        <f t="shared" si="108"/>
        <v>0</v>
      </c>
      <c r="Y383" s="30">
        <f t="shared" si="108"/>
        <v>0</v>
      </c>
      <c r="Z383" s="30">
        <f t="shared" si="108"/>
        <v>0</v>
      </c>
      <c r="AA383" s="30">
        <f t="shared" si="108"/>
        <v>0</v>
      </c>
      <c r="AB383" s="30">
        <f t="shared" si="108"/>
        <v>0</v>
      </c>
      <c r="AC383" s="30">
        <f t="shared" si="108"/>
        <v>0</v>
      </c>
      <c r="AD383" s="30">
        <f t="shared" si="108"/>
        <v>0</v>
      </c>
      <c r="AE383" s="30">
        <f t="shared" si="108"/>
        <v>0</v>
      </c>
      <c r="AF383" s="31">
        <v>0</v>
      </c>
      <c r="AG383" s="30">
        <f>SUM(AG384:AG388)</f>
        <v>-6.5</v>
      </c>
      <c r="AH383" s="31">
        <f t="shared" si="95"/>
        <v>-1</v>
      </c>
      <c r="AI383" s="32" t="s">
        <v>37</v>
      </c>
      <c r="AM383" s="15"/>
      <c r="AN383" s="20"/>
      <c r="AO383" s="15"/>
    </row>
    <row r="384" spans="1:41" ht="63" x14ac:dyDescent="0.25">
      <c r="A384" s="33" t="s">
        <v>961</v>
      </c>
      <c r="B384" s="91" t="s">
        <v>962</v>
      </c>
      <c r="C384" s="34" t="s">
        <v>963</v>
      </c>
      <c r="D384" s="35">
        <v>5.5</v>
      </c>
      <c r="E384" s="35">
        <v>0</v>
      </c>
      <c r="F384" s="35">
        <v>5.5</v>
      </c>
      <c r="G384" s="35">
        <v>0</v>
      </c>
      <c r="H384" s="35">
        <v>0</v>
      </c>
      <c r="I384" s="35">
        <v>0</v>
      </c>
      <c r="J384" s="35">
        <v>0</v>
      </c>
      <c r="K384" s="35" t="s">
        <v>964</v>
      </c>
      <c r="L384" s="35">
        <v>5</v>
      </c>
      <c r="M384" s="35">
        <v>0</v>
      </c>
      <c r="N384" s="35">
        <v>0</v>
      </c>
      <c r="O384" s="35">
        <v>0</v>
      </c>
      <c r="P384" s="35">
        <v>0</v>
      </c>
      <c r="Q384" s="35">
        <v>0</v>
      </c>
      <c r="R384" s="35">
        <v>0</v>
      </c>
      <c r="S384" s="35">
        <v>0</v>
      </c>
      <c r="T384" s="35">
        <v>0</v>
      </c>
      <c r="U384" s="35">
        <v>0</v>
      </c>
      <c r="V384" s="35">
        <v>0</v>
      </c>
      <c r="W384" s="35">
        <v>0</v>
      </c>
      <c r="X384" s="35">
        <v>0</v>
      </c>
      <c r="Y384" s="35">
        <v>0</v>
      </c>
      <c r="Z384" s="35">
        <v>0</v>
      </c>
      <c r="AA384" s="35">
        <v>0</v>
      </c>
      <c r="AB384" s="35">
        <v>0</v>
      </c>
      <c r="AC384" s="35">
        <v>0</v>
      </c>
      <c r="AD384" s="35">
        <v>0</v>
      </c>
      <c r="AE384" s="35">
        <f t="shared" ref="AE384:AE387" si="109">R384-E384</f>
        <v>0</v>
      </c>
      <c r="AF384" s="96">
        <v>0</v>
      </c>
      <c r="AG384" s="35">
        <f t="shared" ref="AG384:AG387" si="110">S384-F384</f>
        <v>-5.5</v>
      </c>
      <c r="AH384" s="96">
        <f t="shared" si="95"/>
        <v>-1</v>
      </c>
      <c r="AI384" s="36" t="s">
        <v>965</v>
      </c>
      <c r="AM384" s="15"/>
      <c r="AN384" s="20"/>
      <c r="AO384" s="15"/>
    </row>
    <row r="385" spans="1:41" ht="63" x14ac:dyDescent="0.25">
      <c r="A385" s="54" t="s">
        <v>961</v>
      </c>
      <c r="B385" s="92" t="s">
        <v>966</v>
      </c>
      <c r="C385" s="54" t="s">
        <v>967</v>
      </c>
      <c r="D385" s="35">
        <v>1</v>
      </c>
      <c r="E385" s="35">
        <v>0</v>
      </c>
      <c r="F385" s="35">
        <v>1</v>
      </c>
      <c r="G385" s="35">
        <v>0</v>
      </c>
      <c r="H385" s="35">
        <v>0</v>
      </c>
      <c r="I385" s="35">
        <v>0</v>
      </c>
      <c r="J385" s="35">
        <v>0</v>
      </c>
      <c r="K385" s="35" t="s">
        <v>964</v>
      </c>
      <c r="L385" s="35">
        <v>2</v>
      </c>
      <c r="M385" s="35">
        <v>0</v>
      </c>
      <c r="N385" s="35">
        <v>0</v>
      </c>
      <c r="O385" s="35">
        <v>0</v>
      </c>
      <c r="P385" s="35">
        <v>0</v>
      </c>
      <c r="Q385" s="35">
        <v>0</v>
      </c>
      <c r="R385" s="35">
        <v>0</v>
      </c>
      <c r="S385" s="35">
        <v>0</v>
      </c>
      <c r="T385" s="35">
        <v>0</v>
      </c>
      <c r="U385" s="35">
        <v>0</v>
      </c>
      <c r="V385" s="35">
        <v>0</v>
      </c>
      <c r="W385" s="35">
        <v>0</v>
      </c>
      <c r="X385" s="35">
        <v>0</v>
      </c>
      <c r="Y385" s="35">
        <v>0</v>
      </c>
      <c r="Z385" s="35">
        <v>0</v>
      </c>
      <c r="AA385" s="35">
        <v>0</v>
      </c>
      <c r="AB385" s="35">
        <v>0</v>
      </c>
      <c r="AC385" s="35">
        <v>0</v>
      </c>
      <c r="AD385" s="35">
        <v>0</v>
      </c>
      <c r="AE385" s="35">
        <f t="shared" si="109"/>
        <v>0</v>
      </c>
      <c r="AF385" s="96">
        <v>0</v>
      </c>
      <c r="AG385" s="35">
        <f t="shared" si="110"/>
        <v>-1</v>
      </c>
      <c r="AH385" s="96">
        <f t="shared" si="95"/>
        <v>-1</v>
      </c>
      <c r="AI385" s="36" t="s">
        <v>965</v>
      </c>
      <c r="AM385" s="15"/>
      <c r="AN385" s="20"/>
      <c r="AO385" s="15"/>
    </row>
    <row r="386" spans="1:41" ht="31.5" x14ac:dyDescent="0.25">
      <c r="A386" s="33" t="s">
        <v>961</v>
      </c>
      <c r="B386" s="91" t="s">
        <v>968</v>
      </c>
      <c r="C386" s="34" t="s">
        <v>969</v>
      </c>
      <c r="D386" s="35">
        <v>69.8</v>
      </c>
      <c r="E386" s="50">
        <v>0</v>
      </c>
      <c r="F386" s="35">
        <v>0</v>
      </c>
      <c r="G386" s="35">
        <v>0</v>
      </c>
      <c r="H386" s="35">
        <v>0</v>
      </c>
      <c r="I386" s="50">
        <v>0</v>
      </c>
      <c r="J386" s="35">
        <v>0</v>
      </c>
      <c r="K386" s="35">
        <v>0</v>
      </c>
      <c r="L386" s="50">
        <v>0</v>
      </c>
      <c r="M386" s="50">
        <v>0</v>
      </c>
      <c r="N386" s="35">
        <v>0</v>
      </c>
      <c r="O386" s="50">
        <v>0</v>
      </c>
      <c r="P386" s="50">
        <v>0</v>
      </c>
      <c r="Q386" s="50">
        <v>0</v>
      </c>
      <c r="R386" s="35">
        <v>0</v>
      </c>
      <c r="S386" s="35">
        <v>0</v>
      </c>
      <c r="T386" s="35">
        <v>0</v>
      </c>
      <c r="U386" s="35">
        <v>0</v>
      </c>
      <c r="V386" s="35">
        <v>0</v>
      </c>
      <c r="W386" s="35">
        <v>0</v>
      </c>
      <c r="X386" s="35">
        <v>0</v>
      </c>
      <c r="Y386" s="35">
        <v>0</v>
      </c>
      <c r="Z386" s="35">
        <v>0</v>
      </c>
      <c r="AA386" s="35">
        <v>0</v>
      </c>
      <c r="AB386" s="35">
        <v>0</v>
      </c>
      <c r="AC386" s="35">
        <v>0</v>
      </c>
      <c r="AD386" s="35">
        <v>0</v>
      </c>
      <c r="AE386" s="35">
        <f t="shared" si="109"/>
        <v>0</v>
      </c>
      <c r="AF386" s="96">
        <v>0</v>
      </c>
      <c r="AG386" s="35">
        <f t="shared" si="110"/>
        <v>0</v>
      </c>
      <c r="AH386" s="96">
        <v>0</v>
      </c>
      <c r="AI386" s="36" t="s">
        <v>37</v>
      </c>
      <c r="AM386" s="15"/>
      <c r="AN386" s="20"/>
      <c r="AO386" s="15"/>
    </row>
    <row r="387" spans="1:41" ht="31.5" x14ac:dyDescent="0.25">
      <c r="A387" s="33" t="s">
        <v>961</v>
      </c>
      <c r="B387" s="91" t="s">
        <v>970</v>
      </c>
      <c r="C387" s="34" t="s">
        <v>971</v>
      </c>
      <c r="D387" s="35">
        <v>30.6</v>
      </c>
      <c r="E387" s="50">
        <v>0</v>
      </c>
      <c r="F387" s="35">
        <v>0</v>
      </c>
      <c r="G387" s="35">
        <v>0</v>
      </c>
      <c r="H387" s="35">
        <v>0</v>
      </c>
      <c r="I387" s="50">
        <v>0</v>
      </c>
      <c r="J387" s="35">
        <v>0</v>
      </c>
      <c r="K387" s="35">
        <v>0</v>
      </c>
      <c r="L387" s="50">
        <v>0</v>
      </c>
      <c r="M387" s="50">
        <v>0</v>
      </c>
      <c r="N387" s="35">
        <v>0</v>
      </c>
      <c r="O387" s="50">
        <v>0</v>
      </c>
      <c r="P387" s="50">
        <v>0</v>
      </c>
      <c r="Q387" s="50">
        <v>0</v>
      </c>
      <c r="R387" s="35">
        <v>0</v>
      </c>
      <c r="S387" s="35">
        <v>0</v>
      </c>
      <c r="T387" s="35">
        <v>0</v>
      </c>
      <c r="U387" s="35">
        <v>0</v>
      </c>
      <c r="V387" s="35">
        <v>0</v>
      </c>
      <c r="W387" s="35">
        <v>0</v>
      </c>
      <c r="X387" s="35">
        <v>0</v>
      </c>
      <c r="Y387" s="35">
        <v>0</v>
      </c>
      <c r="Z387" s="35">
        <v>0</v>
      </c>
      <c r="AA387" s="35">
        <v>0</v>
      </c>
      <c r="AB387" s="35">
        <v>0</v>
      </c>
      <c r="AC387" s="35">
        <v>0</v>
      </c>
      <c r="AD387" s="35">
        <v>0</v>
      </c>
      <c r="AE387" s="35">
        <f t="shared" si="109"/>
        <v>0</v>
      </c>
      <c r="AF387" s="96">
        <v>0</v>
      </c>
      <c r="AG387" s="35">
        <f t="shared" si="110"/>
        <v>0</v>
      </c>
      <c r="AH387" s="96">
        <v>0</v>
      </c>
      <c r="AI387" s="36" t="s">
        <v>37</v>
      </c>
      <c r="AM387" s="15"/>
      <c r="AN387" s="20"/>
      <c r="AO387" s="15"/>
    </row>
    <row r="388" spans="1:41" ht="47.25" x14ac:dyDescent="0.25">
      <c r="A388" s="42" t="s">
        <v>961</v>
      </c>
      <c r="B388" s="93" t="s">
        <v>972</v>
      </c>
      <c r="C388" s="55" t="s">
        <v>973</v>
      </c>
      <c r="D388" s="35" t="s">
        <v>37</v>
      </c>
      <c r="E388" s="50" t="s">
        <v>37</v>
      </c>
      <c r="F388" s="35" t="s">
        <v>37</v>
      </c>
      <c r="G388" s="35" t="s">
        <v>37</v>
      </c>
      <c r="H388" s="35" t="s">
        <v>37</v>
      </c>
      <c r="I388" s="50" t="s">
        <v>37</v>
      </c>
      <c r="J388" s="35" t="s">
        <v>37</v>
      </c>
      <c r="K388" s="35" t="s">
        <v>37</v>
      </c>
      <c r="L388" s="50" t="s">
        <v>37</v>
      </c>
      <c r="M388" s="50" t="s">
        <v>37</v>
      </c>
      <c r="N388" s="35" t="s">
        <v>37</v>
      </c>
      <c r="O388" s="50" t="s">
        <v>37</v>
      </c>
      <c r="P388" s="50" t="s">
        <v>37</v>
      </c>
      <c r="Q388" s="50" t="s">
        <v>37</v>
      </c>
      <c r="R388" s="35">
        <v>0</v>
      </c>
      <c r="S388" s="35">
        <v>0</v>
      </c>
      <c r="T388" s="35">
        <v>0</v>
      </c>
      <c r="U388" s="35">
        <v>0</v>
      </c>
      <c r="V388" s="35">
        <v>0</v>
      </c>
      <c r="W388" s="35">
        <v>0</v>
      </c>
      <c r="X388" s="35">
        <v>0</v>
      </c>
      <c r="Y388" s="35">
        <v>0</v>
      </c>
      <c r="Z388" s="35">
        <v>0</v>
      </c>
      <c r="AA388" s="35">
        <v>0</v>
      </c>
      <c r="AB388" s="35">
        <v>0</v>
      </c>
      <c r="AC388" s="35">
        <v>0</v>
      </c>
      <c r="AD388" s="35">
        <v>0</v>
      </c>
      <c r="AE388" s="35" t="s">
        <v>37</v>
      </c>
      <c r="AF388" s="96" t="s">
        <v>37</v>
      </c>
      <c r="AG388" s="35" t="s">
        <v>37</v>
      </c>
      <c r="AH388" s="96" t="s">
        <v>37</v>
      </c>
      <c r="AI388" s="36" t="s">
        <v>974</v>
      </c>
      <c r="AM388" s="15"/>
      <c r="AN388" s="20"/>
      <c r="AO388" s="15"/>
    </row>
    <row r="389" spans="1:41" ht="31.5" x14ac:dyDescent="0.25">
      <c r="A389" s="27" t="s">
        <v>975</v>
      </c>
      <c r="B389" s="28" t="s">
        <v>183</v>
      </c>
      <c r="C389" s="29" t="s">
        <v>36</v>
      </c>
      <c r="D389" s="30">
        <f>SUM(D390)</f>
        <v>48</v>
      </c>
      <c r="E389" s="30">
        <f t="shared" ref="E389:AG389" si="111">SUM(E390)</f>
        <v>0</v>
      </c>
      <c r="F389" s="30">
        <f t="shared" si="111"/>
        <v>0</v>
      </c>
      <c r="G389" s="30">
        <f t="shared" si="111"/>
        <v>0</v>
      </c>
      <c r="H389" s="30">
        <f t="shared" si="111"/>
        <v>0</v>
      </c>
      <c r="I389" s="30">
        <f t="shared" si="111"/>
        <v>0</v>
      </c>
      <c r="J389" s="30">
        <f t="shared" si="111"/>
        <v>0</v>
      </c>
      <c r="K389" s="30">
        <f t="shared" si="111"/>
        <v>0</v>
      </c>
      <c r="L389" s="30">
        <f t="shared" si="111"/>
        <v>0</v>
      </c>
      <c r="M389" s="30">
        <f t="shared" si="111"/>
        <v>0</v>
      </c>
      <c r="N389" s="30">
        <f t="shared" si="111"/>
        <v>0</v>
      </c>
      <c r="O389" s="30">
        <f t="shared" si="111"/>
        <v>0</v>
      </c>
      <c r="P389" s="30">
        <f t="shared" si="111"/>
        <v>0</v>
      </c>
      <c r="Q389" s="30">
        <f t="shared" si="111"/>
        <v>0</v>
      </c>
      <c r="R389" s="30">
        <f t="shared" si="111"/>
        <v>0</v>
      </c>
      <c r="S389" s="30">
        <f t="shared" si="111"/>
        <v>0</v>
      </c>
      <c r="T389" s="30">
        <f t="shared" si="111"/>
        <v>0</v>
      </c>
      <c r="U389" s="30">
        <f t="shared" si="111"/>
        <v>0</v>
      </c>
      <c r="V389" s="30">
        <f t="shared" si="111"/>
        <v>0</v>
      </c>
      <c r="W389" s="30">
        <f t="shared" si="111"/>
        <v>0</v>
      </c>
      <c r="X389" s="30">
        <f t="shared" si="111"/>
        <v>0</v>
      </c>
      <c r="Y389" s="30">
        <f t="shared" si="111"/>
        <v>0</v>
      </c>
      <c r="Z389" s="30">
        <f t="shared" si="111"/>
        <v>0</v>
      </c>
      <c r="AA389" s="30">
        <f t="shared" si="111"/>
        <v>0</v>
      </c>
      <c r="AB389" s="30">
        <f t="shared" si="111"/>
        <v>0</v>
      </c>
      <c r="AC389" s="30">
        <f t="shared" si="111"/>
        <v>0</v>
      </c>
      <c r="AD389" s="30">
        <f t="shared" si="111"/>
        <v>0</v>
      </c>
      <c r="AE389" s="30">
        <f t="shared" si="111"/>
        <v>0</v>
      </c>
      <c r="AF389" s="31">
        <v>0</v>
      </c>
      <c r="AG389" s="30">
        <f t="shared" si="111"/>
        <v>0</v>
      </c>
      <c r="AH389" s="31">
        <v>0</v>
      </c>
      <c r="AI389" s="32" t="s">
        <v>37</v>
      </c>
      <c r="AM389" s="15"/>
      <c r="AN389" s="20"/>
      <c r="AO389" s="15"/>
    </row>
    <row r="390" spans="1:41" ht="31.5" x14ac:dyDescent="0.25">
      <c r="A390" s="33" t="s">
        <v>975</v>
      </c>
      <c r="B390" s="82" t="s">
        <v>976</v>
      </c>
      <c r="C390" s="34" t="s">
        <v>977</v>
      </c>
      <c r="D390" s="35">
        <v>48</v>
      </c>
      <c r="E390" s="35">
        <v>0</v>
      </c>
      <c r="F390" s="35">
        <v>0</v>
      </c>
      <c r="G390" s="35">
        <v>0</v>
      </c>
      <c r="H390" s="35">
        <v>0</v>
      </c>
      <c r="I390" s="35">
        <v>0</v>
      </c>
      <c r="J390" s="35">
        <v>0</v>
      </c>
      <c r="K390" s="35">
        <v>0</v>
      </c>
      <c r="L390" s="35">
        <v>0</v>
      </c>
      <c r="M390" s="35">
        <v>0</v>
      </c>
      <c r="N390" s="35">
        <v>0</v>
      </c>
      <c r="O390" s="35">
        <v>0</v>
      </c>
      <c r="P390" s="35">
        <v>0</v>
      </c>
      <c r="Q390" s="35">
        <v>0</v>
      </c>
      <c r="R390" s="35">
        <v>0</v>
      </c>
      <c r="S390" s="35">
        <v>0</v>
      </c>
      <c r="T390" s="35">
        <v>0</v>
      </c>
      <c r="U390" s="35">
        <v>0</v>
      </c>
      <c r="V390" s="35">
        <v>0</v>
      </c>
      <c r="W390" s="35">
        <v>0</v>
      </c>
      <c r="X390" s="35">
        <v>0</v>
      </c>
      <c r="Y390" s="35">
        <v>0</v>
      </c>
      <c r="Z390" s="35">
        <v>0</v>
      </c>
      <c r="AA390" s="35">
        <v>0</v>
      </c>
      <c r="AB390" s="35">
        <v>0</v>
      </c>
      <c r="AC390" s="35">
        <v>0</v>
      </c>
      <c r="AD390" s="35">
        <v>0</v>
      </c>
      <c r="AE390" s="35">
        <f>R390-E390</f>
        <v>0</v>
      </c>
      <c r="AF390" s="96">
        <v>0</v>
      </c>
      <c r="AG390" s="35">
        <f>S390-F390</f>
        <v>0</v>
      </c>
      <c r="AH390" s="96">
        <v>0</v>
      </c>
      <c r="AI390" s="36" t="s">
        <v>37</v>
      </c>
      <c r="AM390" s="15"/>
      <c r="AN390" s="20"/>
      <c r="AO390" s="15"/>
    </row>
    <row r="391" spans="1:41" ht="31.5" x14ac:dyDescent="0.25">
      <c r="A391" s="27" t="s">
        <v>978</v>
      </c>
      <c r="B391" s="28" t="s">
        <v>185</v>
      </c>
      <c r="C391" s="29" t="s">
        <v>36</v>
      </c>
      <c r="D391" s="30">
        <f t="shared" ref="D391:AE391" si="112">SUM(D392:D416)</f>
        <v>477.50901436999993</v>
      </c>
      <c r="E391" s="30">
        <f t="shared" si="112"/>
        <v>0</v>
      </c>
      <c r="F391" s="30">
        <f t="shared" si="112"/>
        <v>170.71793100999997</v>
      </c>
      <c r="G391" s="30">
        <f t="shared" si="112"/>
        <v>0</v>
      </c>
      <c r="H391" s="30">
        <f t="shared" si="112"/>
        <v>0</v>
      </c>
      <c r="I391" s="30">
        <f t="shared" si="112"/>
        <v>2.7890000000000001</v>
      </c>
      <c r="J391" s="30">
        <f t="shared" si="112"/>
        <v>0</v>
      </c>
      <c r="K391" s="30">
        <f t="shared" si="112"/>
        <v>0</v>
      </c>
      <c r="L391" s="30">
        <f t="shared" si="112"/>
        <v>0</v>
      </c>
      <c r="M391" s="30">
        <f t="shared" si="112"/>
        <v>1.6040000000000001</v>
      </c>
      <c r="N391" s="30">
        <f t="shared" si="112"/>
        <v>0</v>
      </c>
      <c r="O391" s="30">
        <f t="shared" si="112"/>
        <v>0</v>
      </c>
      <c r="P391" s="30">
        <f t="shared" si="112"/>
        <v>0</v>
      </c>
      <c r="Q391" s="30">
        <f t="shared" si="112"/>
        <v>0</v>
      </c>
      <c r="R391" s="30">
        <f t="shared" si="112"/>
        <v>0</v>
      </c>
      <c r="S391" s="30">
        <f t="shared" si="112"/>
        <v>97.155483219999994</v>
      </c>
      <c r="T391" s="30">
        <f t="shared" si="112"/>
        <v>0</v>
      </c>
      <c r="U391" s="30">
        <f t="shared" si="112"/>
        <v>0</v>
      </c>
      <c r="V391" s="30">
        <f t="shared" si="112"/>
        <v>1.3624999999999998</v>
      </c>
      <c r="W391" s="30">
        <f t="shared" si="112"/>
        <v>0</v>
      </c>
      <c r="X391" s="30">
        <f t="shared" si="112"/>
        <v>0</v>
      </c>
      <c r="Y391" s="30">
        <f t="shared" si="112"/>
        <v>10</v>
      </c>
      <c r="Z391" s="30">
        <f t="shared" si="112"/>
        <v>2.0950000000000002</v>
      </c>
      <c r="AA391" s="30">
        <f t="shared" si="112"/>
        <v>0</v>
      </c>
      <c r="AB391" s="30">
        <f t="shared" si="112"/>
        <v>0</v>
      </c>
      <c r="AC391" s="30">
        <f t="shared" si="112"/>
        <v>0</v>
      </c>
      <c r="AD391" s="30">
        <f t="shared" si="112"/>
        <v>0</v>
      </c>
      <c r="AE391" s="30">
        <f t="shared" si="112"/>
        <v>0</v>
      </c>
      <c r="AF391" s="31">
        <v>0</v>
      </c>
      <c r="AG391" s="30">
        <f>SUM(AG392:AG416)</f>
        <v>-73.562447789999993</v>
      </c>
      <c r="AH391" s="31">
        <f t="shared" si="95"/>
        <v>-0.43090053490450864</v>
      </c>
      <c r="AI391" s="32" t="s">
        <v>37</v>
      </c>
      <c r="AM391" s="15"/>
      <c r="AN391" s="20"/>
      <c r="AO391" s="15"/>
    </row>
    <row r="392" spans="1:41" ht="31.5" x14ac:dyDescent="0.25">
      <c r="A392" s="33" t="s">
        <v>978</v>
      </c>
      <c r="B392" s="85" t="s">
        <v>979</v>
      </c>
      <c r="C392" s="34" t="s">
        <v>980</v>
      </c>
      <c r="D392" s="35">
        <v>7.8475654299999995</v>
      </c>
      <c r="E392" s="35">
        <v>0</v>
      </c>
      <c r="F392" s="35">
        <v>0</v>
      </c>
      <c r="G392" s="35">
        <v>0</v>
      </c>
      <c r="H392" s="35">
        <v>0</v>
      </c>
      <c r="I392" s="35">
        <v>0</v>
      </c>
      <c r="J392" s="35">
        <v>0</v>
      </c>
      <c r="K392" s="35">
        <v>0</v>
      </c>
      <c r="L392" s="35">
        <v>0</v>
      </c>
      <c r="M392" s="35">
        <v>0</v>
      </c>
      <c r="N392" s="35">
        <v>0</v>
      </c>
      <c r="O392" s="35">
        <v>0</v>
      </c>
      <c r="P392" s="35">
        <v>0</v>
      </c>
      <c r="Q392" s="35">
        <v>0</v>
      </c>
      <c r="R392" s="35">
        <v>0</v>
      </c>
      <c r="S392" s="35">
        <v>0</v>
      </c>
      <c r="T392" s="35">
        <v>0</v>
      </c>
      <c r="U392" s="35">
        <v>0</v>
      </c>
      <c r="V392" s="35">
        <v>0</v>
      </c>
      <c r="W392" s="35">
        <v>0</v>
      </c>
      <c r="X392" s="35">
        <v>0</v>
      </c>
      <c r="Y392" s="35">
        <v>0</v>
      </c>
      <c r="Z392" s="35">
        <v>0</v>
      </c>
      <c r="AA392" s="35">
        <v>0</v>
      </c>
      <c r="AB392" s="35">
        <v>0</v>
      </c>
      <c r="AC392" s="35">
        <v>0</v>
      </c>
      <c r="AD392" s="35">
        <v>0</v>
      </c>
      <c r="AE392" s="35">
        <f t="shared" ref="AE392:AE416" si="113">R392-E392</f>
        <v>0</v>
      </c>
      <c r="AF392" s="96">
        <v>0</v>
      </c>
      <c r="AG392" s="35">
        <f t="shared" ref="AG392:AG416" si="114">S392-F392</f>
        <v>0</v>
      </c>
      <c r="AH392" s="96">
        <v>0</v>
      </c>
      <c r="AI392" s="36" t="s">
        <v>37</v>
      </c>
      <c r="AM392" s="15"/>
      <c r="AN392" s="20"/>
      <c r="AO392" s="15"/>
    </row>
    <row r="393" spans="1:41" ht="47.25" x14ac:dyDescent="0.25">
      <c r="A393" s="33" t="s">
        <v>978</v>
      </c>
      <c r="B393" s="85" t="s">
        <v>981</v>
      </c>
      <c r="C393" s="34" t="s">
        <v>982</v>
      </c>
      <c r="D393" s="35">
        <v>18.854687890000001</v>
      </c>
      <c r="E393" s="35">
        <v>0</v>
      </c>
      <c r="F393" s="35">
        <v>0</v>
      </c>
      <c r="G393" s="35">
        <v>0</v>
      </c>
      <c r="H393" s="35">
        <v>0</v>
      </c>
      <c r="I393" s="35">
        <v>0</v>
      </c>
      <c r="J393" s="35">
        <v>0</v>
      </c>
      <c r="K393" s="35">
        <v>0</v>
      </c>
      <c r="L393" s="35">
        <v>0</v>
      </c>
      <c r="M393" s="35">
        <v>0</v>
      </c>
      <c r="N393" s="35">
        <v>0</v>
      </c>
      <c r="O393" s="35">
        <v>0</v>
      </c>
      <c r="P393" s="35">
        <v>0</v>
      </c>
      <c r="Q393" s="35">
        <v>0</v>
      </c>
      <c r="R393" s="35">
        <v>0</v>
      </c>
      <c r="S393" s="35">
        <v>0</v>
      </c>
      <c r="T393" s="35">
        <v>0</v>
      </c>
      <c r="U393" s="35">
        <v>0</v>
      </c>
      <c r="V393" s="35">
        <v>0</v>
      </c>
      <c r="W393" s="35">
        <v>0</v>
      </c>
      <c r="X393" s="35">
        <v>0</v>
      </c>
      <c r="Y393" s="35">
        <v>0</v>
      </c>
      <c r="Z393" s="35">
        <v>0</v>
      </c>
      <c r="AA393" s="35">
        <v>0</v>
      </c>
      <c r="AB393" s="35">
        <v>0</v>
      </c>
      <c r="AC393" s="35">
        <v>0</v>
      </c>
      <c r="AD393" s="35">
        <v>0</v>
      </c>
      <c r="AE393" s="35">
        <f t="shared" si="113"/>
        <v>0</v>
      </c>
      <c r="AF393" s="96">
        <v>0</v>
      </c>
      <c r="AG393" s="35">
        <f t="shared" si="114"/>
        <v>0</v>
      </c>
      <c r="AH393" s="96">
        <v>0</v>
      </c>
      <c r="AI393" s="36" t="s">
        <v>37</v>
      </c>
      <c r="AM393" s="15"/>
      <c r="AN393" s="20"/>
      <c r="AO393" s="15"/>
    </row>
    <row r="394" spans="1:41" ht="31.5" x14ac:dyDescent="0.25">
      <c r="A394" s="33" t="s">
        <v>978</v>
      </c>
      <c r="B394" s="85" t="s">
        <v>983</v>
      </c>
      <c r="C394" s="34" t="s">
        <v>984</v>
      </c>
      <c r="D394" s="35">
        <v>11.50985285</v>
      </c>
      <c r="E394" s="35">
        <v>0</v>
      </c>
      <c r="F394" s="35">
        <v>0</v>
      </c>
      <c r="G394" s="35">
        <v>0</v>
      </c>
      <c r="H394" s="35">
        <v>0</v>
      </c>
      <c r="I394" s="35">
        <v>0</v>
      </c>
      <c r="J394" s="35">
        <v>0</v>
      </c>
      <c r="K394" s="35">
        <v>0</v>
      </c>
      <c r="L394" s="35">
        <v>0</v>
      </c>
      <c r="M394" s="35">
        <v>0</v>
      </c>
      <c r="N394" s="35">
        <v>0</v>
      </c>
      <c r="O394" s="35">
        <v>0</v>
      </c>
      <c r="P394" s="35">
        <v>0</v>
      </c>
      <c r="Q394" s="35">
        <v>0</v>
      </c>
      <c r="R394" s="35">
        <v>0</v>
      </c>
      <c r="S394" s="35">
        <v>0</v>
      </c>
      <c r="T394" s="35">
        <v>0</v>
      </c>
      <c r="U394" s="35">
        <v>0</v>
      </c>
      <c r="V394" s="35">
        <v>0</v>
      </c>
      <c r="W394" s="35">
        <v>0</v>
      </c>
      <c r="X394" s="35">
        <v>0</v>
      </c>
      <c r="Y394" s="35">
        <v>0</v>
      </c>
      <c r="Z394" s="35">
        <v>0</v>
      </c>
      <c r="AA394" s="35">
        <v>0</v>
      </c>
      <c r="AB394" s="35">
        <v>0</v>
      </c>
      <c r="AC394" s="35">
        <v>0</v>
      </c>
      <c r="AD394" s="35">
        <v>0</v>
      </c>
      <c r="AE394" s="35">
        <f t="shared" si="113"/>
        <v>0</v>
      </c>
      <c r="AF394" s="96">
        <v>0</v>
      </c>
      <c r="AG394" s="35">
        <f t="shared" si="114"/>
        <v>0</v>
      </c>
      <c r="AH394" s="96">
        <v>0</v>
      </c>
      <c r="AI394" s="36" t="s">
        <v>37</v>
      </c>
      <c r="AM394" s="15"/>
      <c r="AN394" s="20"/>
      <c r="AO394" s="15"/>
    </row>
    <row r="395" spans="1:41" ht="31.5" x14ac:dyDescent="0.25">
      <c r="A395" s="33" t="s">
        <v>978</v>
      </c>
      <c r="B395" s="85" t="s">
        <v>985</v>
      </c>
      <c r="C395" s="34" t="s">
        <v>986</v>
      </c>
      <c r="D395" s="35">
        <v>26.584896290000003</v>
      </c>
      <c r="E395" s="35">
        <v>0</v>
      </c>
      <c r="F395" s="35">
        <v>0</v>
      </c>
      <c r="G395" s="35">
        <v>0</v>
      </c>
      <c r="H395" s="35">
        <v>0</v>
      </c>
      <c r="I395" s="35">
        <v>0</v>
      </c>
      <c r="J395" s="35">
        <v>0</v>
      </c>
      <c r="K395" s="35">
        <v>0</v>
      </c>
      <c r="L395" s="35">
        <v>0</v>
      </c>
      <c r="M395" s="35">
        <v>0</v>
      </c>
      <c r="N395" s="35">
        <v>0</v>
      </c>
      <c r="O395" s="35">
        <v>0</v>
      </c>
      <c r="P395" s="35">
        <v>0</v>
      </c>
      <c r="Q395" s="35">
        <v>0</v>
      </c>
      <c r="R395" s="35">
        <v>0</v>
      </c>
      <c r="S395" s="35">
        <v>0</v>
      </c>
      <c r="T395" s="35">
        <v>0</v>
      </c>
      <c r="U395" s="35">
        <v>0</v>
      </c>
      <c r="V395" s="35">
        <v>0</v>
      </c>
      <c r="W395" s="35">
        <v>0</v>
      </c>
      <c r="X395" s="35">
        <v>0</v>
      </c>
      <c r="Y395" s="35">
        <v>0</v>
      </c>
      <c r="Z395" s="35">
        <v>0</v>
      </c>
      <c r="AA395" s="35">
        <v>0</v>
      </c>
      <c r="AB395" s="35">
        <v>0</v>
      </c>
      <c r="AC395" s="35">
        <v>0</v>
      </c>
      <c r="AD395" s="35">
        <v>0</v>
      </c>
      <c r="AE395" s="35">
        <f t="shared" si="113"/>
        <v>0</v>
      </c>
      <c r="AF395" s="96">
        <v>0</v>
      </c>
      <c r="AG395" s="35">
        <f t="shared" si="114"/>
        <v>0</v>
      </c>
      <c r="AH395" s="96">
        <v>0</v>
      </c>
      <c r="AI395" s="36" t="s">
        <v>37</v>
      </c>
      <c r="AM395" s="15"/>
      <c r="AN395" s="20"/>
      <c r="AO395" s="15"/>
    </row>
    <row r="396" spans="1:41" ht="47.25" x14ac:dyDescent="0.25">
      <c r="A396" s="33" t="s">
        <v>978</v>
      </c>
      <c r="B396" s="85" t="s">
        <v>987</v>
      </c>
      <c r="C396" s="34" t="s">
        <v>988</v>
      </c>
      <c r="D396" s="35">
        <v>8.0404785299999997</v>
      </c>
      <c r="E396" s="35">
        <v>0</v>
      </c>
      <c r="F396" s="35">
        <v>0</v>
      </c>
      <c r="G396" s="35">
        <v>0</v>
      </c>
      <c r="H396" s="35">
        <v>0</v>
      </c>
      <c r="I396" s="35">
        <v>0</v>
      </c>
      <c r="J396" s="35">
        <v>0</v>
      </c>
      <c r="K396" s="35">
        <v>0</v>
      </c>
      <c r="L396" s="35">
        <v>0</v>
      </c>
      <c r="M396" s="35">
        <v>0</v>
      </c>
      <c r="N396" s="35">
        <v>0</v>
      </c>
      <c r="O396" s="35">
        <v>0</v>
      </c>
      <c r="P396" s="35">
        <v>0</v>
      </c>
      <c r="Q396" s="35">
        <v>0</v>
      </c>
      <c r="R396" s="35">
        <v>0</v>
      </c>
      <c r="S396" s="35">
        <v>0</v>
      </c>
      <c r="T396" s="35">
        <v>0</v>
      </c>
      <c r="U396" s="35">
        <v>0</v>
      </c>
      <c r="V396" s="35">
        <v>0</v>
      </c>
      <c r="W396" s="35">
        <v>0</v>
      </c>
      <c r="X396" s="35">
        <v>0</v>
      </c>
      <c r="Y396" s="35">
        <v>0</v>
      </c>
      <c r="Z396" s="35">
        <v>0</v>
      </c>
      <c r="AA396" s="35">
        <v>0</v>
      </c>
      <c r="AB396" s="35">
        <v>0</v>
      </c>
      <c r="AC396" s="35">
        <v>0</v>
      </c>
      <c r="AD396" s="35">
        <v>0</v>
      </c>
      <c r="AE396" s="35">
        <f t="shared" si="113"/>
        <v>0</v>
      </c>
      <c r="AF396" s="96">
        <v>0</v>
      </c>
      <c r="AG396" s="35">
        <f t="shared" si="114"/>
        <v>0</v>
      </c>
      <c r="AH396" s="96">
        <v>0</v>
      </c>
      <c r="AI396" s="36" t="s">
        <v>37</v>
      </c>
      <c r="AM396" s="15"/>
      <c r="AN396" s="20"/>
      <c r="AO396" s="15"/>
    </row>
    <row r="397" spans="1:41" ht="63" x14ac:dyDescent="0.25">
      <c r="A397" s="33" t="s">
        <v>978</v>
      </c>
      <c r="B397" s="85" t="s">
        <v>989</v>
      </c>
      <c r="C397" s="34" t="s">
        <v>990</v>
      </c>
      <c r="D397" s="35">
        <v>45.268753260000004</v>
      </c>
      <c r="E397" s="35">
        <v>0</v>
      </c>
      <c r="F397" s="35">
        <v>0</v>
      </c>
      <c r="G397" s="35">
        <v>0</v>
      </c>
      <c r="H397" s="35">
        <v>0</v>
      </c>
      <c r="I397" s="35">
        <v>0</v>
      </c>
      <c r="J397" s="35">
        <v>0</v>
      </c>
      <c r="K397" s="35">
        <v>0</v>
      </c>
      <c r="L397" s="35">
        <v>0</v>
      </c>
      <c r="M397" s="35">
        <v>0</v>
      </c>
      <c r="N397" s="35">
        <v>0</v>
      </c>
      <c r="O397" s="35">
        <v>0</v>
      </c>
      <c r="P397" s="35">
        <v>0</v>
      </c>
      <c r="Q397" s="35">
        <v>0</v>
      </c>
      <c r="R397" s="35">
        <v>0</v>
      </c>
      <c r="S397" s="35">
        <v>0</v>
      </c>
      <c r="T397" s="35">
        <v>0</v>
      </c>
      <c r="U397" s="35">
        <v>0</v>
      </c>
      <c r="V397" s="35">
        <v>0</v>
      </c>
      <c r="W397" s="35">
        <v>0</v>
      </c>
      <c r="X397" s="35">
        <v>0</v>
      </c>
      <c r="Y397" s="35">
        <v>0</v>
      </c>
      <c r="Z397" s="35">
        <v>0</v>
      </c>
      <c r="AA397" s="35">
        <v>0</v>
      </c>
      <c r="AB397" s="35">
        <v>0</v>
      </c>
      <c r="AC397" s="35">
        <v>0</v>
      </c>
      <c r="AD397" s="35">
        <v>0</v>
      </c>
      <c r="AE397" s="35">
        <f t="shared" si="113"/>
        <v>0</v>
      </c>
      <c r="AF397" s="96">
        <v>0</v>
      </c>
      <c r="AG397" s="35">
        <f t="shared" si="114"/>
        <v>0</v>
      </c>
      <c r="AH397" s="96">
        <v>0</v>
      </c>
      <c r="AI397" s="36" t="s">
        <v>37</v>
      </c>
      <c r="AM397" s="15"/>
      <c r="AN397" s="20"/>
      <c r="AO397" s="15"/>
    </row>
    <row r="398" spans="1:41" ht="47.25" x14ac:dyDescent="0.25">
      <c r="A398" s="33" t="s">
        <v>978</v>
      </c>
      <c r="B398" s="85" t="s">
        <v>991</v>
      </c>
      <c r="C398" s="34" t="s">
        <v>992</v>
      </c>
      <c r="D398" s="35">
        <v>32.916095599999998</v>
      </c>
      <c r="E398" s="35">
        <v>0</v>
      </c>
      <c r="F398" s="35">
        <v>0</v>
      </c>
      <c r="G398" s="35">
        <v>0</v>
      </c>
      <c r="H398" s="35">
        <v>0</v>
      </c>
      <c r="I398" s="35">
        <v>0</v>
      </c>
      <c r="J398" s="35">
        <v>0</v>
      </c>
      <c r="K398" s="35">
        <v>0</v>
      </c>
      <c r="L398" s="35">
        <v>0</v>
      </c>
      <c r="M398" s="35">
        <v>0</v>
      </c>
      <c r="N398" s="35">
        <v>0</v>
      </c>
      <c r="O398" s="35">
        <v>0</v>
      </c>
      <c r="P398" s="35">
        <v>0</v>
      </c>
      <c r="Q398" s="35">
        <v>0</v>
      </c>
      <c r="R398" s="35">
        <v>0</v>
      </c>
      <c r="S398" s="35">
        <v>0</v>
      </c>
      <c r="T398" s="35">
        <v>0</v>
      </c>
      <c r="U398" s="35">
        <v>0</v>
      </c>
      <c r="V398" s="35">
        <v>0</v>
      </c>
      <c r="W398" s="35">
        <v>0</v>
      </c>
      <c r="X398" s="35">
        <v>0</v>
      </c>
      <c r="Y398" s="35">
        <v>0</v>
      </c>
      <c r="Z398" s="35">
        <v>0</v>
      </c>
      <c r="AA398" s="35">
        <v>0</v>
      </c>
      <c r="AB398" s="35">
        <v>0</v>
      </c>
      <c r="AC398" s="35">
        <v>0</v>
      </c>
      <c r="AD398" s="35">
        <v>0</v>
      </c>
      <c r="AE398" s="35">
        <f t="shared" si="113"/>
        <v>0</v>
      </c>
      <c r="AF398" s="96">
        <v>0</v>
      </c>
      <c r="AG398" s="35">
        <f t="shared" si="114"/>
        <v>0</v>
      </c>
      <c r="AH398" s="96">
        <v>0</v>
      </c>
      <c r="AI398" s="36" t="s">
        <v>37</v>
      </c>
      <c r="AM398" s="15"/>
      <c r="AN398" s="20"/>
      <c r="AO398" s="15"/>
    </row>
    <row r="399" spans="1:41" ht="47.25" x14ac:dyDescent="0.25">
      <c r="A399" s="33" t="s">
        <v>978</v>
      </c>
      <c r="B399" s="85" t="s">
        <v>993</v>
      </c>
      <c r="C399" s="34" t="s">
        <v>994</v>
      </c>
      <c r="D399" s="35">
        <v>5.0769866199999996</v>
      </c>
      <c r="E399" s="35">
        <v>0</v>
      </c>
      <c r="F399" s="35">
        <v>0</v>
      </c>
      <c r="G399" s="35">
        <v>0</v>
      </c>
      <c r="H399" s="35">
        <v>0</v>
      </c>
      <c r="I399" s="35">
        <v>0</v>
      </c>
      <c r="J399" s="35">
        <v>0</v>
      </c>
      <c r="K399" s="35">
        <v>0</v>
      </c>
      <c r="L399" s="35">
        <v>0</v>
      </c>
      <c r="M399" s="35">
        <v>0</v>
      </c>
      <c r="N399" s="35">
        <v>0</v>
      </c>
      <c r="O399" s="35">
        <v>0</v>
      </c>
      <c r="P399" s="35">
        <v>0</v>
      </c>
      <c r="Q399" s="35">
        <v>0</v>
      </c>
      <c r="R399" s="35">
        <v>0</v>
      </c>
      <c r="S399" s="35">
        <v>0</v>
      </c>
      <c r="T399" s="35">
        <v>0</v>
      </c>
      <c r="U399" s="35">
        <v>0</v>
      </c>
      <c r="V399" s="35">
        <v>0</v>
      </c>
      <c r="W399" s="35">
        <v>0</v>
      </c>
      <c r="X399" s="35">
        <v>0</v>
      </c>
      <c r="Y399" s="35">
        <v>0</v>
      </c>
      <c r="Z399" s="35">
        <v>0</v>
      </c>
      <c r="AA399" s="35">
        <v>0</v>
      </c>
      <c r="AB399" s="35">
        <v>0</v>
      </c>
      <c r="AC399" s="35">
        <v>0</v>
      </c>
      <c r="AD399" s="35">
        <v>0</v>
      </c>
      <c r="AE399" s="35">
        <f t="shared" si="113"/>
        <v>0</v>
      </c>
      <c r="AF399" s="96">
        <v>0</v>
      </c>
      <c r="AG399" s="35">
        <f t="shared" si="114"/>
        <v>0</v>
      </c>
      <c r="AH399" s="96">
        <v>0</v>
      </c>
      <c r="AI399" s="36" t="s">
        <v>37</v>
      </c>
      <c r="AM399" s="15"/>
      <c r="AN399" s="20"/>
      <c r="AO399" s="15"/>
    </row>
    <row r="400" spans="1:41" ht="47.25" x14ac:dyDescent="0.25">
      <c r="A400" s="33" t="s">
        <v>978</v>
      </c>
      <c r="B400" s="85" t="s">
        <v>995</v>
      </c>
      <c r="C400" s="34" t="s">
        <v>996</v>
      </c>
      <c r="D400" s="35">
        <v>11.431941469999998</v>
      </c>
      <c r="E400" s="35">
        <v>0</v>
      </c>
      <c r="F400" s="35">
        <v>0</v>
      </c>
      <c r="G400" s="35">
        <v>0</v>
      </c>
      <c r="H400" s="35">
        <v>0</v>
      </c>
      <c r="I400" s="35">
        <v>0</v>
      </c>
      <c r="J400" s="35">
        <v>0</v>
      </c>
      <c r="K400" s="35">
        <v>0</v>
      </c>
      <c r="L400" s="35">
        <v>0</v>
      </c>
      <c r="M400" s="35">
        <v>0</v>
      </c>
      <c r="N400" s="35">
        <v>0</v>
      </c>
      <c r="O400" s="35">
        <v>0</v>
      </c>
      <c r="P400" s="35">
        <v>0</v>
      </c>
      <c r="Q400" s="35">
        <v>0</v>
      </c>
      <c r="R400" s="35">
        <v>0</v>
      </c>
      <c r="S400" s="35">
        <v>0</v>
      </c>
      <c r="T400" s="35">
        <v>0</v>
      </c>
      <c r="U400" s="35">
        <v>0</v>
      </c>
      <c r="V400" s="35">
        <v>0</v>
      </c>
      <c r="W400" s="35">
        <v>0</v>
      </c>
      <c r="X400" s="35">
        <v>0</v>
      </c>
      <c r="Y400" s="35">
        <v>0</v>
      </c>
      <c r="Z400" s="35">
        <v>0</v>
      </c>
      <c r="AA400" s="35">
        <v>0</v>
      </c>
      <c r="AB400" s="35">
        <v>0</v>
      </c>
      <c r="AC400" s="35">
        <v>0</v>
      </c>
      <c r="AD400" s="35">
        <v>0</v>
      </c>
      <c r="AE400" s="35">
        <f t="shared" si="113"/>
        <v>0</v>
      </c>
      <c r="AF400" s="96">
        <v>0</v>
      </c>
      <c r="AG400" s="35">
        <f t="shared" si="114"/>
        <v>0</v>
      </c>
      <c r="AH400" s="96">
        <v>0</v>
      </c>
      <c r="AI400" s="36" t="s">
        <v>37</v>
      </c>
      <c r="AM400" s="15"/>
      <c r="AN400" s="20"/>
      <c r="AO400" s="15"/>
    </row>
    <row r="401" spans="1:41" ht="47.25" x14ac:dyDescent="0.25">
      <c r="A401" s="33" t="s">
        <v>978</v>
      </c>
      <c r="B401" s="85" t="s">
        <v>997</v>
      </c>
      <c r="C401" s="34" t="s">
        <v>998</v>
      </c>
      <c r="D401" s="35">
        <v>13.200755130000001</v>
      </c>
      <c r="E401" s="35">
        <v>0</v>
      </c>
      <c r="F401" s="35">
        <v>0</v>
      </c>
      <c r="G401" s="35">
        <v>0</v>
      </c>
      <c r="H401" s="35">
        <v>0</v>
      </c>
      <c r="I401" s="35">
        <v>0</v>
      </c>
      <c r="J401" s="35">
        <v>0</v>
      </c>
      <c r="K401" s="35">
        <v>0</v>
      </c>
      <c r="L401" s="35">
        <v>0</v>
      </c>
      <c r="M401" s="35">
        <v>0</v>
      </c>
      <c r="N401" s="35">
        <v>0</v>
      </c>
      <c r="O401" s="35">
        <v>0</v>
      </c>
      <c r="P401" s="35">
        <v>0</v>
      </c>
      <c r="Q401" s="35">
        <v>0</v>
      </c>
      <c r="R401" s="35">
        <v>0</v>
      </c>
      <c r="S401" s="35">
        <v>0</v>
      </c>
      <c r="T401" s="35">
        <v>0</v>
      </c>
      <c r="U401" s="35">
        <v>0</v>
      </c>
      <c r="V401" s="35">
        <v>0</v>
      </c>
      <c r="W401" s="35">
        <v>0</v>
      </c>
      <c r="X401" s="35">
        <v>0</v>
      </c>
      <c r="Y401" s="35">
        <v>0</v>
      </c>
      <c r="Z401" s="35">
        <v>0</v>
      </c>
      <c r="AA401" s="35">
        <v>0</v>
      </c>
      <c r="AB401" s="35">
        <v>0</v>
      </c>
      <c r="AC401" s="35">
        <v>0</v>
      </c>
      <c r="AD401" s="35">
        <v>0</v>
      </c>
      <c r="AE401" s="35">
        <f t="shared" si="113"/>
        <v>0</v>
      </c>
      <c r="AF401" s="96">
        <v>0</v>
      </c>
      <c r="AG401" s="35">
        <f t="shared" si="114"/>
        <v>0</v>
      </c>
      <c r="AH401" s="96">
        <v>0</v>
      </c>
      <c r="AI401" s="36" t="s">
        <v>37</v>
      </c>
      <c r="AM401" s="15"/>
      <c r="AN401" s="20"/>
      <c r="AO401" s="15"/>
    </row>
    <row r="402" spans="1:41" ht="47.25" x14ac:dyDescent="0.25">
      <c r="A402" s="33" t="s">
        <v>978</v>
      </c>
      <c r="B402" s="85" t="s">
        <v>999</v>
      </c>
      <c r="C402" s="34" t="s">
        <v>1000</v>
      </c>
      <c r="D402" s="35">
        <v>15.920490139999998</v>
      </c>
      <c r="E402" s="35">
        <v>0</v>
      </c>
      <c r="F402" s="35">
        <v>0</v>
      </c>
      <c r="G402" s="35">
        <v>0</v>
      </c>
      <c r="H402" s="35">
        <v>0</v>
      </c>
      <c r="I402" s="35">
        <v>0</v>
      </c>
      <c r="J402" s="35">
        <v>0</v>
      </c>
      <c r="K402" s="35">
        <v>0</v>
      </c>
      <c r="L402" s="35">
        <v>0</v>
      </c>
      <c r="M402" s="35">
        <v>0</v>
      </c>
      <c r="N402" s="35">
        <v>0</v>
      </c>
      <c r="O402" s="35">
        <v>0</v>
      </c>
      <c r="P402" s="35">
        <v>0</v>
      </c>
      <c r="Q402" s="35">
        <v>0</v>
      </c>
      <c r="R402" s="35">
        <v>0</v>
      </c>
      <c r="S402" s="35">
        <v>0</v>
      </c>
      <c r="T402" s="35">
        <v>0</v>
      </c>
      <c r="U402" s="35">
        <v>0</v>
      </c>
      <c r="V402" s="35">
        <v>0</v>
      </c>
      <c r="W402" s="35">
        <v>0</v>
      </c>
      <c r="X402" s="35">
        <v>0</v>
      </c>
      <c r="Y402" s="35">
        <v>0</v>
      </c>
      <c r="Z402" s="35">
        <v>0</v>
      </c>
      <c r="AA402" s="35">
        <v>0</v>
      </c>
      <c r="AB402" s="35">
        <v>0</v>
      </c>
      <c r="AC402" s="35">
        <v>0</v>
      </c>
      <c r="AD402" s="35">
        <v>0</v>
      </c>
      <c r="AE402" s="35">
        <f t="shared" si="113"/>
        <v>0</v>
      </c>
      <c r="AF402" s="96">
        <v>0</v>
      </c>
      <c r="AG402" s="35">
        <f t="shared" si="114"/>
        <v>0</v>
      </c>
      <c r="AH402" s="96">
        <v>0</v>
      </c>
      <c r="AI402" s="36" t="s">
        <v>37</v>
      </c>
      <c r="AM402" s="15"/>
      <c r="AN402" s="20"/>
      <c r="AO402" s="15"/>
    </row>
    <row r="403" spans="1:41" ht="47.25" x14ac:dyDescent="0.25">
      <c r="A403" s="33" t="s">
        <v>978</v>
      </c>
      <c r="B403" s="85" t="s">
        <v>1001</v>
      </c>
      <c r="C403" s="34" t="s">
        <v>1002</v>
      </c>
      <c r="D403" s="35">
        <v>14.716154710000001</v>
      </c>
      <c r="E403" s="35">
        <v>0</v>
      </c>
      <c r="F403" s="35">
        <v>0</v>
      </c>
      <c r="G403" s="35">
        <v>0</v>
      </c>
      <c r="H403" s="35">
        <v>0</v>
      </c>
      <c r="I403" s="35">
        <v>0</v>
      </c>
      <c r="J403" s="35">
        <v>0</v>
      </c>
      <c r="K403" s="35">
        <v>0</v>
      </c>
      <c r="L403" s="35">
        <v>0</v>
      </c>
      <c r="M403" s="35">
        <v>0</v>
      </c>
      <c r="N403" s="35">
        <v>0</v>
      </c>
      <c r="O403" s="35">
        <v>0</v>
      </c>
      <c r="P403" s="35">
        <v>0</v>
      </c>
      <c r="Q403" s="35">
        <v>0</v>
      </c>
      <c r="R403" s="35">
        <v>0</v>
      </c>
      <c r="S403" s="35">
        <v>0</v>
      </c>
      <c r="T403" s="35">
        <v>0</v>
      </c>
      <c r="U403" s="35">
        <v>0</v>
      </c>
      <c r="V403" s="35">
        <v>0</v>
      </c>
      <c r="W403" s="35">
        <v>0</v>
      </c>
      <c r="X403" s="35">
        <v>0</v>
      </c>
      <c r="Y403" s="35">
        <v>0</v>
      </c>
      <c r="Z403" s="35">
        <v>0</v>
      </c>
      <c r="AA403" s="35">
        <v>0</v>
      </c>
      <c r="AB403" s="35">
        <v>0</v>
      </c>
      <c r="AC403" s="35">
        <v>0</v>
      </c>
      <c r="AD403" s="35">
        <v>0</v>
      </c>
      <c r="AE403" s="35">
        <f t="shared" si="113"/>
        <v>0</v>
      </c>
      <c r="AF403" s="96">
        <v>0</v>
      </c>
      <c r="AG403" s="35">
        <f t="shared" si="114"/>
        <v>0</v>
      </c>
      <c r="AH403" s="96">
        <v>0</v>
      </c>
      <c r="AI403" s="36" t="s">
        <v>37</v>
      </c>
      <c r="AM403" s="15"/>
      <c r="AN403" s="20"/>
      <c r="AO403" s="15"/>
    </row>
    <row r="404" spans="1:41" ht="126" x14ac:dyDescent="0.25">
      <c r="A404" s="33" t="s">
        <v>978</v>
      </c>
      <c r="B404" s="85" t="s">
        <v>1003</v>
      </c>
      <c r="C404" s="34" t="s">
        <v>1004</v>
      </c>
      <c r="D404" s="35">
        <v>22.518999999999998</v>
      </c>
      <c r="E404" s="35">
        <v>0</v>
      </c>
      <c r="F404" s="35">
        <v>22.518999999999998</v>
      </c>
      <c r="G404" s="35">
        <v>0</v>
      </c>
      <c r="H404" s="35">
        <v>0</v>
      </c>
      <c r="I404" s="35">
        <v>0.63200000000000001</v>
      </c>
      <c r="J404" s="35">
        <v>0</v>
      </c>
      <c r="K404" s="35" t="s">
        <v>208</v>
      </c>
      <c r="L404" s="35">
        <v>0</v>
      </c>
      <c r="M404" s="35">
        <v>0</v>
      </c>
      <c r="N404" s="35">
        <v>0</v>
      </c>
      <c r="O404" s="35">
        <v>0</v>
      </c>
      <c r="P404" s="35">
        <v>0</v>
      </c>
      <c r="Q404" s="35">
        <v>0</v>
      </c>
      <c r="R404" s="35">
        <v>0</v>
      </c>
      <c r="S404" s="35">
        <v>0</v>
      </c>
      <c r="T404" s="35">
        <v>0</v>
      </c>
      <c r="U404" s="35">
        <v>0</v>
      </c>
      <c r="V404" s="35">
        <v>0</v>
      </c>
      <c r="W404" s="35">
        <v>0</v>
      </c>
      <c r="X404" s="35">
        <v>0</v>
      </c>
      <c r="Y404" s="35">
        <v>0</v>
      </c>
      <c r="Z404" s="35">
        <v>0</v>
      </c>
      <c r="AA404" s="35">
        <v>0</v>
      </c>
      <c r="AB404" s="35">
        <v>0</v>
      </c>
      <c r="AC404" s="35">
        <v>0</v>
      </c>
      <c r="AD404" s="35">
        <v>0</v>
      </c>
      <c r="AE404" s="35">
        <f t="shared" si="113"/>
        <v>0</v>
      </c>
      <c r="AF404" s="96">
        <v>0</v>
      </c>
      <c r="AG404" s="35">
        <f t="shared" si="114"/>
        <v>-22.518999999999998</v>
      </c>
      <c r="AH404" s="96">
        <f t="shared" si="95"/>
        <v>-1</v>
      </c>
      <c r="AI404" s="36" t="s">
        <v>1005</v>
      </c>
      <c r="AM404" s="15"/>
      <c r="AN404" s="20"/>
      <c r="AO404" s="15"/>
    </row>
    <row r="405" spans="1:41" ht="47.25" x14ac:dyDescent="0.25">
      <c r="A405" s="33" t="s">
        <v>978</v>
      </c>
      <c r="B405" s="85" t="s">
        <v>1006</v>
      </c>
      <c r="C405" s="34" t="s">
        <v>1007</v>
      </c>
      <c r="D405" s="35">
        <v>20.067</v>
      </c>
      <c r="E405" s="35">
        <v>0</v>
      </c>
      <c r="F405" s="35">
        <v>20.067</v>
      </c>
      <c r="G405" s="35">
        <v>0</v>
      </c>
      <c r="H405" s="35">
        <v>0</v>
      </c>
      <c r="I405" s="35">
        <v>0.45400000000000001</v>
      </c>
      <c r="J405" s="35">
        <v>0</v>
      </c>
      <c r="K405" s="35" t="s">
        <v>208</v>
      </c>
      <c r="L405" s="35">
        <v>0</v>
      </c>
      <c r="M405" s="35">
        <v>0</v>
      </c>
      <c r="N405" s="35">
        <v>0</v>
      </c>
      <c r="O405" s="35">
        <v>0</v>
      </c>
      <c r="P405" s="35">
        <v>0</v>
      </c>
      <c r="Q405" s="35">
        <v>0</v>
      </c>
      <c r="R405" s="35">
        <v>0</v>
      </c>
      <c r="S405" s="35">
        <v>18.257774260000001</v>
      </c>
      <c r="T405" s="35">
        <v>0</v>
      </c>
      <c r="U405" s="35">
        <v>0</v>
      </c>
      <c r="V405" s="35">
        <v>0.45</v>
      </c>
      <c r="W405" s="35">
        <v>0</v>
      </c>
      <c r="X405" s="35" t="s">
        <v>208</v>
      </c>
      <c r="Y405" s="35">
        <v>0</v>
      </c>
      <c r="Z405" s="35">
        <v>0</v>
      </c>
      <c r="AA405" s="35">
        <v>0</v>
      </c>
      <c r="AB405" s="35">
        <v>0</v>
      </c>
      <c r="AC405" s="35">
        <v>0</v>
      </c>
      <c r="AD405" s="35">
        <v>0</v>
      </c>
      <c r="AE405" s="35">
        <f t="shared" si="113"/>
        <v>0</v>
      </c>
      <c r="AF405" s="96">
        <v>0</v>
      </c>
      <c r="AG405" s="35">
        <f t="shared" si="114"/>
        <v>-1.8092257399999987</v>
      </c>
      <c r="AH405" s="96">
        <f t="shared" si="95"/>
        <v>-9.0159253500772349E-2</v>
      </c>
      <c r="AI405" s="36" t="s">
        <v>37</v>
      </c>
      <c r="AM405" s="15"/>
      <c r="AN405" s="20"/>
      <c r="AO405" s="15"/>
    </row>
    <row r="406" spans="1:41" ht="47.25" x14ac:dyDescent="0.25">
      <c r="A406" s="33" t="s">
        <v>978</v>
      </c>
      <c r="B406" s="85" t="s">
        <v>1008</v>
      </c>
      <c r="C406" s="34" t="s">
        <v>1009</v>
      </c>
      <c r="D406" s="35">
        <v>13.231999999999999</v>
      </c>
      <c r="E406" s="35">
        <v>0</v>
      </c>
      <c r="F406" s="35">
        <v>13.231999999999999</v>
      </c>
      <c r="G406" s="35">
        <v>0</v>
      </c>
      <c r="H406" s="35">
        <v>0</v>
      </c>
      <c r="I406" s="35">
        <v>0.22</v>
      </c>
      <c r="J406" s="35">
        <v>0</v>
      </c>
      <c r="K406" s="35" t="s">
        <v>208</v>
      </c>
      <c r="L406" s="35">
        <v>0</v>
      </c>
      <c r="M406" s="35">
        <v>0</v>
      </c>
      <c r="N406" s="35">
        <v>0</v>
      </c>
      <c r="O406" s="35">
        <v>0</v>
      </c>
      <c r="P406" s="35">
        <v>0</v>
      </c>
      <c r="Q406" s="35">
        <v>0</v>
      </c>
      <c r="R406" s="35">
        <v>0</v>
      </c>
      <c r="S406" s="35">
        <v>11.39008931</v>
      </c>
      <c r="T406" s="35">
        <v>0</v>
      </c>
      <c r="U406" s="35">
        <v>0</v>
      </c>
      <c r="V406" s="35">
        <v>0.2225</v>
      </c>
      <c r="W406" s="35">
        <v>0</v>
      </c>
      <c r="X406" s="35" t="s">
        <v>208</v>
      </c>
      <c r="Y406" s="35">
        <v>0</v>
      </c>
      <c r="Z406" s="35">
        <v>0</v>
      </c>
      <c r="AA406" s="35">
        <v>0</v>
      </c>
      <c r="AB406" s="35">
        <v>0</v>
      </c>
      <c r="AC406" s="35">
        <v>0</v>
      </c>
      <c r="AD406" s="35">
        <v>0</v>
      </c>
      <c r="AE406" s="35">
        <f t="shared" si="113"/>
        <v>0</v>
      </c>
      <c r="AF406" s="96">
        <v>0</v>
      </c>
      <c r="AG406" s="35">
        <f t="shared" si="114"/>
        <v>-1.8419106899999989</v>
      </c>
      <c r="AH406" s="96">
        <f t="shared" si="95"/>
        <v>-0.13920123110640861</v>
      </c>
      <c r="AI406" s="36" t="s">
        <v>1010</v>
      </c>
      <c r="AM406" s="15"/>
      <c r="AN406" s="20"/>
      <c r="AO406" s="15"/>
    </row>
    <row r="407" spans="1:41" ht="47.25" x14ac:dyDescent="0.25">
      <c r="A407" s="33" t="s">
        <v>978</v>
      </c>
      <c r="B407" s="85" t="s">
        <v>1011</v>
      </c>
      <c r="C407" s="34" t="s">
        <v>1012</v>
      </c>
      <c r="D407" s="35">
        <v>21.841000000000001</v>
      </c>
      <c r="E407" s="35">
        <v>0</v>
      </c>
      <c r="F407" s="35">
        <v>21.841000000000001</v>
      </c>
      <c r="G407" s="35">
        <v>0</v>
      </c>
      <c r="H407" s="35">
        <v>0</v>
      </c>
      <c r="I407" s="35">
        <v>0.29199999999999998</v>
      </c>
      <c r="J407" s="35">
        <v>0</v>
      </c>
      <c r="K407" s="35" t="s">
        <v>208</v>
      </c>
      <c r="L407" s="35">
        <v>0</v>
      </c>
      <c r="M407" s="35">
        <v>0</v>
      </c>
      <c r="N407" s="35">
        <v>0</v>
      </c>
      <c r="O407" s="35">
        <v>0</v>
      </c>
      <c r="P407" s="35">
        <v>0</v>
      </c>
      <c r="Q407" s="35">
        <v>0</v>
      </c>
      <c r="R407" s="35">
        <v>0</v>
      </c>
      <c r="S407" s="35">
        <v>19.79857165</v>
      </c>
      <c r="T407" s="35">
        <v>0</v>
      </c>
      <c r="U407" s="35">
        <v>0</v>
      </c>
      <c r="V407" s="35">
        <v>0.28599999999999998</v>
      </c>
      <c r="W407" s="35">
        <v>0</v>
      </c>
      <c r="X407" s="35" t="s">
        <v>208</v>
      </c>
      <c r="Y407" s="35">
        <v>0</v>
      </c>
      <c r="Z407" s="35">
        <v>0</v>
      </c>
      <c r="AA407" s="35">
        <v>0</v>
      </c>
      <c r="AB407" s="35">
        <v>0</v>
      </c>
      <c r="AC407" s="35">
        <v>0</v>
      </c>
      <c r="AD407" s="35">
        <v>0</v>
      </c>
      <c r="AE407" s="35">
        <f t="shared" si="113"/>
        <v>0</v>
      </c>
      <c r="AF407" s="96">
        <v>0</v>
      </c>
      <c r="AG407" s="35">
        <f t="shared" si="114"/>
        <v>-2.0424283500000016</v>
      </c>
      <c r="AH407" s="96">
        <f t="shared" si="95"/>
        <v>-9.3513499839750991E-2</v>
      </c>
      <c r="AI407" s="36" t="s">
        <v>37</v>
      </c>
      <c r="AM407" s="15"/>
      <c r="AN407" s="20"/>
      <c r="AO407" s="15"/>
    </row>
    <row r="408" spans="1:41" ht="126" x14ac:dyDescent="0.25">
      <c r="A408" s="33" t="s">
        <v>978</v>
      </c>
      <c r="B408" s="85" t="s">
        <v>1013</v>
      </c>
      <c r="C408" s="34" t="s">
        <v>1014</v>
      </c>
      <c r="D408" s="35">
        <v>4.351</v>
      </c>
      <c r="E408" s="35">
        <v>0</v>
      </c>
      <c r="F408" s="35">
        <v>4.351</v>
      </c>
      <c r="G408" s="35">
        <v>0</v>
      </c>
      <c r="H408" s="35">
        <v>0</v>
      </c>
      <c r="I408" s="35">
        <v>7.5999999999999998E-2</v>
      </c>
      <c r="J408" s="35">
        <v>0</v>
      </c>
      <c r="K408" s="35" t="s">
        <v>208</v>
      </c>
      <c r="L408" s="35">
        <v>0</v>
      </c>
      <c r="M408" s="35">
        <v>0</v>
      </c>
      <c r="N408" s="35">
        <v>0</v>
      </c>
      <c r="O408" s="35">
        <v>0</v>
      </c>
      <c r="P408" s="35">
        <v>0</v>
      </c>
      <c r="Q408" s="35">
        <v>0</v>
      </c>
      <c r="R408" s="35">
        <v>0</v>
      </c>
      <c r="S408" s="35">
        <v>0</v>
      </c>
      <c r="T408" s="35">
        <v>0</v>
      </c>
      <c r="U408" s="35">
        <v>0</v>
      </c>
      <c r="V408" s="35">
        <v>0</v>
      </c>
      <c r="W408" s="35">
        <v>0</v>
      </c>
      <c r="X408" s="35">
        <v>0</v>
      </c>
      <c r="Y408" s="35">
        <v>0</v>
      </c>
      <c r="Z408" s="35">
        <v>0</v>
      </c>
      <c r="AA408" s="35">
        <v>0</v>
      </c>
      <c r="AB408" s="35">
        <v>0</v>
      </c>
      <c r="AC408" s="35">
        <v>0</v>
      </c>
      <c r="AD408" s="35">
        <v>0</v>
      </c>
      <c r="AE408" s="35">
        <f t="shared" si="113"/>
        <v>0</v>
      </c>
      <c r="AF408" s="96">
        <v>0</v>
      </c>
      <c r="AG408" s="35">
        <f t="shared" si="114"/>
        <v>-4.351</v>
      </c>
      <c r="AH408" s="96">
        <f t="shared" ref="AH408:AH471" si="115">AG408/F408</f>
        <v>-1</v>
      </c>
      <c r="AI408" s="36" t="s">
        <v>1005</v>
      </c>
      <c r="AM408" s="15"/>
      <c r="AN408" s="20"/>
      <c r="AO408" s="15"/>
    </row>
    <row r="409" spans="1:41" ht="141.75" x14ac:dyDescent="0.25">
      <c r="A409" s="33" t="s">
        <v>978</v>
      </c>
      <c r="B409" s="85" t="s">
        <v>1015</v>
      </c>
      <c r="C409" s="34" t="s">
        <v>1016</v>
      </c>
      <c r="D409" s="35">
        <v>25.395</v>
      </c>
      <c r="E409" s="35">
        <v>0</v>
      </c>
      <c r="F409" s="35">
        <v>25.395</v>
      </c>
      <c r="G409" s="35">
        <v>0</v>
      </c>
      <c r="H409" s="35">
        <v>0</v>
      </c>
      <c r="I409" s="35">
        <v>0.39800000000000002</v>
      </c>
      <c r="J409" s="35">
        <v>0</v>
      </c>
      <c r="K409" s="35" t="s">
        <v>208</v>
      </c>
      <c r="L409" s="35">
        <v>0</v>
      </c>
      <c r="M409" s="35">
        <v>0</v>
      </c>
      <c r="N409" s="35">
        <v>0</v>
      </c>
      <c r="O409" s="35">
        <v>0</v>
      </c>
      <c r="P409" s="35">
        <v>0</v>
      </c>
      <c r="Q409" s="35">
        <v>0</v>
      </c>
      <c r="R409" s="35">
        <v>0</v>
      </c>
      <c r="S409" s="35">
        <v>27.941821109999999</v>
      </c>
      <c r="T409" s="35">
        <v>0</v>
      </c>
      <c r="U409" s="35">
        <v>0</v>
      </c>
      <c r="V409" s="35">
        <v>0.40400000000000003</v>
      </c>
      <c r="W409" s="35">
        <v>0</v>
      </c>
      <c r="X409" s="35" t="s">
        <v>208</v>
      </c>
      <c r="Y409" s="35">
        <v>0</v>
      </c>
      <c r="Z409" s="35">
        <v>0</v>
      </c>
      <c r="AA409" s="35">
        <v>0</v>
      </c>
      <c r="AB409" s="35">
        <v>0</v>
      </c>
      <c r="AC409" s="35">
        <v>0</v>
      </c>
      <c r="AD409" s="35">
        <v>0</v>
      </c>
      <c r="AE409" s="35">
        <f t="shared" si="113"/>
        <v>0</v>
      </c>
      <c r="AF409" s="96">
        <v>0</v>
      </c>
      <c r="AG409" s="35">
        <f t="shared" si="114"/>
        <v>2.5468211099999998</v>
      </c>
      <c r="AH409" s="96">
        <f t="shared" si="115"/>
        <v>0.10028828942705256</v>
      </c>
      <c r="AI409" s="36" t="s">
        <v>1017</v>
      </c>
      <c r="AM409" s="15"/>
      <c r="AN409" s="20"/>
      <c r="AO409" s="15"/>
    </row>
    <row r="410" spans="1:41" ht="78.75" x14ac:dyDescent="0.25">
      <c r="A410" s="33" t="s">
        <v>978</v>
      </c>
      <c r="B410" s="85" t="s">
        <v>1018</v>
      </c>
      <c r="C410" s="34" t="s">
        <v>1019</v>
      </c>
      <c r="D410" s="35">
        <v>30.962319999999998</v>
      </c>
      <c r="E410" s="35">
        <v>0</v>
      </c>
      <c r="F410" s="35">
        <v>30.962319999999998</v>
      </c>
      <c r="G410" s="35">
        <v>0</v>
      </c>
      <c r="H410" s="35">
        <v>0</v>
      </c>
      <c r="I410" s="35">
        <v>0.34200000000000003</v>
      </c>
      <c r="J410" s="35">
        <v>0</v>
      </c>
      <c r="K410" s="35" t="s">
        <v>208</v>
      </c>
      <c r="L410" s="35">
        <v>0</v>
      </c>
      <c r="M410" s="35">
        <v>0</v>
      </c>
      <c r="N410" s="35">
        <v>0</v>
      </c>
      <c r="O410" s="35">
        <v>0</v>
      </c>
      <c r="P410" s="35">
        <v>0</v>
      </c>
      <c r="Q410" s="35">
        <v>0</v>
      </c>
      <c r="R410" s="35">
        <v>0</v>
      </c>
      <c r="S410" s="35">
        <v>0</v>
      </c>
      <c r="T410" s="35">
        <v>0</v>
      </c>
      <c r="U410" s="35">
        <v>0</v>
      </c>
      <c r="V410" s="35">
        <v>0</v>
      </c>
      <c r="W410" s="35">
        <v>0</v>
      </c>
      <c r="X410" s="35">
        <v>0</v>
      </c>
      <c r="Y410" s="35">
        <v>0</v>
      </c>
      <c r="Z410" s="35">
        <v>0</v>
      </c>
      <c r="AA410" s="35">
        <v>0</v>
      </c>
      <c r="AB410" s="35">
        <v>0</v>
      </c>
      <c r="AC410" s="35">
        <v>0</v>
      </c>
      <c r="AD410" s="35">
        <v>0</v>
      </c>
      <c r="AE410" s="35">
        <f t="shared" si="113"/>
        <v>0</v>
      </c>
      <c r="AF410" s="96">
        <v>0</v>
      </c>
      <c r="AG410" s="35">
        <f t="shared" si="114"/>
        <v>-30.962319999999998</v>
      </c>
      <c r="AH410" s="96">
        <f t="shared" si="115"/>
        <v>-1</v>
      </c>
      <c r="AI410" s="36" t="s">
        <v>1020</v>
      </c>
      <c r="AM410" s="15"/>
      <c r="AN410" s="20"/>
      <c r="AO410" s="15"/>
    </row>
    <row r="411" spans="1:41" ht="31.5" x14ac:dyDescent="0.25">
      <c r="A411" s="33" t="s">
        <v>978</v>
      </c>
      <c r="B411" s="85" t="s">
        <v>1021</v>
      </c>
      <c r="C411" s="34" t="s">
        <v>1022</v>
      </c>
      <c r="D411" s="35">
        <v>7.29749187</v>
      </c>
      <c r="E411" s="35">
        <v>0</v>
      </c>
      <c r="F411" s="35">
        <v>0</v>
      </c>
      <c r="G411" s="35">
        <v>0</v>
      </c>
      <c r="H411" s="35">
        <v>0</v>
      </c>
      <c r="I411" s="35">
        <v>0</v>
      </c>
      <c r="J411" s="35">
        <v>0</v>
      </c>
      <c r="K411" s="35">
        <v>0</v>
      </c>
      <c r="L411" s="35">
        <v>0</v>
      </c>
      <c r="M411" s="35">
        <v>0</v>
      </c>
      <c r="N411" s="35">
        <v>0</v>
      </c>
      <c r="O411" s="35">
        <v>0</v>
      </c>
      <c r="P411" s="35">
        <v>0</v>
      </c>
      <c r="Q411" s="35">
        <v>0</v>
      </c>
      <c r="R411" s="35">
        <v>0</v>
      </c>
      <c r="S411" s="35">
        <v>0</v>
      </c>
      <c r="T411" s="35">
        <v>0</v>
      </c>
      <c r="U411" s="35">
        <v>0</v>
      </c>
      <c r="V411" s="35">
        <v>0</v>
      </c>
      <c r="W411" s="35">
        <v>0</v>
      </c>
      <c r="X411" s="35">
        <v>0</v>
      </c>
      <c r="Y411" s="35">
        <v>0</v>
      </c>
      <c r="Z411" s="35">
        <v>0</v>
      </c>
      <c r="AA411" s="35">
        <v>0</v>
      </c>
      <c r="AB411" s="35">
        <v>0</v>
      </c>
      <c r="AC411" s="35">
        <v>0</v>
      </c>
      <c r="AD411" s="35">
        <v>0</v>
      </c>
      <c r="AE411" s="35">
        <f t="shared" si="113"/>
        <v>0</v>
      </c>
      <c r="AF411" s="96">
        <v>0</v>
      </c>
      <c r="AG411" s="35">
        <f t="shared" si="114"/>
        <v>0</v>
      </c>
      <c r="AH411" s="96">
        <v>0</v>
      </c>
      <c r="AI411" s="36" t="s">
        <v>37</v>
      </c>
      <c r="AM411" s="15"/>
      <c r="AN411" s="20"/>
      <c r="AO411" s="15"/>
    </row>
    <row r="412" spans="1:41" ht="31.5" x14ac:dyDescent="0.25">
      <c r="A412" s="33" t="s">
        <v>978</v>
      </c>
      <c r="B412" s="85" t="s">
        <v>1023</v>
      </c>
      <c r="C412" s="34" t="s">
        <v>1024</v>
      </c>
      <c r="D412" s="35">
        <v>8.284103459999999</v>
      </c>
      <c r="E412" s="35">
        <v>0</v>
      </c>
      <c r="F412" s="35">
        <v>0</v>
      </c>
      <c r="G412" s="35">
        <v>0</v>
      </c>
      <c r="H412" s="35">
        <v>0</v>
      </c>
      <c r="I412" s="35">
        <v>0</v>
      </c>
      <c r="J412" s="35">
        <v>0</v>
      </c>
      <c r="K412" s="35">
        <v>0</v>
      </c>
      <c r="L412" s="35">
        <v>0</v>
      </c>
      <c r="M412" s="35">
        <v>0</v>
      </c>
      <c r="N412" s="35">
        <v>0</v>
      </c>
      <c r="O412" s="35">
        <v>0</v>
      </c>
      <c r="P412" s="35">
        <v>0</v>
      </c>
      <c r="Q412" s="35">
        <v>0</v>
      </c>
      <c r="R412" s="35">
        <v>0</v>
      </c>
      <c r="S412" s="35">
        <v>0</v>
      </c>
      <c r="T412" s="35">
        <v>0</v>
      </c>
      <c r="U412" s="35">
        <v>0</v>
      </c>
      <c r="V412" s="35">
        <v>0</v>
      </c>
      <c r="W412" s="35">
        <v>0</v>
      </c>
      <c r="X412" s="35">
        <v>0</v>
      </c>
      <c r="Y412" s="35">
        <v>0</v>
      </c>
      <c r="Z412" s="35">
        <v>0</v>
      </c>
      <c r="AA412" s="35">
        <v>0</v>
      </c>
      <c r="AB412" s="35">
        <v>0</v>
      </c>
      <c r="AC412" s="35">
        <v>0</v>
      </c>
      <c r="AD412" s="35">
        <v>0</v>
      </c>
      <c r="AE412" s="35">
        <f t="shared" si="113"/>
        <v>0</v>
      </c>
      <c r="AF412" s="96">
        <v>0</v>
      </c>
      <c r="AG412" s="35">
        <f t="shared" si="114"/>
        <v>0</v>
      </c>
      <c r="AH412" s="96">
        <v>0</v>
      </c>
      <c r="AI412" s="36" t="s">
        <v>37</v>
      </c>
      <c r="AM412" s="15"/>
      <c r="AN412" s="20"/>
      <c r="AO412" s="15"/>
    </row>
    <row r="413" spans="1:41" ht="63" x14ac:dyDescent="0.25">
      <c r="A413" s="33" t="s">
        <v>978</v>
      </c>
      <c r="B413" s="85" t="s">
        <v>1025</v>
      </c>
      <c r="C413" s="34" t="s">
        <v>1026</v>
      </c>
      <c r="D413" s="35">
        <v>1.599553</v>
      </c>
      <c r="E413" s="35">
        <v>0</v>
      </c>
      <c r="F413" s="35">
        <v>1.599553</v>
      </c>
      <c r="G413" s="35">
        <v>0</v>
      </c>
      <c r="H413" s="35">
        <v>0</v>
      </c>
      <c r="I413" s="35">
        <v>0.06</v>
      </c>
      <c r="J413" s="35">
        <v>0</v>
      </c>
      <c r="K413" s="35" t="s">
        <v>1027</v>
      </c>
      <c r="L413" s="35">
        <v>0</v>
      </c>
      <c r="M413" s="35">
        <v>0</v>
      </c>
      <c r="N413" s="35">
        <v>0</v>
      </c>
      <c r="O413" s="35">
        <v>0</v>
      </c>
      <c r="P413" s="35">
        <v>0</v>
      </c>
      <c r="Q413" s="35">
        <v>0</v>
      </c>
      <c r="R413" s="35">
        <v>0</v>
      </c>
      <c r="S413" s="35">
        <v>0</v>
      </c>
      <c r="T413" s="35">
        <v>0</v>
      </c>
      <c r="U413" s="35">
        <v>0</v>
      </c>
      <c r="V413" s="35">
        <v>0</v>
      </c>
      <c r="W413" s="35">
        <v>0</v>
      </c>
      <c r="X413" s="35">
        <v>0</v>
      </c>
      <c r="Y413" s="35">
        <v>0</v>
      </c>
      <c r="Z413" s="35">
        <v>0</v>
      </c>
      <c r="AA413" s="35">
        <v>0</v>
      </c>
      <c r="AB413" s="35">
        <v>0</v>
      </c>
      <c r="AC413" s="35">
        <v>0</v>
      </c>
      <c r="AD413" s="35">
        <v>0</v>
      </c>
      <c r="AE413" s="35">
        <f t="shared" si="113"/>
        <v>0</v>
      </c>
      <c r="AF413" s="96">
        <v>0</v>
      </c>
      <c r="AG413" s="35">
        <f t="shared" si="114"/>
        <v>-1.599553</v>
      </c>
      <c r="AH413" s="96">
        <f t="shared" si="115"/>
        <v>-1</v>
      </c>
      <c r="AI413" s="36" t="s">
        <v>929</v>
      </c>
      <c r="AM413" s="15"/>
      <c r="AN413" s="20"/>
      <c r="AO413" s="15"/>
    </row>
    <row r="414" spans="1:41" ht="63" x14ac:dyDescent="0.25">
      <c r="A414" s="33" t="s">
        <v>978</v>
      </c>
      <c r="B414" s="85" t="s">
        <v>1028</v>
      </c>
      <c r="C414" s="34" t="s">
        <v>1029</v>
      </c>
      <c r="D414" s="35">
        <v>6.7510579999999996</v>
      </c>
      <c r="E414" s="35">
        <v>0</v>
      </c>
      <c r="F414" s="35">
        <v>6.7510579999999996</v>
      </c>
      <c r="G414" s="35">
        <v>0</v>
      </c>
      <c r="H414" s="35">
        <v>0</v>
      </c>
      <c r="I414" s="35">
        <v>0.28999999999999998</v>
      </c>
      <c r="J414" s="35">
        <v>0</v>
      </c>
      <c r="K414" s="35" t="s">
        <v>1030</v>
      </c>
      <c r="L414" s="35">
        <v>0</v>
      </c>
      <c r="M414" s="35">
        <v>0</v>
      </c>
      <c r="N414" s="35">
        <v>0</v>
      </c>
      <c r="O414" s="35">
        <v>0</v>
      </c>
      <c r="P414" s="35">
        <v>0</v>
      </c>
      <c r="Q414" s="35">
        <v>0</v>
      </c>
      <c r="R414" s="35">
        <v>0</v>
      </c>
      <c r="S414" s="35">
        <v>0</v>
      </c>
      <c r="T414" s="35">
        <v>0</v>
      </c>
      <c r="U414" s="35">
        <v>0</v>
      </c>
      <c r="V414" s="35">
        <v>0</v>
      </c>
      <c r="W414" s="35">
        <v>0</v>
      </c>
      <c r="X414" s="35">
        <v>0</v>
      </c>
      <c r="Y414" s="35">
        <v>0</v>
      </c>
      <c r="Z414" s="35">
        <v>0</v>
      </c>
      <c r="AA414" s="35">
        <v>0</v>
      </c>
      <c r="AB414" s="35">
        <v>0</v>
      </c>
      <c r="AC414" s="35">
        <v>0</v>
      </c>
      <c r="AD414" s="35">
        <v>0</v>
      </c>
      <c r="AE414" s="35">
        <f t="shared" si="113"/>
        <v>0</v>
      </c>
      <c r="AF414" s="96">
        <v>0</v>
      </c>
      <c r="AG414" s="35">
        <f t="shared" si="114"/>
        <v>-6.7510579999999996</v>
      </c>
      <c r="AH414" s="96">
        <f t="shared" si="115"/>
        <v>-1</v>
      </c>
      <c r="AI414" s="36" t="s">
        <v>929</v>
      </c>
      <c r="AM414" s="15"/>
      <c r="AN414" s="20"/>
      <c r="AO414" s="15"/>
    </row>
    <row r="415" spans="1:41" ht="31.5" x14ac:dyDescent="0.25">
      <c r="A415" s="33" t="s">
        <v>978</v>
      </c>
      <c r="B415" s="85" t="s">
        <v>1031</v>
      </c>
      <c r="C415" s="34" t="s">
        <v>1032</v>
      </c>
      <c r="D415" s="35">
        <v>7.5038301199999999</v>
      </c>
      <c r="E415" s="35">
        <v>0</v>
      </c>
      <c r="F415" s="35">
        <v>1.5</v>
      </c>
      <c r="G415" s="35">
        <v>0</v>
      </c>
      <c r="H415" s="35">
        <v>0</v>
      </c>
      <c r="I415" s="35">
        <v>2.5000000000000001E-2</v>
      </c>
      <c r="J415" s="35">
        <v>0</v>
      </c>
      <c r="K415" s="35" t="s">
        <v>1033</v>
      </c>
      <c r="L415" s="35">
        <v>0</v>
      </c>
      <c r="M415" s="35">
        <v>0</v>
      </c>
      <c r="N415" s="35">
        <v>0</v>
      </c>
      <c r="O415" s="35">
        <v>0</v>
      </c>
      <c r="P415" s="35">
        <v>0</v>
      </c>
      <c r="Q415" s="35">
        <v>0</v>
      </c>
      <c r="R415" s="35">
        <v>0</v>
      </c>
      <c r="S415" s="35">
        <v>1.50940889</v>
      </c>
      <c r="T415" s="35">
        <v>0</v>
      </c>
      <c r="U415" s="35">
        <v>0</v>
      </c>
      <c r="V415" s="35">
        <v>0</v>
      </c>
      <c r="W415" s="35">
        <v>0</v>
      </c>
      <c r="X415" s="35" t="s">
        <v>1034</v>
      </c>
      <c r="Y415" s="35">
        <v>10</v>
      </c>
      <c r="Z415" s="35">
        <v>0</v>
      </c>
      <c r="AA415" s="35">
        <v>0</v>
      </c>
      <c r="AB415" s="35">
        <v>0</v>
      </c>
      <c r="AC415" s="35">
        <v>0</v>
      </c>
      <c r="AD415" s="35">
        <v>0</v>
      </c>
      <c r="AE415" s="35">
        <f t="shared" si="113"/>
        <v>0</v>
      </c>
      <c r="AF415" s="96">
        <v>0</v>
      </c>
      <c r="AG415" s="35">
        <f t="shared" si="114"/>
        <v>9.4088900000000031E-3</v>
      </c>
      <c r="AH415" s="96">
        <f t="shared" si="115"/>
        <v>6.2725933333333357E-3</v>
      </c>
      <c r="AI415" s="36" t="s">
        <v>37</v>
      </c>
      <c r="AM415" s="15"/>
      <c r="AN415" s="20"/>
      <c r="AO415" s="15"/>
    </row>
    <row r="416" spans="1:41" ht="63" x14ac:dyDescent="0.25">
      <c r="A416" s="33" t="s">
        <v>978</v>
      </c>
      <c r="B416" s="85" t="s">
        <v>1035</v>
      </c>
      <c r="C416" s="34" t="s">
        <v>1036</v>
      </c>
      <c r="D416" s="35">
        <v>96.337000000000018</v>
      </c>
      <c r="E416" s="35">
        <v>0</v>
      </c>
      <c r="F416" s="35">
        <v>22.500000010000001</v>
      </c>
      <c r="G416" s="35">
        <v>0</v>
      </c>
      <c r="H416" s="35">
        <v>0</v>
      </c>
      <c r="I416" s="35">
        <v>0</v>
      </c>
      <c r="J416" s="35">
        <v>0</v>
      </c>
      <c r="K416" s="35" t="s">
        <v>1037</v>
      </c>
      <c r="L416" s="35">
        <v>0</v>
      </c>
      <c r="M416" s="35">
        <v>1.6040000000000001</v>
      </c>
      <c r="N416" s="35">
        <v>0</v>
      </c>
      <c r="O416" s="35">
        <v>0</v>
      </c>
      <c r="P416" s="35">
        <v>0</v>
      </c>
      <c r="Q416" s="35">
        <v>0</v>
      </c>
      <c r="R416" s="35">
        <v>0</v>
      </c>
      <c r="S416" s="35">
        <v>18.257818</v>
      </c>
      <c r="T416" s="35">
        <v>0</v>
      </c>
      <c r="U416" s="35">
        <v>0</v>
      </c>
      <c r="V416" s="35">
        <v>0</v>
      </c>
      <c r="W416" s="35">
        <v>0</v>
      </c>
      <c r="X416" s="35" t="s">
        <v>1038</v>
      </c>
      <c r="Y416" s="35">
        <v>0</v>
      </c>
      <c r="Z416" s="35">
        <v>2.0950000000000002</v>
      </c>
      <c r="AA416" s="35">
        <v>0</v>
      </c>
      <c r="AB416" s="35">
        <v>0</v>
      </c>
      <c r="AC416" s="35">
        <v>0</v>
      </c>
      <c r="AD416" s="35">
        <v>0</v>
      </c>
      <c r="AE416" s="35">
        <f t="shared" si="113"/>
        <v>0</v>
      </c>
      <c r="AF416" s="96">
        <v>0</v>
      </c>
      <c r="AG416" s="35">
        <f t="shared" si="114"/>
        <v>-4.2421820100000005</v>
      </c>
      <c r="AH416" s="96">
        <f t="shared" si="115"/>
        <v>-0.18854142258287049</v>
      </c>
      <c r="AI416" s="36" t="s">
        <v>1039</v>
      </c>
      <c r="AM416" s="15"/>
      <c r="AN416" s="20"/>
      <c r="AO416" s="15"/>
    </row>
    <row r="417" spans="1:41" ht="31.5" x14ac:dyDescent="0.25">
      <c r="A417" s="27" t="s">
        <v>1040</v>
      </c>
      <c r="B417" s="28" t="s">
        <v>230</v>
      </c>
      <c r="C417" s="29" t="s">
        <v>36</v>
      </c>
      <c r="D417" s="30">
        <f t="shared" ref="D417:AG417" si="116">SUM(D418:D445)</f>
        <v>1409.1411783694916</v>
      </c>
      <c r="E417" s="30">
        <f t="shared" si="116"/>
        <v>0</v>
      </c>
      <c r="F417" s="30">
        <f t="shared" si="116"/>
        <v>187.96500556999999</v>
      </c>
      <c r="G417" s="30">
        <f t="shared" si="116"/>
        <v>0</v>
      </c>
      <c r="H417" s="30">
        <f t="shared" si="116"/>
        <v>0</v>
      </c>
      <c r="I417" s="30">
        <f t="shared" si="116"/>
        <v>0</v>
      </c>
      <c r="J417" s="30">
        <f t="shared" si="116"/>
        <v>0</v>
      </c>
      <c r="K417" s="30">
        <f t="shared" si="116"/>
        <v>0</v>
      </c>
      <c r="L417" s="30">
        <f t="shared" si="116"/>
        <v>25</v>
      </c>
      <c r="M417" s="30">
        <f t="shared" si="116"/>
        <v>1.8</v>
      </c>
      <c r="N417" s="30">
        <f t="shared" si="116"/>
        <v>0</v>
      </c>
      <c r="O417" s="30">
        <f t="shared" si="116"/>
        <v>0</v>
      </c>
      <c r="P417" s="30">
        <f t="shared" si="116"/>
        <v>0</v>
      </c>
      <c r="Q417" s="30">
        <f t="shared" si="116"/>
        <v>5.0000000000000001E-3</v>
      </c>
      <c r="R417" s="30">
        <f t="shared" si="116"/>
        <v>0</v>
      </c>
      <c r="S417" s="30">
        <f t="shared" si="116"/>
        <v>36.781250570000005</v>
      </c>
      <c r="T417" s="30">
        <f t="shared" si="116"/>
        <v>0</v>
      </c>
      <c r="U417" s="30">
        <f t="shared" si="116"/>
        <v>0</v>
      </c>
      <c r="V417" s="30">
        <f t="shared" si="116"/>
        <v>0</v>
      </c>
      <c r="W417" s="30">
        <f t="shared" si="116"/>
        <v>0</v>
      </c>
      <c r="X417" s="30">
        <f t="shared" si="116"/>
        <v>0</v>
      </c>
      <c r="Y417" s="30">
        <f t="shared" si="116"/>
        <v>26</v>
      </c>
      <c r="Z417" s="30">
        <f t="shared" si="116"/>
        <v>0</v>
      </c>
      <c r="AA417" s="30">
        <f t="shared" si="116"/>
        <v>0</v>
      </c>
      <c r="AB417" s="30">
        <f t="shared" si="116"/>
        <v>0</v>
      </c>
      <c r="AC417" s="30">
        <f t="shared" si="116"/>
        <v>0</v>
      </c>
      <c r="AD417" s="30">
        <f t="shared" si="116"/>
        <v>0</v>
      </c>
      <c r="AE417" s="30">
        <f t="shared" si="116"/>
        <v>0</v>
      </c>
      <c r="AF417" s="31">
        <v>0</v>
      </c>
      <c r="AG417" s="30">
        <f t="shared" si="116"/>
        <v>-151.36788995000001</v>
      </c>
      <c r="AH417" s="31">
        <f t="shared" si="115"/>
        <v>-0.80529824948521678</v>
      </c>
      <c r="AI417" s="32" t="s">
        <v>37</v>
      </c>
      <c r="AM417" s="15"/>
      <c r="AN417" s="20"/>
      <c r="AO417" s="15"/>
    </row>
    <row r="418" spans="1:41" ht="63" x14ac:dyDescent="0.25">
      <c r="A418" s="42" t="s">
        <v>1040</v>
      </c>
      <c r="B418" s="87" t="s">
        <v>1041</v>
      </c>
      <c r="C418" s="35" t="s">
        <v>1042</v>
      </c>
      <c r="D418" s="35">
        <v>0</v>
      </c>
      <c r="E418" s="50">
        <v>0</v>
      </c>
      <c r="F418" s="35">
        <v>0</v>
      </c>
      <c r="G418" s="35">
        <v>0</v>
      </c>
      <c r="H418" s="35">
        <v>0</v>
      </c>
      <c r="I418" s="50">
        <v>0</v>
      </c>
      <c r="J418" s="35">
        <v>0</v>
      </c>
      <c r="K418" s="35">
        <v>0</v>
      </c>
      <c r="L418" s="50">
        <v>0</v>
      </c>
      <c r="M418" s="50">
        <v>0</v>
      </c>
      <c r="N418" s="35">
        <v>0</v>
      </c>
      <c r="O418" s="50">
        <v>0</v>
      </c>
      <c r="P418" s="50">
        <v>0</v>
      </c>
      <c r="Q418" s="50">
        <v>0</v>
      </c>
      <c r="R418" s="35">
        <v>0</v>
      </c>
      <c r="S418" s="35">
        <v>0</v>
      </c>
      <c r="T418" s="35">
        <v>0</v>
      </c>
      <c r="U418" s="35">
        <v>0</v>
      </c>
      <c r="V418" s="35">
        <v>0</v>
      </c>
      <c r="W418" s="35">
        <v>0</v>
      </c>
      <c r="X418" s="35">
        <v>0</v>
      </c>
      <c r="Y418" s="35">
        <v>0</v>
      </c>
      <c r="Z418" s="35">
        <v>0</v>
      </c>
      <c r="AA418" s="35">
        <v>0</v>
      </c>
      <c r="AB418" s="35">
        <v>0</v>
      </c>
      <c r="AC418" s="35">
        <v>0</v>
      </c>
      <c r="AD418" s="35">
        <v>0</v>
      </c>
      <c r="AE418" s="35">
        <f t="shared" ref="AE418:AE445" si="117">R418-E418</f>
        <v>0</v>
      </c>
      <c r="AF418" s="96">
        <v>0</v>
      </c>
      <c r="AG418" s="35">
        <f t="shared" ref="AG418:AG445" si="118">S418-F418</f>
        <v>0</v>
      </c>
      <c r="AH418" s="96">
        <v>0</v>
      </c>
      <c r="AI418" s="36" t="s">
        <v>37</v>
      </c>
      <c r="AM418" s="15"/>
      <c r="AN418" s="20"/>
      <c r="AO418" s="15"/>
    </row>
    <row r="419" spans="1:41" ht="31.5" x14ac:dyDescent="0.25">
      <c r="A419" s="42" t="s">
        <v>1040</v>
      </c>
      <c r="B419" s="87" t="s">
        <v>1043</v>
      </c>
      <c r="C419" s="35" t="s">
        <v>1044</v>
      </c>
      <c r="D419" s="35">
        <v>6</v>
      </c>
      <c r="E419" s="50">
        <v>0</v>
      </c>
      <c r="F419" s="35">
        <v>6</v>
      </c>
      <c r="G419" s="35">
        <v>0</v>
      </c>
      <c r="H419" s="35">
        <v>0</v>
      </c>
      <c r="I419" s="50">
        <v>0</v>
      </c>
      <c r="J419" s="35">
        <v>0</v>
      </c>
      <c r="K419" s="35" t="s">
        <v>1045</v>
      </c>
      <c r="L419" s="50">
        <v>2</v>
      </c>
      <c r="M419" s="50">
        <v>0</v>
      </c>
      <c r="N419" s="35">
        <v>0</v>
      </c>
      <c r="O419" s="50">
        <v>0</v>
      </c>
      <c r="P419" s="50">
        <v>0</v>
      </c>
      <c r="Q419" s="50">
        <v>0</v>
      </c>
      <c r="R419" s="35">
        <v>0</v>
      </c>
      <c r="S419" s="35">
        <v>6.1312750999999999</v>
      </c>
      <c r="T419" s="35">
        <v>0</v>
      </c>
      <c r="U419" s="35">
        <v>0</v>
      </c>
      <c r="V419" s="35">
        <v>0</v>
      </c>
      <c r="W419" s="35">
        <v>0</v>
      </c>
      <c r="X419" s="35" t="s">
        <v>1045</v>
      </c>
      <c r="Y419" s="35">
        <v>2</v>
      </c>
      <c r="Z419" s="35">
        <v>0</v>
      </c>
      <c r="AA419" s="35">
        <v>0</v>
      </c>
      <c r="AB419" s="35">
        <v>0</v>
      </c>
      <c r="AC419" s="35">
        <v>0</v>
      </c>
      <c r="AD419" s="35">
        <v>0</v>
      </c>
      <c r="AE419" s="35">
        <f t="shared" si="117"/>
        <v>0</v>
      </c>
      <c r="AF419" s="96">
        <v>0</v>
      </c>
      <c r="AG419" s="35">
        <f t="shared" si="118"/>
        <v>0.13127509999999987</v>
      </c>
      <c r="AH419" s="96">
        <f t="shared" si="115"/>
        <v>2.1879183333333312E-2</v>
      </c>
      <c r="AI419" s="36" t="s">
        <v>37</v>
      </c>
      <c r="AM419" s="15"/>
      <c r="AN419" s="20"/>
      <c r="AO419" s="15"/>
    </row>
    <row r="420" spans="1:41" ht="94.5" x14ac:dyDescent="0.25">
      <c r="A420" s="42" t="s">
        <v>1040</v>
      </c>
      <c r="B420" s="87" t="s">
        <v>1046</v>
      </c>
      <c r="C420" s="35" t="s">
        <v>1047</v>
      </c>
      <c r="D420" s="35">
        <v>8.5</v>
      </c>
      <c r="E420" s="50">
        <v>0</v>
      </c>
      <c r="F420" s="35">
        <v>8.5</v>
      </c>
      <c r="G420" s="35">
        <v>0</v>
      </c>
      <c r="H420" s="35">
        <v>0</v>
      </c>
      <c r="I420" s="50">
        <v>0</v>
      </c>
      <c r="J420" s="35">
        <v>0</v>
      </c>
      <c r="K420" s="35" t="s">
        <v>1048</v>
      </c>
      <c r="L420" s="50">
        <v>1</v>
      </c>
      <c r="M420" s="50">
        <v>0</v>
      </c>
      <c r="N420" s="35">
        <v>0</v>
      </c>
      <c r="O420" s="50">
        <v>0</v>
      </c>
      <c r="P420" s="50">
        <v>0</v>
      </c>
      <c r="Q420" s="50">
        <v>0</v>
      </c>
      <c r="R420" s="35">
        <v>0</v>
      </c>
      <c r="S420" s="35">
        <v>0</v>
      </c>
      <c r="T420" s="35">
        <v>0</v>
      </c>
      <c r="U420" s="35">
        <v>0</v>
      </c>
      <c r="V420" s="35">
        <v>0</v>
      </c>
      <c r="W420" s="35">
        <v>0</v>
      </c>
      <c r="X420" s="35">
        <v>0</v>
      </c>
      <c r="Y420" s="35">
        <v>0</v>
      </c>
      <c r="Z420" s="35">
        <v>0</v>
      </c>
      <c r="AA420" s="35">
        <v>0</v>
      </c>
      <c r="AB420" s="35">
        <v>0</v>
      </c>
      <c r="AC420" s="35">
        <v>0</v>
      </c>
      <c r="AD420" s="35">
        <v>0</v>
      </c>
      <c r="AE420" s="35">
        <f t="shared" si="117"/>
        <v>0</v>
      </c>
      <c r="AF420" s="96">
        <v>0</v>
      </c>
      <c r="AG420" s="35">
        <f t="shared" si="118"/>
        <v>-8.5</v>
      </c>
      <c r="AH420" s="96">
        <f t="shared" si="115"/>
        <v>-1</v>
      </c>
      <c r="AI420" s="36" t="s">
        <v>1049</v>
      </c>
      <c r="AM420" s="15"/>
      <c r="AN420" s="20"/>
      <c r="AO420" s="15"/>
    </row>
    <row r="421" spans="1:41" ht="63" x14ac:dyDescent="0.25">
      <c r="A421" s="42" t="s">
        <v>1040</v>
      </c>
      <c r="B421" s="87" t="s">
        <v>1050</v>
      </c>
      <c r="C421" s="35" t="s">
        <v>1051</v>
      </c>
      <c r="D421" s="35">
        <v>31.21868924</v>
      </c>
      <c r="E421" s="50">
        <v>0</v>
      </c>
      <c r="F421" s="35">
        <v>31.21868924</v>
      </c>
      <c r="G421" s="35">
        <v>0</v>
      </c>
      <c r="H421" s="35">
        <v>0</v>
      </c>
      <c r="I421" s="50">
        <v>0</v>
      </c>
      <c r="J421" s="35">
        <v>0</v>
      </c>
      <c r="K421" s="35" t="s">
        <v>1052</v>
      </c>
      <c r="L421" s="50">
        <v>1</v>
      </c>
      <c r="M421" s="50">
        <v>0</v>
      </c>
      <c r="N421" s="35">
        <v>0</v>
      </c>
      <c r="O421" s="50">
        <v>0</v>
      </c>
      <c r="P421" s="50">
        <v>0</v>
      </c>
      <c r="Q421" s="50">
        <v>0</v>
      </c>
      <c r="R421" s="35">
        <v>0</v>
      </c>
      <c r="S421" s="35">
        <v>0</v>
      </c>
      <c r="T421" s="35">
        <v>0</v>
      </c>
      <c r="U421" s="35">
        <v>0</v>
      </c>
      <c r="V421" s="35">
        <v>0</v>
      </c>
      <c r="W421" s="35">
        <v>0</v>
      </c>
      <c r="X421" s="35">
        <v>0</v>
      </c>
      <c r="Y421" s="35">
        <v>0</v>
      </c>
      <c r="Z421" s="35">
        <v>0</v>
      </c>
      <c r="AA421" s="35">
        <v>0</v>
      </c>
      <c r="AB421" s="35">
        <v>0</v>
      </c>
      <c r="AC421" s="35">
        <v>0</v>
      </c>
      <c r="AD421" s="35">
        <v>0</v>
      </c>
      <c r="AE421" s="35">
        <f t="shared" si="117"/>
        <v>0</v>
      </c>
      <c r="AF421" s="96">
        <v>0</v>
      </c>
      <c r="AG421" s="35">
        <f t="shared" si="118"/>
        <v>-31.21868924</v>
      </c>
      <c r="AH421" s="96">
        <f t="shared" si="115"/>
        <v>-1</v>
      </c>
      <c r="AI421" s="36" t="s">
        <v>1053</v>
      </c>
      <c r="AM421" s="15"/>
      <c r="AN421" s="20"/>
      <c r="AO421" s="15"/>
    </row>
    <row r="422" spans="1:41" ht="63" x14ac:dyDescent="0.25">
      <c r="A422" s="42" t="s">
        <v>1040</v>
      </c>
      <c r="B422" s="87" t="s">
        <v>1054</v>
      </c>
      <c r="C422" s="35" t="s">
        <v>1055</v>
      </c>
      <c r="D422" s="35">
        <v>197.9275531101695</v>
      </c>
      <c r="E422" s="50">
        <v>0</v>
      </c>
      <c r="F422" s="35">
        <v>5</v>
      </c>
      <c r="G422" s="35">
        <v>0</v>
      </c>
      <c r="H422" s="35">
        <v>0</v>
      </c>
      <c r="I422" s="50">
        <v>0</v>
      </c>
      <c r="J422" s="35">
        <v>0</v>
      </c>
      <c r="K422" s="35" t="s">
        <v>1056</v>
      </c>
      <c r="L422" s="50">
        <v>0</v>
      </c>
      <c r="M422" s="50">
        <v>0.17100000000000001</v>
      </c>
      <c r="N422" s="35">
        <v>0</v>
      </c>
      <c r="O422" s="50">
        <v>0</v>
      </c>
      <c r="P422" s="50">
        <v>0</v>
      </c>
      <c r="Q422" s="50">
        <v>0</v>
      </c>
      <c r="R422" s="35">
        <v>0</v>
      </c>
      <c r="S422" s="35">
        <v>4.3836350199999998</v>
      </c>
      <c r="T422" s="35">
        <v>0</v>
      </c>
      <c r="U422" s="35">
        <v>0</v>
      </c>
      <c r="V422" s="35">
        <v>0</v>
      </c>
      <c r="W422" s="35">
        <v>0</v>
      </c>
      <c r="X422" s="35" t="s">
        <v>1057</v>
      </c>
      <c r="Y422" s="35">
        <v>5</v>
      </c>
      <c r="Z422" s="35">
        <v>0</v>
      </c>
      <c r="AA422" s="35">
        <v>0</v>
      </c>
      <c r="AB422" s="35">
        <v>0</v>
      </c>
      <c r="AC422" s="35">
        <v>0</v>
      </c>
      <c r="AD422" s="35">
        <v>0</v>
      </c>
      <c r="AE422" s="35">
        <f t="shared" si="117"/>
        <v>0</v>
      </c>
      <c r="AF422" s="96">
        <v>0</v>
      </c>
      <c r="AG422" s="35">
        <f t="shared" si="118"/>
        <v>-0.61636498000000017</v>
      </c>
      <c r="AH422" s="96">
        <f t="shared" si="115"/>
        <v>-0.12327299600000004</v>
      </c>
      <c r="AI422" s="36" t="s">
        <v>1058</v>
      </c>
      <c r="AM422" s="15"/>
      <c r="AN422" s="20"/>
      <c r="AO422" s="15"/>
    </row>
    <row r="423" spans="1:41" ht="63" x14ac:dyDescent="0.25">
      <c r="A423" s="42" t="s">
        <v>1040</v>
      </c>
      <c r="B423" s="87" t="s">
        <v>1059</v>
      </c>
      <c r="C423" s="35" t="s">
        <v>1060</v>
      </c>
      <c r="D423" s="35">
        <v>230.28545000000003</v>
      </c>
      <c r="E423" s="50">
        <v>0</v>
      </c>
      <c r="F423" s="35">
        <v>5</v>
      </c>
      <c r="G423" s="35">
        <v>0</v>
      </c>
      <c r="H423" s="35">
        <v>0</v>
      </c>
      <c r="I423" s="50">
        <v>0</v>
      </c>
      <c r="J423" s="35">
        <v>0</v>
      </c>
      <c r="K423" s="35" t="s">
        <v>1061</v>
      </c>
      <c r="L423" s="50">
        <v>0</v>
      </c>
      <c r="M423" s="50">
        <v>0.70199999999999996</v>
      </c>
      <c r="N423" s="35">
        <v>0</v>
      </c>
      <c r="O423" s="50">
        <v>0</v>
      </c>
      <c r="P423" s="50">
        <v>0</v>
      </c>
      <c r="Q423" s="50">
        <v>0</v>
      </c>
      <c r="R423" s="35">
        <v>0</v>
      </c>
      <c r="S423" s="35">
        <v>3.6146318199999996</v>
      </c>
      <c r="T423" s="35">
        <v>0</v>
      </c>
      <c r="U423" s="35">
        <v>0</v>
      </c>
      <c r="V423" s="35">
        <v>0</v>
      </c>
      <c r="W423" s="35">
        <v>0</v>
      </c>
      <c r="X423" s="35" t="s">
        <v>1062</v>
      </c>
      <c r="Y423" s="35">
        <v>1</v>
      </c>
      <c r="Z423" s="35">
        <v>0</v>
      </c>
      <c r="AA423" s="35">
        <v>0</v>
      </c>
      <c r="AB423" s="35">
        <v>0</v>
      </c>
      <c r="AC423" s="35">
        <v>0</v>
      </c>
      <c r="AD423" s="35">
        <v>0</v>
      </c>
      <c r="AE423" s="35">
        <f t="shared" si="117"/>
        <v>0</v>
      </c>
      <c r="AF423" s="96">
        <v>0</v>
      </c>
      <c r="AG423" s="35">
        <f t="shared" si="118"/>
        <v>-1.3853681800000004</v>
      </c>
      <c r="AH423" s="96">
        <f t="shared" si="115"/>
        <v>-0.27707363600000007</v>
      </c>
      <c r="AI423" s="36" t="s">
        <v>1063</v>
      </c>
      <c r="AM423" s="15"/>
      <c r="AN423" s="20"/>
      <c r="AO423" s="15"/>
    </row>
    <row r="424" spans="1:41" ht="47.25" x14ac:dyDescent="0.25">
      <c r="A424" s="42" t="s">
        <v>1040</v>
      </c>
      <c r="B424" s="87" t="s">
        <v>1064</v>
      </c>
      <c r="C424" s="35" t="s">
        <v>1065</v>
      </c>
      <c r="D424" s="35">
        <v>18.551597220000001</v>
      </c>
      <c r="E424" s="50">
        <v>0</v>
      </c>
      <c r="F424" s="35">
        <v>0</v>
      </c>
      <c r="G424" s="35">
        <v>0</v>
      </c>
      <c r="H424" s="35">
        <v>0</v>
      </c>
      <c r="I424" s="50">
        <v>0</v>
      </c>
      <c r="J424" s="35">
        <v>0</v>
      </c>
      <c r="K424" s="35">
        <v>0</v>
      </c>
      <c r="L424" s="50">
        <v>0</v>
      </c>
      <c r="M424" s="50">
        <v>0</v>
      </c>
      <c r="N424" s="35">
        <v>0</v>
      </c>
      <c r="O424" s="50">
        <v>0</v>
      </c>
      <c r="P424" s="50">
        <v>0</v>
      </c>
      <c r="Q424" s="50">
        <v>0</v>
      </c>
      <c r="R424" s="35">
        <v>0</v>
      </c>
      <c r="S424" s="35">
        <v>0</v>
      </c>
      <c r="T424" s="35">
        <v>0</v>
      </c>
      <c r="U424" s="35">
        <v>0</v>
      </c>
      <c r="V424" s="35">
        <v>0</v>
      </c>
      <c r="W424" s="35">
        <v>0</v>
      </c>
      <c r="X424" s="35">
        <v>0</v>
      </c>
      <c r="Y424" s="35">
        <v>0</v>
      </c>
      <c r="Z424" s="35">
        <v>0</v>
      </c>
      <c r="AA424" s="35">
        <v>0</v>
      </c>
      <c r="AB424" s="35">
        <v>0</v>
      </c>
      <c r="AC424" s="35">
        <v>0</v>
      </c>
      <c r="AD424" s="35">
        <v>0</v>
      </c>
      <c r="AE424" s="35">
        <f t="shared" si="117"/>
        <v>0</v>
      </c>
      <c r="AF424" s="96">
        <v>0</v>
      </c>
      <c r="AG424" s="35">
        <f t="shared" si="118"/>
        <v>0</v>
      </c>
      <c r="AH424" s="96">
        <v>0</v>
      </c>
      <c r="AI424" s="36" t="s">
        <v>37</v>
      </c>
      <c r="AM424" s="15"/>
      <c r="AN424" s="20"/>
      <c r="AO424" s="15"/>
    </row>
    <row r="425" spans="1:41" ht="47.25" x14ac:dyDescent="0.25">
      <c r="A425" s="42" t="s">
        <v>1040</v>
      </c>
      <c r="B425" s="87" t="s">
        <v>1066</v>
      </c>
      <c r="C425" s="35" t="s">
        <v>1067</v>
      </c>
      <c r="D425" s="35">
        <v>2.9249779399999998</v>
      </c>
      <c r="E425" s="50">
        <v>0</v>
      </c>
      <c r="F425" s="35">
        <v>0.75</v>
      </c>
      <c r="G425" s="35">
        <v>0</v>
      </c>
      <c r="H425" s="35">
        <v>0</v>
      </c>
      <c r="I425" s="50">
        <v>0</v>
      </c>
      <c r="J425" s="35">
        <v>0</v>
      </c>
      <c r="K425" s="35" t="s">
        <v>1068</v>
      </c>
      <c r="L425" s="50">
        <v>1</v>
      </c>
      <c r="M425" s="50">
        <v>0</v>
      </c>
      <c r="N425" s="35">
        <v>0</v>
      </c>
      <c r="O425" s="50">
        <v>0</v>
      </c>
      <c r="P425" s="50">
        <v>0</v>
      </c>
      <c r="Q425" s="50">
        <v>0</v>
      </c>
      <c r="R425" s="35">
        <v>0</v>
      </c>
      <c r="S425" s="35">
        <v>0</v>
      </c>
      <c r="T425" s="35">
        <v>0</v>
      </c>
      <c r="U425" s="35">
        <v>0</v>
      </c>
      <c r="V425" s="35">
        <v>0</v>
      </c>
      <c r="W425" s="35">
        <v>0</v>
      </c>
      <c r="X425" s="35">
        <v>0</v>
      </c>
      <c r="Y425" s="35">
        <v>0</v>
      </c>
      <c r="Z425" s="35">
        <v>0</v>
      </c>
      <c r="AA425" s="35">
        <v>0</v>
      </c>
      <c r="AB425" s="35">
        <v>0</v>
      </c>
      <c r="AC425" s="35">
        <v>0</v>
      </c>
      <c r="AD425" s="35">
        <v>0</v>
      </c>
      <c r="AE425" s="35">
        <f t="shared" si="117"/>
        <v>0</v>
      </c>
      <c r="AF425" s="96">
        <v>0</v>
      </c>
      <c r="AG425" s="35">
        <f t="shared" si="118"/>
        <v>-0.75</v>
      </c>
      <c r="AH425" s="96">
        <f t="shared" si="115"/>
        <v>-1</v>
      </c>
      <c r="AI425" s="36" t="s">
        <v>1069</v>
      </c>
      <c r="AM425" s="15"/>
      <c r="AN425" s="20"/>
      <c r="AO425" s="15"/>
    </row>
    <row r="426" spans="1:41" ht="63" x14ac:dyDescent="0.25">
      <c r="A426" s="42" t="s">
        <v>1040</v>
      </c>
      <c r="B426" s="87" t="s">
        <v>1070</v>
      </c>
      <c r="C426" s="35" t="s">
        <v>1071</v>
      </c>
      <c r="D426" s="35">
        <v>6.9</v>
      </c>
      <c r="E426" s="50">
        <v>0</v>
      </c>
      <c r="F426" s="35">
        <v>6.9</v>
      </c>
      <c r="G426" s="35">
        <v>0</v>
      </c>
      <c r="H426" s="35">
        <v>0</v>
      </c>
      <c r="I426" s="50">
        <v>0</v>
      </c>
      <c r="J426" s="35">
        <v>0</v>
      </c>
      <c r="K426" s="35" t="s">
        <v>1072</v>
      </c>
      <c r="L426" s="50">
        <v>1</v>
      </c>
      <c r="M426" s="50">
        <v>0</v>
      </c>
      <c r="N426" s="35">
        <v>0</v>
      </c>
      <c r="O426" s="50">
        <v>0</v>
      </c>
      <c r="P426" s="50">
        <v>0</v>
      </c>
      <c r="Q426" s="50">
        <v>0</v>
      </c>
      <c r="R426" s="35">
        <v>0</v>
      </c>
      <c r="S426" s="35">
        <v>0</v>
      </c>
      <c r="T426" s="35">
        <v>0</v>
      </c>
      <c r="U426" s="35">
        <v>0</v>
      </c>
      <c r="V426" s="35">
        <v>0</v>
      </c>
      <c r="W426" s="35">
        <v>0</v>
      </c>
      <c r="X426" s="35">
        <v>0</v>
      </c>
      <c r="Y426" s="35">
        <v>0</v>
      </c>
      <c r="Z426" s="35">
        <v>0</v>
      </c>
      <c r="AA426" s="35">
        <v>0</v>
      </c>
      <c r="AB426" s="35">
        <v>0</v>
      </c>
      <c r="AC426" s="35">
        <v>0</v>
      </c>
      <c r="AD426" s="35">
        <v>0</v>
      </c>
      <c r="AE426" s="35">
        <f t="shared" si="117"/>
        <v>0</v>
      </c>
      <c r="AF426" s="96">
        <v>0</v>
      </c>
      <c r="AG426" s="35">
        <f t="shared" si="118"/>
        <v>-6.9</v>
      </c>
      <c r="AH426" s="96">
        <f t="shared" si="115"/>
        <v>-1</v>
      </c>
      <c r="AI426" s="36" t="s">
        <v>1073</v>
      </c>
      <c r="AM426" s="15"/>
      <c r="AN426" s="20"/>
      <c r="AO426" s="15"/>
    </row>
    <row r="427" spans="1:41" ht="31.5" x14ac:dyDescent="0.25">
      <c r="A427" s="42" t="s">
        <v>1040</v>
      </c>
      <c r="B427" s="87" t="s">
        <v>1074</v>
      </c>
      <c r="C427" s="35" t="s">
        <v>1075</v>
      </c>
      <c r="D427" s="35">
        <v>18.499057560000001</v>
      </c>
      <c r="E427" s="50">
        <v>0</v>
      </c>
      <c r="F427" s="35">
        <v>0</v>
      </c>
      <c r="G427" s="35">
        <v>0</v>
      </c>
      <c r="H427" s="35">
        <v>0</v>
      </c>
      <c r="I427" s="50">
        <v>0</v>
      </c>
      <c r="J427" s="35">
        <v>0</v>
      </c>
      <c r="K427" s="35">
        <v>0</v>
      </c>
      <c r="L427" s="50">
        <v>0</v>
      </c>
      <c r="M427" s="50">
        <v>0</v>
      </c>
      <c r="N427" s="35">
        <v>0</v>
      </c>
      <c r="O427" s="50">
        <v>0</v>
      </c>
      <c r="P427" s="50">
        <v>0</v>
      </c>
      <c r="Q427" s="50">
        <v>0</v>
      </c>
      <c r="R427" s="35">
        <v>0</v>
      </c>
      <c r="S427" s="35">
        <v>0</v>
      </c>
      <c r="T427" s="35">
        <v>0</v>
      </c>
      <c r="U427" s="35">
        <v>0</v>
      </c>
      <c r="V427" s="35">
        <v>0</v>
      </c>
      <c r="W427" s="35">
        <v>0</v>
      </c>
      <c r="X427" s="35">
        <v>0</v>
      </c>
      <c r="Y427" s="35">
        <v>0</v>
      </c>
      <c r="Z427" s="35">
        <v>0</v>
      </c>
      <c r="AA427" s="35">
        <v>0</v>
      </c>
      <c r="AB427" s="35">
        <v>0</v>
      </c>
      <c r="AC427" s="35">
        <v>0</v>
      </c>
      <c r="AD427" s="35">
        <v>0</v>
      </c>
      <c r="AE427" s="35">
        <f t="shared" si="117"/>
        <v>0</v>
      </c>
      <c r="AF427" s="96">
        <v>0</v>
      </c>
      <c r="AG427" s="35">
        <f t="shared" si="118"/>
        <v>0</v>
      </c>
      <c r="AH427" s="96">
        <v>0</v>
      </c>
      <c r="AI427" s="36" t="s">
        <v>37</v>
      </c>
      <c r="AM427" s="15"/>
      <c r="AN427" s="20"/>
      <c r="AO427" s="15"/>
    </row>
    <row r="428" spans="1:41" ht="31.5" x14ac:dyDescent="0.25">
      <c r="A428" s="42" t="s">
        <v>1040</v>
      </c>
      <c r="B428" s="87" t="s">
        <v>1076</v>
      </c>
      <c r="C428" s="35" t="s">
        <v>1077</v>
      </c>
      <c r="D428" s="35">
        <v>5.4993526499999996</v>
      </c>
      <c r="E428" s="50">
        <v>0</v>
      </c>
      <c r="F428" s="35">
        <v>0</v>
      </c>
      <c r="G428" s="35">
        <v>0</v>
      </c>
      <c r="H428" s="35">
        <v>0</v>
      </c>
      <c r="I428" s="50">
        <v>0</v>
      </c>
      <c r="J428" s="35">
        <v>0</v>
      </c>
      <c r="K428" s="35">
        <v>0</v>
      </c>
      <c r="L428" s="50">
        <v>0</v>
      </c>
      <c r="M428" s="50">
        <v>0</v>
      </c>
      <c r="N428" s="35">
        <v>0</v>
      </c>
      <c r="O428" s="50">
        <v>0</v>
      </c>
      <c r="P428" s="50">
        <v>0</v>
      </c>
      <c r="Q428" s="50">
        <v>0</v>
      </c>
      <c r="R428" s="35">
        <v>0</v>
      </c>
      <c r="S428" s="35">
        <v>0</v>
      </c>
      <c r="T428" s="35">
        <v>0</v>
      </c>
      <c r="U428" s="35">
        <v>0</v>
      </c>
      <c r="V428" s="35">
        <v>0</v>
      </c>
      <c r="W428" s="35">
        <v>0</v>
      </c>
      <c r="X428" s="35">
        <v>0</v>
      </c>
      <c r="Y428" s="35">
        <v>0</v>
      </c>
      <c r="Z428" s="35">
        <v>0</v>
      </c>
      <c r="AA428" s="35">
        <v>0</v>
      </c>
      <c r="AB428" s="35">
        <v>0</v>
      </c>
      <c r="AC428" s="35">
        <v>0</v>
      </c>
      <c r="AD428" s="35">
        <v>0</v>
      </c>
      <c r="AE428" s="35">
        <f t="shared" si="117"/>
        <v>0</v>
      </c>
      <c r="AF428" s="96">
        <v>0</v>
      </c>
      <c r="AG428" s="35">
        <f t="shared" si="118"/>
        <v>0</v>
      </c>
      <c r="AH428" s="96">
        <v>0</v>
      </c>
      <c r="AI428" s="36" t="s">
        <v>37</v>
      </c>
      <c r="AM428" s="15"/>
      <c r="AN428" s="20"/>
      <c r="AO428" s="15"/>
    </row>
    <row r="429" spans="1:41" ht="31.5" x14ac:dyDescent="0.25">
      <c r="A429" s="42" t="s">
        <v>1040</v>
      </c>
      <c r="B429" s="87" t="s">
        <v>1078</v>
      </c>
      <c r="C429" s="35" t="s">
        <v>1079</v>
      </c>
      <c r="D429" s="35">
        <v>64.988804389999999</v>
      </c>
      <c r="E429" s="50">
        <v>0</v>
      </c>
      <c r="F429" s="35">
        <v>0</v>
      </c>
      <c r="G429" s="35">
        <v>0</v>
      </c>
      <c r="H429" s="35">
        <v>0</v>
      </c>
      <c r="I429" s="50">
        <v>0</v>
      </c>
      <c r="J429" s="35">
        <v>0</v>
      </c>
      <c r="K429" s="35">
        <v>0</v>
      </c>
      <c r="L429" s="50">
        <v>0</v>
      </c>
      <c r="M429" s="50">
        <v>0</v>
      </c>
      <c r="N429" s="35">
        <v>0</v>
      </c>
      <c r="O429" s="50">
        <v>0</v>
      </c>
      <c r="P429" s="50">
        <v>0</v>
      </c>
      <c r="Q429" s="50">
        <v>0</v>
      </c>
      <c r="R429" s="35">
        <v>0</v>
      </c>
      <c r="S429" s="35">
        <v>0</v>
      </c>
      <c r="T429" s="35">
        <v>0</v>
      </c>
      <c r="U429" s="35">
        <v>0</v>
      </c>
      <c r="V429" s="35">
        <v>0</v>
      </c>
      <c r="W429" s="35">
        <v>0</v>
      </c>
      <c r="X429" s="35">
        <v>0</v>
      </c>
      <c r="Y429" s="35">
        <v>0</v>
      </c>
      <c r="Z429" s="35">
        <v>0</v>
      </c>
      <c r="AA429" s="35">
        <v>0</v>
      </c>
      <c r="AB429" s="35">
        <v>0</v>
      </c>
      <c r="AC429" s="35">
        <v>0</v>
      </c>
      <c r="AD429" s="35">
        <v>0</v>
      </c>
      <c r="AE429" s="35">
        <f t="shared" si="117"/>
        <v>0</v>
      </c>
      <c r="AF429" s="96">
        <v>0</v>
      </c>
      <c r="AG429" s="35">
        <f t="shared" si="118"/>
        <v>0</v>
      </c>
      <c r="AH429" s="96">
        <v>0</v>
      </c>
      <c r="AI429" s="36" t="s">
        <v>37</v>
      </c>
      <c r="AM429" s="15"/>
      <c r="AN429" s="20"/>
      <c r="AO429" s="15"/>
    </row>
    <row r="430" spans="1:41" ht="47.25" x14ac:dyDescent="0.25">
      <c r="A430" s="33" t="s">
        <v>1040</v>
      </c>
      <c r="B430" s="91" t="s">
        <v>1080</v>
      </c>
      <c r="C430" s="34" t="s">
        <v>1081</v>
      </c>
      <c r="D430" s="35">
        <v>61.027000000000001</v>
      </c>
      <c r="E430" s="35">
        <v>0</v>
      </c>
      <c r="F430" s="35">
        <v>22.248278870000004</v>
      </c>
      <c r="G430" s="35">
        <v>0</v>
      </c>
      <c r="H430" s="35">
        <v>0</v>
      </c>
      <c r="I430" s="35">
        <v>0</v>
      </c>
      <c r="J430" s="35">
        <v>0</v>
      </c>
      <c r="K430" s="35" t="s">
        <v>1082</v>
      </c>
      <c r="L430" s="35">
        <v>0</v>
      </c>
      <c r="M430" s="35">
        <v>0.54200000000000004</v>
      </c>
      <c r="N430" s="35">
        <v>0</v>
      </c>
      <c r="O430" s="35">
        <v>0</v>
      </c>
      <c r="P430" s="35">
        <v>0</v>
      </c>
      <c r="Q430" s="35">
        <v>0</v>
      </c>
      <c r="R430" s="35">
        <v>0</v>
      </c>
      <c r="S430" s="35">
        <v>0</v>
      </c>
      <c r="T430" s="35">
        <v>0</v>
      </c>
      <c r="U430" s="35">
        <v>0</v>
      </c>
      <c r="V430" s="35">
        <v>0</v>
      </c>
      <c r="W430" s="35">
        <v>0</v>
      </c>
      <c r="X430" s="35">
        <v>0</v>
      </c>
      <c r="Y430" s="35">
        <v>0</v>
      </c>
      <c r="Z430" s="35">
        <v>0</v>
      </c>
      <c r="AA430" s="35">
        <v>0</v>
      </c>
      <c r="AB430" s="35">
        <v>0</v>
      </c>
      <c r="AC430" s="35">
        <v>0</v>
      </c>
      <c r="AD430" s="35">
        <v>0</v>
      </c>
      <c r="AE430" s="35">
        <f t="shared" si="117"/>
        <v>0</v>
      </c>
      <c r="AF430" s="96">
        <v>0</v>
      </c>
      <c r="AG430" s="35">
        <f t="shared" si="118"/>
        <v>-22.248278870000004</v>
      </c>
      <c r="AH430" s="96">
        <f t="shared" si="115"/>
        <v>-1</v>
      </c>
      <c r="AI430" s="36" t="s">
        <v>1083</v>
      </c>
      <c r="AM430" s="15"/>
      <c r="AN430" s="20"/>
      <c r="AO430" s="15"/>
    </row>
    <row r="431" spans="1:41" ht="63" x14ac:dyDescent="0.25">
      <c r="A431" s="42" t="s">
        <v>1040</v>
      </c>
      <c r="B431" s="84" t="s">
        <v>1084</v>
      </c>
      <c r="C431" s="54" t="s">
        <v>1085</v>
      </c>
      <c r="D431" s="35">
        <v>15.127559999999999</v>
      </c>
      <c r="E431" s="35">
        <v>0</v>
      </c>
      <c r="F431" s="35">
        <v>15.127559999999999</v>
      </c>
      <c r="G431" s="35">
        <v>0</v>
      </c>
      <c r="H431" s="35">
        <v>0</v>
      </c>
      <c r="I431" s="35">
        <v>0</v>
      </c>
      <c r="J431" s="35">
        <v>0</v>
      </c>
      <c r="K431" s="35" t="s">
        <v>1072</v>
      </c>
      <c r="L431" s="35">
        <v>1</v>
      </c>
      <c r="M431" s="35">
        <v>0</v>
      </c>
      <c r="N431" s="35">
        <v>0</v>
      </c>
      <c r="O431" s="35">
        <v>0</v>
      </c>
      <c r="P431" s="35">
        <v>0</v>
      </c>
      <c r="Q431" s="35">
        <v>0</v>
      </c>
      <c r="R431" s="35">
        <v>0</v>
      </c>
      <c r="S431" s="35">
        <v>0</v>
      </c>
      <c r="T431" s="35">
        <v>0</v>
      </c>
      <c r="U431" s="35">
        <v>0</v>
      </c>
      <c r="V431" s="35">
        <v>0</v>
      </c>
      <c r="W431" s="35">
        <v>0</v>
      </c>
      <c r="X431" s="35">
        <v>0</v>
      </c>
      <c r="Y431" s="35">
        <v>0</v>
      </c>
      <c r="Z431" s="35">
        <v>0</v>
      </c>
      <c r="AA431" s="35">
        <v>0</v>
      </c>
      <c r="AB431" s="35">
        <v>0</v>
      </c>
      <c r="AC431" s="35">
        <v>0</v>
      </c>
      <c r="AD431" s="35">
        <v>0</v>
      </c>
      <c r="AE431" s="35">
        <f t="shared" si="117"/>
        <v>0</v>
      </c>
      <c r="AF431" s="96">
        <v>0</v>
      </c>
      <c r="AG431" s="35">
        <f t="shared" si="118"/>
        <v>-15.127559999999999</v>
      </c>
      <c r="AH431" s="96">
        <f t="shared" si="115"/>
        <v>-1</v>
      </c>
      <c r="AI431" s="36" t="s">
        <v>1086</v>
      </c>
      <c r="AM431" s="15"/>
      <c r="AN431" s="20"/>
      <c r="AO431" s="15"/>
    </row>
    <row r="432" spans="1:41" ht="31.5" x14ac:dyDescent="0.25">
      <c r="A432" s="33" t="s">
        <v>1040</v>
      </c>
      <c r="B432" s="91" t="s">
        <v>1087</v>
      </c>
      <c r="C432" s="34" t="s">
        <v>1088</v>
      </c>
      <c r="D432" s="35">
        <v>3.5752240799999999</v>
      </c>
      <c r="E432" s="35">
        <v>0</v>
      </c>
      <c r="F432" s="35">
        <v>0</v>
      </c>
      <c r="G432" s="35">
        <v>0</v>
      </c>
      <c r="H432" s="35">
        <v>0</v>
      </c>
      <c r="I432" s="35">
        <v>0</v>
      </c>
      <c r="J432" s="35">
        <v>0</v>
      </c>
      <c r="K432" s="35">
        <v>0</v>
      </c>
      <c r="L432" s="35">
        <v>0</v>
      </c>
      <c r="M432" s="35">
        <v>0</v>
      </c>
      <c r="N432" s="35">
        <v>0</v>
      </c>
      <c r="O432" s="35">
        <v>0</v>
      </c>
      <c r="P432" s="35">
        <v>0</v>
      </c>
      <c r="Q432" s="35">
        <v>0</v>
      </c>
      <c r="R432" s="35">
        <v>0</v>
      </c>
      <c r="S432" s="35">
        <v>0</v>
      </c>
      <c r="T432" s="35">
        <v>0</v>
      </c>
      <c r="U432" s="35">
        <v>0</v>
      </c>
      <c r="V432" s="35">
        <v>0</v>
      </c>
      <c r="W432" s="35">
        <v>0</v>
      </c>
      <c r="X432" s="35">
        <v>0</v>
      </c>
      <c r="Y432" s="35">
        <v>0</v>
      </c>
      <c r="Z432" s="35">
        <v>0</v>
      </c>
      <c r="AA432" s="35">
        <v>0</v>
      </c>
      <c r="AB432" s="35">
        <v>0</v>
      </c>
      <c r="AC432" s="35">
        <v>0</v>
      </c>
      <c r="AD432" s="35">
        <v>0</v>
      </c>
      <c r="AE432" s="35">
        <f t="shared" si="117"/>
        <v>0</v>
      </c>
      <c r="AF432" s="96">
        <v>0</v>
      </c>
      <c r="AG432" s="35">
        <f t="shared" si="118"/>
        <v>0</v>
      </c>
      <c r="AH432" s="96">
        <v>0</v>
      </c>
      <c r="AI432" s="36" t="s">
        <v>37</v>
      </c>
      <c r="AM432" s="15"/>
      <c r="AN432" s="20"/>
      <c r="AO432" s="15"/>
    </row>
    <row r="433" spans="1:41" ht="63" x14ac:dyDescent="0.25">
      <c r="A433" s="33" t="s">
        <v>1040</v>
      </c>
      <c r="B433" s="91" t="s">
        <v>1089</v>
      </c>
      <c r="C433" s="34" t="s">
        <v>1090</v>
      </c>
      <c r="D433" s="35">
        <v>112.42034255932204</v>
      </c>
      <c r="E433" s="35">
        <v>0</v>
      </c>
      <c r="F433" s="35">
        <v>9</v>
      </c>
      <c r="G433" s="35">
        <v>0</v>
      </c>
      <c r="H433" s="35">
        <v>0</v>
      </c>
      <c r="I433" s="35">
        <v>0</v>
      </c>
      <c r="J433" s="35">
        <v>0</v>
      </c>
      <c r="K433" s="35" t="s">
        <v>1091</v>
      </c>
      <c r="L433" s="35">
        <v>0</v>
      </c>
      <c r="M433" s="35">
        <v>7.5999999999999998E-2</v>
      </c>
      <c r="N433" s="35">
        <v>0</v>
      </c>
      <c r="O433" s="35">
        <v>0</v>
      </c>
      <c r="P433" s="35">
        <v>0</v>
      </c>
      <c r="Q433" s="35">
        <v>0</v>
      </c>
      <c r="R433" s="35">
        <v>0</v>
      </c>
      <c r="S433" s="35">
        <v>0</v>
      </c>
      <c r="T433" s="35">
        <v>0</v>
      </c>
      <c r="U433" s="35">
        <v>0</v>
      </c>
      <c r="V433" s="35">
        <v>0</v>
      </c>
      <c r="W433" s="35">
        <v>0</v>
      </c>
      <c r="X433" s="35">
        <v>0</v>
      </c>
      <c r="Y433" s="35">
        <v>0</v>
      </c>
      <c r="Z433" s="35">
        <v>0</v>
      </c>
      <c r="AA433" s="35">
        <v>0</v>
      </c>
      <c r="AB433" s="35">
        <v>0</v>
      </c>
      <c r="AC433" s="35">
        <v>0</v>
      </c>
      <c r="AD433" s="35">
        <v>0</v>
      </c>
      <c r="AE433" s="35">
        <f t="shared" si="117"/>
        <v>0</v>
      </c>
      <c r="AF433" s="96">
        <v>0</v>
      </c>
      <c r="AG433" s="35">
        <f t="shared" si="118"/>
        <v>-9</v>
      </c>
      <c r="AH433" s="96">
        <f t="shared" si="115"/>
        <v>-1</v>
      </c>
      <c r="AI433" s="36" t="s">
        <v>1092</v>
      </c>
      <c r="AM433" s="15"/>
      <c r="AN433" s="20"/>
      <c r="AO433" s="15"/>
    </row>
    <row r="434" spans="1:41" ht="63" x14ac:dyDescent="0.25">
      <c r="A434" s="33" t="s">
        <v>1040</v>
      </c>
      <c r="B434" s="91" t="s">
        <v>1093</v>
      </c>
      <c r="C434" s="34" t="s">
        <v>1094</v>
      </c>
      <c r="D434" s="35">
        <v>68.545257579999998</v>
      </c>
      <c r="E434" s="35">
        <v>0</v>
      </c>
      <c r="F434" s="35">
        <v>8.57</v>
      </c>
      <c r="G434" s="35">
        <v>0</v>
      </c>
      <c r="H434" s="35">
        <v>0</v>
      </c>
      <c r="I434" s="35">
        <v>0</v>
      </c>
      <c r="J434" s="35">
        <v>0</v>
      </c>
      <c r="K434" s="35" t="s">
        <v>1095</v>
      </c>
      <c r="L434" s="35">
        <v>0</v>
      </c>
      <c r="M434" s="35">
        <v>0.309</v>
      </c>
      <c r="N434" s="35">
        <v>0</v>
      </c>
      <c r="O434" s="35">
        <v>0</v>
      </c>
      <c r="P434" s="35">
        <v>0</v>
      </c>
      <c r="Q434" s="35">
        <v>0</v>
      </c>
      <c r="R434" s="35">
        <v>0</v>
      </c>
      <c r="S434" s="35">
        <v>0</v>
      </c>
      <c r="T434" s="35">
        <v>0</v>
      </c>
      <c r="U434" s="35">
        <v>0</v>
      </c>
      <c r="V434" s="35">
        <v>0</v>
      </c>
      <c r="W434" s="35">
        <v>0</v>
      </c>
      <c r="X434" s="35">
        <v>0</v>
      </c>
      <c r="Y434" s="35">
        <v>0</v>
      </c>
      <c r="Z434" s="35">
        <v>0</v>
      </c>
      <c r="AA434" s="35">
        <v>0</v>
      </c>
      <c r="AB434" s="35">
        <v>0</v>
      </c>
      <c r="AC434" s="35">
        <v>0</v>
      </c>
      <c r="AD434" s="35">
        <v>0</v>
      </c>
      <c r="AE434" s="35">
        <f t="shared" si="117"/>
        <v>0</v>
      </c>
      <c r="AF434" s="96">
        <v>0</v>
      </c>
      <c r="AG434" s="35">
        <f t="shared" si="118"/>
        <v>-8.57</v>
      </c>
      <c r="AH434" s="96">
        <f t="shared" si="115"/>
        <v>-1</v>
      </c>
      <c r="AI434" s="36" t="s">
        <v>1092</v>
      </c>
      <c r="AM434" s="15"/>
      <c r="AN434" s="20"/>
      <c r="AO434" s="15"/>
    </row>
    <row r="435" spans="1:41" ht="77.25" customHeight="1" x14ac:dyDescent="0.25">
      <c r="A435" s="33" t="s">
        <v>1040</v>
      </c>
      <c r="B435" s="91" t="s">
        <v>1096</v>
      </c>
      <c r="C435" s="34" t="s">
        <v>1097</v>
      </c>
      <c r="D435" s="35">
        <v>10.41121384</v>
      </c>
      <c r="E435" s="35">
        <v>0</v>
      </c>
      <c r="F435" s="35">
        <v>10.41121384</v>
      </c>
      <c r="G435" s="35">
        <v>0</v>
      </c>
      <c r="H435" s="35">
        <v>0</v>
      </c>
      <c r="I435" s="35">
        <v>0</v>
      </c>
      <c r="J435" s="35">
        <v>0</v>
      </c>
      <c r="K435" s="35" t="s">
        <v>1098</v>
      </c>
      <c r="L435" s="35">
        <v>14</v>
      </c>
      <c r="M435" s="35">
        <v>0</v>
      </c>
      <c r="N435" s="35">
        <v>0</v>
      </c>
      <c r="O435" s="35">
        <v>0</v>
      </c>
      <c r="P435" s="35">
        <v>0</v>
      </c>
      <c r="Q435" s="35">
        <v>0</v>
      </c>
      <c r="R435" s="35">
        <v>0</v>
      </c>
      <c r="S435" s="35">
        <v>10.44627172</v>
      </c>
      <c r="T435" s="35">
        <v>0</v>
      </c>
      <c r="U435" s="35">
        <v>0</v>
      </c>
      <c r="V435" s="35">
        <v>0</v>
      </c>
      <c r="W435" s="35">
        <v>0</v>
      </c>
      <c r="X435" s="35" t="s">
        <v>1099</v>
      </c>
      <c r="Y435" s="35">
        <v>14</v>
      </c>
      <c r="Z435" s="35">
        <v>0</v>
      </c>
      <c r="AA435" s="35">
        <v>0</v>
      </c>
      <c r="AB435" s="35">
        <v>0</v>
      </c>
      <c r="AC435" s="35">
        <v>0</v>
      </c>
      <c r="AD435" s="35">
        <v>0</v>
      </c>
      <c r="AE435" s="35">
        <f t="shared" si="117"/>
        <v>0</v>
      </c>
      <c r="AF435" s="96">
        <v>0</v>
      </c>
      <c r="AG435" s="35">
        <f t="shared" si="118"/>
        <v>3.5057880000000097E-2</v>
      </c>
      <c r="AH435" s="96">
        <f t="shared" si="115"/>
        <v>3.3673191751481782E-3</v>
      </c>
      <c r="AI435" s="36" t="s">
        <v>37</v>
      </c>
      <c r="AM435" s="15"/>
      <c r="AN435" s="20"/>
      <c r="AO435" s="15"/>
    </row>
    <row r="436" spans="1:41" ht="31.5" x14ac:dyDescent="0.25">
      <c r="A436" s="33" t="s">
        <v>1040</v>
      </c>
      <c r="B436" s="91" t="s">
        <v>1100</v>
      </c>
      <c r="C436" s="34" t="s">
        <v>1101</v>
      </c>
      <c r="D436" s="35">
        <v>11.12652265</v>
      </c>
      <c r="E436" s="35">
        <v>0</v>
      </c>
      <c r="F436" s="35">
        <v>0</v>
      </c>
      <c r="G436" s="35">
        <v>0</v>
      </c>
      <c r="H436" s="35">
        <v>0</v>
      </c>
      <c r="I436" s="35">
        <v>0</v>
      </c>
      <c r="J436" s="35">
        <v>0</v>
      </c>
      <c r="K436" s="35">
        <v>0</v>
      </c>
      <c r="L436" s="35">
        <v>0</v>
      </c>
      <c r="M436" s="35">
        <v>0</v>
      </c>
      <c r="N436" s="35">
        <v>0</v>
      </c>
      <c r="O436" s="35">
        <v>0</v>
      </c>
      <c r="P436" s="35">
        <v>0</v>
      </c>
      <c r="Q436" s="35">
        <v>0</v>
      </c>
      <c r="R436" s="35">
        <v>0</v>
      </c>
      <c r="S436" s="35">
        <v>0</v>
      </c>
      <c r="T436" s="35">
        <v>0</v>
      </c>
      <c r="U436" s="35">
        <v>0</v>
      </c>
      <c r="V436" s="35">
        <v>0</v>
      </c>
      <c r="W436" s="35">
        <v>0</v>
      </c>
      <c r="X436" s="35">
        <v>0</v>
      </c>
      <c r="Y436" s="35">
        <v>0</v>
      </c>
      <c r="Z436" s="35">
        <v>0</v>
      </c>
      <c r="AA436" s="35">
        <v>0</v>
      </c>
      <c r="AB436" s="35">
        <v>0</v>
      </c>
      <c r="AC436" s="35">
        <v>0</v>
      </c>
      <c r="AD436" s="35">
        <v>0</v>
      </c>
      <c r="AE436" s="35">
        <f t="shared" si="117"/>
        <v>0</v>
      </c>
      <c r="AF436" s="96">
        <v>0</v>
      </c>
      <c r="AG436" s="35">
        <f t="shared" si="118"/>
        <v>0</v>
      </c>
      <c r="AH436" s="96">
        <v>0</v>
      </c>
      <c r="AI436" s="36" t="s">
        <v>37</v>
      </c>
      <c r="AM436" s="15"/>
      <c r="AN436" s="20"/>
      <c r="AO436" s="15"/>
    </row>
    <row r="437" spans="1:41" ht="31.5" x14ac:dyDescent="0.25">
      <c r="A437" s="33" t="s">
        <v>1040</v>
      </c>
      <c r="B437" s="91" t="s">
        <v>1102</v>
      </c>
      <c r="C437" s="34" t="s">
        <v>1103</v>
      </c>
      <c r="D437" s="35">
        <v>46.695263619999999</v>
      </c>
      <c r="E437" s="35">
        <v>0</v>
      </c>
      <c r="F437" s="35">
        <v>46.695263619999999</v>
      </c>
      <c r="G437" s="35">
        <v>0</v>
      </c>
      <c r="H437" s="35">
        <v>0</v>
      </c>
      <c r="I437" s="35">
        <v>0</v>
      </c>
      <c r="J437" s="35">
        <v>0</v>
      </c>
      <c r="K437" s="35" t="s">
        <v>1104</v>
      </c>
      <c r="L437" s="35">
        <v>1</v>
      </c>
      <c r="M437" s="35">
        <v>0</v>
      </c>
      <c r="N437" s="35">
        <v>0</v>
      </c>
      <c r="O437" s="35">
        <v>0</v>
      </c>
      <c r="P437" s="35">
        <v>0</v>
      </c>
      <c r="Q437" s="35">
        <v>5.0000000000000001E-3</v>
      </c>
      <c r="R437" s="35">
        <v>0</v>
      </c>
      <c r="S437" s="35">
        <v>0</v>
      </c>
      <c r="T437" s="35">
        <v>0</v>
      </c>
      <c r="U437" s="35">
        <v>0</v>
      </c>
      <c r="V437" s="35">
        <v>0</v>
      </c>
      <c r="W437" s="35">
        <v>0</v>
      </c>
      <c r="X437" s="35">
        <v>0</v>
      </c>
      <c r="Y437" s="35">
        <v>0</v>
      </c>
      <c r="Z437" s="35">
        <v>0</v>
      </c>
      <c r="AA437" s="35">
        <v>0</v>
      </c>
      <c r="AB437" s="35">
        <v>0</v>
      </c>
      <c r="AC437" s="35">
        <v>0</v>
      </c>
      <c r="AD437" s="35">
        <v>0</v>
      </c>
      <c r="AE437" s="35">
        <f t="shared" si="117"/>
        <v>0</v>
      </c>
      <c r="AF437" s="96">
        <v>0</v>
      </c>
      <c r="AG437" s="35">
        <f t="shared" si="118"/>
        <v>-46.695263619999999</v>
      </c>
      <c r="AH437" s="96">
        <f t="shared" si="115"/>
        <v>-1</v>
      </c>
      <c r="AI437" s="36" t="s">
        <v>1092</v>
      </c>
      <c r="AM437" s="15"/>
      <c r="AN437" s="20"/>
      <c r="AO437" s="15"/>
    </row>
    <row r="438" spans="1:41" ht="31.5" x14ac:dyDescent="0.25">
      <c r="A438" s="33" t="s">
        <v>1040</v>
      </c>
      <c r="B438" s="91" t="s">
        <v>1105</v>
      </c>
      <c r="C438" s="34" t="s">
        <v>1106</v>
      </c>
      <c r="D438" s="35">
        <v>9.9311082000000006</v>
      </c>
      <c r="E438" s="35">
        <v>0</v>
      </c>
      <c r="F438" s="35">
        <v>0</v>
      </c>
      <c r="G438" s="35">
        <v>0</v>
      </c>
      <c r="H438" s="35">
        <v>0</v>
      </c>
      <c r="I438" s="35">
        <v>0</v>
      </c>
      <c r="J438" s="35">
        <v>0</v>
      </c>
      <c r="K438" s="35">
        <v>0</v>
      </c>
      <c r="L438" s="35">
        <v>0</v>
      </c>
      <c r="M438" s="35">
        <v>0</v>
      </c>
      <c r="N438" s="35">
        <v>0</v>
      </c>
      <c r="O438" s="35">
        <v>0</v>
      </c>
      <c r="P438" s="35">
        <v>0</v>
      </c>
      <c r="Q438" s="35">
        <v>0</v>
      </c>
      <c r="R438" s="35">
        <v>0</v>
      </c>
      <c r="S438" s="35">
        <v>0</v>
      </c>
      <c r="T438" s="35">
        <v>0</v>
      </c>
      <c r="U438" s="35">
        <v>0</v>
      </c>
      <c r="V438" s="35">
        <v>0</v>
      </c>
      <c r="W438" s="35">
        <v>0</v>
      </c>
      <c r="X438" s="35">
        <v>0</v>
      </c>
      <c r="Y438" s="35">
        <v>0</v>
      </c>
      <c r="Z438" s="35">
        <v>0</v>
      </c>
      <c r="AA438" s="35">
        <v>0</v>
      </c>
      <c r="AB438" s="35">
        <v>0</v>
      </c>
      <c r="AC438" s="35">
        <v>0</v>
      </c>
      <c r="AD438" s="35">
        <v>0</v>
      </c>
      <c r="AE438" s="35">
        <f t="shared" si="117"/>
        <v>0</v>
      </c>
      <c r="AF438" s="96">
        <v>0</v>
      </c>
      <c r="AG438" s="35">
        <f t="shared" si="118"/>
        <v>0</v>
      </c>
      <c r="AH438" s="96">
        <v>0</v>
      </c>
      <c r="AI438" s="36" t="s">
        <v>37</v>
      </c>
      <c r="AM438" s="15"/>
      <c r="AN438" s="20"/>
      <c r="AO438" s="15"/>
    </row>
    <row r="439" spans="1:41" ht="31.5" x14ac:dyDescent="0.25">
      <c r="A439" s="33" t="s">
        <v>1040</v>
      </c>
      <c r="B439" s="91" t="s">
        <v>1107</v>
      </c>
      <c r="C439" s="34" t="s">
        <v>1108</v>
      </c>
      <c r="D439" s="35">
        <v>11.8</v>
      </c>
      <c r="E439" s="35">
        <v>0</v>
      </c>
      <c r="F439" s="35">
        <v>0</v>
      </c>
      <c r="G439" s="35">
        <v>0</v>
      </c>
      <c r="H439" s="35">
        <v>0</v>
      </c>
      <c r="I439" s="35">
        <v>0</v>
      </c>
      <c r="J439" s="35">
        <v>0</v>
      </c>
      <c r="K439" s="35">
        <v>0</v>
      </c>
      <c r="L439" s="35">
        <v>0</v>
      </c>
      <c r="M439" s="35">
        <v>0</v>
      </c>
      <c r="N439" s="35">
        <v>0</v>
      </c>
      <c r="O439" s="35">
        <v>0</v>
      </c>
      <c r="P439" s="35">
        <v>0</v>
      </c>
      <c r="Q439" s="35">
        <v>0</v>
      </c>
      <c r="R439" s="35">
        <v>0</v>
      </c>
      <c r="S439" s="35">
        <v>0</v>
      </c>
      <c r="T439" s="35">
        <v>0</v>
      </c>
      <c r="U439" s="35">
        <v>0</v>
      </c>
      <c r="V439" s="35">
        <v>0</v>
      </c>
      <c r="W439" s="35">
        <v>0</v>
      </c>
      <c r="X439" s="35">
        <v>0</v>
      </c>
      <c r="Y439" s="35">
        <v>0</v>
      </c>
      <c r="Z439" s="35">
        <v>0</v>
      </c>
      <c r="AA439" s="35">
        <v>0</v>
      </c>
      <c r="AB439" s="35">
        <v>0</v>
      </c>
      <c r="AC439" s="35">
        <v>0</v>
      </c>
      <c r="AD439" s="35">
        <v>0</v>
      </c>
      <c r="AE439" s="35">
        <f t="shared" si="117"/>
        <v>0</v>
      </c>
      <c r="AF439" s="96">
        <v>0</v>
      </c>
      <c r="AG439" s="35">
        <f t="shared" si="118"/>
        <v>0</v>
      </c>
      <c r="AH439" s="96">
        <v>0</v>
      </c>
      <c r="AI439" s="36" t="s">
        <v>37</v>
      </c>
      <c r="AM439" s="15"/>
      <c r="AN439" s="20"/>
      <c r="AO439" s="15"/>
    </row>
    <row r="440" spans="1:41" ht="31.5" x14ac:dyDescent="0.25">
      <c r="A440" s="42" t="s">
        <v>1040</v>
      </c>
      <c r="B440" s="87" t="s">
        <v>1109</v>
      </c>
      <c r="C440" s="35" t="s">
        <v>1110</v>
      </c>
      <c r="D440" s="35">
        <v>40</v>
      </c>
      <c r="E440" s="35">
        <v>0</v>
      </c>
      <c r="F440" s="35">
        <v>0</v>
      </c>
      <c r="G440" s="35">
        <v>0</v>
      </c>
      <c r="H440" s="35">
        <v>0</v>
      </c>
      <c r="I440" s="35">
        <v>0</v>
      </c>
      <c r="J440" s="35">
        <v>0</v>
      </c>
      <c r="K440" s="35">
        <v>0</v>
      </c>
      <c r="L440" s="35">
        <v>0</v>
      </c>
      <c r="M440" s="35">
        <v>0</v>
      </c>
      <c r="N440" s="35">
        <v>0</v>
      </c>
      <c r="O440" s="35">
        <v>0</v>
      </c>
      <c r="P440" s="35">
        <v>0</v>
      </c>
      <c r="Q440" s="35">
        <v>0</v>
      </c>
      <c r="R440" s="35">
        <v>0</v>
      </c>
      <c r="S440" s="35">
        <v>0</v>
      </c>
      <c r="T440" s="35">
        <v>0</v>
      </c>
      <c r="U440" s="35">
        <v>0</v>
      </c>
      <c r="V440" s="35">
        <v>0</v>
      </c>
      <c r="W440" s="35">
        <v>0</v>
      </c>
      <c r="X440" s="35">
        <v>0</v>
      </c>
      <c r="Y440" s="35">
        <v>0</v>
      </c>
      <c r="Z440" s="35">
        <v>0</v>
      </c>
      <c r="AA440" s="35">
        <v>0</v>
      </c>
      <c r="AB440" s="35">
        <v>0</v>
      </c>
      <c r="AC440" s="35">
        <v>0</v>
      </c>
      <c r="AD440" s="35">
        <v>0</v>
      </c>
      <c r="AE440" s="35">
        <f t="shared" si="117"/>
        <v>0</v>
      </c>
      <c r="AF440" s="96">
        <v>0</v>
      </c>
      <c r="AG440" s="35">
        <f t="shared" si="118"/>
        <v>0</v>
      </c>
      <c r="AH440" s="96">
        <v>0</v>
      </c>
      <c r="AI440" s="36" t="s">
        <v>37</v>
      </c>
      <c r="AM440" s="15"/>
      <c r="AN440" s="20"/>
      <c r="AO440" s="15"/>
    </row>
    <row r="441" spans="1:41" ht="31.5" x14ac:dyDescent="0.25">
      <c r="A441" s="33" t="s">
        <v>1040</v>
      </c>
      <c r="B441" s="91" t="s">
        <v>1111</v>
      </c>
      <c r="C441" s="34" t="s">
        <v>1112</v>
      </c>
      <c r="D441" s="35">
        <v>7.5</v>
      </c>
      <c r="E441" s="35">
        <v>0</v>
      </c>
      <c r="F441" s="35">
        <v>7.5</v>
      </c>
      <c r="G441" s="35">
        <v>0</v>
      </c>
      <c r="H441" s="35">
        <v>0</v>
      </c>
      <c r="I441" s="35">
        <v>0</v>
      </c>
      <c r="J441" s="35">
        <v>0</v>
      </c>
      <c r="K441" s="35" t="s">
        <v>1113</v>
      </c>
      <c r="L441" s="35">
        <v>1</v>
      </c>
      <c r="M441" s="35">
        <v>0</v>
      </c>
      <c r="N441" s="35">
        <v>0</v>
      </c>
      <c r="O441" s="35">
        <v>0</v>
      </c>
      <c r="P441" s="35">
        <v>0</v>
      </c>
      <c r="Q441" s="35">
        <v>0</v>
      </c>
      <c r="R441" s="35">
        <v>0</v>
      </c>
      <c r="S441" s="35">
        <v>7.8227278799999995</v>
      </c>
      <c r="T441" s="35">
        <v>0</v>
      </c>
      <c r="U441" s="35">
        <v>0</v>
      </c>
      <c r="V441" s="35">
        <v>0</v>
      </c>
      <c r="W441" s="35">
        <v>0</v>
      </c>
      <c r="X441" s="35" t="s">
        <v>1113</v>
      </c>
      <c r="Y441" s="35">
        <v>1</v>
      </c>
      <c r="Z441" s="35">
        <v>0</v>
      </c>
      <c r="AA441" s="35">
        <v>0</v>
      </c>
      <c r="AB441" s="35">
        <v>0</v>
      </c>
      <c r="AC441" s="35">
        <v>0</v>
      </c>
      <c r="AD441" s="35">
        <v>0</v>
      </c>
      <c r="AE441" s="35">
        <f t="shared" si="117"/>
        <v>0</v>
      </c>
      <c r="AF441" s="96">
        <v>0</v>
      </c>
      <c r="AG441" s="35">
        <f t="shared" si="118"/>
        <v>0.32272787999999952</v>
      </c>
      <c r="AH441" s="96">
        <f t="shared" si="115"/>
        <v>4.3030383999999935E-2</v>
      </c>
      <c r="AI441" s="36" t="s">
        <v>37</v>
      </c>
      <c r="AM441" s="15"/>
      <c r="AN441" s="20"/>
      <c r="AO441" s="15"/>
    </row>
    <row r="442" spans="1:41" ht="47.25" x14ac:dyDescent="0.25">
      <c r="A442" s="42" t="s">
        <v>1040</v>
      </c>
      <c r="B442" s="94" t="s">
        <v>1114</v>
      </c>
      <c r="C442" s="35" t="s">
        <v>1115</v>
      </c>
      <c r="D442" s="35">
        <v>23.048203729999997</v>
      </c>
      <c r="E442" s="35">
        <v>0</v>
      </c>
      <c r="F442" s="35">
        <v>0</v>
      </c>
      <c r="G442" s="35">
        <v>0</v>
      </c>
      <c r="H442" s="35">
        <v>0</v>
      </c>
      <c r="I442" s="35">
        <v>0</v>
      </c>
      <c r="J442" s="35">
        <v>0</v>
      </c>
      <c r="K442" s="35">
        <v>0</v>
      </c>
      <c r="L442" s="35">
        <v>0</v>
      </c>
      <c r="M442" s="35">
        <v>0</v>
      </c>
      <c r="N442" s="35">
        <v>0</v>
      </c>
      <c r="O442" s="35">
        <v>0</v>
      </c>
      <c r="P442" s="35">
        <v>0</v>
      </c>
      <c r="Q442" s="35">
        <v>0</v>
      </c>
      <c r="R442" s="35">
        <v>0</v>
      </c>
      <c r="S442" s="35">
        <v>0</v>
      </c>
      <c r="T442" s="35">
        <v>0</v>
      </c>
      <c r="U442" s="35">
        <v>0</v>
      </c>
      <c r="V442" s="35">
        <v>0</v>
      </c>
      <c r="W442" s="35">
        <v>0</v>
      </c>
      <c r="X442" s="35">
        <v>0</v>
      </c>
      <c r="Y442" s="35">
        <v>0</v>
      </c>
      <c r="Z442" s="35">
        <v>0</v>
      </c>
      <c r="AA442" s="35">
        <v>0</v>
      </c>
      <c r="AB442" s="35">
        <v>0</v>
      </c>
      <c r="AC442" s="35">
        <v>0</v>
      </c>
      <c r="AD442" s="35">
        <v>0</v>
      </c>
      <c r="AE442" s="35">
        <f t="shared" si="117"/>
        <v>0</v>
      </c>
      <c r="AF442" s="96">
        <v>0</v>
      </c>
      <c r="AG442" s="35">
        <f t="shared" si="118"/>
        <v>0</v>
      </c>
      <c r="AH442" s="96">
        <v>0</v>
      </c>
      <c r="AI442" s="36" t="s">
        <v>37</v>
      </c>
      <c r="AM442" s="15"/>
      <c r="AN442" s="20"/>
      <c r="AO442" s="15"/>
    </row>
    <row r="443" spans="1:41" ht="63" x14ac:dyDescent="0.25">
      <c r="A443" s="42" t="s">
        <v>1040</v>
      </c>
      <c r="B443" s="87" t="s">
        <v>1116</v>
      </c>
      <c r="C443" s="35" t="s">
        <v>1117</v>
      </c>
      <c r="D443" s="35">
        <v>382.58</v>
      </c>
      <c r="E443" s="35">
        <v>0</v>
      </c>
      <c r="F443" s="35">
        <v>5.0439999999999996</v>
      </c>
      <c r="G443" s="35">
        <v>0</v>
      </c>
      <c r="H443" s="35">
        <v>0</v>
      </c>
      <c r="I443" s="35">
        <v>0</v>
      </c>
      <c r="J443" s="35">
        <v>0</v>
      </c>
      <c r="K443" s="35" t="s">
        <v>1118</v>
      </c>
      <c r="L443" s="35">
        <v>2</v>
      </c>
      <c r="M443" s="35">
        <v>0</v>
      </c>
      <c r="N443" s="35">
        <v>0</v>
      </c>
      <c r="O443" s="35">
        <v>0</v>
      </c>
      <c r="P443" s="35">
        <v>0</v>
      </c>
      <c r="Q443" s="35">
        <v>0</v>
      </c>
      <c r="R443" s="35">
        <v>0</v>
      </c>
      <c r="S443" s="35">
        <v>4.1985740800000002</v>
      </c>
      <c r="T443" s="35">
        <v>0</v>
      </c>
      <c r="U443" s="35">
        <v>0</v>
      </c>
      <c r="V443" s="35">
        <v>0</v>
      </c>
      <c r="W443" s="35">
        <v>0</v>
      </c>
      <c r="X443" s="35" t="s">
        <v>1119</v>
      </c>
      <c r="Y443" s="35">
        <v>1</v>
      </c>
      <c r="Z443" s="35">
        <v>0</v>
      </c>
      <c r="AA443" s="35">
        <v>0</v>
      </c>
      <c r="AB443" s="35">
        <v>0</v>
      </c>
      <c r="AC443" s="35">
        <v>0</v>
      </c>
      <c r="AD443" s="35">
        <v>0</v>
      </c>
      <c r="AE443" s="35">
        <f t="shared" si="117"/>
        <v>0</v>
      </c>
      <c r="AF443" s="96">
        <v>0</v>
      </c>
      <c r="AG443" s="35">
        <f t="shared" si="118"/>
        <v>-0.84542591999999939</v>
      </c>
      <c r="AH443" s="96">
        <f t="shared" si="115"/>
        <v>-0.16761021411578103</v>
      </c>
      <c r="AI443" s="36" t="s">
        <v>1120</v>
      </c>
      <c r="AM443" s="15"/>
      <c r="AN443" s="20"/>
      <c r="AO443" s="15"/>
    </row>
    <row r="444" spans="1:41" ht="47.25" x14ac:dyDescent="0.25">
      <c r="A444" s="42" t="s">
        <v>1040</v>
      </c>
      <c r="B444" s="87" t="s">
        <v>1121</v>
      </c>
      <c r="C444" s="35" t="s">
        <v>1122</v>
      </c>
      <c r="D444" s="35" t="s">
        <v>37</v>
      </c>
      <c r="E444" s="35" t="s">
        <v>37</v>
      </c>
      <c r="F444" s="35" t="s">
        <v>37</v>
      </c>
      <c r="G444" s="35" t="s">
        <v>37</v>
      </c>
      <c r="H444" s="35" t="s">
        <v>37</v>
      </c>
      <c r="I444" s="35" t="s">
        <v>37</v>
      </c>
      <c r="J444" s="35" t="s">
        <v>37</v>
      </c>
      <c r="K444" s="35" t="s">
        <v>37</v>
      </c>
      <c r="L444" s="35" t="s">
        <v>37</v>
      </c>
      <c r="M444" s="35" t="s">
        <v>37</v>
      </c>
      <c r="N444" s="35" t="s">
        <v>37</v>
      </c>
      <c r="O444" s="35" t="s">
        <v>37</v>
      </c>
      <c r="P444" s="35" t="s">
        <v>37</v>
      </c>
      <c r="Q444" s="35" t="s">
        <v>37</v>
      </c>
      <c r="R444" s="35">
        <v>0</v>
      </c>
      <c r="S444" s="35">
        <v>0.18413494999999999</v>
      </c>
      <c r="T444" s="35">
        <v>0</v>
      </c>
      <c r="U444" s="35">
        <v>0</v>
      </c>
      <c r="V444" s="35">
        <v>0</v>
      </c>
      <c r="W444" s="35">
        <v>0</v>
      </c>
      <c r="X444" s="35" t="s">
        <v>340</v>
      </c>
      <c r="Y444" s="35">
        <v>2</v>
      </c>
      <c r="Z444" s="35">
        <v>0</v>
      </c>
      <c r="AA444" s="35">
        <v>0</v>
      </c>
      <c r="AB444" s="35">
        <v>0</v>
      </c>
      <c r="AC444" s="35">
        <v>0</v>
      </c>
      <c r="AD444" s="35">
        <v>0</v>
      </c>
      <c r="AE444" s="35" t="s">
        <v>37</v>
      </c>
      <c r="AF444" s="96" t="s">
        <v>37</v>
      </c>
      <c r="AG444" s="35" t="s">
        <v>37</v>
      </c>
      <c r="AH444" s="96" t="s">
        <v>37</v>
      </c>
      <c r="AI444" s="36" t="s">
        <v>341</v>
      </c>
      <c r="AM444" s="15"/>
      <c r="AN444" s="20"/>
      <c r="AO444" s="15"/>
    </row>
    <row r="445" spans="1:41" x14ac:dyDescent="0.25">
      <c r="A445" s="33" t="s">
        <v>1040</v>
      </c>
      <c r="B445" s="91" t="s">
        <v>1123</v>
      </c>
      <c r="C445" s="34" t="s">
        <v>1124</v>
      </c>
      <c r="D445" s="35">
        <v>14.058</v>
      </c>
      <c r="E445" s="35">
        <v>0</v>
      </c>
      <c r="F445" s="35">
        <v>0</v>
      </c>
      <c r="G445" s="35">
        <v>0</v>
      </c>
      <c r="H445" s="35">
        <v>0</v>
      </c>
      <c r="I445" s="35">
        <v>0</v>
      </c>
      <c r="J445" s="35">
        <v>0</v>
      </c>
      <c r="K445" s="35">
        <v>0</v>
      </c>
      <c r="L445" s="35">
        <v>0</v>
      </c>
      <c r="M445" s="35">
        <v>0</v>
      </c>
      <c r="N445" s="35">
        <v>0</v>
      </c>
      <c r="O445" s="35">
        <v>0</v>
      </c>
      <c r="P445" s="35">
        <v>0</v>
      </c>
      <c r="Q445" s="35">
        <v>0</v>
      </c>
      <c r="R445" s="35">
        <v>0</v>
      </c>
      <c r="S445" s="35">
        <v>0</v>
      </c>
      <c r="T445" s="35">
        <v>0</v>
      </c>
      <c r="U445" s="35">
        <v>0</v>
      </c>
      <c r="V445" s="35">
        <v>0</v>
      </c>
      <c r="W445" s="35">
        <v>0</v>
      </c>
      <c r="X445" s="35">
        <v>0</v>
      </c>
      <c r="Y445" s="35">
        <v>0</v>
      </c>
      <c r="Z445" s="35">
        <v>0</v>
      </c>
      <c r="AA445" s="35">
        <v>0</v>
      </c>
      <c r="AB445" s="35">
        <v>0</v>
      </c>
      <c r="AC445" s="35">
        <v>0</v>
      </c>
      <c r="AD445" s="35">
        <v>0</v>
      </c>
      <c r="AE445" s="35">
        <f t="shared" si="117"/>
        <v>0</v>
      </c>
      <c r="AF445" s="96">
        <v>0</v>
      </c>
      <c r="AG445" s="35">
        <f t="shared" si="118"/>
        <v>0</v>
      </c>
      <c r="AH445" s="96">
        <v>0</v>
      </c>
      <c r="AI445" s="36" t="s">
        <v>37</v>
      </c>
      <c r="AM445" s="15"/>
      <c r="AN445" s="20"/>
      <c r="AO445" s="15"/>
    </row>
    <row r="446" spans="1:41" ht="47.25" x14ac:dyDescent="0.25">
      <c r="A446" s="27" t="s">
        <v>1125</v>
      </c>
      <c r="B446" s="28" t="s">
        <v>346</v>
      </c>
      <c r="C446" s="29" t="s">
        <v>36</v>
      </c>
      <c r="D446" s="30">
        <f t="shared" ref="D446:AG446" si="119">D447</f>
        <v>0</v>
      </c>
      <c r="E446" s="30">
        <f t="shared" si="119"/>
        <v>0</v>
      </c>
      <c r="F446" s="30">
        <f t="shared" si="119"/>
        <v>0</v>
      </c>
      <c r="G446" s="30">
        <f t="shared" si="119"/>
        <v>0</v>
      </c>
      <c r="H446" s="30">
        <f t="shared" si="119"/>
        <v>0</v>
      </c>
      <c r="I446" s="30">
        <f t="shared" si="119"/>
        <v>0</v>
      </c>
      <c r="J446" s="30">
        <f t="shared" si="119"/>
        <v>0</v>
      </c>
      <c r="K446" s="30">
        <f t="shared" si="119"/>
        <v>0</v>
      </c>
      <c r="L446" s="30">
        <f t="shared" si="119"/>
        <v>0</v>
      </c>
      <c r="M446" s="30">
        <f t="shared" si="119"/>
        <v>0</v>
      </c>
      <c r="N446" s="30">
        <f t="shared" si="119"/>
        <v>0</v>
      </c>
      <c r="O446" s="30">
        <f t="shared" si="119"/>
        <v>0</v>
      </c>
      <c r="P446" s="30">
        <f t="shared" si="119"/>
        <v>0</v>
      </c>
      <c r="Q446" s="30">
        <f t="shared" si="119"/>
        <v>0</v>
      </c>
      <c r="R446" s="30">
        <f t="shared" si="119"/>
        <v>0</v>
      </c>
      <c r="S446" s="30">
        <f t="shared" si="119"/>
        <v>0</v>
      </c>
      <c r="T446" s="30">
        <f t="shared" si="119"/>
        <v>0</v>
      </c>
      <c r="U446" s="30">
        <f t="shared" si="119"/>
        <v>0</v>
      </c>
      <c r="V446" s="30">
        <f t="shared" si="119"/>
        <v>0</v>
      </c>
      <c r="W446" s="30">
        <f t="shared" si="119"/>
        <v>0</v>
      </c>
      <c r="X446" s="30">
        <f t="shared" si="119"/>
        <v>0</v>
      </c>
      <c r="Y446" s="30">
        <f t="shared" si="119"/>
        <v>0</v>
      </c>
      <c r="Z446" s="30">
        <f t="shared" si="119"/>
        <v>0</v>
      </c>
      <c r="AA446" s="30">
        <f t="shared" si="119"/>
        <v>0</v>
      </c>
      <c r="AB446" s="30">
        <f t="shared" si="119"/>
        <v>0</v>
      </c>
      <c r="AC446" s="30">
        <f t="shared" si="119"/>
        <v>0</v>
      </c>
      <c r="AD446" s="30">
        <f t="shared" si="119"/>
        <v>0</v>
      </c>
      <c r="AE446" s="30">
        <f t="shared" si="119"/>
        <v>0</v>
      </c>
      <c r="AF446" s="31">
        <v>0</v>
      </c>
      <c r="AG446" s="30">
        <f t="shared" si="119"/>
        <v>0</v>
      </c>
      <c r="AH446" s="31">
        <v>0</v>
      </c>
      <c r="AI446" s="32" t="s">
        <v>37</v>
      </c>
      <c r="AM446" s="15"/>
      <c r="AN446" s="20"/>
      <c r="AO446" s="15"/>
    </row>
    <row r="447" spans="1:41" x14ac:dyDescent="0.25">
      <c r="A447" s="27" t="s">
        <v>1126</v>
      </c>
      <c r="B447" s="28" t="s">
        <v>1127</v>
      </c>
      <c r="C447" s="29" t="s">
        <v>36</v>
      </c>
      <c r="D447" s="30">
        <f t="shared" ref="D447:AG447" si="120">SUM(D448:D449)</f>
        <v>0</v>
      </c>
      <c r="E447" s="30">
        <f t="shared" si="120"/>
        <v>0</v>
      </c>
      <c r="F447" s="30">
        <f t="shared" si="120"/>
        <v>0</v>
      </c>
      <c r="G447" s="30">
        <f t="shared" si="120"/>
        <v>0</v>
      </c>
      <c r="H447" s="30">
        <f t="shared" si="120"/>
        <v>0</v>
      </c>
      <c r="I447" s="30">
        <f t="shared" si="120"/>
        <v>0</v>
      </c>
      <c r="J447" s="30">
        <f t="shared" si="120"/>
        <v>0</v>
      </c>
      <c r="K447" s="30">
        <f t="shared" si="120"/>
        <v>0</v>
      </c>
      <c r="L447" s="30">
        <f t="shared" si="120"/>
        <v>0</v>
      </c>
      <c r="M447" s="30">
        <f t="shared" si="120"/>
        <v>0</v>
      </c>
      <c r="N447" s="30">
        <f t="shared" si="120"/>
        <v>0</v>
      </c>
      <c r="O447" s="30">
        <f t="shared" si="120"/>
        <v>0</v>
      </c>
      <c r="P447" s="30">
        <f t="shared" si="120"/>
        <v>0</v>
      </c>
      <c r="Q447" s="30">
        <f t="shared" si="120"/>
        <v>0</v>
      </c>
      <c r="R447" s="30">
        <f t="shared" si="120"/>
        <v>0</v>
      </c>
      <c r="S447" s="30">
        <f t="shared" si="120"/>
        <v>0</v>
      </c>
      <c r="T447" s="30">
        <f t="shared" si="120"/>
        <v>0</v>
      </c>
      <c r="U447" s="30">
        <f t="shared" si="120"/>
        <v>0</v>
      </c>
      <c r="V447" s="30">
        <f t="shared" si="120"/>
        <v>0</v>
      </c>
      <c r="W447" s="30">
        <f t="shared" si="120"/>
        <v>0</v>
      </c>
      <c r="X447" s="30">
        <f t="shared" si="120"/>
        <v>0</v>
      </c>
      <c r="Y447" s="30">
        <f t="shared" si="120"/>
        <v>0</v>
      </c>
      <c r="Z447" s="30">
        <f t="shared" si="120"/>
        <v>0</v>
      </c>
      <c r="AA447" s="30">
        <f t="shared" si="120"/>
        <v>0</v>
      </c>
      <c r="AB447" s="30">
        <f t="shared" si="120"/>
        <v>0</v>
      </c>
      <c r="AC447" s="30">
        <f t="shared" si="120"/>
        <v>0</v>
      </c>
      <c r="AD447" s="30">
        <f t="shared" si="120"/>
        <v>0</v>
      </c>
      <c r="AE447" s="30">
        <f t="shared" si="120"/>
        <v>0</v>
      </c>
      <c r="AF447" s="31">
        <v>0</v>
      </c>
      <c r="AG447" s="30">
        <f t="shared" si="120"/>
        <v>0</v>
      </c>
      <c r="AH447" s="31">
        <v>0</v>
      </c>
      <c r="AI447" s="32" t="s">
        <v>37</v>
      </c>
      <c r="AM447" s="15"/>
      <c r="AN447" s="20"/>
      <c r="AO447" s="15"/>
    </row>
    <row r="448" spans="1:41" ht="47.25" x14ac:dyDescent="0.25">
      <c r="A448" s="27" t="s">
        <v>1128</v>
      </c>
      <c r="B448" s="28" t="s">
        <v>350</v>
      </c>
      <c r="C448" s="29" t="s">
        <v>36</v>
      </c>
      <c r="D448" s="30">
        <v>0</v>
      </c>
      <c r="E448" s="30">
        <v>0</v>
      </c>
      <c r="F448" s="30">
        <v>0</v>
      </c>
      <c r="G448" s="30">
        <v>0</v>
      </c>
      <c r="H448" s="30">
        <v>0</v>
      </c>
      <c r="I448" s="30">
        <v>0</v>
      </c>
      <c r="J448" s="30">
        <v>0</v>
      </c>
      <c r="K448" s="30">
        <v>0</v>
      </c>
      <c r="L448" s="30">
        <v>0</v>
      </c>
      <c r="M448" s="30">
        <v>0</v>
      </c>
      <c r="N448" s="30">
        <v>0</v>
      </c>
      <c r="O448" s="30">
        <v>0</v>
      </c>
      <c r="P448" s="30">
        <v>0</v>
      </c>
      <c r="Q448" s="30">
        <v>0</v>
      </c>
      <c r="R448" s="30">
        <v>0</v>
      </c>
      <c r="S448" s="30">
        <v>0</v>
      </c>
      <c r="T448" s="30">
        <v>0</v>
      </c>
      <c r="U448" s="30">
        <v>0</v>
      </c>
      <c r="V448" s="30">
        <v>0</v>
      </c>
      <c r="W448" s="30">
        <v>0</v>
      </c>
      <c r="X448" s="30">
        <v>0</v>
      </c>
      <c r="Y448" s="30">
        <v>0</v>
      </c>
      <c r="Z448" s="30">
        <v>0</v>
      </c>
      <c r="AA448" s="30">
        <v>0</v>
      </c>
      <c r="AB448" s="30">
        <v>0</v>
      </c>
      <c r="AC448" s="30">
        <v>0</v>
      </c>
      <c r="AD448" s="30">
        <v>0</v>
      </c>
      <c r="AE448" s="30">
        <v>0</v>
      </c>
      <c r="AF448" s="31">
        <v>0</v>
      </c>
      <c r="AG448" s="30">
        <v>0</v>
      </c>
      <c r="AH448" s="31">
        <v>0</v>
      </c>
      <c r="AI448" s="32" t="s">
        <v>37</v>
      </c>
      <c r="AM448" s="15"/>
      <c r="AN448" s="20"/>
      <c r="AO448" s="15"/>
    </row>
    <row r="449" spans="1:41" ht="47.25" x14ac:dyDescent="0.25">
      <c r="A449" s="27" t="s">
        <v>1129</v>
      </c>
      <c r="B449" s="28" t="s">
        <v>352</v>
      </c>
      <c r="C449" s="29" t="s">
        <v>36</v>
      </c>
      <c r="D449" s="30">
        <f t="shared" ref="D449:AG449" si="121">SUM(D450:D450)</f>
        <v>0</v>
      </c>
      <c r="E449" s="30">
        <f t="shared" si="121"/>
        <v>0</v>
      </c>
      <c r="F449" s="30">
        <f t="shared" si="121"/>
        <v>0</v>
      </c>
      <c r="G449" s="30">
        <f t="shared" si="121"/>
        <v>0</v>
      </c>
      <c r="H449" s="30">
        <f t="shared" si="121"/>
        <v>0</v>
      </c>
      <c r="I449" s="30">
        <f t="shared" si="121"/>
        <v>0</v>
      </c>
      <c r="J449" s="30">
        <f t="shared" si="121"/>
        <v>0</v>
      </c>
      <c r="K449" s="30">
        <f t="shared" si="121"/>
        <v>0</v>
      </c>
      <c r="L449" s="30">
        <f t="shared" si="121"/>
        <v>0</v>
      </c>
      <c r="M449" s="30">
        <f t="shared" si="121"/>
        <v>0</v>
      </c>
      <c r="N449" s="30">
        <f t="shared" si="121"/>
        <v>0</v>
      </c>
      <c r="O449" s="30">
        <f t="shared" si="121"/>
        <v>0</v>
      </c>
      <c r="P449" s="30">
        <f t="shared" si="121"/>
        <v>0</v>
      </c>
      <c r="Q449" s="30">
        <f t="shared" si="121"/>
        <v>0</v>
      </c>
      <c r="R449" s="30">
        <f t="shared" si="121"/>
        <v>0</v>
      </c>
      <c r="S449" s="30">
        <f t="shared" si="121"/>
        <v>0</v>
      </c>
      <c r="T449" s="30">
        <f t="shared" si="121"/>
        <v>0</v>
      </c>
      <c r="U449" s="30">
        <f t="shared" si="121"/>
        <v>0</v>
      </c>
      <c r="V449" s="30">
        <f t="shared" si="121"/>
        <v>0</v>
      </c>
      <c r="W449" s="30">
        <f t="shared" si="121"/>
        <v>0</v>
      </c>
      <c r="X449" s="30">
        <f t="shared" si="121"/>
        <v>0</v>
      </c>
      <c r="Y449" s="30">
        <f t="shared" si="121"/>
        <v>0</v>
      </c>
      <c r="Z449" s="30">
        <f t="shared" si="121"/>
        <v>0</v>
      </c>
      <c r="AA449" s="30">
        <f t="shared" si="121"/>
        <v>0</v>
      </c>
      <c r="AB449" s="30">
        <f t="shared" si="121"/>
        <v>0</v>
      </c>
      <c r="AC449" s="30">
        <f t="shared" si="121"/>
        <v>0</v>
      </c>
      <c r="AD449" s="30">
        <f t="shared" si="121"/>
        <v>0</v>
      </c>
      <c r="AE449" s="30">
        <f t="shared" si="121"/>
        <v>0</v>
      </c>
      <c r="AF449" s="31">
        <v>0</v>
      </c>
      <c r="AG449" s="30">
        <f t="shared" si="121"/>
        <v>0</v>
      </c>
      <c r="AH449" s="31">
        <v>0</v>
      </c>
      <c r="AI449" s="32" t="s">
        <v>37</v>
      </c>
      <c r="AM449" s="15"/>
      <c r="AN449" s="20"/>
      <c r="AO449" s="15"/>
    </row>
    <row r="450" spans="1:41" x14ac:dyDescent="0.25">
      <c r="A450" s="27" t="s">
        <v>1130</v>
      </c>
      <c r="B450" s="28" t="s">
        <v>354</v>
      </c>
      <c r="C450" s="29" t="s">
        <v>36</v>
      </c>
      <c r="D450" s="30">
        <v>0</v>
      </c>
      <c r="E450" s="30">
        <v>0</v>
      </c>
      <c r="F450" s="30">
        <v>0</v>
      </c>
      <c r="G450" s="30">
        <v>0</v>
      </c>
      <c r="H450" s="30">
        <v>0</v>
      </c>
      <c r="I450" s="30">
        <v>0</v>
      </c>
      <c r="J450" s="30">
        <v>0</v>
      </c>
      <c r="K450" s="30">
        <v>0</v>
      </c>
      <c r="L450" s="30">
        <v>0</v>
      </c>
      <c r="M450" s="30">
        <v>0</v>
      </c>
      <c r="N450" s="30">
        <v>0</v>
      </c>
      <c r="O450" s="30">
        <v>0</v>
      </c>
      <c r="P450" s="30">
        <v>0</v>
      </c>
      <c r="Q450" s="30">
        <v>0</v>
      </c>
      <c r="R450" s="30">
        <v>0</v>
      </c>
      <c r="S450" s="30">
        <v>0</v>
      </c>
      <c r="T450" s="30">
        <v>0</v>
      </c>
      <c r="U450" s="30">
        <v>0</v>
      </c>
      <c r="V450" s="30">
        <v>0</v>
      </c>
      <c r="W450" s="30">
        <v>0</v>
      </c>
      <c r="X450" s="30">
        <v>0</v>
      </c>
      <c r="Y450" s="30">
        <v>0</v>
      </c>
      <c r="Z450" s="30">
        <v>0</v>
      </c>
      <c r="AA450" s="30">
        <v>0</v>
      </c>
      <c r="AB450" s="30">
        <v>0</v>
      </c>
      <c r="AC450" s="30">
        <v>0</v>
      </c>
      <c r="AD450" s="30">
        <v>0</v>
      </c>
      <c r="AE450" s="30">
        <v>0</v>
      </c>
      <c r="AF450" s="31">
        <v>0</v>
      </c>
      <c r="AG450" s="30">
        <v>0</v>
      </c>
      <c r="AH450" s="31">
        <v>0</v>
      </c>
      <c r="AI450" s="32" t="s">
        <v>37</v>
      </c>
      <c r="AM450" s="15"/>
      <c r="AN450" s="20"/>
      <c r="AO450" s="15"/>
    </row>
    <row r="451" spans="1:41" ht="47.25" x14ac:dyDescent="0.25">
      <c r="A451" s="27" t="s">
        <v>1131</v>
      </c>
      <c r="B451" s="28" t="s">
        <v>350</v>
      </c>
      <c r="C451" s="29" t="s">
        <v>36</v>
      </c>
      <c r="D451" s="30">
        <v>0</v>
      </c>
      <c r="E451" s="30">
        <v>0</v>
      </c>
      <c r="F451" s="30">
        <v>0</v>
      </c>
      <c r="G451" s="30">
        <v>0</v>
      </c>
      <c r="H451" s="30">
        <v>0</v>
      </c>
      <c r="I451" s="30">
        <v>0</v>
      </c>
      <c r="J451" s="30">
        <v>0</v>
      </c>
      <c r="K451" s="30">
        <v>0</v>
      </c>
      <c r="L451" s="30">
        <v>0</v>
      </c>
      <c r="M451" s="30">
        <v>0</v>
      </c>
      <c r="N451" s="30">
        <v>0</v>
      </c>
      <c r="O451" s="30">
        <v>0</v>
      </c>
      <c r="P451" s="30">
        <v>0</v>
      </c>
      <c r="Q451" s="30">
        <v>0</v>
      </c>
      <c r="R451" s="30">
        <v>0</v>
      </c>
      <c r="S451" s="30">
        <v>0</v>
      </c>
      <c r="T451" s="30">
        <v>0</v>
      </c>
      <c r="U451" s="30">
        <v>0</v>
      </c>
      <c r="V451" s="30">
        <v>0</v>
      </c>
      <c r="W451" s="30">
        <v>0</v>
      </c>
      <c r="X451" s="30">
        <v>0</v>
      </c>
      <c r="Y451" s="30">
        <v>0</v>
      </c>
      <c r="Z451" s="30">
        <v>0</v>
      </c>
      <c r="AA451" s="30">
        <v>0</v>
      </c>
      <c r="AB451" s="30">
        <v>0</v>
      </c>
      <c r="AC451" s="30">
        <v>0</v>
      </c>
      <c r="AD451" s="30">
        <v>0</v>
      </c>
      <c r="AE451" s="30">
        <v>0</v>
      </c>
      <c r="AF451" s="31">
        <v>0</v>
      </c>
      <c r="AG451" s="30">
        <v>0</v>
      </c>
      <c r="AH451" s="31">
        <v>0</v>
      </c>
      <c r="AI451" s="32" t="s">
        <v>37</v>
      </c>
      <c r="AM451" s="15"/>
      <c r="AN451" s="20"/>
      <c r="AO451" s="15"/>
    </row>
    <row r="452" spans="1:41" ht="47.25" x14ac:dyDescent="0.25">
      <c r="A452" s="27" t="s">
        <v>1132</v>
      </c>
      <c r="B452" s="28" t="s">
        <v>352</v>
      </c>
      <c r="C452" s="29" t="s">
        <v>36</v>
      </c>
      <c r="D452" s="30">
        <v>0</v>
      </c>
      <c r="E452" s="30">
        <v>0</v>
      </c>
      <c r="F452" s="30">
        <v>0</v>
      </c>
      <c r="G452" s="30">
        <v>0</v>
      </c>
      <c r="H452" s="30">
        <v>0</v>
      </c>
      <c r="I452" s="30">
        <v>0</v>
      </c>
      <c r="J452" s="30">
        <v>0</v>
      </c>
      <c r="K452" s="30">
        <v>0</v>
      </c>
      <c r="L452" s="30">
        <v>0</v>
      </c>
      <c r="M452" s="30">
        <v>0</v>
      </c>
      <c r="N452" s="30">
        <v>0</v>
      </c>
      <c r="O452" s="30">
        <v>0</v>
      </c>
      <c r="P452" s="30">
        <v>0</v>
      </c>
      <c r="Q452" s="30">
        <v>0</v>
      </c>
      <c r="R452" s="30">
        <v>0</v>
      </c>
      <c r="S452" s="30">
        <v>0</v>
      </c>
      <c r="T452" s="30">
        <v>0</v>
      </c>
      <c r="U452" s="30">
        <v>0</v>
      </c>
      <c r="V452" s="30">
        <v>0</v>
      </c>
      <c r="W452" s="30">
        <v>0</v>
      </c>
      <c r="X452" s="30">
        <v>0</v>
      </c>
      <c r="Y452" s="30">
        <v>0</v>
      </c>
      <c r="Z452" s="30">
        <v>0</v>
      </c>
      <c r="AA452" s="30">
        <v>0</v>
      </c>
      <c r="AB452" s="30">
        <v>0</v>
      </c>
      <c r="AC452" s="30">
        <v>0</v>
      </c>
      <c r="AD452" s="30">
        <v>0</v>
      </c>
      <c r="AE452" s="30">
        <v>0</v>
      </c>
      <c r="AF452" s="31">
        <v>0</v>
      </c>
      <c r="AG452" s="30">
        <v>0</v>
      </c>
      <c r="AH452" s="31">
        <v>0</v>
      </c>
      <c r="AI452" s="32" t="s">
        <v>37</v>
      </c>
      <c r="AM452" s="15"/>
      <c r="AN452" s="20"/>
      <c r="AO452" s="15"/>
    </row>
    <row r="453" spans="1:41" x14ac:dyDescent="0.25">
      <c r="A453" s="27" t="s">
        <v>1133</v>
      </c>
      <c r="B453" s="28" t="s">
        <v>358</v>
      </c>
      <c r="C453" s="29" t="s">
        <v>36</v>
      </c>
      <c r="D453" s="30">
        <f t="shared" ref="D453:AG453" si="122">SUM(D455:D457,D454)</f>
        <v>1616.9381116299999</v>
      </c>
      <c r="E453" s="30">
        <f t="shared" si="122"/>
        <v>0</v>
      </c>
      <c r="F453" s="30">
        <f t="shared" si="122"/>
        <v>35.859740599999995</v>
      </c>
      <c r="G453" s="30">
        <f t="shared" si="122"/>
        <v>0</v>
      </c>
      <c r="H453" s="30">
        <f t="shared" si="122"/>
        <v>0</v>
      </c>
      <c r="I453" s="30">
        <f t="shared" si="122"/>
        <v>0</v>
      </c>
      <c r="J453" s="30">
        <f t="shared" si="122"/>
        <v>0</v>
      </c>
      <c r="K453" s="30">
        <f t="shared" si="122"/>
        <v>0</v>
      </c>
      <c r="L453" s="30">
        <f t="shared" si="122"/>
        <v>0</v>
      </c>
      <c r="M453" s="30">
        <f t="shared" si="122"/>
        <v>0</v>
      </c>
      <c r="N453" s="30">
        <f t="shared" si="122"/>
        <v>0</v>
      </c>
      <c r="O453" s="30">
        <f t="shared" si="122"/>
        <v>0</v>
      </c>
      <c r="P453" s="30">
        <f t="shared" si="122"/>
        <v>0</v>
      </c>
      <c r="Q453" s="30">
        <f t="shared" si="122"/>
        <v>0.18</v>
      </c>
      <c r="R453" s="30">
        <f t="shared" si="122"/>
        <v>0</v>
      </c>
      <c r="S453" s="30">
        <f t="shared" si="122"/>
        <v>26.345100879999997</v>
      </c>
      <c r="T453" s="30">
        <f t="shared" si="122"/>
        <v>0</v>
      </c>
      <c r="U453" s="30">
        <f t="shared" si="122"/>
        <v>0</v>
      </c>
      <c r="V453" s="30">
        <f t="shared" si="122"/>
        <v>0</v>
      </c>
      <c r="W453" s="30">
        <f t="shared" si="122"/>
        <v>0</v>
      </c>
      <c r="X453" s="30">
        <f t="shared" si="122"/>
        <v>0</v>
      </c>
      <c r="Y453" s="30">
        <f t="shared" si="122"/>
        <v>0</v>
      </c>
      <c r="Z453" s="30">
        <f t="shared" si="122"/>
        <v>0</v>
      </c>
      <c r="AA453" s="30">
        <f t="shared" si="122"/>
        <v>0</v>
      </c>
      <c r="AB453" s="30">
        <f t="shared" si="122"/>
        <v>0</v>
      </c>
      <c r="AC453" s="30">
        <f t="shared" si="122"/>
        <v>0</v>
      </c>
      <c r="AD453" s="30">
        <f t="shared" si="122"/>
        <v>0.15993599999999999</v>
      </c>
      <c r="AE453" s="30">
        <f t="shared" si="122"/>
        <v>0</v>
      </c>
      <c r="AF453" s="31">
        <v>0</v>
      </c>
      <c r="AG453" s="30">
        <f t="shared" si="122"/>
        <v>-9.5146397199999981</v>
      </c>
      <c r="AH453" s="31">
        <f t="shared" si="115"/>
        <v>-0.26532929577298725</v>
      </c>
      <c r="AI453" s="32" t="s">
        <v>37</v>
      </c>
      <c r="AM453" s="15"/>
      <c r="AN453" s="20"/>
      <c r="AO453" s="15"/>
    </row>
    <row r="454" spans="1:41" ht="31.5" x14ac:dyDescent="0.25">
      <c r="A454" s="27" t="s">
        <v>1134</v>
      </c>
      <c r="B454" s="28" t="s">
        <v>360</v>
      </c>
      <c r="C454" s="29" t="s">
        <v>36</v>
      </c>
      <c r="D454" s="30">
        <v>0</v>
      </c>
      <c r="E454" s="30">
        <v>0</v>
      </c>
      <c r="F454" s="30">
        <v>0</v>
      </c>
      <c r="G454" s="30">
        <v>0</v>
      </c>
      <c r="H454" s="30">
        <v>0</v>
      </c>
      <c r="I454" s="30">
        <v>0</v>
      </c>
      <c r="J454" s="30">
        <v>0</v>
      </c>
      <c r="K454" s="30">
        <v>0</v>
      </c>
      <c r="L454" s="30">
        <v>0</v>
      </c>
      <c r="M454" s="30">
        <v>0</v>
      </c>
      <c r="N454" s="30">
        <v>0</v>
      </c>
      <c r="O454" s="30">
        <v>0</v>
      </c>
      <c r="P454" s="30">
        <v>0</v>
      </c>
      <c r="Q454" s="30">
        <v>0</v>
      </c>
      <c r="R454" s="30">
        <v>0</v>
      </c>
      <c r="S454" s="30">
        <v>0</v>
      </c>
      <c r="T454" s="30">
        <v>0</v>
      </c>
      <c r="U454" s="30">
        <v>0</v>
      </c>
      <c r="V454" s="30">
        <v>0</v>
      </c>
      <c r="W454" s="30">
        <v>0</v>
      </c>
      <c r="X454" s="30">
        <v>0</v>
      </c>
      <c r="Y454" s="30">
        <v>0</v>
      </c>
      <c r="Z454" s="30">
        <v>0</v>
      </c>
      <c r="AA454" s="30">
        <v>0</v>
      </c>
      <c r="AB454" s="30">
        <v>0</v>
      </c>
      <c r="AC454" s="30">
        <v>0</v>
      </c>
      <c r="AD454" s="30">
        <v>0</v>
      </c>
      <c r="AE454" s="30">
        <v>0</v>
      </c>
      <c r="AF454" s="31">
        <v>0</v>
      </c>
      <c r="AG454" s="30">
        <v>0</v>
      </c>
      <c r="AH454" s="31">
        <v>0</v>
      </c>
      <c r="AI454" s="32" t="s">
        <v>37</v>
      </c>
      <c r="AM454" s="15"/>
      <c r="AN454" s="20"/>
      <c r="AO454" s="15"/>
    </row>
    <row r="455" spans="1:41" x14ac:dyDescent="0.25">
      <c r="A455" s="27" t="s">
        <v>1135</v>
      </c>
      <c r="B455" s="28" t="s">
        <v>362</v>
      </c>
      <c r="C455" s="29" t="s">
        <v>36</v>
      </c>
      <c r="D455" s="30">
        <v>0</v>
      </c>
      <c r="E455" s="30">
        <v>0</v>
      </c>
      <c r="F455" s="30">
        <v>0</v>
      </c>
      <c r="G455" s="30">
        <v>0</v>
      </c>
      <c r="H455" s="30">
        <v>0</v>
      </c>
      <c r="I455" s="30">
        <v>0</v>
      </c>
      <c r="J455" s="30">
        <v>0</v>
      </c>
      <c r="K455" s="30">
        <v>0</v>
      </c>
      <c r="L455" s="30">
        <v>0</v>
      </c>
      <c r="M455" s="30">
        <v>0</v>
      </c>
      <c r="N455" s="30">
        <v>0</v>
      </c>
      <c r="O455" s="30">
        <v>0</v>
      </c>
      <c r="P455" s="30">
        <v>0</v>
      </c>
      <c r="Q455" s="30">
        <v>0</v>
      </c>
      <c r="R455" s="30">
        <v>0</v>
      </c>
      <c r="S455" s="30">
        <v>0</v>
      </c>
      <c r="T455" s="30">
        <v>0</v>
      </c>
      <c r="U455" s="30">
        <v>0</v>
      </c>
      <c r="V455" s="30">
        <v>0</v>
      </c>
      <c r="W455" s="30">
        <v>0</v>
      </c>
      <c r="X455" s="30">
        <v>0</v>
      </c>
      <c r="Y455" s="30">
        <v>0</v>
      </c>
      <c r="Z455" s="30">
        <v>0</v>
      </c>
      <c r="AA455" s="30">
        <v>0</v>
      </c>
      <c r="AB455" s="30">
        <v>0</v>
      </c>
      <c r="AC455" s="30">
        <v>0</v>
      </c>
      <c r="AD455" s="30">
        <v>0</v>
      </c>
      <c r="AE455" s="30">
        <v>0</v>
      </c>
      <c r="AF455" s="31">
        <v>0</v>
      </c>
      <c r="AG455" s="30">
        <v>0</v>
      </c>
      <c r="AH455" s="31">
        <v>0</v>
      </c>
      <c r="AI455" s="32" t="s">
        <v>37</v>
      </c>
      <c r="AM455" s="15"/>
      <c r="AN455" s="20"/>
      <c r="AO455" s="15"/>
    </row>
    <row r="456" spans="1:41" ht="31.5" x14ac:dyDescent="0.25">
      <c r="A456" s="27" t="s">
        <v>1136</v>
      </c>
      <c r="B456" s="28" t="s">
        <v>366</v>
      </c>
      <c r="C456" s="29" t="s">
        <v>36</v>
      </c>
      <c r="D456" s="30">
        <v>0</v>
      </c>
      <c r="E456" s="30">
        <v>0</v>
      </c>
      <c r="F456" s="30">
        <v>0</v>
      </c>
      <c r="G456" s="30">
        <v>0</v>
      </c>
      <c r="H456" s="30">
        <v>0</v>
      </c>
      <c r="I456" s="30">
        <v>0</v>
      </c>
      <c r="J456" s="30">
        <v>0</v>
      </c>
      <c r="K456" s="30">
        <v>0</v>
      </c>
      <c r="L456" s="30">
        <v>0</v>
      </c>
      <c r="M456" s="30">
        <v>0</v>
      </c>
      <c r="N456" s="30">
        <v>0</v>
      </c>
      <c r="O456" s="30">
        <v>0</v>
      </c>
      <c r="P456" s="30">
        <v>0</v>
      </c>
      <c r="Q456" s="30">
        <v>0</v>
      </c>
      <c r="R456" s="30">
        <v>0</v>
      </c>
      <c r="S456" s="30">
        <v>0</v>
      </c>
      <c r="T456" s="30">
        <v>0</v>
      </c>
      <c r="U456" s="30">
        <v>0</v>
      </c>
      <c r="V456" s="30">
        <v>0</v>
      </c>
      <c r="W456" s="30">
        <v>0</v>
      </c>
      <c r="X456" s="30">
        <v>0</v>
      </c>
      <c r="Y456" s="30">
        <v>0</v>
      </c>
      <c r="Z456" s="30">
        <v>0</v>
      </c>
      <c r="AA456" s="30">
        <v>0</v>
      </c>
      <c r="AB456" s="30">
        <v>0</v>
      </c>
      <c r="AC456" s="30">
        <v>0</v>
      </c>
      <c r="AD456" s="30">
        <v>0</v>
      </c>
      <c r="AE456" s="30">
        <v>0</v>
      </c>
      <c r="AF456" s="31">
        <v>0</v>
      </c>
      <c r="AG456" s="30">
        <v>0</v>
      </c>
      <c r="AH456" s="31">
        <v>0</v>
      </c>
      <c r="AI456" s="32" t="s">
        <v>37</v>
      </c>
      <c r="AM456" s="15"/>
      <c r="AN456" s="20"/>
      <c r="AO456" s="15"/>
    </row>
    <row r="457" spans="1:41" x14ac:dyDescent="0.25">
      <c r="A457" s="27" t="s">
        <v>1137</v>
      </c>
      <c r="B457" s="28" t="s">
        <v>376</v>
      </c>
      <c r="C457" s="29" t="s">
        <v>36</v>
      </c>
      <c r="D457" s="30">
        <f t="shared" ref="D457:AE457" si="123">SUM(D458:D458)</f>
        <v>1616.9381116299999</v>
      </c>
      <c r="E457" s="30">
        <f t="shared" si="123"/>
        <v>0</v>
      </c>
      <c r="F457" s="30">
        <f t="shared" si="123"/>
        <v>35.859740599999995</v>
      </c>
      <c r="G457" s="30">
        <f t="shared" si="123"/>
        <v>0</v>
      </c>
      <c r="H457" s="30">
        <f t="shared" si="123"/>
        <v>0</v>
      </c>
      <c r="I457" s="30">
        <f t="shared" si="123"/>
        <v>0</v>
      </c>
      <c r="J457" s="30">
        <f t="shared" si="123"/>
        <v>0</v>
      </c>
      <c r="K457" s="30">
        <f t="shared" si="123"/>
        <v>0</v>
      </c>
      <c r="L457" s="30">
        <f t="shared" si="123"/>
        <v>0</v>
      </c>
      <c r="M457" s="30">
        <f t="shared" si="123"/>
        <v>0</v>
      </c>
      <c r="N457" s="30">
        <f t="shared" si="123"/>
        <v>0</v>
      </c>
      <c r="O457" s="30">
        <f t="shared" si="123"/>
        <v>0</v>
      </c>
      <c r="P457" s="30">
        <f t="shared" si="123"/>
        <v>0</v>
      </c>
      <c r="Q457" s="30">
        <f t="shared" si="123"/>
        <v>0.18</v>
      </c>
      <c r="R457" s="30">
        <f t="shared" si="123"/>
        <v>0</v>
      </c>
      <c r="S457" s="30">
        <f t="shared" si="123"/>
        <v>26.345100879999997</v>
      </c>
      <c r="T457" s="30">
        <f t="shared" si="123"/>
        <v>0</v>
      </c>
      <c r="U457" s="30">
        <f t="shared" si="123"/>
        <v>0</v>
      </c>
      <c r="V457" s="30">
        <f t="shared" si="123"/>
        <v>0</v>
      </c>
      <c r="W457" s="30">
        <f t="shared" si="123"/>
        <v>0</v>
      </c>
      <c r="X457" s="30">
        <f t="shared" si="123"/>
        <v>0</v>
      </c>
      <c r="Y457" s="30">
        <f t="shared" si="123"/>
        <v>0</v>
      </c>
      <c r="Z457" s="30">
        <f t="shared" si="123"/>
        <v>0</v>
      </c>
      <c r="AA457" s="30">
        <f t="shared" si="123"/>
        <v>0</v>
      </c>
      <c r="AB457" s="30">
        <f t="shared" si="123"/>
        <v>0</v>
      </c>
      <c r="AC457" s="30">
        <f t="shared" si="123"/>
        <v>0</v>
      </c>
      <c r="AD457" s="30">
        <f t="shared" si="123"/>
        <v>0.15993599999999999</v>
      </c>
      <c r="AE457" s="30">
        <f t="shared" si="123"/>
        <v>0</v>
      </c>
      <c r="AF457" s="31">
        <v>0</v>
      </c>
      <c r="AG457" s="30">
        <f>SUM(AG458:AG458)</f>
        <v>-9.5146397199999981</v>
      </c>
      <c r="AH457" s="31">
        <f t="shared" si="115"/>
        <v>-0.26532929577298725</v>
      </c>
      <c r="AI457" s="32" t="s">
        <v>37</v>
      </c>
      <c r="AM457" s="15"/>
      <c r="AN457" s="20"/>
      <c r="AO457" s="15"/>
    </row>
    <row r="458" spans="1:41" ht="63" x14ac:dyDescent="0.25">
      <c r="A458" s="33" t="s">
        <v>1137</v>
      </c>
      <c r="B458" s="85" t="s">
        <v>1138</v>
      </c>
      <c r="C458" s="35" t="s">
        <v>1139</v>
      </c>
      <c r="D458" s="35">
        <v>1616.9381116299999</v>
      </c>
      <c r="E458" s="35">
        <v>0</v>
      </c>
      <c r="F458" s="35">
        <v>35.859740599999995</v>
      </c>
      <c r="G458" s="35">
        <v>0</v>
      </c>
      <c r="H458" s="35">
        <v>0</v>
      </c>
      <c r="I458" s="35">
        <v>0</v>
      </c>
      <c r="J458" s="35">
        <v>0</v>
      </c>
      <c r="K458" s="35" t="s">
        <v>1140</v>
      </c>
      <c r="L458" s="35">
        <v>0</v>
      </c>
      <c r="M458" s="35">
        <v>0</v>
      </c>
      <c r="N458" s="35">
        <v>0</v>
      </c>
      <c r="O458" s="35">
        <v>0</v>
      </c>
      <c r="P458" s="35">
        <v>0</v>
      </c>
      <c r="Q458" s="35">
        <v>0.18</v>
      </c>
      <c r="R458" s="35">
        <v>0</v>
      </c>
      <c r="S458" s="35">
        <v>26.345100879999997</v>
      </c>
      <c r="T458" s="35">
        <v>0</v>
      </c>
      <c r="U458" s="35">
        <v>0</v>
      </c>
      <c r="V458" s="35">
        <v>0</v>
      </c>
      <c r="W458" s="35">
        <v>0</v>
      </c>
      <c r="X458" s="35" t="s">
        <v>1141</v>
      </c>
      <c r="Y458" s="35">
        <v>0</v>
      </c>
      <c r="Z458" s="35">
        <v>0</v>
      </c>
      <c r="AA458" s="35">
        <v>0</v>
      </c>
      <c r="AB458" s="35">
        <v>0</v>
      </c>
      <c r="AC458" s="35">
        <v>0</v>
      </c>
      <c r="AD458" s="35">
        <v>0.15993599999999999</v>
      </c>
      <c r="AE458" s="35">
        <f>R458-E458</f>
        <v>0</v>
      </c>
      <c r="AF458" s="96">
        <v>0</v>
      </c>
      <c r="AG458" s="35">
        <f>S458-F458</f>
        <v>-9.5146397199999981</v>
      </c>
      <c r="AH458" s="96">
        <f t="shared" si="115"/>
        <v>-0.26532929577298725</v>
      </c>
      <c r="AI458" s="36" t="s">
        <v>1142</v>
      </c>
      <c r="AM458" s="15"/>
      <c r="AN458" s="20"/>
      <c r="AO458" s="15"/>
    </row>
    <row r="459" spans="1:41" ht="31.5" x14ac:dyDescent="0.25">
      <c r="A459" s="29" t="s">
        <v>1143</v>
      </c>
      <c r="B459" s="28" t="s">
        <v>395</v>
      </c>
      <c r="C459" s="29" t="s">
        <v>36</v>
      </c>
      <c r="D459" s="30">
        <v>0</v>
      </c>
      <c r="E459" s="30">
        <v>0</v>
      </c>
      <c r="F459" s="30">
        <v>0</v>
      </c>
      <c r="G459" s="30">
        <v>0</v>
      </c>
      <c r="H459" s="30">
        <v>0</v>
      </c>
      <c r="I459" s="30">
        <v>0</v>
      </c>
      <c r="J459" s="30">
        <v>0</v>
      </c>
      <c r="K459" s="30">
        <v>0</v>
      </c>
      <c r="L459" s="30">
        <v>0</v>
      </c>
      <c r="M459" s="30">
        <v>0</v>
      </c>
      <c r="N459" s="30">
        <v>0</v>
      </c>
      <c r="O459" s="30">
        <v>0</v>
      </c>
      <c r="P459" s="30">
        <v>0</v>
      </c>
      <c r="Q459" s="30">
        <v>0</v>
      </c>
      <c r="R459" s="30">
        <v>0</v>
      </c>
      <c r="S459" s="30">
        <v>0</v>
      </c>
      <c r="T459" s="30">
        <v>0</v>
      </c>
      <c r="U459" s="30">
        <v>0</v>
      </c>
      <c r="V459" s="30">
        <v>0</v>
      </c>
      <c r="W459" s="30">
        <v>0</v>
      </c>
      <c r="X459" s="30">
        <v>0</v>
      </c>
      <c r="Y459" s="30">
        <v>0</v>
      </c>
      <c r="Z459" s="30">
        <v>0</v>
      </c>
      <c r="AA459" s="30">
        <v>0</v>
      </c>
      <c r="AB459" s="30">
        <v>0</v>
      </c>
      <c r="AC459" s="30">
        <v>0</v>
      </c>
      <c r="AD459" s="30">
        <v>0</v>
      </c>
      <c r="AE459" s="30">
        <v>0</v>
      </c>
      <c r="AF459" s="31">
        <v>0</v>
      </c>
      <c r="AG459" s="30">
        <v>0</v>
      </c>
      <c r="AH459" s="31">
        <v>0</v>
      </c>
      <c r="AI459" s="32" t="s">
        <v>37</v>
      </c>
      <c r="AM459" s="15"/>
      <c r="AN459" s="20"/>
      <c r="AO459" s="15"/>
    </row>
    <row r="460" spans="1:41" x14ac:dyDescent="0.25">
      <c r="A460" s="27" t="s">
        <v>1144</v>
      </c>
      <c r="B460" s="28" t="s">
        <v>397</v>
      </c>
      <c r="C460" s="29" t="s">
        <v>36</v>
      </c>
      <c r="D460" s="30">
        <f t="shared" ref="D460:AE460" si="124">SUM(D461:D494)</f>
        <v>826.71208307000006</v>
      </c>
      <c r="E460" s="30">
        <f t="shared" si="124"/>
        <v>0</v>
      </c>
      <c r="F460" s="30">
        <f t="shared" si="124"/>
        <v>104.1660917</v>
      </c>
      <c r="G460" s="30">
        <f t="shared" si="124"/>
        <v>0</v>
      </c>
      <c r="H460" s="30">
        <f t="shared" si="124"/>
        <v>0</v>
      </c>
      <c r="I460" s="30">
        <f t="shared" si="124"/>
        <v>0</v>
      </c>
      <c r="J460" s="30">
        <f t="shared" si="124"/>
        <v>0</v>
      </c>
      <c r="K460" s="30">
        <f t="shared" si="124"/>
        <v>0</v>
      </c>
      <c r="L460" s="30">
        <f t="shared" si="124"/>
        <v>48</v>
      </c>
      <c r="M460" s="30">
        <f t="shared" si="124"/>
        <v>0</v>
      </c>
      <c r="N460" s="30">
        <f t="shared" si="124"/>
        <v>0</v>
      </c>
      <c r="O460" s="30">
        <f t="shared" si="124"/>
        <v>0</v>
      </c>
      <c r="P460" s="30">
        <f t="shared" si="124"/>
        <v>0</v>
      </c>
      <c r="Q460" s="30">
        <f t="shared" si="124"/>
        <v>0</v>
      </c>
      <c r="R460" s="30">
        <f t="shared" si="124"/>
        <v>0</v>
      </c>
      <c r="S460" s="30">
        <f t="shared" si="124"/>
        <v>62.886997930000007</v>
      </c>
      <c r="T460" s="30">
        <f t="shared" si="124"/>
        <v>0</v>
      </c>
      <c r="U460" s="30">
        <f t="shared" si="124"/>
        <v>0</v>
      </c>
      <c r="V460" s="30">
        <f t="shared" si="124"/>
        <v>0</v>
      </c>
      <c r="W460" s="30">
        <f t="shared" si="124"/>
        <v>0</v>
      </c>
      <c r="X460" s="30">
        <f t="shared" si="124"/>
        <v>0</v>
      </c>
      <c r="Y460" s="30">
        <f t="shared" si="124"/>
        <v>38</v>
      </c>
      <c r="Z460" s="30">
        <f t="shared" si="124"/>
        <v>0</v>
      </c>
      <c r="AA460" s="30">
        <f t="shared" si="124"/>
        <v>0</v>
      </c>
      <c r="AB460" s="30">
        <f t="shared" si="124"/>
        <v>0</v>
      </c>
      <c r="AC460" s="30">
        <f t="shared" si="124"/>
        <v>0</v>
      </c>
      <c r="AD460" s="30">
        <f t="shared" si="124"/>
        <v>0</v>
      </c>
      <c r="AE460" s="30">
        <f t="shared" si="124"/>
        <v>0</v>
      </c>
      <c r="AF460" s="31">
        <v>0</v>
      </c>
      <c r="AG460" s="30">
        <f>SUM(AG461:AG494)</f>
        <v>-41.112427099999998</v>
      </c>
      <c r="AH460" s="31">
        <f t="shared" si="115"/>
        <v>-0.39468147867546421</v>
      </c>
      <c r="AI460" s="32" t="s">
        <v>37</v>
      </c>
      <c r="AM460" s="15"/>
      <c r="AN460" s="20"/>
      <c r="AO460" s="15"/>
    </row>
    <row r="461" spans="1:41" ht="78.75" x14ac:dyDescent="0.25">
      <c r="A461" s="33" t="s">
        <v>1144</v>
      </c>
      <c r="B461" s="85" t="s">
        <v>1145</v>
      </c>
      <c r="C461" s="34" t="s">
        <v>1146</v>
      </c>
      <c r="D461" s="35">
        <v>314.46053764999999</v>
      </c>
      <c r="E461" s="35">
        <v>0</v>
      </c>
      <c r="F461" s="35">
        <v>0</v>
      </c>
      <c r="G461" s="35">
        <v>0</v>
      </c>
      <c r="H461" s="35">
        <v>0</v>
      </c>
      <c r="I461" s="35">
        <v>0</v>
      </c>
      <c r="J461" s="35">
        <v>0</v>
      </c>
      <c r="K461" s="35">
        <v>0</v>
      </c>
      <c r="L461" s="35">
        <v>0</v>
      </c>
      <c r="M461" s="35">
        <v>0</v>
      </c>
      <c r="N461" s="35">
        <v>0</v>
      </c>
      <c r="O461" s="35">
        <v>0</v>
      </c>
      <c r="P461" s="35">
        <v>0</v>
      </c>
      <c r="Q461" s="35">
        <v>0</v>
      </c>
      <c r="R461" s="35">
        <v>0</v>
      </c>
      <c r="S461" s="35">
        <v>0</v>
      </c>
      <c r="T461" s="35">
        <v>0</v>
      </c>
      <c r="U461" s="35">
        <v>0</v>
      </c>
      <c r="V461" s="35">
        <v>0</v>
      </c>
      <c r="W461" s="35">
        <v>0</v>
      </c>
      <c r="X461" s="35">
        <v>0</v>
      </c>
      <c r="Y461" s="35">
        <v>0</v>
      </c>
      <c r="Z461" s="35">
        <v>0</v>
      </c>
      <c r="AA461" s="35">
        <v>0</v>
      </c>
      <c r="AB461" s="35">
        <v>0</v>
      </c>
      <c r="AC461" s="35">
        <v>0</v>
      </c>
      <c r="AD461" s="35">
        <v>0</v>
      </c>
      <c r="AE461" s="35">
        <f t="shared" ref="AE461:AE494" si="125">R461-E461</f>
        <v>0</v>
      </c>
      <c r="AF461" s="96">
        <v>0</v>
      </c>
      <c r="AG461" s="35">
        <f t="shared" ref="AG461:AG494" si="126">S461-F461</f>
        <v>0</v>
      </c>
      <c r="AH461" s="96">
        <v>0</v>
      </c>
      <c r="AI461" s="36" t="s">
        <v>37</v>
      </c>
      <c r="AM461" s="15"/>
      <c r="AN461" s="20"/>
      <c r="AO461" s="15"/>
    </row>
    <row r="462" spans="1:41" ht="47.25" x14ac:dyDescent="0.25">
      <c r="A462" s="33" t="s">
        <v>1144</v>
      </c>
      <c r="B462" s="85" t="s">
        <v>1147</v>
      </c>
      <c r="C462" s="56" t="s">
        <v>1148</v>
      </c>
      <c r="D462" s="35">
        <v>230.82242133</v>
      </c>
      <c r="E462" s="35">
        <v>0</v>
      </c>
      <c r="F462" s="35">
        <v>0</v>
      </c>
      <c r="G462" s="35">
        <v>0</v>
      </c>
      <c r="H462" s="35">
        <v>0</v>
      </c>
      <c r="I462" s="35">
        <v>0</v>
      </c>
      <c r="J462" s="35">
        <v>0</v>
      </c>
      <c r="K462" s="35">
        <v>0</v>
      </c>
      <c r="L462" s="35">
        <v>0</v>
      </c>
      <c r="M462" s="35">
        <v>0</v>
      </c>
      <c r="N462" s="35">
        <v>0</v>
      </c>
      <c r="O462" s="35">
        <v>0</v>
      </c>
      <c r="P462" s="35">
        <v>0</v>
      </c>
      <c r="Q462" s="35">
        <v>0</v>
      </c>
      <c r="R462" s="35">
        <v>0</v>
      </c>
      <c r="S462" s="35">
        <v>0</v>
      </c>
      <c r="T462" s="35">
        <v>0</v>
      </c>
      <c r="U462" s="35">
        <v>0</v>
      </c>
      <c r="V462" s="35">
        <v>0</v>
      </c>
      <c r="W462" s="35">
        <v>0</v>
      </c>
      <c r="X462" s="35">
        <v>0</v>
      </c>
      <c r="Y462" s="35">
        <v>0</v>
      </c>
      <c r="Z462" s="35">
        <v>0</v>
      </c>
      <c r="AA462" s="35">
        <v>0</v>
      </c>
      <c r="AB462" s="35">
        <v>0</v>
      </c>
      <c r="AC462" s="35">
        <v>0</v>
      </c>
      <c r="AD462" s="35">
        <v>0</v>
      </c>
      <c r="AE462" s="35">
        <f t="shared" si="125"/>
        <v>0</v>
      </c>
      <c r="AF462" s="96">
        <v>0</v>
      </c>
      <c r="AG462" s="35">
        <f t="shared" si="126"/>
        <v>0</v>
      </c>
      <c r="AH462" s="96">
        <v>0</v>
      </c>
      <c r="AI462" s="36" t="s">
        <v>37</v>
      </c>
      <c r="AM462" s="15"/>
      <c r="AN462" s="20"/>
      <c r="AO462" s="15"/>
    </row>
    <row r="463" spans="1:41" ht="31.5" x14ac:dyDescent="0.25">
      <c r="A463" s="33" t="s">
        <v>1144</v>
      </c>
      <c r="B463" s="85" t="s">
        <v>1149</v>
      </c>
      <c r="C463" s="35" t="s">
        <v>1150</v>
      </c>
      <c r="D463" s="35" t="s">
        <v>37</v>
      </c>
      <c r="E463" s="35" t="s">
        <v>37</v>
      </c>
      <c r="F463" s="35" t="s">
        <v>37</v>
      </c>
      <c r="G463" s="35" t="s">
        <v>37</v>
      </c>
      <c r="H463" s="35" t="s">
        <v>37</v>
      </c>
      <c r="I463" s="35" t="s">
        <v>37</v>
      </c>
      <c r="J463" s="35" t="s">
        <v>37</v>
      </c>
      <c r="K463" s="35" t="s">
        <v>37</v>
      </c>
      <c r="L463" s="35" t="s">
        <v>37</v>
      </c>
      <c r="M463" s="35" t="s">
        <v>37</v>
      </c>
      <c r="N463" s="35" t="s">
        <v>37</v>
      </c>
      <c r="O463" s="35" t="s">
        <v>37</v>
      </c>
      <c r="P463" s="35" t="s">
        <v>37</v>
      </c>
      <c r="Q463" s="35" t="s">
        <v>37</v>
      </c>
      <c r="R463" s="35">
        <v>0</v>
      </c>
      <c r="S463" s="35">
        <v>0</v>
      </c>
      <c r="T463" s="35">
        <v>0</v>
      </c>
      <c r="U463" s="35">
        <v>0</v>
      </c>
      <c r="V463" s="35">
        <v>0</v>
      </c>
      <c r="W463" s="35">
        <v>0</v>
      </c>
      <c r="X463" s="35">
        <v>0</v>
      </c>
      <c r="Y463" s="35">
        <v>0</v>
      </c>
      <c r="Z463" s="35">
        <v>0</v>
      </c>
      <c r="AA463" s="35">
        <v>0</v>
      </c>
      <c r="AB463" s="35">
        <v>0</v>
      </c>
      <c r="AC463" s="35">
        <v>0</v>
      </c>
      <c r="AD463" s="35">
        <v>0</v>
      </c>
      <c r="AE463" s="35" t="s">
        <v>37</v>
      </c>
      <c r="AF463" s="96" t="s">
        <v>37</v>
      </c>
      <c r="AG463" s="35" t="s">
        <v>37</v>
      </c>
      <c r="AH463" s="96" t="s">
        <v>37</v>
      </c>
      <c r="AI463" s="36" t="s">
        <v>435</v>
      </c>
      <c r="AM463" s="15"/>
      <c r="AN463" s="20"/>
      <c r="AO463" s="15"/>
    </row>
    <row r="464" spans="1:41" ht="63" x14ac:dyDescent="0.25">
      <c r="A464" s="33" t="s">
        <v>1144</v>
      </c>
      <c r="B464" s="85" t="s">
        <v>1151</v>
      </c>
      <c r="C464" s="35" t="s">
        <v>1152</v>
      </c>
      <c r="D464" s="35">
        <v>134.14101500000001</v>
      </c>
      <c r="E464" s="35">
        <v>0</v>
      </c>
      <c r="F464" s="35">
        <v>48.478515000000002</v>
      </c>
      <c r="G464" s="35">
        <v>0</v>
      </c>
      <c r="H464" s="35">
        <v>0</v>
      </c>
      <c r="I464" s="35">
        <v>0</v>
      </c>
      <c r="J464" s="35">
        <v>0</v>
      </c>
      <c r="K464" s="35" t="s">
        <v>1153</v>
      </c>
      <c r="L464" s="35">
        <v>1</v>
      </c>
      <c r="M464" s="35">
        <v>0</v>
      </c>
      <c r="N464" s="35">
        <v>0</v>
      </c>
      <c r="O464" s="35">
        <v>0</v>
      </c>
      <c r="P464" s="35">
        <v>0</v>
      </c>
      <c r="Q464" s="35">
        <v>0</v>
      </c>
      <c r="R464" s="35">
        <v>0</v>
      </c>
      <c r="S464" s="35">
        <v>49.876249999999999</v>
      </c>
      <c r="T464" s="35">
        <v>0</v>
      </c>
      <c r="U464" s="35">
        <v>0</v>
      </c>
      <c r="V464" s="35">
        <v>0</v>
      </c>
      <c r="W464" s="35">
        <v>0</v>
      </c>
      <c r="X464" s="35" t="s">
        <v>1154</v>
      </c>
      <c r="Y464" s="35">
        <v>1</v>
      </c>
      <c r="Z464" s="35">
        <v>0</v>
      </c>
      <c r="AA464" s="35">
        <v>0</v>
      </c>
      <c r="AB464" s="35">
        <v>0</v>
      </c>
      <c r="AC464" s="35">
        <v>0</v>
      </c>
      <c r="AD464" s="35">
        <v>0</v>
      </c>
      <c r="AE464" s="35">
        <f t="shared" si="125"/>
        <v>0</v>
      </c>
      <c r="AF464" s="96">
        <v>0</v>
      </c>
      <c r="AG464" s="35">
        <f t="shared" si="126"/>
        <v>1.3977349999999973</v>
      </c>
      <c r="AH464" s="96">
        <f t="shared" si="115"/>
        <v>2.8832050651716481E-2</v>
      </c>
      <c r="AI464" s="36" t="s">
        <v>37</v>
      </c>
      <c r="AM464" s="15"/>
      <c r="AN464" s="20"/>
      <c r="AO464" s="15"/>
    </row>
    <row r="465" spans="1:41" ht="31.5" x14ac:dyDescent="0.25">
      <c r="A465" s="33" t="s">
        <v>1144</v>
      </c>
      <c r="B465" s="85" t="s">
        <v>1155</v>
      </c>
      <c r="C465" s="35" t="s">
        <v>1156</v>
      </c>
      <c r="D465" s="35">
        <v>0.16809694</v>
      </c>
      <c r="E465" s="35">
        <v>0</v>
      </c>
      <c r="F465" s="35">
        <v>0.16809694</v>
      </c>
      <c r="G465" s="35">
        <v>0</v>
      </c>
      <c r="H465" s="35">
        <v>0</v>
      </c>
      <c r="I465" s="35">
        <v>0</v>
      </c>
      <c r="J465" s="35">
        <v>0</v>
      </c>
      <c r="K465" s="35" t="s">
        <v>1157</v>
      </c>
      <c r="L465" s="35">
        <v>1</v>
      </c>
      <c r="M465" s="35">
        <v>0</v>
      </c>
      <c r="N465" s="35">
        <v>0</v>
      </c>
      <c r="O465" s="35">
        <v>0</v>
      </c>
      <c r="P465" s="35">
        <v>0</v>
      </c>
      <c r="Q465" s="35">
        <v>0</v>
      </c>
      <c r="R465" s="35">
        <v>0</v>
      </c>
      <c r="S465" s="35">
        <v>0</v>
      </c>
      <c r="T465" s="35">
        <v>0</v>
      </c>
      <c r="U465" s="35">
        <v>0</v>
      </c>
      <c r="V465" s="35">
        <v>0</v>
      </c>
      <c r="W465" s="35">
        <v>0</v>
      </c>
      <c r="X465" s="35">
        <v>0</v>
      </c>
      <c r="Y465" s="35">
        <v>0</v>
      </c>
      <c r="Z465" s="35">
        <v>0</v>
      </c>
      <c r="AA465" s="35">
        <v>0</v>
      </c>
      <c r="AB465" s="35">
        <v>0</v>
      </c>
      <c r="AC465" s="35">
        <v>0</v>
      </c>
      <c r="AD465" s="35">
        <v>0</v>
      </c>
      <c r="AE465" s="35">
        <f t="shared" si="125"/>
        <v>0</v>
      </c>
      <c r="AF465" s="96">
        <v>0</v>
      </c>
      <c r="AG465" s="35">
        <f t="shared" si="126"/>
        <v>-0.16809694</v>
      </c>
      <c r="AH465" s="96">
        <f t="shared" si="115"/>
        <v>-1</v>
      </c>
      <c r="AI465" s="36" t="s">
        <v>1158</v>
      </c>
      <c r="AM465" s="15"/>
      <c r="AN465" s="20"/>
      <c r="AO465" s="15"/>
    </row>
    <row r="466" spans="1:41" ht="47.25" x14ac:dyDescent="0.25">
      <c r="A466" s="33" t="s">
        <v>1144</v>
      </c>
      <c r="B466" s="85" t="s">
        <v>1159</v>
      </c>
      <c r="C466" s="35" t="s">
        <v>1160</v>
      </c>
      <c r="D466" s="35">
        <v>9.8583799999999999E-2</v>
      </c>
      <c r="E466" s="35">
        <v>0</v>
      </c>
      <c r="F466" s="35">
        <v>9.8583799999999999E-2</v>
      </c>
      <c r="G466" s="35">
        <v>0</v>
      </c>
      <c r="H466" s="35">
        <v>0</v>
      </c>
      <c r="I466" s="35">
        <v>0</v>
      </c>
      <c r="J466" s="35">
        <v>0</v>
      </c>
      <c r="K466" s="35" t="s">
        <v>1161</v>
      </c>
      <c r="L466" s="35">
        <v>1</v>
      </c>
      <c r="M466" s="35">
        <v>0</v>
      </c>
      <c r="N466" s="35">
        <v>0</v>
      </c>
      <c r="O466" s="35">
        <v>0</v>
      </c>
      <c r="P466" s="35">
        <v>0</v>
      </c>
      <c r="Q466" s="35">
        <v>0</v>
      </c>
      <c r="R466" s="35">
        <v>0</v>
      </c>
      <c r="S466" s="35">
        <v>8.5000000000000006E-2</v>
      </c>
      <c r="T466" s="35">
        <v>0</v>
      </c>
      <c r="U466" s="35">
        <v>0</v>
      </c>
      <c r="V466" s="35">
        <v>0</v>
      </c>
      <c r="W466" s="35">
        <v>0</v>
      </c>
      <c r="X466" s="35" t="s">
        <v>1162</v>
      </c>
      <c r="Y466" s="35">
        <v>1</v>
      </c>
      <c r="Z466" s="35">
        <v>0</v>
      </c>
      <c r="AA466" s="35">
        <v>0</v>
      </c>
      <c r="AB466" s="35">
        <v>0</v>
      </c>
      <c r="AC466" s="35">
        <v>0</v>
      </c>
      <c r="AD466" s="35">
        <v>0</v>
      </c>
      <c r="AE466" s="35">
        <f t="shared" si="125"/>
        <v>0</v>
      </c>
      <c r="AF466" s="96">
        <v>0</v>
      </c>
      <c r="AG466" s="35">
        <f t="shared" si="126"/>
        <v>-1.3583799999999993E-2</v>
      </c>
      <c r="AH466" s="96">
        <f t="shared" si="115"/>
        <v>-0.13778937310186859</v>
      </c>
      <c r="AI466" s="36" t="s">
        <v>1163</v>
      </c>
      <c r="AM466" s="15"/>
      <c r="AN466" s="20"/>
      <c r="AO466" s="15"/>
    </row>
    <row r="467" spans="1:41" ht="31.5" x14ac:dyDescent="0.25">
      <c r="A467" s="33" t="s">
        <v>1144</v>
      </c>
      <c r="B467" s="85" t="s">
        <v>1164</v>
      </c>
      <c r="C467" s="35" t="s">
        <v>1165</v>
      </c>
      <c r="D467" s="35">
        <v>6.8930930000000001E-2</v>
      </c>
      <c r="E467" s="35">
        <v>0</v>
      </c>
      <c r="F467" s="35">
        <v>6.8930930000000001E-2</v>
      </c>
      <c r="G467" s="35">
        <v>0</v>
      </c>
      <c r="H467" s="35">
        <v>0</v>
      </c>
      <c r="I467" s="35">
        <v>0</v>
      </c>
      <c r="J467" s="35">
        <v>0</v>
      </c>
      <c r="K467" s="35" t="s">
        <v>1166</v>
      </c>
      <c r="L467" s="35">
        <v>1</v>
      </c>
      <c r="M467" s="35">
        <v>0</v>
      </c>
      <c r="N467" s="35">
        <v>0</v>
      </c>
      <c r="O467" s="35">
        <v>0</v>
      </c>
      <c r="P467" s="35">
        <v>0</v>
      </c>
      <c r="Q467" s="35">
        <v>0</v>
      </c>
      <c r="R467" s="35">
        <v>0</v>
      </c>
      <c r="S467" s="35">
        <v>0</v>
      </c>
      <c r="T467" s="35">
        <v>0</v>
      </c>
      <c r="U467" s="35">
        <v>0</v>
      </c>
      <c r="V467" s="35">
        <v>0</v>
      </c>
      <c r="W467" s="35">
        <v>0</v>
      </c>
      <c r="X467" s="35">
        <v>0</v>
      </c>
      <c r="Y467" s="35">
        <v>0</v>
      </c>
      <c r="Z467" s="35">
        <v>0</v>
      </c>
      <c r="AA467" s="35">
        <v>0</v>
      </c>
      <c r="AB467" s="35">
        <v>0</v>
      </c>
      <c r="AC467" s="35">
        <v>0</v>
      </c>
      <c r="AD467" s="35">
        <v>0</v>
      </c>
      <c r="AE467" s="35">
        <f t="shared" si="125"/>
        <v>0</v>
      </c>
      <c r="AF467" s="96">
        <v>0</v>
      </c>
      <c r="AG467" s="35">
        <f t="shared" si="126"/>
        <v>-6.8930930000000001E-2</v>
      </c>
      <c r="AH467" s="96">
        <f t="shared" si="115"/>
        <v>-1</v>
      </c>
      <c r="AI467" s="36" t="s">
        <v>1167</v>
      </c>
      <c r="AM467" s="15"/>
      <c r="AN467" s="20"/>
      <c r="AO467" s="15"/>
    </row>
    <row r="468" spans="1:41" ht="31.5" x14ac:dyDescent="0.25">
      <c r="A468" s="42" t="s">
        <v>1144</v>
      </c>
      <c r="B468" s="87" t="s">
        <v>1168</v>
      </c>
      <c r="C468" s="46" t="s">
        <v>1169</v>
      </c>
      <c r="D468" s="35">
        <v>0.15699373</v>
      </c>
      <c r="E468" s="35">
        <v>0</v>
      </c>
      <c r="F468" s="35">
        <v>0.15699373</v>
      </c>
      <c r="G468" s="35">
        <v>0</v>
      </c>
      <c r="H468" s="35">
        <v>0</v>
      </c>
      <c r="I468" s="35">
        <v>0</v>
      </c>
      <c r="J468" s="35">
        <v>0</v>
      </c>
      <c r="K468" s="35" t="s">
        <v>1170</v>
      </c>
      <c r="L468" s="35">
        <v>1</v>
      </c>
      <c r="M468" s="35">
        <v>0</v>
      </c>
      <c r="N468" s="35">
        <v>0</v>
      </c>
      <c r="O468" s="35">
        <v>0</v>
      </c>
      <c r="P468" s="35">
        <v>0</v>
      </c>
      <c r="Q468" s="35">
        <v>0</v>
      </c>
      <c r="R468" s="35">
        <v>0</v>
      </c>
      <c r="S468" s="35">
        <v>0.15699373</v>
      </c>
      <c r="T468" s="35">
        <v>0</v>
      </c>
      <c r="U468" s="35">
        <v>0</v>
      </c>
      <c r="V468" s="35">
        <v>0</v>
      </c>
      <c r="W468" s="35">
        <v>0</v>
      </c>
      <c r="X468" s="35" t="s">
        <v>1170</v>
      </c>
      <c r="Y468" s="35">
        <v>1</v>
      </c>
      <c r="Z468" s="35">
        <v>0</v>
      </c>
      <c r="AA468" s="35">
        <v>0</v>
      </c>
      <c r="AB468" s="35">
        <v>0</v>
      </c>
      <c r="AC468" s="35">
        <v>0</v>
      </c>
      <c r="AD468" s="35">
        <v>0</v>
      </c>
      <c r="AE468" s="35">
        <f t="shared" si="125"/>
        <v>0</v>
      </c>
      <c r="AF468" s="96">
        <v>0</v>
      </c>
      <c r="AG468" s="35">
        <f t="shared" si="126"/>
        <v>0</v>
      </c>
      <c r="AH468" s="96">
        <f t="shared" si="115"/>
        <v>0</v>
      </c>
      <c r="AI468" s="36" t="s">
        <v>37</v>
      </c>
      <c r="AM468" s="15"/>
      <c r="AN468" s="20"/>
      <c r="AO468" s="15"/>
    </row>
    <row r="469" spans="1:41" ht="31.5" x14ac:dyDescent="0.25">
      <c r="A469" s="33" t="s">
        <v>1144</v>
      </c>
      <c r="B469" s="85" t="s">
        <v>1171</v>
      </c>
      <c r="C469" s="35" t="s">
        <v>1172</v>
      </c>
      <c r="D469" s="35">
        <v>0.19223301000000001</v>
      </c>
      <c r="E469" s="35">
        <v>0</v>
      </c>
      <c r="F469" s="35">
        <v>0.19223301000000001</v>
      </c>
      <c r="G469" s="35">
        <v>0</v>
      </c>
      <c r="H469" s="35">
        <v>0</v>
      </c>
      <c r="I469" s="35">
        <v>0</v>
      </c>
      <c r="J469" s="35">
        <v>0</v>
      </c>
      <c r="K469" s="35" t="s">
        <v>1173</v>
      </c>
      <c r="L469" s="35">
        <v>1</v>
      </c>
      <c r="M469" s="35">
        <v>0</v>
      </c>
      <c r="N469" s="35">
        <v>0</v>
      </c>
      <c r="O469" s="35">
        <v>0</v>
      </c>
      <c r="P469" s="35">
        <v>0</v>
      </c>
      <c r="Q469" s="35">
        <v>0</v>
      </c>
      <c r="R469" s="35">
        <v>0</v>
      </c>
      <c r="S469" s="35">
        <v>0.19223301000000001</v>
      </c>
      <c r="T469" s="35">
        <v>0</v>
      </c>
      <c r="U469" s="35">
        <v>0</v>
      </c>
      <c r="V469" s="35">
        <v>0</v>
      </c>
      <c r="W469" s="35">
        <v>0</v>
      </c>
      <c r="X469" s="35" t="s">
        <v>1173</v>
      </c>
      <c r="Y469" s="35">
        <v>1</v>
      </c>
      <c r="Z469" s="35">
        <v>0</v>
      </c>
      <c r="AA469" s="35">
        <v>0</v>
      </c>
      <c r="AB469" s="35">
        <v>0</v>
      </c>
      <c r="AC469" s="35">
        <v>0</v>
      </c>
      <c r="AD469" s="35">
        <v>0</v>
      </c>
      <c r="AE469" s="35">
        <f t="shared" si="125"/>
        <v>0</v>
      </c>
      <c r="AF469" s="96">
        <v>0</v>
      </c>
      <c r="AG469" s="35">
        <f t="shared" si="126"/>
        <v>0</v>
      </c>
      <c r="AH469" s="96">
        <f t="shared" si="115"/>
        <v>0</v>
      </c>
      <c r="AI469" s="36" t="s">
        <v>37</v>
      </c>
      <c r="AM469" s="15"/>
      <c r="AN469" s="20"/>
      <c r="AO469" s="15"/>
    </row>
    <row r="470" spans="1:41" ht="47.25" x14ac:dyDescent="0.25">
      <c r="A470" s="33" t="s">
        <v>1144</v>
      </c>
      <c r="B470" s="85" t="s">
        <v>1174</v>
      </c>
      <c r="C470" s="35" t="s">
        <v>1175</v>
      </c>
      <c r="D470" s="35">
        <v>0.59166699999999994</v>
      </c>
      <c r="E470" s="35">
        <v>0</v>
      </c>
      <c r="F470" s="35">
        <v>0.29417475999999998</v>
      </c>
      <c r="G470" s="35">
        <v>0</v>
      </c>
      <c r="H470" s="35">
        <v>0</v>
      </c>
      <c r="I470" s="35">
        <v>0</v>
      </c>
      <c r="J470" s="35">
        <v>0</v>
      </c>
      <c r="K470" s="35" t="s">
        <v>1176</v>
      </c>
      <c r="L470" s="35">
        <v>1</v>
      </c>
      <c r="M470" s="35">
        <v>0</v>
      </c>
      <c r="N470" s="35">
        <v>0</v>
      </c>
      <c r="O470" s="35">
        <v>0</v>
      </c>
      <c r="P470" s="35">
        <v>0</v>
      </c>
      <c r="Q470" s="35">
        <v>0</v>
      </c>
      <c r="R470" s="35">
        <v>0</v>
      </c>
      <c r="S470" s="35">
        <v>0.29417475999999998</v>
      </c>
      <c r="T470" s="35">
        <v>0</v>
      </c>
      <c r="U470" s="35">
        <v>0</v>
      </c>
      <c r="V470" s="35">
        <v>0</v>
      </c>
      <c r="W470" s="35">
        <v>0</v>
      </c>
      <c r="X470" s="35" t="s">
        <v>1176</v>
      </c>
      <c r="Y470" s="35">
        <v>1</v>
      </c>
      <c r="Z470" s="35">
        <v>0</v>
      </c>
      <c r="AA470" s="35">
        <v>0</v>
      </c>
      <c r="AB470" s="35">
        <v>0</v>
      </c>
      <c r="AC470" s="35">
        <v>0</v>
      </c>
      <c r="AD470" s="35">
        <v>0</v>
      </c>
      <c r="AE470" s="35">
        <f t="shared" si="125"/>
        <v>0</v>
      </c>
      <c r="AF470" s="96">
        <v>0</v>
      </c>
      <c r="AG470" s="35">
        <f t="shared" si="126"/>
        <v>0</v>
      </c>
      <c r="AH470" s="96">
        <f t="shared" si="115"/>
        <v>0</v>
      </c>
      <c r="AI470" s="36" t="s">
        <v>37</v>
      </c>
      <c r="AM470" s="15"/>
      <c r="AN470" s="20"/>
      <c r="AO470" s="15"/>
    </row>
    <row r="471" spans="1:41" ht="63" x14ac:dyDescent="0.25">
      <c r="A471" s="33" t="s">
        <v>1144</v>
      </c>
      <c r="B471" s="85" t="s">
        <v>1177</v>
      </c>
      <c r="C471" s="35" t="s">
        <v>1178</v>
      </c>
      <c r="D471" s="35">
        <v>0.19126214</v>
      </c>
      <c r="E471" s="35">
        <v>0</v>
      </c>
      <c r="F471" s="35">
        <v>0.19126214</v>
      </c>
      <c r="G471" s="35">
        <v>0</v>
      </c>
      <c r="H471" s="35">
        <v>0</v>
      </c>
      <c r="I471" s="35">
        <v>0</v>
      </c>
      <c r="J471" s="35">
        <v>0</v>
      </c>
      <c r="K471" s="35" t="s">
        <v>1179</v>
      </c>
      <c r="L471" s="35">
        <v>1</v>
      </c>
      <c r="M471" s="35">
        <v>0</v>
      </c>
      <c r="N471" s="35">
        <v>0</v>
      </c>
      <c r="O471" s="35">
        <v>0</v>
      </c>
      <c r="P471" s="35">
        <v>0</v>
      </c>
      <c r="Q471" s="35">
        <v>0</v>
      </c>
      <c r="R471" s="35">
        <v>0</v>
      </c>
      <c r="S471" s="35">
        <v>0.19126214</v>
      </c>
      <c r="T471" s="35">
        <v>0</v>
      </c>
      <c r="U471" s="35">
        <v>0</v>
      </c>
      <c r="V471" s="35">
        <v>0</v>
      </c>
      <c r="W471" s="35">
        <v>0</v>
      </c>
      <c r="X471" s="35" t="s">
        <v>1179</v>
      </c>
      <c r="Y471" s="35">
        <v>1</v>
      </c>
      <c r="Z471" s="35">
        <v>0</v>
      </c>
      <c r="AA471" s="35">
        <v>0</v>
      </c>
      <c r="AB471" s="35">
        <v>0</v>
      </c>
      <c r="AC471" s="35">
        <v>0</v>
      </c>
      <c r="AD471" s="35">
        <v>0</v>
      </c>
      <c r="AE471" s="35">
        <f t="shared" si="125"/>
        <v>0</v>
      </c>
      <c r="AF471" s="96">
        <v>0</v>
      </c>
      <c r="AG471" s="35">
        <f t="shared" si="126"/>
        <v>0</v>
      </c>
      <c r="AH471" s="96">
        <f t="shared" si="115"/>
        <v>0</v>
      </c>
      <c r="AI471" s="36" t="s">
        <v>37</v>
      </c>
      <c r="AM471" s="15"/>
      <c r="AN471" s="20"/>
      <c r="AO471" s="15"/>
    </row>
    <row r="472" spans="1:41" ht="47.25" x14ac:dyDescent="0.25">
      <c r="A472" s="33" t="s">
        <v>1144</v>
      </c>
      <c r="B472" s="85" t="s">
        <v>1180</v>
      </c>
      <c r="C472" s="35" t="s">
        <v>1181</v>
      </c>
      <c r="D472" s="35">
        <v>0.14747527999999999</v>
      </c>
      <c r="E472" s="50">
        <v>0</v>
      </c>
      <c r="F472" s="35">
        <v>6.4077670000000003E-2</v>
      </c>
      <c r="G472" s="35">
        <v>0</v>
      </c>
      <c r="H472" s="35">
        <v>0</v>
      </c>
      <c r="I472" s="50">
        <v>0</v>
      </c>
      <c r="J472" s="35">
        <v>0</v>
      </c>
      <c r="K472" s="35" t="s">
        <v>1182</v>
      </c>
      <c r="L472" s="50">
        <v>1</v>
      </c>
      <c r="M472" s="50">
        <v>0</v>
      </c>
      <c r="N472" s="35">
        <v>0</v>
      </c>
      <c r="O472" s="50">
        <v>0</v>
      </c>
      <c r="P472" s="50">
        <v>0</v>
      </c>
      <c r="Q472" s="50">
        <v>0</v>
      </c>
      <c r="R472" s="35">
        <v>0</v>
      </c>
      <c r="S472" s="35">
        <v>6.4077670000000003E-2</v>
      </c>
      <c r="T472" s="35">
        <v>0</v>
      </c>
      <c r="U472" s="35">
        <v>0</v>
      </c>
      <c r="V472" s="35">
        <v>0</v>
      </c>
      <c r="W472" s="35">
        <v>0</v>
      </c>
      <c r="X472" s="35" t="s">
        <v>1182</v>
      </c>
      <c r="Y472" s="35">
        <v>1</v>
      </c>
      <c r="Z472" s="35">
        <v>0</v>
      </c>
      <c r="AA472" s="35">
        <v>0</v>
      </c>
      <c r="AB472" s="35">
        <v>0</v>
      </c>
      <c r="AC472" s="35">
        <v>0</v>
      </c>
      <c r="AD472" s="35">
        <v>0</v>
      </c>
      <c r="AE472" s="35">
        <f t="shared" si="125"/>
        <v>0</v>
      </c>
      <c r="AF472" s="96">
        <v>0</v>
      </c>
      <c r="AG472" s="35">
        <f t="shared" si="126"/>
        <v>0</v>
      </c>
      <c r="AH472" s="96">
        <f t="shared" ref="AH472:AH532" si="127">AG472/F472</f>
        <v>0</v>
      </c>
      <c r="AI472" s="36" t="s">
        <v>37</v>
      </c>
      <c r="AM472" s="15"/>
      <c r="AN472" s="20"/>
      <c r="AO472" s="15"/>
    </row>
    <row r="473" spans="1:41" ht="47.25" x14ac:dyDescent="0.25">
      <c r="A473" s="33" t="s">
        <v>1144</v>
      </c>
      <c r="B473" s="85" t="s">
        <v>1183</v>
      </c>
      <c r="C473" s="35" t="s">
        <v>1184</v>
      </c>
      <c r="D473" s="35">
        <v>2.3833333300000001</v>
      </c>
      <c r="E473" s="50">
        <v>0</v>
      </c>
      <c r="F473" s="35">
        <v>2.3833333300000001</v>
      </c>
      <c r="G473" s="35">
        <v>0</v>
      </c>
      <c r="H473" s="35">
        <v>0</v>
      </c>
      <c r="I473" s="50">
        <v>0</v>
      </c>
      <c r="J473" s="35">
        <v>0</v>
      </c>
      <c r="K473" s="35" t="s">
        <v>1185</v>
      </c>
      <c r="L473" s="50">
        <v>1</v>
      </c>
      <c r="M473" s="50">
        <v>0</v>
      </c>
      <c r="N473" s="35">
        <v>0</v>
      </c>
      <c r="O473" s="50">
        <v>0</v>
      </c>
      <c r="P473" s="50">
        <v>0</v>
      </c>
      <c r="Q473" s="50">
        <v>0</v>
      </c>
      <c r="R473" s="35">
        <v>0</v>
      </c>
      <c r="S473" s="35">
        <v>2.3833333300000001</v>
      </c>
      <c r="T473" s="35">
        <v>0</v>
      </c>
      <c r="U473" s="35">
        <v>0</v>
      </c>
      <c r="V473" s="35">
        <v>0</v>
      </c>
      <c r="W473" s="35">
        <v>0</v>
      </c>
      <c r="X473" s="35" t="s">
        <v>1185</v>
      </c>
      <c r="Y473" s="35">
        <v>1</v>
      </c>
      <c r="Z473" s="35">
        <v>0</v>
      </c>
      <c r="AA473" s="35">
        <v>0</v>
      </c>
      <c r="AB473" s="35">
        <v>0</v>
      </c>
      <c r="AC473" s="35">
        <v>0</v>
      </c>
      <c r="AD473" s="35">
        <v>0</v>
      </c>
      <c r="AE473" s="35">
        <f t="shared" si="125"/>
        <v>0</v>
      </c>
      <c r="AF473" s="96">
        <v>0</v>
      </c>
      <c r="AG473" s="35">
        <f t="shared" si="126"/>
        <v>0</v>
      </c>
      <c r="AH473" s="96">
        <f t="shared" si="127"/>
        <v>0</v>
      </c>
      <c r="AI473" s="36" t="s">
        <v>37</v>
      </c>
      <c r="AM473" s="15"/>
      <c r="AN473" s="20"/>
      <c r="AO473" s="15"/>
    </row>
    <row r="474" spans="1:41" ht="47.25" x14ac:dyDescent="0.25">
      <c r="A474" s="33" t="s">
        <v>1144</v>
      </c>
      <c r="B474" s="85" t="s">
        <v>1186</v>
      </c>
      <c r="C474" s="35" t="s">
        <v>1187</v>
      </c>
      <c r="D474" s="35">
        <v>0.14499999999999999</v>
      </c>
      <c r="E474" s="50">
        <v>0</v>
      </c>
      <c r="F474" s="35">
        <v>0.14499999999999999</v>
      </c>
      <c r="G474" s="35">
        <v>0</v>
      </c>
      <c r="H474" s="35">
        <v>0</v>
      </c>
      <c r="I474" s="50">
        <v>0</v>
      </c>
      <c r="J474" s="35">
        <v>0</v>
      </c>
      <c r="K474" s="35" t="s">
        <v>1188</v>
      </c>
      <c r="L474" s="50">
        <v>1</v>
      </c>
      <c r="M474" s="50">
        <v>0</v>
      </c>
      <c r="N474" s="35">
        <v>0</v>
      </c>
      <c r="O474" s="50">
        <v>0</v>
      </c>
      <c r="P474" s="50">
        <v>0</v>
      </c>
      <c r="Q474" s="50">
        <v>0</v>
      </c>
      <c r="R474" s="35">
        <v>0</v>
      </c>
      <c r="S474" s="35">
        <v>0.14499999999999999</v>
      </c>
      <c r="T474" s="35">
        <v>0</v>
      </c>
      <c r="U474" s="35">
        <v>0</v>
      </c>
      <c r="V474" s="35">
        <v>0</v>
      </c>
      <c r="W474" s="35">
        <v>0</v>
      </c>
      <c r="X474" s="35" t="s">
        <v>1188</v>
      </c>
      <c r="Y474" s="35">
        <v>1</v>
      </c>
      <c r="Z474" s="35">
        <v>0</v>
      </c>
      <c r="AA474" s="35">
        <v>0</v>
      </c>
      <c r="AB474" s="35">
        <v>0</v>
      </c>
      <c r="AC474" s="35">
        <v>0</v>
      </c>
      <c r="AD474" s="35">
        <v>0</v>
      </c>
      <c r="AE474" s="35">
        <f t="shared" si="125"/>
        <v>0</v>
      </c>
      <c r="AF474" s="96">
        <v>0</v>
      </c>
      <c r="AG474" s="35">
        <f t="shared" si="126"/>
        <v>0</v>
      </c>
      <c r="AH474" s="96">
        <f t="shared" si="127"/>
        <v>0</v>
      </c>
      <c r="AI474" s="36" t="s">
        <v>37</v>
      </c>
      <c r="AM474" s="15"/>
      <c r="AN474" s="20"/>
      <c r="AO474" s="15"/>
    </row>
    <row r="475" spans="1:41" ht="31.5" x14ac:dyDescent="0.25">
      <c r="A475" s="33" t="s">
        <v>1144</v>
      </c>
      <c r="B475" s="85" t="s">
        <v>1189</v>
      </c>
      <c r="C475" s="35" t="s">
        <v>1190</v>
      </c>
      <c r="D475" s="35">
        <v>0.15262398999999999</v>
      </c>
      <c r="E475" s="50">
        <v>0</v>
      </c>
      <c r="F475" s="35">
        <v>0.15262398999999999</v>
      </c>
      <c r="G475" s="35">
        <v>0</v>
      </c>
      <c r="H475" s="35">
        <v>0</v>
      </c>
      <c r="I475" s="50">
        <v>0</v>
      </c>
      <c r="J475" s="35">
        <v>0</v>
      </c>
      <c r="K475" s="35" t="s">
        <v>1191</v>
      </c>
      <c r="L475" s="50">
        <v>3</v>
      </c>
      <c r="M475" s="50">
        <v>0</v>
      </c>
      <c r="N475" s="35">
        <v>0</v>
      </c>
      <c r="O475" s="50">
        <v>0</v>
      </c>
      <c r="P475" s="50">
        <v>0</v>
      </c>
      <c r="Q475" s="50">
        <v>0</v>
      </c>
      <c r="R475" s="35">
        <v>0</v>
      </c>
      <c r="S475" s="35">
        <v>0</v>
      </c>
      <c r="T475" s="35">
        <v>0</v>
      </c>
      <c r="U475" s="35">
        <v>0</v>
      </c>
      <c r="V475" s="35">
        <v>0</v>
      </c>
      <c r="W475" s="35">
        <v>0</v>
      </c>
      <c r="X475" s="35">
        <v>0</v>
      </c>
      <c r="Y475" s="35">
        <v>0</v>
      </c>
      <c r="Z475" s="35">
        <v>0</v>
      </c>
      <c r="AA475" s="35">
        <v>0</v>
      </c>
      <c r="AB475" s="35">
        <v>0</v>
      </c>
      <c r="AC475" s="35">
        <v>0</v>
      </c>
      <c r="AD475" s="35">
        <v>0</v>
      </c>
      <c r="AE475" s="35">
        <f t="shared" si="125"/>
        <v>0</v>
      </c>
      <c r="AF475" s="96">
        <v>0</v>
      </c>
      <c r="AG475" s="35">
        <f t="shared" si="126"/>
        <v>-0.15262398999999999</v>
      </c>
      <c r="AH475" s="96">
        <f t="shared" si="127"/>
        <v>-1</v>
      </c>
      <c r="AI475" s="36" t="s">
        <v>1158</v>
      </c>
      <c r="AM475" s="15"/>
      <c r="AN475" s="20"/>
      <c r="AO475" s="15"/>
    </row>
    <row r="476" spans="1:41" ht="47.25" x14ac:dyDescent="0.25">
      <c r="A476" s="33" t="s">
        <v>1144</v>
      </c>
      <c r="B476" s="85" t="s">
        <v>1192</v>
      </c>
      <c r="C476" s="35" t="s">
        <v>1193</v>
      </c>
      <c r="D476" s="35">
        <v>7.9399300000000006E-2</v>
      </c>
      <c r="E476" s="50">
        <v>0</v>
      </c>
      <c r="F476" s="35">
        <v>7.9399300000000006E-2</v>
      </c>
      <c r="G476" s="35">
        <v>0</v>
      </c>
      <c r="H476" s="35">
        <v>0</v>
      </c>
      <c r="I476" s="50">
        <v>0</v>
      </c>
      <c r="J476" s="35">
        <v>0</v>
      </c>
      <c r="K476" s="35" t="s">
        <v>1194</v>
      </c>
      <c r="L476" s="50">
        <v>1</v>
      </c>
      <c r="M476" s="50">
        <v>0</v>
      </c>
      <c r="N476" s="35">
        <v>0</v>
      </c>
      <c r="O476" s="50">
        <v>0</v>
      </c>
      <c r="P476" s="50">
        <v>0</v>
      </c>
      <c r="Q476" s="50">
        <v>0</v>
      </c>
      <c r="R476" s="35">
        <v>0</v>
      </c>
      <c r="S476" s="35">
        <v>8.3000000000000004E-2</v>
      </c>
      <c r="T476" s="35">
        <v>0</v>
      </c>
      <c r="U476" s="35">
        <v>0</v>
      </c>
      <c r="V476" s="35">
        <v>0</v>
      </c>
      <c r="W476" s="35">
        <v>0</v>
      </c>
      <c r="X476" s="35" t="s">
        <v>1194</v>
      </c>
      <c r="Y476" s="35">
        <v>1</v>
      </c>
      <c r="Z476" s="35">
        <v>0</v>
      </c>
      <c r="AA476" s="35">
        <v>0</v>
      </c>
      <c r="AB476" s="35">
        <v>0</v>
      </c>
      <c r="AC476" s="35">
        <v>0</v>
      </c>
      <c r="AD476" s="35">
        <v>0</v>
      </c>
      <c r="AE476" s="35">
        <f t="shared" si="125"/>
        <v>0</v>
      </c>
      <c r="AF476" s="96">
        <v>0</v>
      </c>
      <c r="AG476" s="35">
        <f t="shared" si="126"/>
        <v>3.6006999999999983E-3</v>
      </c>
      <c r="AH476" s="96">
        <f t="shared" si="127"/>
        <v>4.5349266303355298E-2</v>
      </c>
      <c r="AI476" s="36" t="s">
        <v>37</v>
      </c>
      <c r="AM476" s="15"/>
      <c r="AN476" s="20"/>
      <c r="AO476" s="15"/>
    </row>
    <row r="477" spans="1:41" ht="31.5" x14ac:dyDescent="0.25">
      <c r="A477" s="33" t="s">
        <v>1144</v>
      </c>
      <c r="B477" s="85" t="s">
        <v>1195</v>
      </c>
      <c r="C477" s="35" t="s">
        <v>1196</v>
      </c>
      <c r="D477" s="35">
        <v>0.15520233</v>
      </c>
      <c r="E477" s="50">
        <v>0</v>
      </c>
      <c r="F477" s="35">
        <v>0.15520233</v>
      </c>
      <c r="G477" s="35">
        <v>0</v>
      </c>
      <c r="H477" s="35">
        <v>0</v>
      </c>
      <c r="I477" s="50">
        <v>0</v>
      </c>
      <c r="J477" s="35">
        <v>0</v>
      </c>
      <c r="K477" s="35" t="s">
        <v>1197</v>
      </c>
      <c r="L477" s="50">
        <v>3</v>
      </c>
      <c r="M477" s="50">
        <v>0</v>
      </c>
      <c r="N477" s="35">
        <v>0</v>
      </c>
      <c r="O477" s="50">
        <v>0</v>
      </c>
      <c r="P477" s="50">
        <v>0</v>
      </c>
      <c r="Q477" s="50">
        <v>0</v>
      </c>
      <c r="R477" s="35">
        <v>0</v>
      </c>
      <c r="S477" s="35">
        <v>0.16299998999999998</v>
      </c>
      <c r="T477" s="35">
        <v>0</v>
      </c>
      <c r="U477" s="35">
        <v>0</v>
      </c>
      <c r="V477" s="35">
        <v>0</v>
      </c>
      <c r="W477" s="35">
        <v>0</v>
      </c>
      <c r="X477" s="35" t="s">
        <v>1197</v>
      </c>
      <c r="Y477" s="35">
        <v>3</v>
      </c>
      <c r="Z477" s="35">
        <v>0</v>
      </c>
      <c r="AA477" s="35">
        <v>0</v>
      </c>
      <c r="AB477" s="35">
        <v>0</v>
      </c>
      <c r="AC477" s="35">
        <v>0</v>
      </c>
      <c r="AD477" s="35">
        <v>0</v>
      </c>
      <c r="AE477" s="35">
        <f t="shared" si="125"/>
        <v>0</v>
      </c>
      <c r="AF477" s="96">
        <v>0</v>
      </c>
      <c r="AG477" s="35">
        <f t="shared" si="126"/>
        <v>7.797659999999984E-3</v>
      </c>
      <c r="AH477" s="96">
        <f t="shared" si="127"/>
        <v>5.0241900363222534E-2</v>
      </c>
      <c r="AI477" s="36" t="s">
        <v>37</v>
      </c>
      <c r="AM477" s="15"/>
      <c r="AN477" s="20"/>
      <c r="AO477" s="15"/>
    </row>
    <row r="478" spans="1:41" ht="31.5" x14ac:dyDescent="0.25">
      <c r="A478" s="33" t="s">
        <v>1144</v>
      </c>
      <c r="B478" s="85" t="s">
        <v>1198</v>
      </c>
      <c r="C478" s="35" t="s">
        <v>1199</v>
      </c>
      <c r="D478" s="35">
        <v>0.28276104000000002</v>
      </c>
      <c r="E478" s="50">
        <v>0</v>
      </c>
      <c r="F478" s="35">
        <v>0.28276104000000002</v>
      </c>
      <c r="G478" s="35">
        <v>0</v>
      </c>
      <c r="H478" s="35">
        <v>0</v>
      </c>
      <c r="I478" s="50">
        <v>0</v>
      </c>
      <c r="J478" s="35">
        <v>0</v>
      </c>
      <c r="K478" s="35" t="s">
        <v>1200</v>
      </c>
      <c r="L478" s="50">
        <v>1</v>
      </c>
      <c r="M478" s="50">
        <v>0</v>
      </c>
      <c r="N478" s="35">
        <v>0</v>
      </c>
      <c r="O478" s="50">
        <v>0</v>
      </c>
      <c r="P478" s="50">
        <v>0</v>
      </c>
      <c r="Q478" s="50">
        <v>0</v>
      </c>
      <c r="R478" s="35">
        <v>0</v>
      </c>
      <c r="S478" s="35">
        <v>0</v>
      </c>
      <c r="T478" s="35">
        <v>0</v>
      </c>
      <c r="U478" s="35">
        <v>0</v>
      </c>
      <c r="V478" s="35">
        <v>0</v>
      </c>
      <c r="W478" s="35">
        <v>0</v>
      </c>
      <c r="X478" s="35">
        <v>0</v>
      </c>
      <c r="Y478" s="35">
        <v>0</v>
      </c>
      <c r="Z478" s="35">
        <v>0</v>
      </c>
      <c r="AA478" s="35">
        <v>0</v>
      </c>
      <c r="AB478" s="35">
        <v>0</v>
      </c>
      <c r="AC478" s="35">
        <v>0</v>
      </c>
      <c r="AD478" s="35">
        <v>0</v>
      </c>
      <c r="AE478" s="35">
        <f t="shared" si="125"/>
        <v>0</v>
      </c>
      <c r="AF478" s="96">
        <v>0</v>
      </c>
      <c r="AG478" s="35">
        <f t="shared" si="126"/>
        <v>-0.28276104000000002</v>
      </c>
      <c r="AH478" s="96">
        <f t="shared" si="127"/>
        <v>-1</v>
      </c>
      <c r="AI478" s="36" t="s">
        <v>1201</v>
      </c>
      <c r="AM478" s="15"/>
      <c r="AN478" s="20"/>
      <c r="AO478" s="15"/>
    </row>
    <row r="479" spans="1:41" ht="31.5" x14ac:dyDescent="0.25">
      <c r="A479" s="33" t="s">
        <v>1144</v>
      </c>
      <c r="B479" s="85" t="s">
        <v>1202</v>
      </c>
      <c r="C479" s="35" t="s">
        <v>1203</v>
      </c>
      <c r="D479" s="50">
        <v>3.999581E-2</v>
      </c>
      <c r="E479" s="50">
        <v>0</v>
      </c>
      <c r="F479" s="50">
        <v>3.999581E-2</v>
      </c>
      <c r="G479" s="35">
        <v>0</v>
      </c>
      <c r="H479" s="35">
        <v>0</v>
      </c>
      <c r="I479" s="50">
        <v>0</v>
      </c>
      <c r="J479" s="35">
        <v>0</v>
      </c>
      <c r="K479" s="35" t="s">
        <v>1204</v>
      </c>
      <c r="L479" s="50">
        <v>1</v>
      </c>
      <c r="M479" s="50">
        <v>0</v>
      </c>
      <c r="N479" s="35">
        <v>0</v>
      </c>
      <c r="O479" s="50">
        <v>0</v>
      </c>
      <c r="P479" s="50">
        <v>0</v>
      </c>
      <c r="Q479" s="50">
        <v>0</v>
      </c>
      <c r="R479" s="35">
        <v>0</v>
      </c>
      <c r="S479" s="35">
        <v>4.65E-2</v>
      </c>
      <c r="T479" s="35">
        <v>0</v>
      </c>
      <c r="U479" s="35">
        <v>0</v>
      </c>
      <c r="V479" s="35">
        <v>0</v>
      </c>
      <c r="W479" s="35">
        <v>0</v>
      </c>
      <c r="X479" s="35" t="s">
        <v>1205</v>
      </c>
      <c r="Y479" s="35">
        <v>1</v>
      </c>
      <c r="Z479" s="35">
        <v>0</v>
      </c>
      <c r="AA479" s="35">
        <v>0</v>
      </c>
      <c r="AB479" s="35">
        <v>0</v>
      </c>
      <c r="AC479" s="35">
        <v>0</v>
      </c>
      <c r="AD479" s="35">
        <v>0</v>
      </c>
      <c r="AE479" s="35">
        <f t="shared" si="125"/>
        <v>0</v>
      </c>
      <c r="AF479" s="96">
        <v>0</v>
      </c>
      <c r="AG479" s="35">
        <f t="shared" si="126"/>
        <v>6.50419E-3</v>
      </c>
      <c r="AH479" s="96">
        <f t="shared" si="127"/>
        <v>0.16262178463194019</v>
      </c>
      <c r="AI479" s="36" t="s">
        <v>1206</v>
      </c>
      <c r="AM479" s="15"/>
      <c r="AN479" s="20"/>
      <c r="AO479" s="15"/>
    </row>
    <row r="480" spans="1:41" ht="78.75" x14ac:dyDescent="0.25">
      <c r="A480" s="33" t="s">
        <v>1144</v>
      </c>
      <c r="B480" s="85" t="s">
        <v>1207</v>
      </c>
      <c r="C480" s="35" t="s">
        <v>1208</v>
      </c>
      <c r="D480" s="50">
        <v>4.9669209999999998E-2</v>
      </c>
      <c r="E480" s="50">
        <v>0</v>
      </c>
      <c r="F480" s="50">
        <v>4.9669209999999998E-2</v>
      </c>
      <c r="G480" s="35">
        <v>0</v>
      </c>
      <c r="H480" s="35">
        <v>0</v>
      </c>
      <c r="I480" s="50">
        <v>0</v>
      </c>
      <c r="J480" s="35">
        <v>0</v>
      </c>
      <c r="K480" s="35" t="s">
        <v>1209</v>
      </c>
      <c r="L480" s="50">
        <v>1</v>
      </c>
      <c r="M480" s="50">
        <v>0</v>
      </c>
      <c r="N480" s="35">
        <v>0</v>
      </c>
      <c r="O480" s="50">
        <v>0</v>
      </c>
      <c r="P480" s="50">
        <v>0</v>
      </c>
      <c r="Q480" s="50">
        <v>0</v>
      </c>
      <c r="R480" s="35">
        <v>0</v>
      </c>
      <c r="S480" s="35">
        <v>5.2999999999999999E-2</v>
      </c>
      <c r="T480" s="35">
        <v>0</v>
      </c>
      <c r="U480" s="35">
        <v>0</v>
      </c>
      <c r="V480" s="35">
        <v>0</v>
      </c>
      <c r="W480" s="35">
        <v>0</v>
      </c>
      <c r="X480" s="35" t="s">
        <v>1210</v>
      </c>
      <c r="Y480" s="35">
        <v>1</v>
      </c>
      <c r="Z480" s="35">
        <v>0</v>
      </c>
      <c r="AA480" s="35">
        <v>0</v>
      </c>
      <c r="AB480" s="35">
        <v>0</v>
      </c>
      <c r="AC480" s="35">
        <v>0</v>
      </c>
      <c r="AD480" s="35">
        <v>0</v>
      </c>
      <c r="AE480" s="35">
        <f t="shared" si="125"/>
        <v>0</v>
      </c>
      <c r="AF480" s="96">
        <v>0</v>
      </c>
      <c r="AG480" s="35">
        <f t="shared" si="126"/>
        <v>3.3307900000000001E-3</v>
      </c>
      <c r="AH480" s="96">
        <f t="shared" si="127"/>
        <v>6.705945192202574E-2</v>
      </c>
      <c r="AI480" s="36" t="s">
        <v>37</v>
      </c>
      <c r="AM480" s="15"/>
      <c r="AN480" s="20"/>
      <c r="AO480" s="15"/>
    </row>
    <row r="481" spans="1:41" ht="97.5" customHeight="1" x14ac:dyDescent="0.25">
      <c r="A481" s="33" t="s">
        <v>1144</v>
      </c>
      <c r="B481" s="85" t="s">
        <v>1211</v>
      </c>
      <c r="C481" s="35" t="s">
        <v>1212</v>
      </c>
      <c r="D481" s="35">
        <v>0.14271845</v>
      </c>
      <c r="E481" s="35">
        <v>0</v>
      </c>
      <c r="F481" s="35">
        <v>0.14271845</v>
      </c>
      <c r="G481" s="35">
        <v>0</v>
      </c>
      <c r="H481" s="35">
        <v>0</v>
      </c>
      <c r="I481" s="35">
        <v>0</v>
      </c>
      <c r="J481" s="35">
        <v>0</v>
      </c>
      <c r="K481" s="35" t="s">
        <v>1213</v>
      </c>
      <c r="L481" s="35">
        <v>1</v>
      </c>
      <c r="M481" s="35">
        <v>0</v>
      </c>
      <c r="N481" s="35">
        <v>0</v>
      </c>
      <c r="O481" s="35">
        <v>0</v>
      </c>
      <c r="P481" s="35">
        <v>0</v>
      </c>
      <c r="Q481" s="35">
        <v>0</v>
      </c>
      <c r="R481" s="35">
        <v>0</v>
      </c>
      <c r="S481" s="35">
        <v>0.14699999999999999</v>
      </c>
      <c r="T481" s="35">
        <v>0</v>
      </c>
      <c r="U481" s="35">
        <v>0</v>
      </c>
      <c r="V481" s="35">
        <v>0</v>
      </c>
      <c r="W481" s="35">
        <v>0</v>
      </c>
      <c r="X481" s="35" t="s">
        <v>1214</v>
      </c>
      <c r="Y481" s="35">
        <v>1</v>
      </c>
      <c r="Z481" s="35">
        <v>0</v>
      </c>
      <c r="AA481" s="35">
        <v>0</v>
      </c>
      <c r="AB481" s="35">
        <v>0</v>
      </c>
      <c r="AC481" s="35">
        <v>0</v>
      </c>
      <c r="AD481" s="35">
        <v>0</v>
      </c>
      <c r="AE481" s="35">
        <f t="shared" si="125"/>
        <v>0</v>
      </c>
      <c r="AF481" s="96">
        <v>0</v>
      </c>
      <c r="AG481" s="35">
        <f t="shared" si="126"/>
        <v>4.2815499999999951E-3</v>
      </c>
      <c r="AH481" s="96">
        <f t="shared" si="127"/>
        <v>2.9999975476191026E-2</v>
      </c>
      <c r="AI481" s="36" t="s">
        <v>37</v>
      </c>
      <c r="AM481" s="15"/>
      <c r="AN481" s="20"/>
      <c r="AO481" s="15"/>
    </row>
    <row r="482" spans="1:41" ht="31.5" x14ac:dyDescent="0.25">
      <c r="A482" s="33" t="s">
        <v>1144</v>
      </c>
      <c r="B482" s="85" t="s">
        <v>1215</v>
      </c>
      <c r="C482" s="35" t="s">
        <v>1216</v>
      </c>
      <c r="D482" s="35">
        <v>1.38005997</v>
      </c>
      <c r="E482" s="35">
        <v>0</v>
      </c>
      <c r="F482" s="35">
        <v>1.38005997</v>
      </c>
      <c r="G482" s="35">
        <v>0</v>
      </c>
      <c r="H482" s="35">
        <v>0</v>
      </c>
      <c r="I482" s="35">
        <v>0</v>
      </c>
      <c r="J482" s="35">
        <v>0</v>
      </c>
      <c r="K482" s="35" t="s">
        <v>1217</v>
      </c>
      <c r="L482" s="35">
        <v>3</v>
      </c>
      <c r="M482" s="35">
        <v>0</v>
      </c>
      <c r="N482" s="35">
        <v>0</v>
      </c>
      <c r="O482" s="35">
        <v>0</v>
      </c>
      <c r="P482" s="35">
        <v>0</v>
      </c>
      <c r="Q482" s="35">
        <v>0</v>
      </c>
      <c r="R482" s="35">
        <v>0</v>
      </c>
      <c r="S482" s="35">
        <v>1.38005997</v>
      </c>
      <c r="T482" s="35">
        <v>0</v>
      </c>
      <c r="U482" s="35">
        <v>0</v>
      </c>
      <c r="V482" s="35">
        <v>0</v>
      </c>
      <c r="W482" s="35">
        <v>0</v>
      </c>
      <c r="X482" s="35" t="s">
        <v>1217</v>
      </c>
      <c r="Y482" s="35">
        <v>3</v>
      </c>
      <c r="Z482" s="35">
        <v>0</v>
      </c>
      <c r="AA482" s="35">
        <v>0</v>
      </c>
      <c r="AB482" s="35">
        <v>0</v>
      </c>
      <c r="AC482" s="35">
        <v>0</v>
      </c>
      <c r="AD482" s="35">
        <v>0</v>
      </c>
      <c r="AE482" s="35">
        <f t="shared" si="125"/>
        <v>0</v>
      </c>
      <c r="AF482" s="96">
        <v>0</v>
      </c>
      <c r="AG482" s="35">
        <f t="shared" si="126"/>
        <v>0</v>
      </c>
      <c r="AH482" s="96">
        <f t="shared" si="127"/>
        <v>0</v>
      </c>
      <c r="AI482" s="36" t="s">
        <v>37</v>
      </c>
      <c r="AM482" s="15"/>
      <c r="AN482" s="20"/>
      <c r="AO482" s="15"/>
    </row>
    <row r="483" spans="1:41" x14ac:dyDescent="0.25">
      <c r="A483" s="33" t="s">
        <v>1144</v>
      </c>
      <c r="B483" s="85" t="s">
        <v>1218</v>
      </c>
      <c r="C483" s="35" t="s">
        <v>1219</v>
      </c>
      <c r="D483" s="50">
        <v>1.1167199999999999</v>
      </c>
      <c r="E483" s="50">
        <v>0</v>
      </c>
      <c r="F483" s="50">
        <v>1.1167199999999999</v>
      </c>
      <c r="G483" s="35">
        <v>0</v>
      </c>
      <c r="H483" s="35">
        <v>0</v>
      </c>
      <c r="I483" s="50">
        <v>0</v>
      </c>
      <c r="J483" s="35">
        <v>0</v>
      </c>
      <c r="K483" s="35" t="s">
        <v>1220</v>
      </c>
      <c r="L483" s="50">
        <v>10</v>
      </c>
      <c r="M483" s="50">
        <v>0</v>
      </c>
      <c r="N483" s="35">
        <v>0</v>
      </c>
      <c r="O483" s="50">
        <v>0</v>
      </c>
      <c r="P483" s="50">
        <v>0</v>
      </c>
      <c r="Q483" s="50">
        <v>0</v>
      </c>
      <c r="R483" s="35">
        <v>0</v>
      </c>
      <c r="S483" s="35">
        <v>1.1167199999999999</v>
      </c>
      <c r="T483" s="35">
        <v>0</v>
      </c>
      <c r="U483" s="35">
        <v>0</v>
      </c>
      <c r="V483" s="35">
        <v>0</v>
      </c>
      <c r="W483" s="35">
        <v>0</v>
      </c>
      <c r="X483" s="35" t="s">
        <v>1220</v>
      </c>
      <c r="Y483" s="35">
        <v>10</v>
      </c>
      <c r="Z483" s="35">
        <v>0</v>
      </c>
      <c r="AA483" s="35">
        <v>0</v>
      </c>
      <c r="AB483" s="35">
        <v>0</v>
      </c>
      <c r="AC483" s="35">
        <v>0</v>
      </c>
      <c r="AD483" s="35">
        <v>0</v>
      </c>
      <c r="AE483" s="35">
        <f t="shared" si="125"/>
        <v>0</v>
      </c>
      <c r="AF483" s="96">
        <v>0</v>
      </c>
      <c r="AG483" s="35">
        <f t="shared" si="126"/>
        <v>0</v>
      </c>
      <c r="AH483" s="96">
        <f t="shared" si="127"/>
        <v>0</v>
      </c>
      <c r="AI483" s="36" t="s">
        <v>37</v>
      </c>
      <c r="AM483" s="15"/>
      <c r="AN483" s="20"/>
      <c r="AO483" s="15"/>
    </row>
    <row r="484" spans="1:41" ht="31.5" x14ac:dyDescent="0.25">
      <c r="A484" s="33" t="s">
        <v>1144</v>
      </c>
      <c r="B484" s="85" t="s">
        <v>1221</v>
      </c>
      <c r="C484" s="35" t="s">
        <v>1222</v>
      </c>
      <c r="D484" s="50">
        <v>0.89464253999999999</v>
      </c>
      <c r="E484" s="50">
        <v>0</v>
      </c>
      <c r="F484" s="50">
        <v>0.72499999999999998</v>
      </c>
      <c r="G484" s="35">
        <v>0</v>
      </c>
      <c r="H484" s="35">
        <v>0</v>
      </c>
      <c r="I484" s="50">
        <v>0</v>
      </c>
      <c r="J484" s="35">
        <v>0</v>
      </c>
      <c r="K484" s="35" t="s">
        <v>1223</v>
      </c>
      <c r="L484" s="50">
        <v>4</v>
      </c>
      <c r="M484" s="50">
        <v>0</v>
      </c>
      <c r="N484" s="35">
        <v>0</v>
      </c>
      <c r="O484" s="50">
        <v>0</v>
      </c>
      <c r="P484" s="50">
        <v>0</v>
      </c>
      <c r="Q484" s="50">
        <v>0</v>
      </c>
      <c r="R484" s="35">
        <v>0</v>
      </c>
      <c r="S484" s="35">
        <v>0.72499999999999998</v>
      </c>
      <c r="T484" s="35">
        <v>0</v>
      </c>
      <c r="U484" s="35">
        <v>0</v>
      </c>
      <c r="V484" s="35">
        <v>0</v>
      </c>
      <c r="W484" s="35">
        <v>0</v>
      </c>
      <c r="X484" s="35" t="s">
        <v>1224</v>
      </c>
      <c r="Y484" s="35">
        <v>5</v>
      </c>
      <c r="Z484" s="35">
        <v>0</v>
      </c>
      <c r="AA484" s="35">
        <v>0</v>
      </c>
      <c r="AB484" s="35">
        <v>0</v>
      </c>
      <c r="AC484" s="35">
        <v>0</v>
      </c>
      <c r="AD484" s="35">
        <v>0</v>
      </c>
      <c r="AE484" s="35">
        <f t="shared" si="125"/>
        <v>0</v>
      </c>
      <c r="AF484" s="96">
        <v>0</v>
      </c>
      <c r="AG484" s="35">
        <f t="shared" si="126"/>
        <v>0</v>
      </c>
      <c r="AH484" s="96">
        <f t="shared" si="127"/>
        <v>0</v>
      </c>
      <c r="AI484" s="36" t="s">
        <v>37</v>
      </c>
      <c r="AM484" s="15"/>
      <c r="AN484" s="20"/>
      <c r="AO484" s="15"/>
    </row>
    <row r="485" spans="1:41" ht="47.25" x14ac:dyDescent="0.25">
      <c r="A485" s="33" t="s">
        <v>1144</v>
      </c>
      <c r="B485" s="85" t="s">
        <v>1225</v>
      </c>
      <c r="C485" s="35" t="s">
        <v>1226</v>
      </c>
      <c r="D485" s="35">
        <v>3.2571000000000003</v>
      </c>
      <c r="E485" s="35">
        <v>0</v>
      </c>
      <c r="F485" s="35">
        <v>2.2071000000000001</v>
      </c>
      <c r="G485" s="35">
        <v>0</v>
      </c>
      <c r="H485" s="35">
        <v>0</v>
      </c>
      <c r="I485" s="35">
        <v>0</v>
      </c>
      <c r="J485" s="35">
        <v>0</v>
      </c>
      <c r="K485" s="35" t="s">
        <v>1227</v>
      </c>
      <c r="L485" s="35">
        <v>2</v>
      </c>
      <c r="M485" s="35">
        <v>0</v>
      </c>
      <c r="N485" s="35">
        <v>0</v>
      </c>
      <c r="O485" s="35">
        <v>0</v>
      </c>
      <c r="P485" s="35">
        <v>0</v>
      </c>
      <c r="Q485" s="35">
        <v>0</v>
      </c>
      <c r="R485" s="35">
        <v>0</v>
      </c>
      <c r="S485" s="35">
        <v>2.66</v>
      </c>
      <c r="T485" s="35">
        <v>0</v>
      </c>
      <c r="U485" s="35">
        <v>0</v>
      </c>
      <c r="V485" s="35">
        <v>0</v>
      </c>
      <c r="W485" s="35">
        <v>0</v>
      </c>
      <c r="X485" s="35" t="s">
        <v>1227</v>
      </c>
      <c r="Y485" s="35">
        <v>2</v>
      </c>
      <c r="Z485" s="35">
        <v>0</v>
      </c>
      <c r="AA485" s="35">
        <v>0</v>
      </c>
      <c r="AB485" s="35">
        <v>0</v>
      </c>
      <c r="AC485" s="35">
        <v>0</v>
      </c>
      <c r="AD485" s="35">
        <v>0</v>
      </c>
      <c r="AE485" s="35">
        <f t="shared" si="125"/>
        <v>0</v>
      </c>
      <c r="AF485" s="96">
        <v>0</v>
      </c>
      <c r="AG485" s="35">
        <f t="shared" si="126"/>
        <v>0.45290000000000008</v>
      </c>
      <c r="AH485" s="96">
        <f t="shared" si="127"/>
        <v>0.20520139549635272</v>
      </c>
      <c r="AI485" s="36" t="s">
        <v>1206</v>
      </c>
      <c r="AM485" s="15"/>
      <c r="AN485" s="20"/>
      <c r="AO485" s="15"/>
    </row>
    <row r="486" spans="1:41" ht="47.25" x14ac:dyDescent="0.25">
      <c r="A486" s="33" t="s">
        <v>1144</v>
      </c>
      <c r="B486" s="85" t="s">
        <v>1228</v>
      </c>
      <c r="C486" s="35" t="s">
        <v>1229</v>
      </c>
      <c r="D486" s="35" t="s">
        <v>37</v>
      </c>
      <c r="E486" s="35" t="s">
        <v>37</v>
      </c>
      <c r="F486" s="35" t="s">
        <v>37</v>
      </c>
      <c r="G486" s="35" t="s">
        <v>37</v>
      </c>
      <c r="H486" s="35" t="s">
        <v>37</v>
      </c>
      <c r="I486" s="35" t="s">
        <v>37</v>
      </c>
      <c r="J486" s="35" t="s">
        <v>37</v>
      </c>
      <c r="K486" s="35" t="s">
        <v>37</v>
      </c>
      <c r="L486" s="35" t="s">
        <v>37</v>
      </c>
      <c r="M486" s="35" t="s">
        <v>37</v>
      </c>
      <c r="N486" s="35" t="s">
        <v>37</v>
      </c>
      <c r="O486" s="35" t="s">
        <v>37</v>
      </c>
      <c r="P486" s="35" t="s">
        <v>37</v>
      </c>
      <c r="Q486" s="35" t="s">
        <v>37</v>
      </c>
      <c r="R486" s="35">
        <v>0</v>
      </c>
      <c r="S486" s="35">
        <v>-0.16666667000000002</v>
      </c>
      <c r="T486" s="35">
        <v>0</v>
      </c>
      <c r="U486" s="35">
        <v>0</v>
      </c>
      <c r="V486" s="35">
        <v>0</v>
      </c>
      <c r="W486" s="35">
        <v>0</v>
      </c>
      <c r="X486" s="35">
        <v>0</v>
      </c>
      <c r="Y486" s="35">
        <v>0</v>
      </c>
      <c r="Z486" s="35">
        <v>0</v>
      </c>
      <c r="AA486" s="35">
        <v>0</v>
      </c>
      <c r="AB486" s="35">
        <v>0</v>
      </c>
      <c r="AC486" s="35">
        <v>0</v>
      </c>
      <c r="AD486" s="35">
        <v>0</v>
      </c>
      <c r="AE486" s="35" t="s">
        <v>37</v>
      </c>
      <c r="AF486" s="96" t="s">
        <v>37</v>
      </c>
      <c r="AG486" s="35" t="s">
        <v>37</v>
      </c>
      <c r="AH486" s="96" t="s">
        <v>37</v>
      </c>
      <c r="AI486" s="36" t="s">
        <v>1230</v>
      </c>
      <c r="AM486" s="15"/>
      <c r="AN486" s="20"/>
      <c r="AO486" s="15"/>
    </row>
    <row r="487" spans="1:41" ht="31.5" x14ac:dyDescent="0.25">
      <c r="A487" s="33" t="s">
        <v>1144</v>
      </c>
      <c r="B487" s="85" t="s">
        <v>1231</v>
      </c>
      <c r="C487" s="35" t="s">
        <v>1232</v>
      </c>
      <c r="D487" s="35">
        <v>2</v>
      </c>
      <c r="E487" s="35">
        <v>0</v>
      </c>
      <c r="F487" s="35">
        <v>2</v>
      </c>
      <c r="G487" s="35">
        <v>0</v>
      </c>
      <c r="H487" s="35">
        <v>0</v>
      </c>
      <c r="I487" s="35">
        <v>0</v>
      </c>
      <c r="J487" s="35">
        <v>0</v>
      </c>
      <c r="K487" s="35" t="s">
        <v>1233</v>
      </c>
      <c r="L487" s="35">
        <v>1</v>
      </c>
      <c r="M487" s="35">
        <v>0</v>
      </c>
      <c r="N487" s="35">
        <v>0</v>
      </c>
      <c r="O487" s="35">
        <v>0</v>
      </c>
      <c r="P487" s="35">
        <v>0</v>
      </c>
      <c r="Q487" s="35">
        <v>0</v>
      </c>
      <c r="R487" s="35">
        <v>0</v>
      </c>
      <c r="S487" s="35">
        <v>2</v>
      </c>
      <c r="T487" s="35">
        <v>0</v>
      </c>
      <c r="U487" s="35">
        <v>0</v>
      </c>
      <c r="V487" s="35">
        <v>0</v>
      </c>
      <c r="W487" s="35">
        <v>0</v>
      </c>
      <c r="X487" s="35" t="s">
        <v>1233</v>
      </c>
      <c r="Y487" s="35">
        <v>1</v>
      </c>
      <c r="Z487" s="35">
        <v>0</v>
      </c>
      <c r="AA487" s="35">
        <v>0</v>
      </c>
      <c r="AB487" s="35">
        <v>0</v>
      </c>
      <c r="AC487" s="35">
        <v>0</v>
      </c>
      <c r="AD487" s="35">
        <v>0</v>
      </c>
      <c r="AE487" s="35">
        <f t="shared" si="125"/>
        <v>0</v>
      </c>
      <c r="AF487" s="96">
        <v>0</v>
      </c>
      <c r="AG487" s="35">
        <f t="shared" si="126"/>
        <v>0</v>
      </c>
      <c r="AH487" s="96">
        <f t="shared" si="127"/>
        <v>0</v>
      </c>
      <c r="AI487" s="36" t="s">
        <v>37</v>
      </c>
      <c r="AM487" s="15"/>
      <c r="AN487" s="20"/>
      <c r="AO487" s="15"/>
    </row>
    <row r="488" spans="1:41" ht="31.5" x14ac:dyDescent="0.25">
      <c r="A488" s="33" t="s">
        <v>1144</v>
      </c>
      <c r="B488" s="85" t="s">
        <v>1234</v>
      </c>
      <c r="C488" s="35" t="s">
        <v>1235</v>
      </c>
      <c r="D488" s="35">
        <v>2.8043570299999998</v>
      </c>
      <c r="E488" s="35">
        <v>0</v>
      </c>
      <c r="F488" s="35">
        <v>2.8043570299999998</v>
      </c>
      <c r="G488" s="35">
        <v>0</v>
      </c>
      <c r="H488" s="35">
        <v>0</v>
      </c>
      <c r="I488" s="35">
        <v>0</v>
      </c>
      <c r="J488" s="35">
        <v>0</v>
      </c>
      <c r="K488" s="35" t="s">
        <v>1236</v>
      </c>
      <c r="L488" s="35">
        <v>1</v>
      </c>
      <c r="M488" s="35">
        <v>0</v>
      </c>
      <c r="N488" s="35">
        <v>0</v>
      </c>
      <c r="O488" s="35">
        <v>0</v>
      </c>
      <c r="P488" s="35">
        <v>0</v>
      </c>
      <c r="Q488" s="35">
        <v>0</v>
      </c>
      <c r="R488" s="35">
        <v>0</v>
      </c>
      <c r="S488" s="35">
        <v>0</v>
      </c>
      <c r="T488" s="35">
        <v>0</v>
      </c>
      <c r="U488" s="35">
        <v>0</v>
      </c>
      <c r="V488" s="35">
        <v>0</v>
      </c>
      <c r="W488" s="35">
        <v>0</v>
      </c>
      <c r="X488" s="35">
        <v>0</v>
      </c>
      <c r="Y488" s="35">
        <v>0</v>
      </c>
      <c r="Z488" s="35">
        <v>0</v>
      </c>
      <c r="AA488" s="35">
        <v>0</v>
      </c>
      <c r="AB488" s="35">
        <v>0</v>
      </c>
      <c r="AC488" s="35">
        <v>0</v>
      </c>
      <c r="AD488" s="35">
        <v>0</v>
      </c>
      <c r="AE488" s="35">
        <f t="shared" si="125"/>
        <v>0</v>
      </c>
      <c r="AF488" s="96">
        <v>0</v>
      </c>
      <c r="AG488" s="35">
        <f t="shared" si="126"/>
        <v>-2.8043570299999998</v>
      </c>
      <c r="AH488" s="96">
        <f t="shared" si="127"/>
        <v>-1</v>
      </c>
      <c r="AI488" s="36" t="s">
        <v>1237</v>
      </c>
      <c r="AM488" s="15"/>
      <c r="AN488" s="20"/>
      <c r="AO488" s="15"/>
    </row>
    <row r="489" spans="1:41" ht="63" x14ac:dyDescent="0.25">
      <c r="A489" s="33" t="s">
        <v>1144</v>
      </c>
      <c r="B489" s="85" t="s">
        <v>1238</v>
      </c>
      <c r="C489" s="35" t="s">
        <v>1239</v>
      </c>
      <c r="D489" s="35">
        <v>3.1109599999999999</v>
      </c>
      <c r="E489" s="35">
        <v>0</v>
      </c>
      <c r="F489" s="35">
        <v>3.1109599999999999</v>
      </c>
      <c r="G489" s="35">
        <v>0</v>
      </c>
      <c r="H489" s="35">
        <v>0</v>
      </c>
      <c r="I489" s="35">
        <v>0</v>
      </c>
      <c r="J489" s="35">
        <v>0</v>
      </c>
      <c r="K489" s="35" t="s">
        <v>1240</v>
      </c>
      <c r="L489" s="35">
        <v>1</v>
      </c>
      <c r="M489" s="35">
        <v>0</v>
      </c>
      <c r="N489" s="35">
        <v>0</v>
      </c>
      <c r="O489" s="35">
        <v>0</v>
      </c>
      <c r="P489" s="35">
        <v>0</v>
      </c>
      <c r="Q489" s="35">
        <v>0</v>
      </c>
      <c r="R489" s="35">
        <v>0</v>
      </c>
      <c r="S489" s="35">
        <v>0</v>
      </c>
      <c r="T489" s="35">
        <v>0</v>
      </c>
      <c r="U489" s="35">
        <v>0</v>
      </c>
      <c r="V489" s="35">
        <v>0</v>
      </c>
      <c r="W489" s="35">
        <v>0</v>
      </c>
      <c r="X489" s="35">
        <v>0</v>
      </c>
      <c r="Y489" s="35">
        <v>0</v>
      </c>
      <c r="Z489" s="35">
        <v>0</v>
      </c>
      <c r="AA489" s="35">
        <v>0</v>
      </c>
      <c r="AB489" s="35">
        <v>0</v>
      </c>
      <c r="AC489" s="35">
        <v>0</v>
      </c>
      <c r="AD489" s="35">
        <v>0</v>
      </c>
      <c r="AE489" s="35">
        <f t="shared" si="125"/>
        <v>0</v>
      </c>
      <c r="AF489" s="96">
        <v>0</v>
      </c>
      <c r="AG489" s="35">
        <f t="shared" si="126"/>
        <v>-3.1109599999999999</v>
      </c>
      <c r="AH489" s="96">
        <f t="shared" si="127"/>
        <v>-1</v>
      </c>
      <c r="AI489" s="36" t="s">
        <v>1241</v>
      </c>
      <c r="AM489" s="15"/>
      <c r="AN489" s="20"/>
      <c r="AO489" s="15"/>
    </row>
    <row r="490" spans="1:41" ht="63" x14ac:dyDescent="0.25">
      <c r="A490" s="33" t="s">
        <v>1144</v>
      </c>
      <c r="B490" s="85" t="s">
        <v>1242</v>
      </c>
      <c r="C490" s="35" t="s">
        <v>1243</v>
      </c>
      <c r="D490" s="35">
        <v>10.10582524</v>
      </c>
      <c r="E490" s="35">
        <v>0</v>
      </c>
      <c r="F490" s="35">
        <v>10.10582524</v>
      </c>
      <c r="G490" s="35">
        <v>0</v>
      </c>
      <c r="H490" s="35">
        <v>0</v>
      </c>
      <c r="I490" s="35">
        <v>0</v>
      </c>
      <c r="J490" s="35">
        <v>0</v>
      </c>
      <c r="K490" s="35" t="s">
        <v>1244</v>
      </c>
      <c r="L490" s="35">
        <v>1</v>
      </c>
      <c r="M490" s="35">
        <v>0</v>
      </c>
      <c r="N490" s="35">
        <v>0</v>
      </c>
      <c r="O490" s="35">
        <v>0</v>
      </c>
      <c r="P490" s="35">
        <v>0</v>
      </c>
      <c r="Q490" s="35">
        <v>0</v>
      </c>
      <c r="R490" s="35">
        <v>0</v>
      </c>
      <c r="S490" s="35">
        <v>0</v>
      </c>
      <c r="T490" s="35">
        <v>0</v>
      </c>
      <c r="U490" s="35">
        <v>0</v>
      </c>
      <c r="V490" s="35">
        <v>0</v>
      </c>
      <c r="W490" s="35">
        <v>0</v>
      </c>
      <c r="X490" s="35">
        <v>0</v>
      </c>
      <c r="Y490" s="35">
        <v>0</v>
      </c>
      <c r="Z490" s="35">
        <v>0</v>
      </c>
      <c r="AA490" s="35">
        <v>0</v>
      </c>
      <c r="AB490" s="35">
        <v>0</v>
      </c>
      <c r="AC490" s="35">
        <v>0</v>
      </c>
      <c r="AD490" s="35">
        <v>0</v>
      </c>
      <c r="AE490" s="35">
        <f t="shared" si="125"/>
        <v>0</v>
      </c>
      <c r="AF490" s="96">
        <v>0</v>
      </c>
      <c r="AG490" s="35">
        <f t="shared" si="126"/>
        <v>-10.10582524</v>
      </c>
      <c r="AH490" s="96">
        <f t="shared" si="127"/>
        <v>-1</v>
      </c>
      <c r="AI490" s="36" t="s">
        <v>1245</v>
      </c>
      <c r="AM490" s="15"/>
      <c r="AN490" s="20"/>
      <c r="AO490" s="15"/>
    </row>
    <row r="491" spans="1:41" ht="31.5" x14ac:dyDescent="0.25">
      <c r="A491" s="33" t="s">
        <v>1144</v>
      </c>
      <c r="B491" s="85" t="s">
        <v>1246</v>
      </c>
      <c r="C491" s="35" t="s">
        <v>1247</v>
      </c>
      <c r="D491" s="35">
        <v>26.319099959999999</v>
      </c>
      <c r="E491" s="35">
        <v>0</v>
      </c>
      <c r="F491" s="35">
        <v>26.319099959999999</v>
      </c>
      <c r="G491" s="35">
        <v>0</v>
      </c>
      <c r="H491" s="35">
        <v>0</v>
      </c>
      <c r="I491" s="35">
        <v>0</v>
      </c>
      <c r="J491" s="35">
        <v>0</v>
      </c>
      <c r="K491" s="35" t="s">
        <v>1248</v>
      </c>
      <c r="L491" s="35">
        <v>2</v>
      </c>
      <c r="M491" s="35">
        <v>0</v>
      </c>
      <c r="N491" s="35">
        <v>0</v>
      </c>
      <c r="O491" s="35">
        <v>0</v>
      </c>
      <c r="P491" s="35">
        <v>0</v>
      </c>
      <c r="Q491" s="35">
        <v>0</v>
      </c>
      <c r="R491" s="35">
        <v>0</v>
      </c>
      <c r="S491" s="35">
        <v>0</v>
      </c>
      <c r="T491" s="35">
        <v>0</v>
      </c>
      <c r="U491" s="35">
        <v>0</v>
      </c>
      <c r="V491" s="35">
        <v>0</v>
      </c>
      <c r="W491" s="35">
        <v>0</v>
      </c>
      <c r="X491" s="35">
        <v>0</v>
      </c>
      <c r="Y491" s="35">
        <v>0</v>
      </c>
      <c r="Z491" s="35">
        <v>0</v>
      </c>
      <c r="AA491" s="35">
        <v>0</v>
      </c>
      <c r="AB491" s="35">
        <v>0</v>
      </c>
      <c r="AC491" s="35">
        <v>0</v>
      </c>
      <c r="AD491" s="35">
        <v>0</v>
      </c>
      <c r="AE491" s="35">
        <f t="shared" si="125"/>
        <v>0</v>
      </c>
      <c r="AF491" s="96">
        <v>0</v>
      </c>
      <c r="AG491" s="35">
        <f t="shared" si="126"/>
        <v>-26.319099959999999</v>
      </c>
      <c r="AH491" s="96">
        <f t="shared" si="127"/>
        <v>-1</v>
      </c>
      <c r="AI491" s="36" t="s">
        <v>1249</v>
      </c>
      <c r="AM491" s="15"/>
      <c r="AN491" s="20"/>
      <c r="AO491" s="15"/>
    </row>
    <row r="492" spans="1:41" ht="31.5" x14ac:dyDescent="0.25">
      <c r="A492" s="33" t="s">
        <v>1144</v>
      </c>
      <c r="B492" s="85" t="s">
        <v>1250</v>
      </c>
      <c r="C492" s="35" t="s">
        <v>1251</v>
      </c>
      <c r="D492" s="35">
        <v>1.2533980600000001</v>
      </c>
      <c r="E492" s="35">
        <v>0</v>
      </c>
      <c r="F492" s="35">
        <v>1.2533980600000001</v>
      </c>
      <c r="G492" s="35">
        <v>0</v>
      </c>
      <c r="H492" s="35">
        <v>0</v>
      </c>
      <c r="I492" s="35">
        <v>0</v>
      </c>
      <c r="J492" s="35">
        <v>0</v>
      </c>
      <c r="K492" s="35" t="s">
        <v>1252</v>
      </c>
      <c r="L492" s="35">
        <v>1</v>
      </c>
      <c r="M492" s="35">
        <v>0</v>
      </c>
      <c r="N492" s="35">
        <v>0</v>
      </c>
      <c r="O492" s="35">
        <v>0</v>
      </c>
      <c r="P492" s="35">
        <v>0</v>
      </c>
      <c r="Q492" s="35">
        <v>0</v>
      </c>
      <c r="R492" s="35">
        <v>0</v>
      </c>
      <c r="S492" s="35">
        <v>1.2910599999999999</v>
      </c>
      <c r="T492" s="35">
        <v>0</v>
      </c>
      <c r="U492" s="35">
        <v>0</v>
      </c>
      <c r="V492" s="35">
        <v>0</v>
      </c>
      <c r="W492" s="35">
        <v>0</v>
      </c>
      <c r="X492" s="35" t="s">
        <v>1253</v>
      </c>
      <c r="Y492" s="35">
        <v>1</v>
      </c>
      <c r="Z492" s="35">
        <v>0</v>
      </c>
      <c r="AA492" s="35">
        <v>0</v>
      </c>
      <c r="AB492" s="35">
        <v>0</v>
      </c>
      <c r="AC492" s="35">
        <v>0</v>
      </c>
      <c r="AD492" s="35">
        <v>0</v>
      </c>
      <c r="AE492" s="35">
        <f t="shared" si="125"/>
        <v>0</v>
      </c>
      <c r="AF492" s="96">
        <v>0</v>
      </c>
      <c r="AG492" s="35">
        <f t="shared" si="126"/>
        <v>3.7661939999999783E-2</v>
      </c>
      <c r="AH492" s="96">
        <f t="shared" si="127"/>
        <v>3.0047868432156167E-2</v>
      </c>
      <c r="AI492" s="36" t="s">
        <v>37</v>
      </c>
      <c r="AM492" s="15"/>
      <c r="AN492" s="20"/>
      <c r="AO492" s="15"/>
    </row>
    <row r="493" spans="1:41" ht="78.75" x14ac:dyDescent="0.25">
      <c r="A493" s="33" t="s">
        <v>1144</v>
      </c>
      <c r="B493" s="85" t="s">
        <v>1254</v>
      </c>
      <c r="C493" s="35" t="s">
        <v>1255</v>
      </c>
      <c r="D493" s="35" t="s">
        <v>37</v>
      </c>
      <c r="E493" s="35" t="s">
        <v>37</v>
      </c>
      <c r="F493" s="35" t="s">
        <v>37</v>
      </c>
      <c r="G493" s="35" t="s">
        <v>37</v>
      </c>
      <c r="H493" s="35" t="s">
        <v>37</v>
      </c>
      <c r="I493" s="35" t="s">
        <v>37</v>
      </c>
      <c r="J493" s="35" t="s">
        <v>37</v>
      </c>
      <c r="K493" s="35" t="s">
        <v>37</v>
      </c>
      <c r="L493" s="35" t="s">
        <v>37</v>
      </c>
      <c r="M493" s="35" t="s">
        <v>37</v>
      </c>
      <c r="N493" s="35" t="s">
        <v>37</v>
      </c>
      <c r="O493" s="35" t="s">
        <v>37</v>
      </c>
      <c r="P493" s="35" t="s">
        <v>37</v>
      </c>
      <c r="Q493" s="35" t="s">
        <v>37</v>
      </c>
      <c r="R493" s="35">
        <v>0</v>
      </c>
      <c r="S493" s="35">
        <v>0</v>
      </c>
      <c r="T493" s="35">
        <v>0</v>
      </c>
      <c r="U493" s="35">
        <v>0</v>
      </c>
      <c r="V493" s="35">
        <v>0</v>
      </c>
      <c r="W493" s="35">
        <v>0</v>
      </c>
      <c r="X493" s="35">
        <v>0</v>
      </c>
      <c r="Y493" s="35">
        <v>0</v>
      </c>
      <c r="Z493" s="35">
        <v>0</v>
      </c>
      <c r="AA493" s="35">
        <v>0</v>
      </c>
      <c r="AB493" s="35">
        <v>0</v>
      </c>
      <c r="AC493" s="35">
        <v>0</v>
      </c>
      <c r="AD493" s="35">
        <v>0</v>
      </c>
      <c r="AE493" s="35" t="s">
        <v>37</v>
      </c>
      <c r="AF493" s="96" t="s">
        <v>37</v>
      </c>
      <c r="AG493" s="35" t="s">
        <v>37</v>
      </c>
      <c r="AH493" s="96" t="s">
        <v>37</v>
      </c>
      <c r="AI493" s="36" t="s">
        <v>1256</v>
      </c>
      <c r="AM493" s="15"/>
      <c r="AN493" s="20"/>
      <c r="AO493" s="15"/>
    </row>
    <row r="494" spans="1:41" ht="78.75" x14ac:dyDescent="0.25">
      <c r="A494" s="33" t="s">
        <v>1144</v>
      </c>
      <c r="B494" s="85" t="s">
        <v>1257</v>
      </c>
      <c r="C494" s="35" t="s">
        <v>1258</v>
      </c>
      <c r="D494" s="35">
        <v>90</v>
      </c>
      <c r="E494" s="35">
        <v>0</v>
      </c>
      <c r="F494" s="35">
        <v>0</v>
      </c>
      <c r="G494" s="35">
        <v>0</v>
      </c>
      <c r="H494" s="35">
        <v>0</v>
      </c>
      <c r="I494" s="35">
        <v>0</v>
      </c>
      <c r="J494" s="35">
        <v>0</v>
      </c>
      <c r="K494" s="35">
        <v>0</v>
      </c>
      <c r="L494" s="35">
        <v>0</v>
      </c>
      <c r="M494" s="35">
        <v>0</v>
      </c>
      <c r="N494" s="35">
        <v>0</v>
      </c>
      <c r="O494" s="35">
        <v>0</v>
      </c>
      <c r="P494" s="35">
        <v>0</v>
      </c>
      <c r="Q494" s="35">
        <v>0</v>
      </c>
      <c r="R494" s="35">
        <v>0</v>
      </c>
      <c r="S494" s="35">
        <v>0</v>
      </c>
      <c r="T494" s="35">
        <v>0</v>
      </c>
      <c r="U494" s="35">
        <v>0</v>
      </c>
      <c r="V494" s="35">
        <v>0</v>
      </c>
      <c r="W494" s="35">
        <v>0</v>
      </c>
      <c r="X494" s="35">
        <v>0</v>
      </c>
      <c r="Y494" s="35">
        <v>0</v>
      </c>
      <c r="Z494" s="35">
        <v>0</v>
      </c>
      <c r="AA494" s="35">
        <v>0</v>
      </c>
      <c r="AB494" s="35">
        <v>0</v>
      </c>
      <c r="AC494" s="35">
        <v>0</v>
      </c>
      <c r="AD494" s="35">
        <v>0</v>
      </c>
      <c r="AE494" s="35">
        <f t="shared" si="125"/>
        <v>0</v>
      </c>
      <c r="AF494" s="96">
        <v>0</v>
      </c>
      <c r="AG494" s="35">
        <f t="shared" si="126"/>
        <v>0</v>
      </c>
      <c r="AH494" s="96">
        <v>0</v>
      </c>
      <c r="AI494" s="36" t="s">
        <v>37</v>
      </c>
      <c r="AM494" s="15"/>
      <c r="AN494" s="20"/>
      <c r="AO494" s="15"/>
    </row>
    <row r="495" spans="1:41" x14ac:dyDescent="0.25">
      <c r="A495" s="27" t="s">
        <v>1259</v>
      </c>
      <c r="B495" s="28" t="s">
        <v>1260</v>
      </c>
      <c r="C495" s="29" t="s">
        <v>36</v>
      </c>
      <c r="D495" s="30">
        <f t="shared" ref="D495:AE495" si="128">SUM(D496,D513,D529,D560,D567,D573,D574)</f>
        <v>5115.9298172499994</v>
      </c>
      <c r="E495" s="30">
        <f t="shared" si="128"/>
        <v>0</v>
      </c>
      <c r="F495" s="30">
        <f t="shared" si="128"/>
        <v>419.57220248000004</v>
      </c>
      <c r="G495" s="30">
        <f t="shared" si="128"/>
        <v>0</v>
      </c>
      <c r="H495" s="30">
        <f t="shared" si="128"/>
        <v>0</v>
      </c>
      <c r="I495" s="30">
        <f t="shared" si="128"/>
        <v>0</v>
      </c>
      <c r="J495" s="30">
        <f t="shared" si="128"/>
        <v>0</v>
      </c>
      <c r="K495" s="30">
        <f t="shared" si="128"/>
        <v>0</v>
      </c>
      <c r="L495" s="30">
        <f t="shared" si="128"/>
        <v>20</v>
      </c>
      <c r="M495" s="30">
        <f t="shared" si="128"/>
        <v>0</v>
      </c>
      <c r="N495" s="30">
        <f t="shared" si="128"/>
        <v>0</v>
      </c>
      <c r="O495" s="30">
        <f t="shared" si="128"/>
        <v>954</v>
      </c>
      <c r="P495" s="30">
        <f t="shared" si="128"/>
        <v>0</v>
      </c>
      <c r="Q495" s="30">
        <f t="shared" si="128"/>
        <v>0</v>
      </c>
      <c r="R495" s="30">
        <f t="shared" si="128"/>
        <v>0</v>
      </c>
      <c r="S495" s="30">
        <f t="shared" si="128"/>
        <v>295.89986722000003</v>
      </c>
      <c r="T495" s="30">
        <f t="shared" si="128"/>
        <v>0</v>
      </c>
      <c r="U495" s="30">
        <f t="shared" si="128"/>
        <v>0</v>
      </c>
      <c r="V495" s="30">
        <f t="shared" si="128"/>
        <v>0</v>
      </c>
      <c r="W495" s="30">
        <f t="shared" si="128"/>
        <v>0</v>
      </c>
      <c r="X495" s="30">
        <f t="shared" si="128"/>
        <v>0</v>
      </c>
      <c r="Y495" s="30">
        <f t="shared" si="128"/>
        <v>16</v>
      </c>
      <c r="Z495" s="30">
        <f t="shared" si="128"/>
        <v>0</v>
      </c>
      <c r="AA495" s="30">
        <f t="shared" si="128"/>
        <v>0</v>
      </c>
      <c r="AB495" s="30">
        <f t="shared" si="128"/>
        <v>950</v>
      </c>
      <c r="AC495" s="30">
        <f t="shared" si="128"/>
        <v>0</v>
      </c>
      <c r="AD495" s="30">
        <f t="shared" si="128"/>
        <v>0</v>
      </c>
      <c r="AE495" s="30">
        <f t="shared" si="128"/>
        <v>0</v>
      </c>
      <c r="AF495" s="31">
        <v>0</v>
      </c>
      <c r="AG495" s="30">
        <f>SUM(AG496,AG513,AG529,AG560,AG567,AG573,AG574)</f>
        <v>-171.99383355999998</v>
      </c>
      <c r="AH495" s="31">
        <f t="shared" si="127"/>
        <v>-0.40992666469175471</v>
      </c>
      <c r="AI495" s="32" t="s">
        <v>37</v>
      </c>
      <c r="AM495" s="15"/>
      <c r="AN495" s="20"/>
      <c r="AO495" s="15"/>
    </row>
    <row r="496" spans="1:41" ht="31.5" x14ac:dyDescent="0.25">
      <c r="A496" s="27" t="s">
        <v>1261</v>
      </c>
      <c r="B496" s="28" t="s">
        <v>55</v>
      </c>
      <c r="C496" s="29" t="s">
        <v>36</v>
      </c>
      <c r="D496" s="30">
        <f t="shared" ref="D496:AG496" si="129">D497+D500+D503+D512</f>
        <v>264.62468018999999</v>
      </c>
      <c r="E496" s="30">
        <f t="shared" si="129"/>
        <v>0</v>
      </c>
      <c r="F496" s="30">
        <f t="shared" si="129"/>
        <v>0</v>
      </c>
      <c r="G496" s="30">
        <f t="shared" si="129"/>
        <v>0</v>
      </c>
      <c r="H496" s="30">
        <f t="shared" si="129"/>
        <v>0</v>
      </c>
      <c r="I496" s="30">
        <f t="shared" si="129"/>
        <v>0</v>
      </c>
      <c r="J496" s="30">
        <f t="shared" si="129"/>
        <v>0</v>
      </c>
      <c r="K496" s="30">
        <f t="shared" si="129"/>
        <v>0</v>
      </c>
      <c r="L496" s="30">
        <f t="shared" si="129"/>
        <v>0</v>
      </c>
      <c r="M496" s="30">
        <f t="shared" si="129"/>
        <v>0</v>
      </c>
      <c r="N496" s="30">
        <f t="shared" si="129"/>
        <v>0</v>
      </c>
      <c r="O496" s="30">
        <f t="shared" si="129"/>
        <v>0</v>
      </c>
      <c r="P496" s="30">
        <f t="shared" si="129"/>
        <v>0</v>
      </c>
      <c r="Q496" s="30">
        <f t="shared" si="129"/>
        <v>0</v>
      </c>
      <c r="R496" s="30">
        <f t="shared" si="129"/>
        <v>0</v>
      </c>
      <c r="S496" s="30">
        <f t="shared" si="129"/>
        <v>0</v>
      </c>
      <c r="T496" s="30">
        <f t="shared" si="129"/>
        <v>0</v>
      </c>
      <c r="U496" s="30">
        <f t="shared" si="129"/>
        <v>0</v>
      </c>
      <c r="V496" s="30">
        <f t="shared" si="129"/>
        <v>0</v>
      </c>
      <c r="W496" s="30">
        <f t="shared" si="129"/>
        <v>0</v>
      </c>
      <c r="X496" s="30">
        <f t="shared" si="129"/>
        <v>0</v>
      </c>
      <c r="Y496" s="30">
        <f t="shared" si="129"/>
        <v>0</v>
      </c>
      <c r="Z496" s="30">
        <f t="shared" si="129"/>
        <v>0</v>
      </c>
      <c r="AA496" s="30">
        <f t="shared" si="129"/>
        <v>0</v>
      </c>
      <c r="AB496" s="30">
        <f t="shared" si="129"/>
        <v>0</v>
      </c>
      <c r="AC496" s="30">
        <f t="shared" si="129"/>
        <v>0</v>
      </c>
      <c r="AD496" s="30">
        <f t="shared" si="129"/>
        <v>0</v>
      </c>
      <c r="AE496" s="30">
        <f t="shared" si="129"/>
        <v>0</v>
      </c>
      <c r="AF496" s="31">
        <v>0</v>
      </c>
      <c r="AG496" s="30">
        <f t="shared" si="129"/>
        <v>0</v>
      </c>
      <c r="AH496" s="31">
        <v>0</v>
      </c>
      <c r="AI496" s="32" t="s">
        <v>37</v>
      </c>
      <c r="AM496" s="15"/>
      <c r="AN496" s="20"/>
      <c r="AO496" s="15"/>
    </row>
    <row r="497" spans="1:41" ht="94.5" x14ac:dyDescent="0.25">
      <c r="A497" s="27" t="s">
        <v>1262</v>
      </c>
      <c r="B497" s="28" t="s">
        <v>57</v>
      </c>
      <c r="C497" s="29" t="s">
        <v>36</v>
      </c>
      <c r="D497" s="30">
        <f t="shared" ref="D497:AG497" si="130">D498+D499</f>
        <v>0</v>
      </c>
      <c r="E497" s="30">
        <f t="shared" si="130"/>
        <v>0</v>
      </c>
      <c r="F497" s="30">
        <f t="shared" si="130"/>
        <v>0</v>
      </c>
      <c r="G497" s="30">
        <f t="shared" si="130"/>
        <v>0</v>
      </c>
      <c r="H497" s="30">
        <f t="shared" si="130"/>
        <v>0</v>
      </c>
      <c r="I497" s="30">
        <f t="shared" si="130"/>
        <v>0</v>
      </c>
      <c r="J497" s="30">
        <f t="shared" si="130"/>
        <v>0</v>
      </c>
      <c r="K497" s="30">
        <f t="shared" si="130"/>
        <v>0</v>
      </c>
      <c r="L497" s="30">
        <f t="shared" si="130"/>
        <v>0</v>
      </c>
      <c r="M497" s="30">
        <f t="shared" si="130"/>
        <v>0</v>
      </c>
      <c r="N497" s="30">
        <f t="shared" si="130"/>
        <v>0</v>
      </c>
      <c r="O497" s="30">
        <f t="shared" si="130"/>
        <v>0</v>
      </c>
      <c r="P497" s="30">
        <f t="shared" si="130"/>
        <v>0</v>
      </c>
      <c r="Q497" s="30">
        <f t="shared" si="130"/>
        <v>0</v>
      </c>
      <c r="R497" s="30">
        <f t="shared" si="130"/>
        <v>0</v>
      </c>
      <c r="S497" s="30">
        <f t="shared" si="130"/>
        <v>0</v>
      </c>
      <c r="T497" s="30">
        <f t="shared" si="130"/>
        <v>0</v>
      </c>
      <c r="U497" s="30">
        <f t="shared" si="130"/>
        <v>0</v>
      </c>
      <c r="V497" s="30">
        <f t="shared" si="130"/>
        <v>0</v>
      </c>
      <c r="W497" s="30">
        <f t="shared" si="130"/>
        <v>0</v>
      </c>
      <c r="X497" s="30">
        <f t="shared" si="130"/>
        <v>0</v>
      </c>
      <c r="Y497" s="30">
        <f t="shared" si="130"/>
        <v>0</v>
      </c>
      <c r="Z497" s="30">
        <f t="shared" si="130"/>
        <v>0</v>
      </c>
      <c r="AA497" s="30">
        <f t="shared" si="130"/>
        <v>0</v>
      </c>
      <c r="AB497" s="30">
        <f t="shared" si="130"/>
        <v>0</v>
      </c>
      <c r="AC497" s="30">
        <f t="shared" si="130"/>
        <v>0</v>
      </c>
      <c r="AD497" s="30">
        <f t="shared" si="130"/>
        <v>0</v>
      </c>
      <c r="AE497" s="30">
        <f t="shared" si="130"/>
        <v>0</v>
      </c>
      <c r="AF497" s="31">
        <v>0</v>
      </c>
      <c r="AG497" s="30">
        <f t="shared" si="130"/>
        <v>0</v>
      </c>
      <c r="AH497" s="31">
        <v>0</v>
      </c>
      <c r="AI497" s="32" t="s">
        <v>37</v>
      </c>
      <c r="AM497" s="15"/>
      <c r="AN497" s="20"/>
      <c r="AO497" s="15"/>
    </row>
    <row r="498" spans="1:41" x14ac:dyDescent="0.25">
      <c r="A498" s="28" t="s">
        <v>1263</v>
      </c>
      <c r="B498" s="28" t="s">
        <v>1264</v>
      </c>
      <c r="C498" s="29" t="s">
        <v>36</v>
      </c>
      <c r="D498" s="30">
        <v>0</v>
      </c>
      <c r="E498" s="30">
        <v>0</v>
      </c>
      <c r="F498" s="30">
        <v>0</v>
      </c>
      <c r="G498" s="30">
        <v>0</v>
      </c>
      <c r="H498" s="30">
        <v>0</v>
      </c>
      <c r="I498" s="30">
        <v>0</v>
      </c>
      <c r="J498" s="30">
        <v>0</v>
      </c>
      <c r="K498" s="30">
        <v>0</v>
      </c>
      <c r="L498" s="30">
        <v>0</v>
      </c>
      <c r="M498" s="30">
        <v>0</v>
      </c>
      <c r="N498" s="30">
        <v>0</v>
      </c>
      <c r="O498" s="30">
        <v>0</v>
      </c>
      <c r="P498" s="30">
        <v>0</v>
      </c>
      <c r="Q498" s="30">
        <v>0</v>
      </c>
      <c r="R498" s="30">
        <v>0</v>
      </c>
      <c r="S498" s="30">
        <v>0</v>
      </c>
      <c r="T498" s="30">
        <v>0</v>
      </c>
      <c r="U498" s="30">
        <v>0</v>
      </c>
      <c r="V498" s="30">
        <v>0</v>
      </c>
      <c r="W498" s="30">
        <v>0</v>
      </c>
      <c r="X498" s="30">
        <v>0</v>
      </c>
      <c r="Y498" s="30">
        <v>0</v>
      </c>
      <c r="Z498" s="30">
        <v>0</v>
      </c>
      <c r="AA498" s="30">
        <v>0</v>
      </c>
      <c r="AB498" s="30">
        <v>0</v>
      </c>
      <c r="AC498" s="30">
        <v>0</v>
      </c>
      <c r="AD498" s="30">
        <v>0</v>
      </c>
      <c r="AE498" s="30">
        <v>0</v>
      </c>
      <c r="AF498" s="31">
        <v>0</v>
      </c>
      <c r="AG498" s="30">
        <v>0</v>
      </c>
      <c r="AH498" s="31">
        <v>0</v>
      </c>
      <c r="AI498" s="32" t="s">
        <v>37</v>
      </c>
      <c r="AM498" s="15"/>
      <c r="AN498" s="20"/>
      <c r="AO498" s="15"/>
    </row>
    <row r="499" spans="1:41" x14ac:dyDescent="0.25">
      <c r="A499" s="29" t="s">
        <v>1265</v>
      </c>
      <c r="B499" s="28" t="s">
        <v>1266</v>
      </c>
      <c r="C499" s="29" t="s">
        <v>36</v>
      </c>
      <c r="D499" s="30">
        <v>0</v>
      </c>
      <c r="E499" s="30">
        <v>0</v>
      </c>
      <c r="F499" s="30">
        <v>0</v>
      </c>
      <c r="G499" s="30">
        <v>0</v>
      </c>
      <c r="H499" s="30">
        <v>0</v>
      </c>
      <c r="I499" s="30">
        <v>0</v>
      </c>
      <c r="J499" s="30">
        <v>0</v>
      </c>
      <c r="K499" s="30">
        <v>0</v>
      </c>
      <c r="L499" s="30">
        <v>0</v>
      </c>
      <c r="M499" s="30">
        <v>0</v>
      </c>
      <c r="N499" s="30">
        <v>0</v>
      </c>
      <c r="O499" s="30">
        <v>0</v>
      </c>
      <c r="P499" s="30">
        <v>0</v>
      </c>
      <c r="Q499" s="30">
        <v>0</v>
      </c>
      <c r="R499" s="30">
        <v>0</v>
      </c>
      <c r="S499" s="30">
        <v>0</v>
      </c>
      <c r="T499" s="30">
        <v>0</v>
      </c>
      <c r="U499" s="30">
        <v>0</v>
      </c>
      <c r="V499" s="30">
        <v>0</v>
      </c>
      <c r="W499" s="30">
        <v>0</v>
      </c>
      <c r="X499" s="30">
        <v>0</v>
      </c>
      <c r="Y499" s="30">
        <v>0</v>
      </c>
      <c r="Z499" s="30">
        <v>0</v>
      </c>
      <c r="AA499" s="30">
        <v>0</v>
      </c>
      <c r="AB499" s="30">
        <v>0</v>
      </c>
      <c r="AC499" s="30">
        <v>0</v>
      </c>
      <c r="AD499" s="30">
        <v>0</v>
      </c>
      <c r="AE499" s="30">
        <v>0</v>
      </c>
      <c r="AF499" s="31">
        <v>0</v>
      </c>
      <c r="AG499" s="30">
        <v>0</v>
      </c>
      <c r="AH499" s="31">
        <v>0</v>
      </c>
      <c r="AI499" s="32" t="s">
        <v>37</v>
      </c>
      <c r="AM499" s="15"/>
      <c r="AN499" s="20"/>
      <c r="AO499" s="15"/>
    </row>
    <row r="500" spans="1:41" ht="47.25" x14ac:dyDescent="0.25">
      <c r="A500" s="29" t="s">
        <v>1267</v>
      </c>
      <c r="B500" s="28" t="s">
        <v>67</v>
      </c>
      <c r="C500" s="29" t="s">
        <v>36</v>
      </c>
      <c r="D500" s="30">
        <v>0</v>
      </c>
      <c r="E500" s="30">
        <v>0</v>
      </c>
      <c r="F500" s="30">
        <v>0</v>
      </c>
      <c r="G500" s="30">
        <v>0</v>
      </c>
      <c r="H500" s="30">
        <v>0</v>
      </c>
      <c r="I500" s="30">
        <v>0</v>
      </c>
      <c r="J500" s="30">
        <v>0</v>
      </c>
      <c r="K500" s="30">
        <v>0</v>
      </c>
      <c r="L500" s="30">
        <v>0</v>
      </c>
      <c r="M500" s="30">
        <v>0</v>
      </c>
      <c r="N500" s="30">
        <v>0</v>
      </c>
      <c r="O500" s="30">
        <v>0</v>
      </c>
      <c r="P500" s="30">
        <v>0</v>
      </c>
      <c r="Q500" s="30">
        <v>0</v>
      </c>
      <c r="R500" s="30">
        <v>0</v>
      </c>
      <c r="S500" s="30">
        <v>0</v>
      </c>
      <c r="T500" s="30">
        <v>0</v>
      </c>
      <c r="U500" s="30">
        <v>0</v>
      </c>
      <c r="V500" s="30">
        <v>0</v>
      </c>
      <c r="W500" s="30">
        <v>0</v>
      </c>
      <c r="X500" s="30">
        <v>0</v>
      </c>
      <c r="Y500" s="30">
        <v>0</v>
      </c>
      <c r="Z500" s="30">
        <v>0</v>
      </c>
      <c r="AA500" s="30">
        <v>0</v>
      </c>
      <c r="AB500" s="30">
        <v>0</v>
      </c>
      <c r="AC500" s="30">
        <v>0</v>
      </c>
      <c r="AD500" s="30">
        <v>0</v>
      </c>
      <c r="AE500" s="30">
        <v>0</v>
      </c>
      <c r="AF500" s="31">
        <v>0</v>
      </c>
      <c r="AG500" s="30">
        <v>0</v>
      </c>
      <c r="AH500" s="31">
        <v>0</v>
      </c>
      <c r="AI500" s="32" t="s">
        <v>37</v>
      </c>
      <c r="AM500" s="15"/>
      <c r="AN500" s="20"/>
      <c r="AO500" s="15"/>
    </row>
    <row r="501" spans="1:41" ht="31.5" x14ac:dyDescent="0.25">
      <c r="A501" s="27" t="s">
        <v>1268</v>
      </c>
      <c r="B501" s="28" t="s">
        <v>1269</v>
      </c>
      <c r="C501" s="29" t="s">
        <v>36</v>
      </c>
      <c r="D501" s="30">
        <v>0</v>
      </c>
      <c r="E501" s="30">
        <v>0</v>
      </c>
      <c r="F501" s="30">
        <v>0</v>
      </c>
      <c r="G501" s="30">
        <v>0</v>
      </c>
      <c r="H501" s="30">
        <v>0</v>
      </c>
      <c r="I501" s="30">
        <v>0</v>
      </c>
      <c r="J501" s="30">
        <v>0</v>
      </c>
      <c r="K501" s="30">
        <v>0</v>
      </c>
      <c r="L501" s="30">
        <v>0</v>
      </c>
      <c r="M501" s="30">
        <v>0</v>
      </c>
      <c r="N501" s="30">
        <v>0</v>
      </c>
      <c r="O501" s="30">
        <v>0</v>
      </c>
      <c r="P501" s="30">
        <v>0</v>
      </c>
      <c r="Q501" s="30">
        <v>0</v>
      </c>
      <c r="R501" s="30">
        <v>0</v>
      </c>
      <c r="S501" s="30">
        <v>0</v>
      </c>
      <c r="T501" s="30">
        <v>0</v>
      </c>
      <c r="U501" s="30">
        <v>0</v>
      </c>
      <c r="V501" s="30">
        <v>0</v>
      </c>
      <c r="W501" s="30">
        <v>0</v>
      </c>
      <c r="X501" s="30">
        <v>0</v>
      </c>
      <c r="Y501" s="30">
        <v>0</v>
      </c>
      <c r="Z501" s="30">
        <v>0</v>
      </c>
      <c r="AA501" s="30">
        <v>0</v>
      </c>
      <c r="AB501" s="30">
        <v>0</v>
      </c>
      <c r="AC501" s="30">
        <v>0</v>
      </c>
      <c r="AD501" s="30">
        <v>0</v>
      </c>
      <c r="AE501" s="30">
        <v>0</v>
      </c>
      <c r="AF501" s="31">
        <v>0</v>
      </c>
      <c r="AG501" s="30">
        <v>0</v>
      </c>
      <c r="AH501" s="31">
        <v>0</v>
      </c>
      <c r="AI501" s="32" t="s">
        <v>37</v>
      </c>
      <c r="AM501" s="15"/>
      <c r="AN501" s="20"/>
      <c r="AO501" s="15"/>
    </row>
    <row r="502" spans="1:41" ht="31.5" x14ac:dyDescent="0.25">
      <c r="A502" s="27" t="s">
        <v>1270</v>
      </c>
      <c r="B502" s="28" t="s">
        <v>1269</v>
      </c>
      <c r="C502" s="29" t="s">
        <v>36</v>
      </c>
      <c r="D502" s="30">
        <v>0</v>
      </c>
      <c r="E502" s="30">
        <v>0</v>
      </c>
      <c r="F502" s="30">
        <v>0</v>
      </c>
      <c r="G502" s="30">
        <v>0</v>
      </c>
      <c r="H502" s="30">
        <v>0</v>
      </c>
      <c r="I502" s="30">
        <v>0</v>
      </c>
      <c r="J502" s="30">
        <v>0</v>
      </c>
      <c r="K502" s="30">
        <v>0</v>
      </c>
      <c r="L502" s="30">
        <v>0</v>
      </c>
      <c r="M502" s="30">
        <v>0</v>
      </c>
      <c r="N502" s="30">
        <v>0</v>
      </c>
      <c r="O502" s="30">
        <v>0</v>
      </c>
      <c r="P502" s="30">
        <v>0</v>
      </c>
      <c r="Q502" s="30">
        <v>0</v>
      </c>
      <c r="R502" s="30">
        <v>0</v>
      </c>
      <c r="S502" s="30">
        <v>0</v>
      </c>
      <c r="T502" s="30">
        <v>0</v>
      </c>
      <c r="U502" s="30">
        <v>0</v>
      </c>
      <c r="V502" s="30">
        <v>0</v>
      </c>
      <c r="W502" s="30">
        <v>0</v>
      </c>
      <c r="X502" s="30">
        <v>0</v>
      </c>
      <c r="Y502" s="30">
        <v>0</v>
      </c>
      <c r="Z502" s="30">
        <v>0</v>
      </c>
      <c r="AA502" s="30">
        <v>0</v>
      </c>
      <c r="AB502" s="30">
        <v>0</v>
      </c>
      <c r="AC502" s="30">
        <v>0</v>
      </c>
      <c r="AD502" s="30">
        <v>0</v>
      </c>
      <c r="AE502" s="30">
        <v>0</v>
      </c>
      <c r="AF502" s="31">
        <v>0</v>
      </c>
      <c r="AG502" s="30">
        <v>0</v>
      </c>
      <c r="AH502" s="31">
        <v>0</v>
      </c>
      <c r="AI502" s="32" t="s">
        <v>37</v>
      </c>
      <c r="AM502" s="15"/>
      <c r="AN502" s="20"/>
      <c r="AO502" s="15"/>
    </row>
    <row r="503" spans="1:41" ht="47.25" x14ac:dyDescent="0.25">
      <c r="A503" s="27" t="s">
        <v>1271</v>
      </c>
      <c r="B503" s="28" t="s">
        <v>71</v>
      </c>
      <c r="C503" s="29" t="s">
        <v>36</v>
      </c>
      <c r="D503" s="30">
        <f t="shared" ref="D503:AG503" si="131">SUM(D504:D508)</f>
        <v>264.62468018999999</v>
      </c>
      <c r="E503" s="30">
        <f t="shared" si="131"/>
        <v>0</v>
      </c>
      <c r="F503" s="30">
        <f t="shared" si="131"/>
        <v>0</v>
      </c>
      <c r="G503" s="30">
        <f t="shared" si="131"/>
        <v>0</v>
      </c>
      <c r="H503" s="30">
        <f t="shared" si="131"/>
        <v>0</v>
      </c>
      <c r="I503" s="30">
        <f t="shared" si="131"/>
        <v>0</v>
      </c>
      <c r="J503" s="30">
        <f t="shared" si="131"/>
        <v>0</v>
      </c>
      <c r="K503" s="30">
        <f t="shared" si="131"/>
        <v>0</v>
      </c>
      <c r="L503" s="30">
        <f t="shared" si="131"/>
        <v>0</v>
      </c>
      <c r="M503" s="30">
        <f t="shared" si="131"/>
        <v>0</v>
      </c>
      <c r="N503" s="30">
        <f t="shared" si="131"/>
        <v>0</v>
      </c>
      <c r="O503" s="30">
        <f t="shared" si="131"/>
        <v>0</v>
      </c>
      <c r="P503" s="30">
        <f t="shared" si="131"/>
        <v>0</v>
      </c>
      <c r="Q503" s="30">
        <f t="shared" si="131"/>
        <v>0</v>
      </c>
      <c r="R503" s="30">
        <f t="shared" si="131"/>
        <v>0</v>
      </c>
      <c r="S503" s="30">
        <f t="shared" si="131"/>
        <v>0</v>
      </c>
      <c r="T503" s="30">
        <f t="shared" si="131"/>
        <v>0</v>
      </c>
      <c r="U503" s="30">
        <f t="shared" si="131"/>
        <v>0</v>
      </c>
      <c r="V503" s="30">
        <f t="shared" si="131"/>
        <v>0</v>
      </c>
      <c r="W503" s="30">
        <f t="shared" si="131"/>
        <v>0</v>
      </c>
      <c r="X503" s="30">
        <f t="shared" si="131"/>
        <v>0</v>
      </c>
      <c r="Y503" s="30">
        <f t="shared" si="131"/>
        <v>0</v>
      </c>
      <c r="Z503" s="30">
        <f t="shared" si="131"/>
        <v>0</v>
      </c>
      <c r="AA503" s="30">
        <f t="shared" si="131"/>
        <v>0</v>
      </c>
      <c r="AB503" s="30">
        <f t="shared" si="131"/>
        <v>0</v>
      </c>
      <c r="AC503" s="30">
        <f t="shared" si="131"/>
        <v>0</v>
      </c>
      <c r="AD503" s="30">
        <f t="shared" si="131"/>
        <v>0</v>
      </c>
      <c r="AE503" s="30">
        <f t="shared" si="131"/>
        <v>0</v>
      </c>
      <c r="AF503" s="31">
        <v>0</v>
      </c>
      <c r="AG503" s="30">
        <f t="shared" si="131"/>
        <v>0</v>
      </c>
      <c r="AH503" s="31">
        <v>0</v>
      </c>
      <c r="AI503" s="32" t="s">
        <v>37</v>
      </c>
      <c r="AM503" s="15"/>
      <c r="AN503" s="20"/>
      <c r="AO503" s="15"/>
    </row>
    <row r="504" spans="1:41" ht="63" x14ac:dyDescent="0.25">
      <c r="A504" s="27" t="s">
        <v>1272</v>
      </c>
      <c r="B504" s="28" t="s">
        <v>73</v>
      </c>
      <c r="C504" s="29" t="s">
        <v>36</v>
      </c>
      <c r="D504" s="30">
        <v>0</v>
      </c>
      <c r="E504" s="30">
        <v>0</v>
      </c>
      <c r="F504" s="30">
        <v>0</v>
      </c>
      <c r="G504" s="30">
        <v>0</v>
      </c>
      <c r="H504" s="30">
        <v>0</v>
      </c>
      <c r="I504" s="30">
        <v>0</v>
      </c>
      <c r="J504" s="30">
        <v>0</v>
      </c>
      <c r="K504" s="30">
        <v>0</v>
      </c>
      <c r="L504" s="30">
        <v>0</v>
      </c>
      <c r="M504" s="30">
        <v>0</v>
      </c>
      <c r="N504" s="30">
        <v>0</v>
      </c>
      <c r="O504" s="30">
        <v>0</v>
      </c>
      <c r="P504" s="30">
        <v>0</v>
      </c>
      <c r="Q504" s="30">
        <v>0</v>
      </c>
      <c r="R504" s="30">
        <v>0</v>
      </c>
      <c r="S504" s="30">
        <v>0</v>
      </c>
      <c r="T504" s="30">
        <v>0</v>
      </c>
      <c r="U504" s="30">
        <v>0</v>
      </c>
      <c r="V504" s="30">
        <v>0</v>
      </c>
      <c r="W504" s="30">
        <v>0</v>
      </c>
      <c r="X504" s="30">
        <v>0</v>
      </c>
      <c r="Y504" s="30">
        <v>0</v>
      </c>
      <c r="Z504" s="30">
        <v>0</v>
      </c>
      <c r="AA504" s="30">
        <v>0</v>
      </c>
      <c r="AB504" s="30">
        <v>0</v>
      </c>
      <c r="AC504" s="30">
        <v>0</v>
      </c>
      <c r="AD504" s="30">
        <v>0</v>
      </c>
      <c r="AE504" s="30">
        <v>0</v>
      </c>
      <c r="AF504" s="31">
        <v>0</v>
      </c>
      <c r="AG504" s="30">
        <v>0</v>
      </c>
      <c r="AH504" s="31">
        <v>0</v>
      </c>
      <c r="AI504" s="32" t="s">
        <v>37</v>
      </c>
      <c r="AM504" s="15"/>
      <c r="AN504" s="20"/>
      <c r="AO504" s="15"/>
    </row>
    <row r="505" spans="1:41" ht="78.75" x14ac:dyDescent="0.25">
      <c r="A505" s="27" t="s">
        <v>1273</v>
      </c>
      <c r="B505" s="28" t="s">
        <v>75</v>
      </c>
      <c r="C505" s="29" t="s">
        <v>36</v>
      </c>
      <c r="D505" s="30">
        <v>0</v>
      </c>
      <c r="E505" s="30">
        <v>0</v>
      </c>
      <c r="F505" s="30">
        <v>0</v>
      </c>
      <c r="G505" s="30">
        <v>0</v>
      </c>
      <c r="H505" s="30">
        <v>0</v>
      </c>
      <c r="I505" s="30">
        <v>0</v>
      </c>
      <c r="J505" s="30">
        <v>0</v>
      </c>
      <c r="K505" s="30">
        <v>0</v>
      </c>
      <c r="L505" s="30">
        <v>0</v>
      </c>
      <c r="M505" s="30">
        <v>0</v>
      </c>
      <c r="N505" s="30">
        <v>0</v>
      </c>
      <c r="O505" s="30">
        <v>0</v>
      </c>
      <c r="P505" s="30">
        <v>0</v>
      </c>
      <c r="Q505" s="30">
        <v>0</v>
      </c>
      <c r="R505" s="30">
        <v>0</v>
      </c>
      <c r="S505" s="30">
        <v>0</v>
      </c>
      <c r="T505" s="30">
        <v>0</v>
      </c>
      <c r="U505" s="30">
        <v>0</v>
      </c>
      <c r="V505" s="30">
        <v>0</v>
      </c>
      <c r="W505" s="30">
        <v>0</v>
      </c>
      <c r="X505" s="30">
        <v>0</v>
      </c>
      <c r="Y505" s="30">
        <v>0</v>
      </c>
      <c r="Z505" s="30">
        <v>0</v>
      </c>
      <c r="AA505" s="30">
        <v>0</v>
      </c>
      <c r="AB505" s="30">
        <v>0</v>
      </c>
      <c r="AC505" s="30">
        <v>0</v>
      </c>
      <c r="AD505" s="30">
        <v>0</v>
      </c>
      <c r="AE505" s="30">
        <v>0</v>
      </c>
      <c r="AF505" s="31">
        <v>0</v>
      </c>
      <c r="AG505" s="30">
        <v>0</v>
      </c>
      <c r="AH505" s="31">
        <v>0</v>
      </c>
      <c r="AI505" s="32" t="s">
        <v>37</v>
      </c>
      <c r="AM505" s="15"/>
      <c r="AN505" s="20"/>
      <c r="AO505" s="15"/>
    </row>
    <row r="506" spans="1:41" ht="63" x14ac:dyDescent="0.25">
      <c r="A506" s="27" t="s">
        <v>1274</v>
      </c>
      <c r="B506" s="28" t="s">
        <v>77</v>
      </c>
      <c r="C506" s="29" t="s">
        <v>36</v>
      </c>
      <c r="D506" s="30">
        <v>0</v>
      </c>
      <c r="E506" s="30">
        <v>0</v>
      </c>
      <c r="F506" s="30">
        <v>0</v>
      </c>
      <c r="G506" s="30">
        <v>0</v>
      </c>
      <c r="H506" s="30">
        <v>0</v>
      </c>
      <c r="I506" s="30">
        <v>0</v>
      </c>
      <c r="J506" s="30">
        <v>0</v>
      </c>
      <c r="K506" s="30">
        <v>0</v>
      </c>
      <c r="L506" s="30">
        <v>0</v>
      </c>
      <c r="M506" s="30">
        <v>0</v>
      </c>
      <c r="N506" s="30">
        <v>0</v>
      </c>
      <c r="O506" s="30">
        <v>0</v>
      </c>
      <c r="P506" s="30">
        <v>0</v>
      </c>
      <c r="Q506" s="30">
        <v>0</v>
      </c>
      <c r="R506" s="30">
        <v>0</v>
      </c>
      <c r="S506" s="30">
        <v>0</v>
      </c>
      <c r="T506" s="30">
        <v>0</v>
      </c>
      <c r="U506" s="30">
        <v>0</v>
      </c>
      <c r="V506" s="30">
        <v>0</v>
      </c>
      <c r="W506" s="30">
        <v>0</v>
      </c>
      <c r="X506" s="30">
        <v>0</v>
      </c>
      <c r="Y506" s="30">
        <v>0</v>
      </c>
      <c r="Z506" s="30">
        <v>0</v>
      </c>
      <c r="AA506" s="30">
        <v>0</v>
      </c>
      <c r="AB506" s="30">
        <v>0</v>
      </c>
      <c r="AC506" s="30">
        <v>0</v>
      </c>
      <c r="AD506" s="30">
        <v>0</v>
      </c>
      <c r="AE506" s="30">
        <v>0</v>
      </c>
      <c r="AF506" s="31">
        <v>0</v>
      </c>
      <c r="AG506" s="30">
        <v>0</v>
      </c>
      <c r="AH506" s="31">
        <v>0</v>
      </c>
      <c r="AI506" s="32" t="s">
        <v>37</v>
      </c>
      <c r="AM506" s="15"/>
      <c r="AN506" s="20"/>
      <c r="AO506" s="15"/>
    </row>
    <row r="507" spans="1:41" ht="78.75" x14ac:dyDescent="0.25">
      <c r="A507" s="27" t="s">
        <v>1275</v>
      </c>
      <c r="B507" s="28" t="s">
        <v>81</v>
      </c>
      <c r="C507" s="29" t="s">
        <v>36</v>
      </c>
      <c r="D507" s="30">
        <v>0</v>
      </c>
      <c r="E507" s="30">
        <v>0</v>
      </c>
      <c r="F507" s="30">
        <v>0</v>
      </c>
      <c r="G507" s="30">
        <v>0</v>
      </c>
      <c r="H507" s="30">
        <v>0</v>
      </c>
      <c r="I507" s="30">
        <v>0</v>
      </c>
      <c r="J507" s="30">
        <v>0</v>
      </c>
      <c r="K507" s="30">
        <v>0</v>
      </c>
      <c r="L507" s="30">
        <v>0</v>
      </c>
      <c r="M507" s="30">
        <v>0</v>
      </c>
      <c r="N507" s="30">
        <v>0</v>
      </c>
      <c r="O507" s="30">
        <v>0</v>
      </c>
      <c r="P507" s="30">
        <v>0</v>
      </c>
      <c r="Q507" s="30">
        <v>0</v>
      </c>
      <c r="R507" s="30">
        <v>0</v>
      </c>
      <c r="S507" s="30">
        <v>0</v>
      </c>
      <c r="T507" s="30">
        <v>0</v>
      </c>
      <c r="U507" s="30">
        <v>0</v>
      </c>
      <c r="V507" s="30">
        <v>0</v>
      </c>
      <c r="W507" s="30">
        <v>0</v>
      </c>
      <c r="X507" s="30">
        <v>0</v>
      </c>
      <c r="Y507" s="30">
        <v>0</v>
      </c>
      <c r="Z507" s="30">
        <v>0</v>
      </c>
      <c r="AA507" s="30">
        <v>0</v>
      </c>
      <c r="AB507" s="30">
        <v>0</v>
      </c>
      <c r="AC507" s="30">
        <v>0</v>
      </c>
      <c r="AD507" s="30">
        <v>0</v>
      </c>
      <c r="AE507" s="30">
        <v>0</v>
      </c>
      <c r="AF507" s="31">
        <v>0</v>
      </c>
      <c r="AG507" s="30">
        <v>0</v>
      </c>
      <c r="AH507" s="31">
        <v>0</v>
      </c>
      <c r="AI507" s="32" t="s">
        <v>37</v>
      </c>
      <c r="AM507" s="15"/>
      <c r="AN507" s="20"/>
      <c r="AO507" s="15"/>
    </row>
    <row r="508" spans="1:41" ht="78.75" x14ac:dyDescent="0.25">
      <c r="A508" s="27" t="s">
        <v>1276</v>
      </c>
      <c r="B508" s="28" t="s">
        <v>83</v>
      </c>
      <c r="C508" s="29" t="s">
        <v>36</v>
      </c>
      <c r="D508" s="30">
        <f>SUM(D509:D511)</f>
        <v>264.62468018999999</v>
      </c>
      <c r="E508" s="30">
        <f>SUM(E509:E511)</f>
        <v>0</v>
      </c>
      <c r="F508" s="30">
        <f>SUM(F509:F511)</f>
        <v>0</v>
      </c>
      <c r="G508" s="30">
        <f>SUM(G509:G511)</f>
        <v>0</v>
      </c>
      <c r="H508" s="30">
        <f>SUM(H509:H511)</f>
        <v>0</v>
      </c>
      <c r="I508" s="30">
        <f t="shared" ref="I508:AC508" si="132">SUM(I509:I511)</f>
        <v>0</v>
      </c>
      <c r="J508" s="30">
        <f t="shared" si="132"/>
        <v>0</v>
      </c>
      <c r="K508" s="30">
        <f t="shared" si="132"/>
        <v>0</v>
      </c>
      <c r="L508" s="30">
        <f t="shared" si="132"/>
        <v>0</v>
      </c>
      <c r="M508" s="30">
        <f t="shared" si="132"/>
        <v>0</v>
      </c>
      <c r="N508" s="30">
        <f t="shared" si="132"/>
        <v>0</v>
      </c>
      <c r="O508" s="30">
        <f t="shared" si="132"/>
        <v>0</v>
      </c>
      <c r="P508" s="30">
        <f t="shared" si="132"/>
        <v>0</v>
      </c>
      <c r="Q508" s="30">
        <f t="shared" si="132"/>
        <v>0</v>
      </c>
      <c r="R508" s="30">
        <f t="shared" si="132"/>
        <v>0</v>
      </c>
      <c r="S508" s="30">
        <f t="shared" si="132"/>
        <v>0</v>
      </c>
      <c r="T508" s="30">
        <f t="shared" si="132"/>
        <v>0</v>
      </c>
      <c r="U508" s="30">
        <f t="shared" si="132"/>
        <v>0</v>
      </c>
      <c r="V508" s="30">
        <f t="shared" si="132"/>
        <v>0</v>
      </c>
      <c r="W508" s="30">
        <f t="shared" si="132"/>
        <v>0</v>
      </c>
      <c r="X508" s="30">
        <f t="shared" si="132"/>
        <v>0</v>
      </c>
      <c r="Y508" s="30">
        <f t="shared" si="132"/>
        <v>0</v>
      </c>
      <c r="Z508" s="30">
        <f t="shared" si="132"/>
        <v>0</v>
      </c>
      <c r="AA508" s="30">
        <f t="shared" si="132"/>
        <v>0</v>
      </c>
      <c r="AB508" s="30">
        <f t="shared" si="132"/>
        <v>0</v>
      </c>
      <c r="AC508" s="30">
        <f t="shared" si="132"/>
        <v>0</v>
      </c>
      <c r="AD508" s="30">
        <f>SUM(AD509:AD511)</f>
        <v>0</v>
      </c>
      <c r="AE508" s="30">
        <f t="shared" ref="AE508:AG508" si="133">SUM(AE509:AE511)</f>
        <v>0</v>
      </c>
      <c r="AF508" s="31">
        <v>0</v>
      </c>
      <c r="AG508" s="30">
        <f t="shared" si="133"/>
        <v>0</v>
      </c>
      <c r="AH508" s="31">
        <v>0</v>
      </c>
      <c r="AI508" s="32" t="s">
        <v>37</v>
      </c>
      <c r="AM508" s="15"/>
      <c r="AN508" s="20"/>
      <c r="AO508" s="15"/>
    </row>
    <row r="509" spans="1:41" ht="63" x14ac:dyDescent="0.25">
      <c r="A509" s="33" t="s">
        <v>1276</v>
      </c>
      <c r="B509" s="85" t="s">
        <v>1277</v>
      </c>
      <c r="C509" s="35" t="s">
        <v>1278</v>
      </c>
      <c r="D509" s="35">
        <v>56.860530499999996</v>
      </c>
      <c r="E509" s="35">
        <v>0</v>
      </c>
      <c r="F509" s="35">
        <v>0</v>
      </c>
      <c r="G509" s="35">
        <v>0</v>
      </c>
      <c r="H509" s="35">
        <v>0</v>
      </c>
      <c r="I509" s="35">
        <v>0</v>
      </c>
      <c r="J509" s="35">
        <v>0</v>
      </c>
      <c r="K509" s="35">
        <v>0</v>
      </c>
      <c r="L509" s="35">
        <v>0</v>
      </c>
      <c r="M509" s="35">
        <v>0</v>
      </c>
      <c r="N509" s="35">
        <v>0</v>
      </c>
      <c r="O509" s="35">
        <v>0</v>
      </c>
      <c r="P509" s="35">
        <v>0</v>
      </c>
      <c r="Q509" s="35">
        <v>0</v>
      </c>
      <c r="R509" s="35">
        <v>0</v>
      </c>
      <c r="S509" s="35">
        <v>0</v>
      </c>
      <c r="T509" s="35">
        <v>0</v>
      </c>
      <c r="U509" s="35">
        <v>0</v>
      </c>
      <c r="V509" s="35">
        <v>0</v>
      </c>
      <c r="W509" s="35">
        <v>0</v>
      </c>
      <c r="X509" s="35">
        <v>0</v>
      </c>
      <c r="Y509" s="35">
        <v>0</v>
      </c>
      <c r="Z509" s="35">
        <v>0</v>
      </c>
      <c r="AA509" s="35">
        <v>0</v>
      </c>
      <c r="AB509" s="35">
        <v>0</v>
      </c>
      <c r="AC509" s="35">
        <v>0</v>
      </c>
      <c r="AD509" s="35">
        <v>0</v>
      </c>
      <c r="AE509" s="35">
        <f t="shared" ref="AE509:AE511" si="134">R509-E509</f>
        <v>0</v>
      </c>
      <c r="AF509" s="96">
        <v>0</v>
      </c>
      <c r="AG509" s="35">
        <f t="shared" ref="AG509:AG511" si="135">S509-F509</f>
        <v>0</v>
      </c>
      <c r="AH509" s="96">
        <v>0</v>
      </c>
      <c r="AI509" s="36" t="s">
        <v>37</v>
      </c>
      <c r="AM509" s="15"/>
      <c r="AN509" s="20"/>
      <c r="AO509" s="15"/>
    </row>
    <row r="510" spans="1:41" ht="63" x14ac:dyDescent="0.25">
      <c r="A510" s="33" t="s">
        <v>1276</v>
      </c>
      <c r="B510" s="85" t="s">
        <v>1279</v>
      </c>
      <c r="C510" s="35" t="s">
        <v>1280</v>
      </c>
      <c r="D510" s="35">
        <v>103.20531282</v>
      </c>
      <c r="E510" s="35">
        <v>0</v>
      </c>
      <c r="F510" s="35">
        <v>0</v>
      </c>
      <c r="G510" s="35">
        <v>0</v>
      </c>
      <c r="H510" s="35">
        <v>0</v>
      </c>
      <c r="I510" s="35">
        <v>0</v>
      </c>
      <c r="J510" s="35">
        <v>0</v>
      </c>
      <c r="K510" s="35">
        <v>0</v>
      </c>
      <c r="L510" s="35">
        <v>0</v>
      </c>
      <c r="M510" s="35">
        <v>0</v>
      </c>
      <c r="N510" s="35">
        <v>0</v>
      </c>
      <c r="O510" s="35">
        <v>0</v>
      </c>
      <c r="P510" s="35">
        <v>0</v>
      </c>
      <c r="Q510" s="35">
        <v>0</v>
      </c>
      <c r="R510" s="35">
        <v>0</v>
      </c>
      <c r="S510" s="35">
        <v>0</v>
      </c>
      <c r="T510" s="35">
        <v>0</v>
      </c>
      <c r="U510" s="35">
        <v>0</v>
      </c>
      <c r="V510" s="35">
        <v>0</v>
      </c>
      <c r="W510" s="35">
        <v>0</v>
      </c>
      <c r="X510" s="35">
        <v>0</v>
      </c>
      <c r="Y510" s="35">
        <v>0</v>
      </c>
      <c r="Z510" s="35">
        <v>0</v>
      </c>
      <c r="AA510" s="35">
        <v>0</v>
      </c>
      <c r="AB510" s="35">
        <v>0</v>
      </c>
      <c r="AC510" s="35">
        <v>0</v>
      </c>
      <c r="AD510" s="35">
        <v>0</v>
      </c>
      <c r="AE510" s="35">
        <f t="shared" si="134"/>
        <v>0</v>
      </c>
      <c r="AF510" s="96">
        <v>0</v>
      </c>
      <c r="AG510" s="35">
        <f t="shared" si="135"/>
        <v>0</v>
      </c>
      <c r="AH510" s="96">
        <v>0</v>
      </c>
      <c r="AI510" s="36" t="s">
        <v>37</v>
      </c>
      <c r="AM510" s="15"/>
      <c r="AN510" s="20"/>
      <c r="AO510" s="15"/>
    </row>
    <row r="511" spans="1:41" ht="78.75" x14ac:dyDescent="0.25">
      <c r="A511" s="33" t="s">
        <v>1276</v>
      </c>
      <c r="B511" s="85" t="s">
        <v>1281</v>
      </c>
      <c r="C511" s="45" t="s">
        <v>1282</v>
      </c>
      <c r="D511" s="50">
        <v>104.55883686999999</v>
      </c>
      <c r="E511" s="50">
        <v>0</v>
      </c>
      <c r="F511" s="50">
        <v>0</v>
      </c>
      <c r="G511" s="35">
        <v>0</v>
      </c>
      <c r="H511" s="35">
        <v>0</v>
      </c>
      <c r="I511" s="50">
        <v>0</v>
      </c>
      <c r="J511" s="35">
        <v>0</v>
      </c>
      <c r="K511" s="35">
        <v>0</v>
      </c>
      <c r="L511" s="50">
        <v>0</v>
      </c>
      <c r="M511" s="50">
        <v>0</v>
      </c>
      <c r="N511" s="35">
        <v>0</v>
      </c>
      <c r="O511" s="50">
        <v>0</v>
      </c>
      <c r="P511" s="50">
        <v>0</v>
      </c>
      <c r="Q511" s="50">
        <v>0</v>
      </c>
      <c r="R511" s="35">
        <v>0</v>
      </c>
      <c r="S511" s="35">
        <v>0</v>
      </c>
      <c r="T511" s="35">
        <v>0</v>
      </c>
      <c r="U511" s="35">
        <v>0</v>
      </c>
      <c r="V511" s="35">
        <v>0</v>
      </c>
      <c r="W511" s="35">
        <v>0</v>
      </c>
      <c r="X511" s="35">
        <v>0</v>
      </c>
      <c r="Y511" s="35">
        <v>0</v>
      </c>
      <c r="Z511" s="35">
        <v>0</v>
      </c>
      <c r="AA511" s="35">
        <v>0</v>
      </c>
      <c r="AB511" s="35">
        <v>0</v>
      </c>
      <c r="AC511" s="35">
        <v>0</v>
      </c>
      <c r="AD511" s="35">
        <v>0</v>
      </c>
      <c r="AE511" s="35">
        <f t="shared" si="134"/>
        <v>0</v>
      </c>
      <c r="AF511" s="96">
        <v>0</v>
      </c>
      <c r="AG511" s="35">
        <f t="shared" si="135"/>
        <v>0</v>
      </c>
      <c r="AH511" s="96">
        <v>0</v>
      </c>
      <c r="AI511" s="36" t="s">
        <v>37</v>
      </c>
      <c r="AM511" s="15"/>
      <c r="AN511" s="20"/>
      <c r="AO511" s="15"/>
    </row>
    <row r="512" spans="1:41" ht="31.5" x14ac:dyDescent="0.25">
      <c r="A512" s="27" t="s">
        <v>1283</v>
      </c>
      <c r="B512" s="28" t="s">
        <v>95</v>
      </c>
      <c r="C512" s="29" t="s">
        <v>36</v>
      </c>
      <c r="D512" s="30">
        <v>0</v>
      </c>
      <c r="E512" s="30">
        <v>0</v>
      </c>
      <c r="F512" s="30">
        <v>0</v>
      </c>
      <c r="G512" s="30">
        <v>0</v>
      </c>
      <c r="H512" s="30">
        <v>0</v>
      </c>
      <c r="I512" s="30">
        <v>0</v>
      </c>
      <c r="J512" s="30">
        <v>0</v>
      </c>
      <c r="K512" s="30">
        <v>0</v>
      </c>
      <c r="L512" s="30">
        <v>0</v>
      </c>
      <c r="M512" s="30">
        <v>0</v>
      </c>
      <c r="N512" s="30">
        <v>0</v>
      </c>
      <c r="O512" s="30">
        <v>0</v>
      </c>
      <c r="P512" s="30">
        <v>0</v>
      </c>
      <c r="Q512" s="30">
        <v>0</v>
      </c>
      <c r="R512" s="30">
        <v>0</v>
      </c>
      <c r="S512" s="30">
        <v>0</v>
      </c>
      <c r="T512" s="30">
        <v>0</v>
      </c>
      <c r="U512" s="30">
        <v>0</v>
      </c>
      <c r="V512" s="30">
        <v>0</v>
      </c>
      <c r="W512" s="30">
        <v>0</v>
      </c>
      <c r="X512" s="30">
        <v>0</v>
      </c>
      <c r="Y512" s="30">
        <v>0</v>
      </c>
      <c r="Z512" s="30">
        <v>0</v>
      </c>
      <c r="AA512" s="30">
        <v>0</v>
      </c>
      <c r="AB512" s="30">
        <v>0</v>
      </c>
      <c r="AC512" s="30">
        <v>0</v>
      </c>
      <c r="AD512" s="30">
        <v>0</v>
      </c>
      <c r="AE512" s="30">
        <v>0</v>
      </c>
      <c r="AF512" s="31">
        <v>0</v>
      </c>
      <c r="AG512" s="30">
        <v>0</v>
      </c>
      <c r="AH512" s="31">
        <v>0</v>
      </c>
      <c r="AI512" s="32" t="s">
        <v>37</v>
      </c>
      <c r="AM512" s="15"/>
      <c r="AN512" s="20"/>
      <c r="AO512" s="15"/>
    </row>
    <row r="513" spans="1:41" ht="63" x14ac:dyDescent="0.25">
      <c r="A513" s="27" t="s">
        <v>1284</v>
      </c>
      <c r="B513" s="28" t="s">
        <v>97</v>
      </c>
      <c r="C513" s="29" t="s">
        <v>36</v>
      </c>
      <c r="D513" s="30">
        <f t="shared" ref="D513:AE513" si="136">D514+D521+D523+D525</f>
        <v>2047.3887182499998</v>
      </c>
      <c r="E513" s="30">
        <f t="shared" si="136"/>
        <v>0</v>
      </c>
      <c r="F513" s="30">
        <f t="shared" si="136"/>
        <v>159.49468034</v>
      </c>
      <c r="G513" s="30">
        <f t="shared" si="136"/>
        <v>0</v>
      </c>
      <c r="H513" s="30">
        <f t="shared" si="136"/>
        <v>0</v>
      </c>
      <c r="I513" s="30">
        <f t="shared" si="136"/>
        <v>0</v>
      </c>
      <c r="J513" s="30">
        <f t="shared" si="136"/>
        <v>0</v>
      </c>
      <c r="K513" s="30">
        <f t="shared" si="136"/>
        <v>0</v>
      </c>
      <c r="L513" s="30">
        <f t="shared" si="136"/>
        <v>2</v>
      </c>
      <c r="M513" s="30">
        <f t="shared" si="136"/>
        <v>0</v>
      </c>
      <c r="N513" s="30">
        <f t="shared" si="136"/>
        <v>0</v>
      </c>
      <c r="O513" s="30">
        <f t="shared" si="136"/>
        <v>950</v>
      </c>
      <c r="P513" s="30">
        <f t="shared" si="136"/>
        <v>0</v>
      </c>
      <c r="Q513" s="30">
        <f t="shared" si="136"/>
        <v>0</v>
      </c>
      <c r="R513" s="30">
        <f t="shared" si="136"/>
        <v>0</v>
      </c>
      <c r="S513" s="30">
        <f t="shared" si="136"/>
        <v>114.55082077</v>
      </c>
      <c r="T513" s="30">
        <f t="shared" si="136"/>
        <v>0</v>
      </c>
      <c r="U513" s="30">
        <f t="shared" si="136"/>
        <v>0</v>
      </c>
      <c r="V513" s="30">
        <f t="shared" si="136"/>
        <v>0</v>
      </c>
      <c r="W513" s="30">
        <f t="shared" si="136"/>
        <v>0</v>
      </c>
      <c r="X513" s="30">
        <f t="shared" si="136"/>
        <v>0</v>
      </c>
      <c r="Y513" s="30">
        <f t="shared" si="136"/>
        <v>2</v>
      </c>
      <c r="Z513" s="30">
        <f t="shared" si="136"/>
        <v>0</v>
      </c>
      <c r="AA513" s="30">
        <f t="shared" si="136"/>
        <v>0</v>
      </c>
      <c r="AB513" s="30">
        <f t="shared" si="136"/>
        <v>950</v>
      </c>
      <c r="AC513" s="30">
        <f t="shared" si="136"/>
        <v>0</v>
      </c>
      <c r="AD513" s="30">
        <f t="shared" si="136"/>
        <v>0</v>
      </c>
      <c r="AE513" s="30">
        <f t="shared" si="136"/>
        <v>0</v>
      </c>
      <c r="AF513" s="31">
        <v>0</v>
      </c>
      <c r="AG513" s="30">
        <f>AG514+AG521+AG523+AG525</f>
        <v>-44.943859570000001</v>
      </c>
      <c r="AH513" s="31">
        <f t="shared" si="127"/>
        <v>-0.28178908208218428</v>
      </c>
      <c r="AI513" s="32" t="s">
        <v>37</v>
      </c>
      <c r="AM513" s="15"/>
      <c r="AN513" s="20"/>
      <c r="AO513" s="15"/>
    </row>
    <row r="514" spans="1:41" ht="31.5" x14ac:dyDescent="0.25">
      <c r="A514" s="27" t="s">
        <v>1285</v>
      </c>
      <c r="B514" s="28" t="s">
        <v>99</v>
      </c>
      <c r="C514" s="29" t="s">
        <v>36</v>
      </c>
      <c r="D514" s="30">
        <f t="shared" ref="D514:AE514" si="137">SUM(D515:D520)</f>
        <v>749.15961192999998</v>
      </c>
      <c r="E514" s="30">
        <f t="shared" si="137"/>
        <v>0</v>
      </c>
      <c r="F514" s="30">
        <f t="shared" si="137"/>
        <v>65.457960170000007</v>
      </c>
      <c r="G514" s="30">
        <f t="shared" si="137"/>
        <v>0</v>
      </c>
      <c r="H514" s="30">
        <f t="shared" si="137"/>
        <v>0</v>
      </c>
      <c r="I514" s="30">
        <f t="shared" si="137"/>
        <v>0</v>
      </c>
      <c r="J514" s="30">
        <f t="shared" si="137"/>
        <v>0</v>
      </c>
      <c r="K514" s="30">
        <f t="shared" si="137"/>
        <v>0</v>
      </c>
      <c r="L514" s="30">
        <f t="shared" si="137"/>
        <v>1</v>
      </c>
      <c r="M514" s="30">
        <f t="shared" si="137"/>
        <v>0</v>
      </c>
      <c r="N514" s="30">
        <f t="shared" si="137"/>
        <v>0</v>
      </c>
      <c r="O514" s="30">
        <f t="shared" si="137"/>
        <v>0</v>
      </c>
      <c r="P514" s="30">
        <f t="shared" si="137"/>
        <v>0</v>
      </c>
      <c r="Q514" s="30">
        <f t="shared" si="137"/>
        <v>0</v>
      </c>
      <c r="R514" s="30">
        <f t="shared" si="137"/>
        <v>0</v>
      </c>
      <c r="S514" s="30">
        <f t="shared" si="137"/>
        <v>38.663268729999999</v>
      </c>
      <c r="T514" s="30">
        <f t="shared" si="137"/>
        <v>0</v>
      </c>
      <c r="U514" s="30">
        <f t="shared" si="137"/>
        <v>0</v>
      </c>
      <c r="V514" s="30">
        <f t="shared" si="137"/>
        <v>0</v>
      </c>
      <c r="W514" s="30">
        <f t="shared" si="137"/>
        <v>0</v>
      </c>
      <c r="X514" s="30">
        <f t="shared" si="137"/>
        <v>0</v>
      </c>
      <c r="Y514" s="30">
        <f t="shared" si="137"/>
        <v>1</v>
      </c>
      <c r="Z514" s="30">
        <f t="shared" si="137"/>
        <v>0</v>
      </c>
      <c r="AA514" s="30">
        <f t="shared" si="137"/>
        <v>0</v>
      </c>
      <c r="AB514" s="30">
        <f t="shared" si="137"/>
        <v>0</v>
      </c>
      <c r="AC514" s="30">
        <f t="shared" si="137"/>
        <v>0</v>
      </c>
      <c r="AD514" s="30">
        <f t="shared" si="137"/>
        <v>0</v>
      </c>
      <c r="AE514" s="30">
        <f t="shared" si="137"/>
        <v>0</v>
      </c>
      <c r="AF514" s="31">
        <v>0</v>
      </c>
      <c r="AG514" s="30">
        <f>SUM(AG515:AG520)</f>
        <v>-26.794691440000008</v>
      </c>
      <c r="AH514" s="31">
        <f t="shared" si="127"/>
        <v>-0.40934198637433655</v>
      </c>
      <c r="AI514" s="32" t="s">
        <v>37</v>
      </c>
      <c r="AM514" s="15"/>
      <c r="AN514" s="20"/>
      <c r="AO514" s="15"/>
    </row>
    <row r="515" spans="1:41" x14ac:dyDescent="0.25">
      <c r="A515" s="33" t="s">
        <v>1285</v>
      </c>
      <c r="B515" s="85" t="s">
        <v>1286</v>
      </c>
      <c r="C515" s="45" t="s">
        <v>1287</v>
      </c>
      <c r="D515" s="35">
        <v>255.87402485999999</v>
      </c>
      <c r="E515" s="35">
        <v>0</v>
      </c>
      <c r="F515" s="35">
        <v>0</v>
      </c>
      <c r="G515" s="35">
        <v>0</v>
      </c>
      <c r="H515" s="35">
        <v>0</v>
      </c>
      <c r="I515" s="35">
        <v>0</v>
      </c>
      <c r="J515" s="35">
        <v>0</v>
      </c>
      <c r="K515" s="35">
        <v>0</v>
      </c>
      <c r="L515" s="35">
        <v>0</v>
      </c>
      <c r="M515" s="35">
        <v>0</v>
      </c>
      <c r="N515" s="35">
        <v>0</v>
      </c>
      <c r="O515" s="35">
        <v>0</v>
      </c>
      <c r="P515" s="35">
        <v>0</v>
      </c>
      <c r="Q515" s="35">
        <v>0</v>
      </c>
      <c r="R515" s="35">
        <v>0</v>
      </c>
      <c r="S515" s="35">
        <v>0</v>
      </c>
      <c r="T515" s="35">
        <v>0</v>
      </c>
      <c r="U515" s="35">
        <v>0</v>
      </c>
      <c r="V515" s="35">
        <v>0</v>
      </c>
      <c r="W515" s="35">
        <v>0</v>
      </c>
      <c r="X515" s="35">
        <v>0</v>
      </c>
      <c r="Y515" s="35">
        <v>0</v>
      </c>
      <c r="Z515" s="35">
        <v>0</v>
      </c>
      <c r="AA515" s="35">
        <v>0</v>
      </c>
      <c r="AB515" s="35">
        <v>0</v>
      </c>
      <c r="AC515" s="35">
        <v>0</v>
      </c>
      <c r="AD515" s="35">
        <v>0</v>
      </c>
      <c r="AE515" s="35">
        <f t="shared" ref="AE515:AE520" si="138">R515-E515</f>
        <v>0</v>
      </c>
      <c r="AF515" s="96">
        <v>0</v>
      </c>
      <c r="AG515" s="35">
        <f t="shared" ref="AG515:AG520" si="139">S515-F515</f>
        <v>0</v>
      </c>
      <c r="AH515" s="96">
        <v>0</v>
      </c>
      <c r="AI515" s="36" t="s">
        <v>37</v>
      </c>
      <c r="AM515" s="15"/>
      <c r="AN515" s="20"/>
      <c r="AO515" s="15"/>
    </row>
    <row r="516" spans="1:41" x14ac:dyDescent="0.25">
      <c r="A516" s="33" t="s">
        <v>1285</v>
      </c>
      <c r="B516" s="85" t="s">
        <v>1288</v>
      </c>
      <c r="C516" s="45" t="s">
        <v>1289</v>
      </c>
      <c r="D516" s="35">
        <v>41.451975310000002</v>
      </c>
      <c r="E516" s="35">
        <v>0</v>
      </c>
      <c r="F516" s="35">
        <v>0</v>
      </c>
      <c r="G516" s="35">
        <v>0</v>
      </c>
      <c r="H516" s="35">
        <v>0</v>
      </c>
      <c r="I516" s="35">
        <v>0</v>
      </c>
      <c r="J516" s="35">
        <v>0</v>
      </c>
      <c r="K516" s="35">
        <v>0</v>
      </c>
      <c r="L516" s="35">
        <v>0</v>
      </c>
      <c r="M516" s="35">
        <v>0</v>
      </c>
      <c r="N516" s="35">
        <v>0</v>
      </c>
      <c r="O516" s="35">
        <v>0</v>
      </c>
      <c r="P516" s="35">
        <v>0</v>
      </c>
      <c r="Q516" s="35">
        <v>0</v>
      </c>
      <c r="R516" s="35">
        <v>0</v>
      </c>
      <c r="S516" s="35">
        <v>0</v>
      </c>
      <c r="T516" s="35">
        <v>0</v>
      </c>
      <c r="U516" s="35">
        <v>0</v>
      </c>
      <c r="V516" s="35">
        <v>0</v>
      </c>
      <c r="W516" s="35">
        <v>0</v>
      </c>
      <c r="X516" s="35">
        <v>0</v>
      </c>
      <c r="Y516" s="35">
        <v>0</v>
      </c>
      <c r="Z516" s="35">
        <v>0</v>
      </c>
      <c r="AA516" s="35">
        <v>0</v>
      </c>
      <c r="AB516" s="35">
        <v>0</v>
      </c>
      <c r="AC516" s="35">
        <v>0</v>
      </c>
      <c r="AD516" s="35">
        <v>0</v>
      </c>
      <c r="AE516" s="35">
        <f t="shared" si="138"/>
        <v>0</v>
      </c>
      <c r="AF516" s="96">
        <v>0</v>
      </c>
      <c r="AG516" s="35">
        <f t="shared" si="139"/>
        <v>0</v>
      </c>
      <c r="AH516" s="96">
        <v>0</v>
      </c>
      <c r="AI516" s="36" t="s">
        <v>37</v>
      </c>
      <c r="AM516" s="15"/>
      <c r="AN516" s="20"/>
      <c r="AO516" s="15"/>
    </row>
    <row r="517" spans="1:41" x14ac:dyDescent="0.25">
      <c r="A517" s="42" t="s">
        <v>1285</v>
      </c>
      <c r="B517" s="87" t="s">
        <v>1290</v>
      </c>
      <c r="C517" s="45" t="s">
        <v>1291</v>
      </c>
      <c r="D517" s="35">
        <v>230.29510747</v>
      </c>
      <c r="E517" s="35">
        <v>0</v>
      </c>
      <c r="F517" s="35">
        <v>0</v>
      </c>
      <c r="G517" s="35">
        <v>0</v>
      </c>
      <c r="H517" s="35">
        <v>0</v>
      </c>
      <c r="I517" s="35">
        <v>0</v>
      </c>
      <c r="J517" s="35">
        <v>0</v>
      </c>
      <c r="K517" s="35">
        <v>0</v>
      </c>
      <c r="L517" s="35">
        <v>0</v>
      </c>
      <c r="M517" s="35">
        <v>0</v>
      </c>
      <c r="N517" s="35">
        <v>0</v>
      </c>
      <c r="O517" s="35">
        <v>0</v>
      </c>
      <c r="P517" s="35">
        <v>0</v>
      </c>
      <c r="Q517" s="35">
        <v>0</v>
      </c>
      <c r="R517" s="35">
        <v>0</v>
      </c>
      <c r="S517" s="35">
        <v>0</v>
      </c>
      <c r="T517" s="35">
        <v>0</v>
      </c>
      <c r="U517" s="35">
        <v>0</v>
      </c>
      <c r="V517" s="35">
        <v>0</v>
      </c>
      <c r="W517" s="35">
        <v>0</v>
      </c>
      <c r="X517" s="35">
        <v>0</v>
      </c>
      <c r="Y517" s="35">
        <v>0</v>
      </c>
      <c r="Z517" s="35">
        <v>0</v>
      </c>
      <c r="AA517" s="35">
        <v>0</v>
      </c>
      <c r="AB517" s="35">
        <v>0</v>
      </c>
      <c r="AC517" s="35">
        <v>0</v>
      </c>
      <c r="AD517" s="35">
        <v>0</v>
      </c>
      <c r="AE517" s="35">
        <f t="shared" si="138"/>
        <v>0</v>
      </c>
      <c r="AF517" s="96">
        <v>0</v>
      </c>
      <c r="AG517" s="35">
        <f t="shared" si="139"/>
        <v>0</v>
      </c>
      <c r="AH517" s="96">
        <v>0</v>
      </c>
      <c r="AI517" s="36" t="s">
        <v>37</v>
      </c>
      <c r="AM517" s="15"/>
      <c r="AN517" s="20"/>
      <c r="AO517" s="15"/>
    </row>
    <row r="518" spans="1:41" ht="47.25" x14ac:dyDescent="0.25">
      <c r="A518" s="42" t="s">
        <v>1285</v>
      </c>
      <c r="B518" s="87" t="s">
        <v>1292</v>
      </c>
      <c r="C518" s="45" t="s">
        <v>1293</v>
      </c>
      <c r="D518" s="35">
        <v>170.74150000000003</v>
      </c>
      <c r="E518" s="35">
        <v>0</v>
      </c>
      <c r="F518" s="35">
        <v>65.457960170000007</v>
      </c>
      <c r="G518" s="35">
        <v>0</v>
      </c>
      <c r="H518" s="35">
        <v>0</v>
      </c>
      <c r="I518" s="35">
        <v>0</v>
      </c>
      <c r="J518" s="35">
        <v>0</v>
      </c>
      <c r="K518" s="35" t="s">
        <v>1294</v>
      </c>
      <c r="L518" s="35">
        <v>1</v>
      </c>
      <c r="M518" s="35">
        <v>0</v>
      </c>
      <c r="N518" s="35">
        <v>0</v>
      </c>
      <c r="O518" s="35">
        <v>0</v>
      </c>
      <c r="P518" s="35">
        <v>0</v>
      </c>
      <c r="Q518" s="35">
        <v>0</v>
      </c>
      <c r="R518" s="35">
        <v>0</v>
      </c>
      <c r="S518" s="35">
        <v>38.663268729999999</v>
      </c>
      <c r="T518" s="35">
        <v>0</v>
      </c>
      <c r="U518" s="35">
        <v>0</v>
      </c>
      <c r="V518" s="35">
        <v>0</v>
      </c>
      <c r="W518" s="35">
        <v>0</v>
      </c>
      <c r="X518" s="35" t="s">
        <v>1294</v>
      </c>
      <c r="Y518" s="35">
        <v>1</v>
      </c>
      <c r="Z518" s="35">
        <v>0</v>
      </c>
      <c r="AA518" s="35">
        <v>0</v>
      </c>
      <c r="AB518" s="35">
        <v>0</v>
      </c>
      <c r="AC518" s="35">
        <v>0</v>
      </c>
      <c r="AD518" s="35">
        <v>0</v>
      </c>
      <c r="AE518" s="35">
        <f t="shared" si="138"/>
        <v>0</v>
      </c>
      <c r="AF518" s="96">
        <v>0</v>
      </c>
      <c r="AG518" s="35">
        <f t="shared" si="139"/>
        <v>-26.794691440000008</v>
      </c>
      <c r="AH518" s="96">
        <f t="shared" si="127"/>
        <v>-0.40934198637433655</v>
      </c>
      <c r="AI518" s="36" t="s">
        <v>1295</v>
      </c>
      <c r="AM518" s="15"/>
      <c r="AN518" s="20"/>
      <c r="AO518" s="15"/>
    </row>
    <row r="519" spans="1:41" x14ac:dyDescent="0.25">
      <c r="A519" s="33" t="s">
        <v>1285</v>
      </c>
      <c r="B519" s="85" t="s">
        <v>1296</v>
      </c>
      <c r="C519" s="45" t="s">
        <v>1297</v>
      </c>
      <c r="D519" s="50">
        <v>15.967702620000001</v>
      </c>
      <c r="E519" s="50">
        <v>0</v>
      </c>
      <c r="F519" s="50">
        <v>0</v>
      </c>
      <c r="G519" s="35">
        <v>0</v>
      </c>
      <c r="H519" s="35">
        <v>0</v>
      </c>
      <c r="I519" s="50">
        <v>0</v>
      </c>
      <c r="J519" s="35">
        <v>0</v>
      </c>
      <c r="K519" s="35">
        <v>0</v>
      </c>
      <c r="L519" s="50">
        <v>0</v>
      </c>
      <c r="M519" s="50">
        <v>0</v>
      </c>
      <c r="N519" s="35">
        <v>0</v>
      </c>
      <c r="O519" s="50">
        <v>0</v>
      </c>
      <c r="P519" s="50">
        <v>0</v>
      </c>
      <c r="Q519" s="50">
        <v>0</v>
      </c>
      <c r="R519" s="35">
        <v>0</v>
      </c>
      <c r="S519" s="35">
        <v>0</v>
      </c>
      <c r="T519" s="35">
        <v>0</v>
      </c>
      <c r="U519" s="35">
        <v>0</v>
      </c>
      <c r="V519" s="35">
        <v>0</v>
      </c>
      <c r="W519" s="35">
        <v>0</v>
      </c>
      <c r="X519" s="35">
        <v>0</v>
      </c>
      <c r="Y519" s="35">
        <v>0</v>
      </c>
      <c r="Z519" s="35">
        <v>0</v>
      </c>
      <c r="AA519" s="35">
        <v>0</v>
      </c>
      <c r="AB519" s="35">
        <v>0</v>
      </c>
      <c r="AC519" s="35">
        <v>0</v>
      </c>
      <c r="AD519" s="35">
        <v>0</v>
      </c>
      <c r="AE519" s="35">
        <f t="shared" si="138"/>
        <v>0</v>
      </c>
      <c r="AF519" s="96">
        <v>0</v>
      </c>
      <c r="AG519" s="35">
        <f t="shared" si="139"/>
        <v>0</v>
      </c>
      <c r="AH519" s="96">
        <v>0</v>
      </c>
      <c r="AI519" s="36" t="s">
        <v>37</v>
      </c>
      <c r="AM519" s="15"/>
      <c r="AN519" s="20"/>
      <c r="AO519" s="15"/>
    </row>
    <row r="520" spans="1:41" ht="31.5" x14ac:dyDescent="0.25">
      <c r="A520" s="33" t="s">
        <v>1285</v>
      </c>
      <c r="B520" s="85" t="s">
        <v>1298</v>
      </c>
      <c r="C520" s="45" t="s">
        <v>1299</v>
      </c>
      <c r="D520" s="35">
        <v>34.82930167</v>
      </c>
      <c r="E520" s="50">
        <v>0</v>
      </c>
      <c r="F520" s="50">
        <v>0</v>
      </c>
      <c r="G520" s="35">
        <v>0</v>
      </c>
      <c r="H520" s="35">
        <v>0</v>
      </c>
      <c r="I520" s="50">
        <v>0</v>
      </c>
      <c r="J520" s="35">
        <v>0</v>
      </c>
      <c r="K520" s="35">
        <v>0</v>
      </c>
      <c r="L520" s="50">
        <v>0</v>
      </c>
      <c r="M520" s="50">
        <v>0</v>
      </c>
      <c r="N520" s="35">
        <v>0</v>
      </c>
      <c r="O520" s="50">
        <v>0</v>
      </c>
      <c r="P520" s="50">
        <v>0</v>
      </c>
      <c r="Q520" s="50">
        <v>0</v>
      </c>
      <c r="R520" s="35">
        <v>0</v>
      </c>
      <c r="S520" s="35">
        <v>0</v>
      </c>
      <c r="T520" s="35">
        <v>0</v>
      </c>
      <c r="U520" s="35">
        <v>0</v>
      </c>
      <c r="V520" s="35">
        <v>0</v>
      </c>
      <c r="W520" s="35">
        <v>0</v>
      </c>
      <c r="X520" s="35">
        <v>0</v>
      </c>
      <c r="Y520" s="35">
        <v>0</v>
      </c>
      <c r="Z520" s="35">
        <v>0</v>
      </c>
      <c r="AA520" s="35">
        <v>0</v>
      </c>
      <c r="AB520" s="35">
        <v>0</v>
      </c>
      <c r="AC520" s="35">
        <v>0</v>
      </c>
      <c r="AD520" s="35">
        <v>0</v>
      </c>
      <c r="AE520" s="35">
        <f t="shared" si="138"/>
        <v>0</v>
      </c>
      <c r="AF520" s="96">
        <v>0</v>
      </c>
      <c r="AG520" s="35">
        <f t="shared" si="139"/>
        <v>0</v>
      </c>
      <c r="AH520" s="96">
        <v>0</v>
      </c>
      <c r="AI520" s="36" t="s">
        <v>37</v>
      </c>
      <c r="AM520" s="15"/>
      <c r="AN520" s="20"/>
      <c r="AO520" s="15"/>
    </row>
    <row r="521" spans="1:41" x14ac:dyDescent="0.25">
      <c r="A521" s="27" t="s">
        <v>1300</v>
      </c>
      <c r="B521" s="37" t="s">
        <v>107</v>
      </c>
      <c r="C521" s="37" t="s">
        <v>36</v>
      </c>
      <c r="D521" s="39">
        <f>SUM(D522)</f>
        <v>18.490397140000002</v>
      </c>
      <c r="E521" s="39">
        <f t="shared" ref="E521:AG521" si="140">SUM(E522)</f>
        <v>0</v>
      </c>
      <c r="F521" s="39">
        <f t="shared" si="140"/>
        <v>0</v>
      </c>
      <c r="G521" s="39">
        <f t="shared" si="140"/>
        <v>0</v>
      </c>
      <c r="H521" s="39">
        <f t="shared" si="140"/>
        <v>0</v>
      </c>
      <c r="I521" s="39">
        <f t="shared" si="140"/>
        <v>0</v>
      </c>
      <c r="J521" s="39">
        <f t="shared" si="140"/>
        <v>0</v>
      </c>
      <c r="K521" s="39">
        <f t="shared" si="140"/>
        <v>0</v>
      </c>
      <c r="L521" s="39">
        <f t="shared" si="140"/>
        <v>0</v>
      </c>
      <c r="M521" s="39">
        <f t="shared" si="140"/>
        <v>0</v>
      </c>
      <c r="N521" s="39">
        <f t="shared" si="140"/>
        <v>0</v>
      </c>
      <c r="O521" s="39">
        <f t="shared" si="140"/>
        <v>0</v>
      </c>
      <c r="P521" s="39">
        <f t="shared" si="140"/>
        <v>0</v>
      </c>
      <c r="Q521" s="39">
        <f t="shared" si="140"/>
        <v>0</v>
      </c>
      <c r="R521" s="39">
        <f t="shared" si="140"/>
        <v>0</v>
      </c>
      <c r="S521" s="39">
        <f t="shared" si="140"/>
        <v>0</v>
      </c>
      <c r="T521" s="39">
        <f t="shared" si="140"/>
        <v>0</v>
      </c>
      <c r="U521" s="39">
        <f t="shared" si="140"/>
        <v>0</v>
      </c>
      <c r="V521" s="39">
        <f t="shared" si="140"/>
        <v>0</v>
      </c>
      <c r="W521" s="39">
        <f t="shared" si="140"/>
        <v>0</v>
      </c>
      <c r="X521" s="39">
        <f t="shared" si="140"/>
        <v>0</v>
      </c>
      <c r="Y521" s="39">
        <f t="shared" si="140"/>
        <v>0</v>
      </c>
      <c r="Z521" s="39">
        <f t="shared" si="140"/>
        <v>0</v>
      </c>
      <c r="AA521" s="39">
        <f t="shared" si="140"/>
        <v>0</v>
      </c>
      <c r="AB521" s="39">
        <f t="shared" si="140"/>
        <v>0</v>
      </c>
      <c r="AC521" s="39">
        <f t="shared" si="140"/>
        <v>0</v>
      </c>
      <c r="AD521" s="39">
        <f t="shared" si="140"/>
        <v>0</v>
      </c>
      <c r="AE521" s="39">
        <f t="shared" si="140"/>
        <v>0</v>
      </c>
      <c r="AF521" s="31">
        <v>0</v>
      </c>
      <c r="AG521" s="39">
        <f t="shared" si="140"/>
        <v>0</v>
      </c>
      <c r="AH521" s="31">
        <v>0</v>
      </c>
      <c r="AI521" s="32" t="s">
        <v>37</v>
      </c>
      <c r="AM521" s="15"/>
      <c r="AN521" s="20"/>
      <c r="AO521" s="15"/>
    </row>
    <row r="522" spans="1:41" x14ac:dyDescent="0.25">
      <c r="A522" s="33" t="s">
        <v>1300</v>
      </c>
      <c r="B522" s="87" t="s">
        <v>1301</v>
      </c>
      <c r="C522" s="45" t="s">
        <v>1302</v>
      </c>
      <c r="D522" s="35">
        <v>18.490397140000002</v>
      </c>
      <c r="E522" s="35">
        <v>0</v>
      </c>
      <c r="F522" s="35">
        <v>0</v>
      </c>
      <c r="G522" s="35">
        <v>0</v>
      </c>
      <c r="H522" s="35">
        <v>0</v>
      </c>
      <c r="I522" s="35">
        <v>0</v>
      </c>
      <c r="J522" s="35">
        <v>0</v>
      </c>
      <c r="K522" s="35">
        <v>0</v>
      </c>
      <c r="L522" s="35">
        <v>0</v>
      </c>
      <c r="M522" s="35">
        <v>0</v>
      </c>
      <c r="N522" s="35">
        <v>0</v>
      </c>
      <c r="O522" s="35">
        <v>0</v>
      </c>
      <c r="P522" s="35">
        <v>0</v>
      </c>
      <c r="Q522" s="35">
        <v>0</v>
      </c>
      <c r="R522" s="35">
        <v>0</v>
      </c>
      <c r="S522" s="35">
        <v>0</v>
      </c>
      <c r="T522" s="35">
        <v>0</v>
      </c>
      <c r="U522" s="35">
        <v>0</v>
      </c>
      <c r="V522" s="35">
        <v>0</v>
      </c>
      <c r="W522" s="35">
        <v>0</v>
      </c>
      <c r="X522" s="35">
        <v>0</v>
      </c>
      <c r="Y522" s="35">
        <v>0</v>
      </c>
      <c r="Z522" s="35">
        <v>0</v>
      </c>
      <c r="AA522" s="35">
        <v>0</v>
      </c>
      <c r="AB522" s="35">
        <v>0</v>
      </c>
      <c r="AC522" s="35">
        <v>0</v>
      </c>
      <c r="AD522" s="35">
        <v>0</v>
      </c>
      <c r="AE522" s="35">
        <f>R522-E522</f>
        <v>0</v>
      </c>
      <c r="AF522" s="96">
        <v>0</v>
      </c>
      <c r="AG522" s="35">
        <f>S522-F522</f>
        <v>0</v>
      </c>
      <c r="AH522" s="96">
        <v>0</v>
      </c>
      <c r="AI522" s="35" t="s">
        <v>37</v>
      </c>
      <c r="AM522" s="15"/>
      <c r="AN522" s="20"/>
      <c r="AO522" s="15"/>
    </row>
    <row r="523" spans="1:41" x14ac:dyDescent="0.25">
      <c r="A523" s="27" t="s">
        <v>1303</v>
      </c>
      <c r="B523" s="28" t="s">
        <v>119</v>
      </c>
      <c r="C523" s="29" t="s">
        <v>36</v>
      </c>
      <c r="D523" s="30">
        <f>SUM(D524)</f>
        <v>452.15748615000001</v>
      </c>
      <c r="E523" s="30">
        <f t="shared" ref="E523:AG523" si="141">SUM(E524)</f>
        <v>0</v>
      </c>
      <c r="F523" s="30">
        <f t="shared" si="141"/>
        <v>0</v>
      </c>
      <c r="G523" s="30">
        <f t="shared" si="141"/>
        <v>0</v>
      </c>
      <c r="H523" s="30">
        <f t="shared" si="141"/>
        <v>0</v>
      </c>
      <c r="I523" s="30">
        <f t="shared" si="141"/>
        <v>0</v>
      </c>
      <c r="J523" s="30">
        <f t="shared" si="141"/>
        <v>0</v>
      </c>
      <c r="K523" s="30">
        <f t="shared" si="141"/>
        <v>0</v>
      </c>
      <c r="L523" s="30">
        <f t="shared" si="141"/>
        <v>0</v>
      </c>
      <c r="M523" s="30">
        <f t="shared" si="141"/>
        <v>0</v>
      </c>
      <c r="N523" s="30">
        <f t="shared" si="141"/>
        <v>0</v>
      </c>
      <c r="O523" s="30">
        <f t="shared" si="141"/>
        <v>0</v>
      </c>
      <c r="P523" s="30">
        <f t="shared" si="141"/>
        <v>0</v>
      </c>
      <c r="Q523" s="30">
        <f t="shared" si="141"/>
        <v>0</v>
      </c>
      <c r="R523" s="30">
        <f t="shared" si="141"/>
        <v>0</v>
      </c>
      <c r="S523" s="30">
        <f t="shared" si="141"/>
        <v>0</v>
      </c>
      <c r="T523" s="30">
        <f t="shared" si="141"/>
        <v>0</v>
      </c>
      <c r="U523" s="30">
        <f t="shared" si="141"/>
        <v>0</v>
      </c>
      <c r="V523" s="30">
        <f t="shared" si="141"/>
        <v>0</v>
      </c>
      <c r="W523" s="30">
        <f t="shared" si="141"/>
        <v>0</v>
      </c>
      <c r="X523" s="30">
        <f t="shared" si="141"/>
        <v>0</v>
      </c>
      <c r="Y523" s="30">
        <f t="shared" si="141"/>
        <v>0</v>
      </c>
      <c r="Z523" s="30">
        <f t="shared" si="141"/>
        <v>0</v>
      </c>
      <c r="AA523" s="30">
        <f t="shared" si="141"/>
        <v>0</v>
      </c>
      <c r="AB523" s="30">
        <f t="shared" si="141"/>
        <v>0</v>
      </c>
      <c r="AC523" s="30">
        <f t="shared" si="141"/>
        <v>0</v>
      </c>
      <c r="AD523" s="30">
        <f t="shared" si="141"/>
        <v>0</v>
      </c>
      <c r="AE523" s="30">
        <f t="shared" si="141"/>
        <v>0</v>
      </c>
      <c r="AF523" s="31">
        <v>0</v>
      </c>
      <c r="AG523" s="30">
        <f t="shared" si="141"/>
        <v>0</v>
      </c>
      <c r="AH523" s="31">
        <v>0</v>
      </c>
      <c r="AI523" s="57" t="s">
        <v>37</v>
      </c>
      <c r="AM523" s="15"/>
      <c r="AN523" s="20"/>
      <c r="AO523" s="15"/>
    </row>
    <row r="524" spans="1:41" x14ac:dyDescent="0.25">
      <c r="A524" s="33" t="s">
        <v>1303</v>
      </c>
      <c r="B524" s="82" t="s">
        <v>1304</v>
      </c>
      <c r="C524" s="34" t="s">
        <v>1305</v>
      </c>
      <c r="D524" s="35">
        <v>452.15748615000001</v>
      </c>
      <c r="E524" s="35">
        <v>0</v>
      </c>
      <c r="F524" s="35">
        <v>0</v>
      </c>
      <c r="G524" s="35">
        <v>0</v>
      </c>
      <c r="H524" s="35">
        <v>0</v>
      </c>
      <c r="I524" s="35">
        <v>0</v>
      </c>
      <c r="J524" s="35">
        <v>0</v>
      </c>
      <c r="K524" s="35">
        <v>0</v>
      </c>
      <c r="L524" s="35">
        <v>0</v>
      </c>
      <c r="M524" s="35">
        <v>0</v>
      </c>
      <c r="N524" s="35">
        <v>0</v>
      </c>
      <c r="O524" s="35">
        <v>0</v>
      </c>
      <c r="P524" s="35">
        <v>0</v>
      </c>
      <c r="Q524" s="35">
        <v>0</v>
      </c>
      <c r="R524" s="35">
        <v>0</v>
      </c>
      <c r="S524" s="35">
        <v>0</v>
      </c>
      <c r="T524" s="35">
        <v>0</v>
      </c>
      <c r="U524" s="35">
        <v>0</v>
      </c>
      <c r="V524" s="35">
        <v>0</v>
      </c>
      <c r="W524" s="35">
        <v>0</v>
      </c>
      <c r="X524" s="35">
        <v>0</v>
      </c>
      <c r="Y524" s="35">
        <v>0</v>
      </c>
      <c r="Z524" s="35">
        <v>0</v>
      </c>
      <c r="AA524" s="35">
        <v>0</v>
      </c>
      <c r="AB524" s="35">
        <v>0</v>
      </c>
      <c r="AC524" s="35">
        <v>0</v>
      </c>
      <c r="AD524" s="35">
        <v>0</v>
      </c>
      <c r="AE524" s="35">
        <f>R524-E524</f>
        <v>0</v>
      </c>
      <c r="AF524" s="96">
        <v>0</v>
      </c>
      <c r="AG524" s="35">
        <f>S524-F524</f>
        <v>0</v>
      </c>
      <c r="AH524" s="96">
        <v>0</v>
      </c>
      <c r="AI524" s="48" t="s">
        <v>37</v>
      </c>
      <c r="AM524" s="15"/>
      <c r="AN524" s="20"/>
      <c r="AO524" s="15"/>
    </row>
    <row r="525" spans="1:41" ht="31.5" x14ac:dyDescent="0.25">
      <c r="A525" s="27" t="s">
        <v>1306</v>
      </c>
      <c r="B525" s="28" t="s">
        <v>125</v>
      </c>
      <c r="C525" s="29" t="s">
        <v>36</v>
      </c>
      <c r="D525" s="30">
        <f>SUM(D526:D528)</f>
        <v>827.58122302999993</v>
      </c>
      <c r="E525" s="30">
        <f t="shared" ref="E525:AG525" si="142">SUM(E526:E528)</f>
        <v>0</v>
      </c>
      <c r="F525" s="30">
        <f t="shared" si="142"/>
        <v>94.036720169999995</v>
      </c>
      <c r="G525" s="30">
        <f t="shared" si="142"/>
        <v>0</v>
      </c>
      <c r="H525" s="30">
        <f t="shared" si="142"/>
        <v>0</v>
      </c>
      <c r="I525" s="30">
        <f t="shared" si="142"/>
        <v>0</v>
      </c>
      <c r="J525" s="30">
        <f t="shared" si="142"/>
        <v>0</v>
      </c>
      <c r="K525" s="30">
        <f t="shared" si="142"/>
        <v>0</v>
      </c>
      <c r="L525" s="30">
        <f t="shared" si="142"/>
        <v>1</v>
      </c>
      <c r="M525" s="30">
        <f t="shared" si="142"/>
        <v>0</v>
      </c>
      <c r="N525" s="30">
        <f t="shared" si="142"/>
        <v>0</v>
      </c>
      <c r="O525" s="30">
        <f t="shared" si="142"/>
        <v>950</v>
      </c>
      <c r="P525" s="30">
        <f t="shared" si="142"/>
        <v>0</v>
      </c>
      <c r="Q525" s="30">
        <f t="shared" si="142"/>
        <v>0</v>
      </c>
      <c r="R525" s="30">
        <f t="shared" si="142"/>
        <v>0</v>
      </c>
      <c r="S525" s="30">
        <f t="shared" si="142"/>
        <v>75.887552040000003</v>
      </c>
      <c r="T525" s="30">
        <f t="shared" si="142"/>
        <v>0</v>
      </c>
      <c r="U525" s="30">
        <f t="shared" si="142"/>
        <v>0</v>
      </c>
      <c r="V525" s="30">
        <f t="shared" si="142"/>
        <v>0</v>
      </c>
      <c r="W525" s="30">
        <f t="shared" si="142"/>
        <v>0</v>
      </c>
      <c r="X525" s="30">
        <f t="shared" si="142"/>
        <v>0</v>
      </c>
      <c r="Y525" s="30">
        <f t="shared" si="142"/>
        <v>1</v>
      </c>
      <c r="Z525" s="30">
        <f t="shared" si="142"/>
        <v>0</v>
      </c>
      <c r="AA525" s="30">
        <f t="shared" si="142"/>
        <v>0</v>
      </c>
      <c r="AB525" s="30">
        <f t="shared" si="142"/>
        <v>950</v>
      </c>
      <c r="AC525" s="30">
        <f t="shared" si="142"/>
        <v>0</v>
      </c>
      <c r="AD525" s="30">
        <f t="shared" si="142"/>
        <v>0</v>
      </c>
      <c r="AE525" s="30">
        <f t="shared" si="142"/>
        <v>0</v>
      </c>
      <c r="AF525" s="31">
        <v>0</v>
      </c>
      <c r="AG525" s="30">
        <f t="shared" si="142"/>
        <v>-18.149168129999993</v>
      </c>
      <c r="AH525" s="31">
        <f t="shared" si="127"/>
        <v>-0.19300086282454179</v>
      </c>
      <c r="AI525" s="57" t="s">
        <v>37</v>
      </c>
      <c r="AM525" s="15"/>
      <c r="AN525" s="20"/>
      <c r="AO525" s="15"/>
    </row>
    <row r="526" spans="1:41" x14ac:dyDescent="0.25">
      <c r="A526" s="33" t="s">
        <v>1306</v>
      </c>
      <c r="B526" s="85" t="s">
        <v>1307</v>
      </c>
      <c r="C526" s="35" t="s">
        <v>1308</v>
      </c>
      <c r="D526" s="35">
        <v>27.178502870000003</v>
      </c>
      <c r="E526" s="35">
        <v>0</v>
      </c>
      <c r="F526" s="35">
        <v>0</v>
      </c>
      <c r="G526" s="35">
        <v>0</v>
      </c>
      <c r="H526" s="35">
        <v>0</v>
      </c>
      <c r="I526" s="35">
        <v>0</v>
      </c>
      <c r="J526" s="35">
        <v>0</v>
      </c>
      <c r="K526" s="35">
        <v>0</v>
      </c>
      <c r="L526" s="35">
        <v>0</v>
      </c>
      <c r="M526" s="35">
        <v>0</v>
      </c>
      <c r="N526" s="35">
        <v>0</v>
      </c>
      <c r="O526" s="35">
        <v>0</v>
      </c>
      <c r="P526" s="35">
        <v>0</v>
      </c>
      <c r="Q526" s="35">
        <v>0</v>
      </c>
      <c r="R526" s="35">
        <v>0</v>
      </c>
      <c r="S526" s="35">
        <v>0</v>
      </c>
      <c r="T526" s="35">
        <v>0</v>
      </c>
      <c r="U526" s="35">
        <v>0</v>
      </c>
      <c r="V526" s="35">
        <v>0</v>
      </c>
      <c r="W526" s="35">
        <v>0</v>
      </c>
      <c r="X526" s="35">
        <v>0</v>
      </c>
      <c r="Y526" s="35">
        <v>0</v>
      </c>
      <c r="Z526" s="35">
        <v>0</v>
      </c>
      <c r="AA526" s="35">
        <v>0</v>
      </c>
      <c r="AB526" s="35">
        <v>0</v>
      </c>
      <c r="AC526" s="35">
        <v>0</v>
      </c>
      <c r="AD526" s="35">
        <v>0</v>
      </c>
      <c r="AE526" s="35">
        <f t="shared" ref="AE526:AE528" si="143">R526-E526</f>
        <v>0</v>
      </c>
      <c r="AF526" s="96">
        <v>0</v>
      </c>
      <c r="AG526" s="35">
        <f t="shared" ref="AG526:AG528" si="144">S526-F526</f>
        <v>0</v>
      </c>
      <c r="AH526" s="96">
        <v>0</v>
      </c>
      <c r="AI526" s="48" t="s">
        <v>37</v>
      </c>
      <c r="AM526" s="15"/>
      <c r="AN526" s="20"/>
      <c r="AO526" s="15"/>
    </row>
    <row r="527" spans="1:41" x14ac:dyDescent="0.25">
      <c r="A527" s="33" t="s">
        <v>1306</v>
      </c>
      <c r="B527" s="85" t="s">
        <v>1309</v>
      </c>
      <c r="C527" s="35" t="s">
        <v>1310</v>
      </c>
      <c r="D527" s="35">
        <v>706.36599999999999</v>
      </c>
      <c r="E527" s="35">
        <v>0</v>
      </c>
      <c r="F527" s="35">
        <v>0</v>
      </c>
      <c r="G527" s="35">
        <v>0</v>
      </c>
      <c r="H527" s="35">
        <v>0</v>
      </c>
      <c r="I527" s="35">
        <v>0</v>
      </c>
      <c r="J527" s="35">
        <v>0</v>
      </c>
      <c r="K527" s="35">
        <v>0</v>
      </c>
      <c r="L527" s="35">
        <v>0</v>
      </c>
      <c r="M527" s="35">
        <v>0</v>
      </c>
      <c r="N527" s="35">
        <v>0</v>
      </c>
      <c r="O527" s="35">
        <v>0</v>
      </c>
      <c r="P527" s="35">
        <v>0</v>
      </c>
      <c r="Q527" s="35">
        <v>0</v>
      </c>
      <c r="R527" s="35">
        <v>0</v>
      </c>
      <c r="S527" s="35">
        <v>0</v>
      </c>
      <c r="T527" s="35">
        <v>0</v>
      </c>
      <c r="U527" s="35">
        <v>0</v>
      </c>
      <c r="V527" s="35">
        <v>0</v>
      </c>
      <c r="W527" s="35">
        <v>0</v>
      </c>
      <c r="X527" s="35">
        <v>0</v>
      </c>
      <c r="Y527" s="35">
        <v>0</v>
      </c>
      <c r="Z527" s="35">
        <v>0</v>
      </c>
      <c r="AA527" s="35">
        <v>0</v>
      </c>
      <c r="AB527" s="35">
        <v>0</v>
      </c>
      <c r="AC527" s="35">
        <v>0</v>
      </c>
      <c r="AD527" s="35">
        <v>0</v>
      </c>
      <c r="AE527" s="35">
        <f t="shared" si="143"/>
        <v>0</v>
      </c>
      <c r="AF527" s="96">
        <v>0</v>
      </c>
      <c r="AG527" s="35">
        <f t="shared" si="144"/>
        <v>0</v>
      </c>
      <c r="AH527" s="96">
        <v>0</v>
      </c>
      <c r="AI527" s="48" t="s">
        <v>37</v>
      </c>
      <c r="AM527" s="15"/>
      <c r="AN527" s="20"/>
      <c r="AO527" s="15"/>
    </row>
    <row r="528" spans="1:41" ht="31.5" x14ac:dyDescent="0.25">
      <c r="A528" s="33" t="s">
        <v>1306</v>
      </c>
      <c r="B528" s="85" t="s">
        <v>1311</v>
      </c>
      <c r="C528" s="35" t="s">
        <v>1312</v>
      </c>
      <c r="D528" s="35">
        <v>94.036720160000002</v>
      </c>
      <c r="E528" s="35">
        <v>0</v>
      </c>
      <c r="F528" s="35">
        <v>94.036720169999995</v>
      </c>
      <c r="G528" s="35">
        <v>0</v>
      </c>
      <c r="H528" s="35">
        <v>0</v>
      </c>
      <c r="I528" s="35">
        <v>0</v>
      </c>
      <c r="J528" s="35">
        <v>0</v>
      </c>
      <c r="K528" s="35" t="s">
        <v>1313</v>
      </c>
      <c r="L528" s="35">
        <v>1</v>
      </c>
      <c r="M528" s="35">
        <v>0</v>
      </c>
      <c r="N528" s="35">
        <v>0</v>
      </c>
      <c r="O528" s="35">
        <v>950</v>
      </c>
      <c r="P528" s="35">
        <v>0</v>
      </c>
      <c r="Q528" s="35">
        <v>0</v>
      </c>
      <c r="R528" s="35">
        <v>0</v>
      </c>
      <c r="S528" s="35">
        <v>75.887552040000003</v>
      </c>
      <c r="T528" s="35">
        <v>0</v>
      </c>
      <c r="U528" s="35">
        <v>0</v>
      </c>
      <c r="V528" s="35">
        <v>0</v>
      </c>
      <c r="W528" s="35">
        <v>0</v>
      </c>
      <c r="X528" s="35" t="s">
        <v>1313</v>
      </c>
      <c r="Y528" s="35">
        <v>1</v>
      </c>
      <c r="Z528" s="35">
        <v>0</v>
      </c>
      <c r="AA528" s="35">
        <v>0</v>
      </c>
      <c r="AB528" s="35">
        <v>950</v>
      </c>
      <c r="AC528" s="35">
        <v>0</v>
      </c>
      <c r="AD528" s="35">
        <v>0</v>
      </c>
      <c r="AE528" s="35">
        <f t="shared" si="143"/>
        <v>0</v>
      </c>
      <c r="AF528" s="96">
        <v>0</v>
      </c>
      <c r="AG528" s="35">
        <f t="shared" si="144"/>
        <v>-18.149168129999993</v>
      </c>
      <c r="AH528" s="96">
        <f t="shared" si="127"/>
        <v>-0.19300086282454179</v>
      </c>
      <c r="AI528" s="48" t="s">
        <v>1314</v>
      </c>
      <c r="AM528" s="15"/>
      <c r="AN528" s="20"/>
      <c r="AO528" s="15"/>
    </row>
    <row r="529" spans="1:41" ht="31.5" x14ac:dyDescent="0.25">
      <c r="A529" s="27" t="s">
        <v>1315</v>
      </c>
      <c r="B529" s="28" t="s">
        <v>139</v>
      </c>
      <c r="C529" s="29" t="s">
        <v>36</v>
      </c>
      <c r="D529" s="30">
        <f t="shared" ref="D529:AE529" si="145">D530+D538+D539+D540</f>
        <v>2743.4664755500003</v>
      </c>
      <c r="E529" s="30">
        <f t="shared" si="145"/>
        <v>0</v>
      </c>
      <c r="F529" s="30">
        <f t="shared" si="145"/>
        <v>253.91423666000003</v>
      </c>
      <c r="G529" s="30">
        <f t="shared" si="145"/>
        <v>0</v>
      </c>
      <c r="H529" s="30">
        <f t="shared" si="145"/>
        <v>0</v>
      </c>
      <c r="I529" s="30">
        <f t="shared" si="145"/>
        <v>0</v>
      </c>
      <c r="J529" s="30">
        <f t="shared" si="145"/>
        <v>0</v>
      </c>
      <c r="K529" s="30">
        <f t="shared" si="145"/>
        <v>0</v>
      </c>
      <c r="L529" s="30">
        <f t="shared" si="145"/>
        <v>13</v>
      </c>
      <c r="M529" s="30">
        <f t="shared" si="145"/>
        <v>0</v>
      </c>
      <c r="N529" s="30">
        <f t="shared" si="145"/>
        <v>0</v>
      </c>
      <c r="O529" s="30">
        <f t="shared" si="145"/>
        <v>4</v>
      </c>
      <c r="P529" s="30">
        <f t="shared" si="145"/>
        <v>0</v>
      </c>
      <c r="Q529" s="30">
        <f t="shared" si="145"/>
        <v>0</v>
      </c>
      <c r="R529" s="30">
        <f t="shared" si="145"/>
        <v>0</v>
      </c>
      <c r="S529" s="30">
        <f t="shared" si="145"/>
        <v>178.16889345000001</v>
      </c>
      <c r="T529" s="30">
        <f t="shared" si="145"/>
        <v>0</v>
      </c>
      <c r="U529" s="30">
        <f t="shared" si="145"/>
        <v>0</v>
      </c>
      <c r="V529" s="30">
        <f t="shared" si="145"/>
        <v>0</v>
      </c>
      <c r="W529" s="30">
        <f t="shared" si="145"/>
        <v>0</v>
      </c>
      <c r="X529" s="30">
        <f t="shared" si="145"/>
        <v>0</v>
      </c>
      <c r="Y529" s="30">
        <f t="shared" si="145"/>
        <v>10</v>
      </c>
      <c r="Z529" s="30">
        <f t="shared" si="145"/>
        <v>0</v>
      </c>
      <c r="AA529" s="30">
        <f t="shared" si="145"/>
        <v>0</v>
      </c>
      <c r="AB529" s="30">
        <f t="shared" si="145"/>
        <v>0</v>
      </c>
      <c r="AC529" s="30">
        <f t="shared" si="145"/>
        <v>0</v>
      </c>
      <c r="AD529" s="30">
        <f t="shared" si="145"/>
        <v>0</v>
      </c>
      <c r="AE529" s="30">
        <f t="shared" si="145"/>
        <v>0</v>
      </c>
      <c r="AF529" s="31">
        <v>0</v>
      </c>
      <c r="AG529" s="30">
        <f>AG530+AG538+AG539+AG540</f>
        <v>-124.06684150999999</v>
      </c>
      <c r="AH529" s="31">
        <f t="shared" si="127"/>
        <v>-0.48861711395934759</v>
      </c>
      <c r="AI529" s="57" t="s">
        <v>37</v>
      </c>
      <c r="AM529" s="15"/>
      <c r="AN529" s="20"/>
      <c r="AO529" s="15"/>
    </row>
    <row r="530" spans="1:41" ht="47.25" x14ac:dyDescent="0.25">
      <c r="A530" s="27" t="s">
        <v>1316</v>
      </c>
      <c r="B530" s="28" t="s">
        <v>141</v>
      </c>
      <c r="C530" s="29" t="s">
        <v>36</v>
      </c>
      <c r="D530" s="30">
        <f t="shared" ref="D530:AE530" si="146">SUM(D531:D537)</f>
        <v>2250.4095986000002</v>
      </c>
      <c r="E530" s="30">
        <f t="shared" si="146"/>
        <v>0</v>
      </c>
      <c r="F530" s="30">
        <f t="shared" si="146"/>
        <v>169.20864114000003</v>
      </c>
      <c r="G530" s="30">
        <f t="shared" si="146"/>
        <v>0</v>
      </c>
      <c r="H530" s="30">
        <f t="shared" si="146"/>
        <v>0</v>
      </c>
      <c r="I530" s="30">
        <f t="shared" si="146"/>
        <v>0</v>
      </c>
      <c r="J530" s="30">
        <f t="shared" si="146"/>
        <v>0</v>
      </c>
      <c r="K530" s="30">
        <f t="shared" si="146"/>
        <v>0</v>
      </c>
      <c r="L530" s="30">
        <f t="shared" si="146"/>
        <v>6</v>
      </c>
      <c r="M530" s="30">
        <f t="shared" si="146"/>
        <v>0</v>
      </c>
      <c r="N530" s="30">
        <f t="shared" si="146"/>
        <v>0</v>
      </c>
      <c r="O530" s="30">
        <f t="shared" si="146"/>
        <v>0</v>
      </c>
      <c r="P530" s="30">
        <f t="shared" si="146"/>
        <v>0</v>
      </c>
      <c r="Q530" s="30">
        <f t="shared" si="146"/>
        <v>0</v>
      </c>
      <c r="R530" s="30">
        <f t="shared" si="146"/>
        <v>0</v>
      </c>
      <c r="S530" s="30">
        <f t="shared" si="146"/>
        <v>146.90097678000001</v>
      </c>
      <c r="T530" s="30">
        <f t="shared" si="146"/>
        <v>0</v>
      </c>
      <c r="U530" s="30">
        <f t="shared" si="146"/>
        <v>0</v>
      </c>
      <c r="V530" s="30">
        <f t="shared" si="146"/>
        <v>0</v>
      </c>
      <c r="W530" s="30">
        <f t="shared" si="146"/>
        <v>0</v>
      </c>
      <c r="X530" s="30">
        <f t="shared" si="146"/>
        <v>0</v>
      </c>
      <c r="Y530" s="30">
        <f t="shared" si="146"/>
        <v>3</v>
      </c>
      <c r="Z530" s="30">
        <f t="shared" si="146"/>
        <v>0</v>
      </c>
      <c r="AA530" s="30">
        <f t="shared" si="146"/>
        <v>0</v>
      </c>
      <c r="AB530" s="30">
        <f t="shared" si="146"/>
        <v>0</v>
      </c>
      <c r="AC530" s="30">
        <f t="shared" si="146"/>
        <v>0</v>
      </c>
      <c r="AD530" s="30">
        <f t="shared" si="146"/>
        <v>0</v>
      </c>
      <c r="AE530" s="30">
        <f t="shared" si="146"/>
        <v>0</v>
      </c>
      <c r="AF530" s="31">
        <v>0</v>
      </c>
      <c r="AG530" s="30">
        <f>SUM(AG531:AG537)</f>
        <v>-70.261245989999992</v>
      </c>
      <c r="AH530" s="31">
        <f t="shared" si="127"/>
        <v>-0.415234384701826</v>
      </c>
      <c r="AI530" s="57" t="s">
        <v>37</v>
      </c>
      <c r="AM530" s="15"/>
      <c r="AN530" s="20"/>
      <c r="AO530" s="15"/>
    </row>
    <row r="531" spans="1:41" ht="47.25" x14ac:dyDescent="0.25">
      <c r="A531" s="33" t="s">
        <v>1316</v>
      </c>
      <c r="B531" s="82" t="s">
        <v>1317</v>
      </c>
      <c r="C531" s="34" t="s">
        <v>1318</v>
      </c>
      <c r="D531" s="35">
        <v>82.4</v>
      </c>
      <c r="E531" s="35">
        <v>0</v>
      </c>
      <c r="F531" s="35">
        <v>82.4</v>
      </c>
      <c r="G531" s="35">
        <v>0</v>
      </c>
      <c r="H531" s="35">
        <v>0</v>
      </c>
      <c r="I531" s="35">
        <v>0</v>
      </c>
      <c r="J531" s="35">
        <v>0</v>
      </c>
      <c r="K531" s="35" t="s">
        <v>1319</v>
      </c>
      <c r="L531" s="35">
        <v>1</v>
      </c>
      <c r="M531" s="35">
        <v>0</v>
      </c>
      <c r="N531" s="35">
        <v>0</v>
      </c>
      <c r="O531" s="35">
        <v>0</v>
      </c>
      <c r="P531" s="35">
        <v>0</v>
      </c>
      <c r="Q531" s="35">
        <v>0</v>
      </c>
      <c r="R531" s="35">
        <v>0</v>
      </c>
      <c r="S531" s="35">
        <v>70.347395150000011</v>
      </c>
      <c r="T531" s="35">
        <v>0</v>
      </c>
      <c r="U531" s="35">
        <v>0</v>
      </c>
      <c r="V531" s="35">
        <v>0</v>
      </c>
      <c r="W531" s="35">
        <v>0</v>
      </c>
      <c r="X531" s="35" t="s">
        <v>1320</v>
      </c>
      <c r="Y531" s="35">
        <v>1</v>
      </c>
      <c r="Z531" s="35">
        <v>0</v>
      </c>
      <c r="AA531" s="35">
        <v>0</v>
      </c>
      <c r="AB531" s="35">
        <v>0</v>
      </c>
      <c r="AC531" s="35">
        <v>0</v>
      </c>
      <c r="AD531" s="35">
        <v>0</v>
      </c>
      <c r="AE531" s="35">
        <f t="shared" ref="AE531:AE537" si="147">R531-E531</f>
        <v>0</v>
      </c>
      <c r="AF531" s="96">
        <v>0</v>
      </c>
      <c r="AG531" s="35">
        <f t="shared" ref="AG531:AG537" si="148">S531-F531</f>
        <v>-12.052604849999994</v>
      </c>
      <c r="AH531" s="96">
        <f t="shared" si="127"/>
        <v>-0.14626947633495138</v>
      </c>
      <c r="AI531" s="48" t="s">
        <v>1295</v>
      </c>
      <c r="AM531" s="15"/>
      <c r="AN531" s="20"/>
      <c r="AO531" s="15"/>
    </row>
    <row r="532" spans="1:41" ht="47.25" x14ac:dyDescent="0.25">
      <c r="A532" s="33" t="s">
        <v>1316</v>
      </c>
      <c r="B532" s="82" t="s">
        <v>1321</v>
      </c>
      <c r="C532" s="34" t="s">
        <v>1322</v>
      </c>
      <c r="D532" s="35">
        <v>22.763382</v>
      </c>
      <c r="E532" s="35">
        <v>0</v>
      </c>
      <c r="F532" s="35">
        <v>22.763382</v>
      </c>
      <c r="G532" s="35">
        <v>0</v>
      </c>
      <c r="H532" s="35">
        <v>0</v>
      </c>
      <c r="I532" s="35">
        <v>0</v>
      </c>
      <c r="J532" s="35">
        <v>0</v>
      </c>
      <c r="K532" s="35" t="s">
        <v>1323</v>
      </c>
      <c r="L532" s="35">
        <v>3</v>
      </c>
      <c r="M532" s="35">
        <v>0</v>
      </c>
      <c r="N532" s="35">
        <v>0</v>
      </c>
      <c r="O532" s="35">
        <v>0</v>
      </c>
      <c r="P532" s="35">
        <v>0</v>
      </c>
      <c r="Q532" s="35">
        <v>0</v>
      </c>
      <c r="R532" s="35">
        <v>0</v>
      </c>
      <c r="S532" s="35">
        <v>0</v>
      </c>
      <c r="T532" s="35">
        <v>0</v>
      </c>
      <c r="U532" s="35">
        <v>0</v>
      </c>
      <c r="V532" s="35">
        <v>0</v>
      </c>
      <c r="W532" s="35">
        <v>0</v>
      </c>
      <c r="X532" s="35">
        <v>0</v>
      </c>
      <c r="Y532" s="35">
        <v>0</v>
      </c>
      <c r="Z532" s="35">
        <v>0</v>
      </c>
      <c r="AA532" s="35">
        <v>0</v>
      </c>
      <c r="AB532" s="35">
        <v>0</v>
      </c>
      <c r="AC532" s="35">
        <v>0</v>
      </c>
      <c r="AD532" s="35">
        <v>0</v>
      </c>
      <c r="AE532" s="35">
        <f t="shared" si="147"/>
        <v>0</v>
      </c>
      <c r="AF532" s="96">
        <v>0</v>
      </c>
      <c r="AG532" s="35">
        <f t="shared" si="148"/>
        <v>-22.763382</v>
      </c>
      <c r="AH532" s="96">
        <f t="shared" si="127"/>
        <v>-1</v>
      </c>
      <c r="AI532" s="48" t="s">
        <v>1324</v>
      </c>
      <c r="AM532" s="15"/>
      <c r="AN532" s="20"/>
      <c r="AO532" s="15"/>
    </row>
    <row r="533" spans="1:41" ht="47.25" x14ac:dyDescent="0.25">
      <c r="A533" s="33" t="s">
        <v>1316</v>
      </c>
      <c r="B533" s="82" t="s">
        <v>1325</v>
      </c>
      <c r="C533" s="34" t="s">
        <v>1326</v>
      </c>
      <c r="D533" s="35">
        <v>144.09899999999999</v>
      </c>
      <c r="E533" s="35">
        <v>0</v>
      </c>
      <c r="F533" s="35">
        <v>0</v>
      </c>
      <c r="G533" s="35">
        <v>0</v>
      </c>
      <c r="H533" s="35">
        <v>0</v>
      </c>
      <c r="I533" s="35">
        <v>0</v>
      </c>
      <c r="J533" s="35">
        <v>0</v>
      </c>
      <c r="K533" s="35">
        <v>0</v>
      </c>
      <c r="L533" s="35">
        <v>0</v>
      </c>
      <c r="M533" s="35">
        <v>0</v>
      </c>
      <c r="N533" s="35">
        <v>0</v>
      </c>
      <c r="O533" s="35">
        <v>0</v>
      </c>
      <c r="P533" s="35">
        <v>0</v>
      </c>
      <c r="Q533" s="35">
        <v>0</v>
      </c>
      <c r="R533" s="35">
        <v>0</v>
      </c>
      <c r="S533" s="35">
        <v>0</v>
      </c>
      <c r="T533" s="35">
        <v>0</v>
      </c>
      <c r="U533" s="35">
        <v>0</v>
      </c>
      <c r="V533" s="35">
        <v>0</v>
      </c>
      <c r="W533" s="35">
        <v>0</v>
      </c>
      <c r="X533" s="35">
        <v>0</v>
      </c>
      <c r="Y533" s="35">
        <v>0</v>
      </c>
      <c r="Z533" s="35">
        <v>0</v>
      </c>
      <c r="AA533" s="35">
        <v>0</v>
      </c>
      <c r="AB533" s="35">
        <v>0</v>
      </c>
      <c r="AC533" s="35">
        <v>0</v>
      </c>
      <c r="AD533" s="35">
        <v>0</v>
      </c>
      <c r="AE533" s="35">
        <f t="shared" si="147"/>
        <v>0</v>
      </c>
      <c r="AF533" s="96">
        <v>0</v>
      </c>
      <c r="AG533" s="35">
        <f t="shared" si="148"/>
        <v>0</v>
      </c>
      <c r="AH533" s="96">
        <v>0</v>
      </c>
      <c r="AI533" s="48" t="s">
        <v>37</v>
      </c>
      <c r="AM533" s="15"/>
      <c r="AN533" s="20"/>
      <c r="AO533" s="15"/>
    </row>
    <row r="534" spans="1:41" ht="47.25" x14ac:dyDescent="0.25">
      <c r="A534" s="33" t="s">
        <v>1316</v>
      </c>
      <c r="B534" s="82" t="s">
        <v>1327</v>
      </c>
      <c r="C534" s="34" t="s">
        <v>1328</v>
      </c>
      <c r="D534" s="35">
        <v>1173.2239999999999</v>
      </c>
      <c r="E534" s="35">
        <v>0</v>
      </c>
      <c r="F534" s="35">
        <v>0</v>
      </c>
      <c r="G534" s="35">
        <v>0</v>
      </c>
      <c r="H534" s="35">
        <v>0</v>
      </c>
      <c r="I534" s="35">
        <v>0</v>
      </c>
      <c r="J534" s="35">
        <v>0</v>
      </c>
      <c r="K534" s="35">
        <v>0</v>
      </c>
      <c r="L534" s="35">
        <v>0</v>
      </c>
      <c r="M534" s="35">
        <v>0</v>
      </c>
      <c r="N534" s="35">
        <v>0</v>
      </c>
      <c r="O534" s="35">
        <v>0</v>
      </c>
      <c r="P534" s="35">
        <v>0</v>
      </c>
      <c r="Q534" s="35">
        <v>0</v>
      </c>
      <c r="R534" s="35">
        <v>0</v>
      </c>
      <c r="S534" s="35">
        <v>0</v>
      </c>
      <c r="T534" s="35">
        <v>0</v>
      </c>
      <c r="U534" s="35">
        <v>0</v>
      </c>
      <c r="V534" s="35">
        <v>0</v>
      </c>
      <c r="W534" s="35">
        <v>0</v>
      </c>
      <c r="X534" s="35">
        <v>0</v>
      </c>
      <c r="Y534" s="35">
        <v>0</v>
      </c>
      <c r="Z534" s="35">
        <v>0</v>
      </c>
      <c r="AA534" s="35">
        <v>0</v>
      </c>
      <c r="AB534" s="35">
        <v>0</v>
      </c>
      <c r="AC534" s="35">
        <v>0</v>
      </c>
      <c r="AD534" s="35">
        <v>0</v>
      </c>
      <c r="AE534" s="35">
        <f t="shared" si="147"/>
        <v>0</v>
      </c>
      <c r="AF534" s="96">
        <v>0</v>
      </c>
      <c r="AG534" s="35">
        <f t="shared" si="148"/>
        <v>0</v>
      </c>
      <c r="AH534" s="96">
        <v>0</v>
      </c>
      <c r="AI534" s="48" t="s">
        <v>37</v>
      </c>
      <c r="AM534" s="15"/>
      <c r="AN534" s="20"/>
      <c r="AO534" s="15"/>
    </row>
    <row r="535" spans="1:41" ht="47.25" x14ac:dyDescent="0.25">
      <c r="A535" s="33" t="s">
        <v>1316</v>
      </c>
      <c r="B535" s="82" t="s">
        <v>1329</v>
      </c>
      <c r="C535" s="34" t="s">
        <v>1330</v>
      </c>
      <c r="D535" s="35" t="s">
        <v>37</v>
      </c>
      <c r="E535" s="35" t="s">
        <v>37</v>
      </c>
      <c r="F535" s="35" t="s">
        <v>37</v>
      </c>
      <c r="G535" s="35" t="s">
        <v>37</v>
      </c>
      <c r="H535" s="35" t="s">
        <v>37</v>
      </c>
      <c r="I535" s="35" t="s">
        <v>37</v>
      </c>
      <c r="J535" s="35" t="s">
        <v>37</v>
      </c>
      <c r="K535" s="35" t="s">
        <v>37</v>
      </c>
      <c r="L535" s="35" t="s">
        <v>37</v>
      </c>
      <c r="M535" s="35" t="s">
        <v>37</v>
      </c>
      <c r="N535" s="35" t="s">
        <v>37</v>
      </c>
      <c r="O535" s="35" t="s">
        <v>37</v>
      </c>
      <c r="P535" s="35" t="s">
        <v>37</v>
      </c>
      <c r="Q535" s="35" t="s">
        <v>37</v>
      </c>
      <c r="R535" s="35">
        <v>0</v>
      </c>
      <c r="S535" s="35">
        <v>47.953581630000002</v>
      </c>
      <c r="T535" s="35">
        <v>0</v>
      </c>
      <c r="U535" s="35">
        <v>0</v>
      </c>
      <c r="V535" s="35">
        <v>0</v>
      </c>
      <c r="W535" s="35">
        <v>0</v>
      </c>
      <c r="X535" s="35" t="s">
        <v>1331</v>
      </c>
      <c r="Y535" s="35">
        <v>1</v>
      </c>
      <c r="Z535" s="35">
        <v>0</v>
      </c>
      <c r="AA535" s="35">
        <v>0</v>
      </c>
      <c r="AB535" s="35">
        <v>0</v>
      </c>
      <c r="AC535" s="35">
        <v>0</v>
      </c>
      <c r="AD535" s="35">
        <v>0</v>
      </c>
      <c r="AE535" s="35" t="s">
        <v>37</v>
      </c>
      <c r="AF535" s="96" t="s">
        <v>37</v>
      </c>
      <c r="AG535" s="35" t="s">
        <v>37</v>
      </c>
      <c r="AH535" s="96" t="s">
        <v>37</v>
      </c>
      <c r="AI535" s="48" t="s">
        <v>1332</v>
      </c>
      <c r="AM535" s="15"/>
      <c r="AN535" s="20"/>
      <c r="AO535" s="15"/>
    </row>
    <row r="536" spans="1:41" ht="78.75" x14ac:dyDescent="0.25">
      <c r="A536" s="33" t="s">
        <v>1316</v>
      </c>
      <c r="B536" s="82" t="s">
        <v>1333</v>
      </c>
      <c r="C536" s="34" t="s">
        <v>1334</v>
      </c>
      <c r="D536" s="35">
        <v>763.84599999999989</v>
      </c>
      <c r="E536" s="35">
        <v>0</v>
      </c>
      <c r="F536" s="35">
        <v>36.408000000000001</v>
      </c>
      <c r="G536" s="35">
        <v>0</v>
      </c>
      <c r="H536" s="35">
        <v>0</v>
      </c>
      <c r="I536" s="35">
        <v>0</v>
      </c>
      <c r="J536" s="35">
        <v>0</v>
      </c>
      <c r="K536" s="35" t="s">
        <v>1335</v>
      </c>
      <c r="L536" s="35">
        <v>1</v>
      </c>
      <c r="M536" s="35">
        <v>0</v>
      </c>
      <c r="N536" s="35">
        <v>0</v>
      </c>
      <c r="O536" s="35">
        <v>0</v>
      </c>
      <c r="P536" s="35">
        <v>0</v>
      </c>
      <c r="Q536" s="35">
        <v>0</v>
      </c>
      <c r="R536" s="35">
        <v>0</v>
      </c>
      <c r="S536" s="35">
        <v>0</v>
      </c>
      <c r="T536" s="35">
        <v>0</v>
      </c>
      <c r="U536" s="35">
        <v>0</v>
      </c>
      <c r="V536" s="35">
        <v>0</v>
      </c>
      <c r="W536" s="35">
        <v>0</v>
      </c>
      <c r="X536" s="35">
        <v>0</v>
      </c>
      <c r="Y536" s="35">
        <v>0</v>
      </c>
      <c r="Z536" s="35">
        <v>0</v>
      </c>
      <c r="AA536" s="35">
        <v>0</v>
      </c>
      <c r="AB536" s="35">
        <v>0</v>
      </c>
      <c r="AC536" s="35">
        <v>0</v>
      </c>
      <c r="AD536" s="35">
        <v>0</v>
      </c>
      <c r="AE536" s="35">
        <f t="shared" si="147"/>
        <v>0</v>
      </c>
      <c r="AF536" s="96">
        <v>0</v>
      </c>
      <c r="AG536" s="35">
        <f t="shared" si="148"/>
        <v>-36.408000000000001</v>
      </c>
      <c r="AH536" s="96">
        <f t="shared" ref="AH536:AH597" si="149">AG536/F536</f>
        <v>-1</v>
      </c>
      <c r="AI536" s="48" t="s">
        <v>1336</v>
      </c>
      <c r="AM536" s="15"/>
      <c r="AN536" s="20"/>
      <c r="AO536" s="15"/>
    </row>
    <row r="537" spans="1:41" ht="47.25" x14ac:dyDescent="0.25">
      <c r="A537" s="33" t="s">
        <v>1316</v>
      </c>
      <c r="B537" s="82" t="s">
        <v>1337</v>
      </c>
      <c r="C537" s="34" t="s">
        <v>1338</v>
      </c>
      <c r="D537" s="35">
        <v>64.0772166</v>
      </c>
      <c r="E537" s="35">
        <v>0</v>
      </c>
      <c r="F537" s="35">
        <v>27.637259139999998</v>
      </c>
      <c r="G537" s="35">
        <v>0</v>
      </c>
      <c r="H537" s="35">
        <v>0</v>
      </c>
      <c r="I537" s="35">
        <v>0</v>
      </c>
      <c r="J537" s="35">
        <v>0</v>
      </c>
      <c r="K537" s="35" t="s">
        <v>1339</v>
      </c>
      <c r="L537" s="35">
        <v>1</v>
      </c>
      <c r="M537" s="35">
        <v>0</v>
      </c>
      <c r="N537" s="35">
        <v>0</v>
      </c>
      <c r="O537" s="35">
        <v>0</v>
      </c>
      <c r="P537" s="35">
        <v>0</v>
      </c>
      <c r="Q537" s="35">
        <v>0</v>
      </c>
      <c r="R537" s="35">
        <v>0</v>
      </c>
      <c r="S537" s="35">
        <v>28.6</v>
      </c>
      <c r="T537" s="35">
        <v>0</v>
      </c>
      <c r="U537" s="35">
        <v>0</v>
      </c>
      <c r="V537" s="35">
        <v>0</v>
      </c>
      <c r="W537" s="35">
        <v>0</v>
      </c>
      <c r="X537" s="35" t="s">
        <v>1339</v>
      </c>
      <c r="Y537" s="35">
        <v>1</v>
      </c>
      <c r="Z537" s="35">
        <v>0</v>
      </c>
      <c r="AA537" s="35">
        <v>0</v>
      </c>
      <c r="AB537" s="35">
        <v>0</v>
      </c>
      <c r="AC537" s="35">
        <v>0</v>
      </c>
      <c r="AD537" s="35">
        <v>0</v>
      </c>
      <c r="AE537" s="35">
        <f t="shared" si="147"/>
        <v>0</v>
      </c>
      <c r="AF537" s="96">
        <v>0</v>
      </c>
      <c r="AG537" s="35">
        <f t="shared" si="148"/>
        <v>0.96274086000000381</v>
      </c>
      <c r="AH537" s="96">
        <f t="shared" si="149"/>
        <v>3.4834889202403158E-2</v>
      </c>
      <c r="AI537" s="48" t="s">
        <v>37</v>
      </c>
      <c r="AM537" s="15"/>
      <c r="AN537" s="20"/>
      <c r="AO537" s="15"/>
    </row>
    <row r="538" spans="1:41" ht="31.5" x14ac:dyDescent="0.25">
      <c r="A538" s="27" t="s">
        <v>1340</v>
      </c>
      <c r="B538" s="28" t="s">
        <v>183</v>
      </c>
      <c r="C538" s="29" t="s">
        <v>36</v>
      </c>
      <c r="D538" s="30">
        <v>0</v>
      </c>
      <c r="E538" s="30">
        <v>0</v>
      </c>
      <c r="F538" s="30">
        <v>0</v>
      </c>
      <c r="G538" s="30">
        <v>0</v>
      </c>
      <c r="H538" s="30">
        <v>0</v>
      </c>
      <c r="I538" s="30">
        <v>0</v>
      </c>
      <c r="J538" s="30">
        <v>0</v>
      </c>
      <c r="K538" s="30">
        <v>0</v>
      </c>
      <c r="L538" s="30">
        <v>0</v>
      </c>
      <c r="M538" s="30">
        <v>0</v>
      </c>
      <c r="N538" s="30">
        <v>0</v>
      </c>
      <c r="O538" s="30">
        <v>0</v>
      </c>
      <c r="P538" s="30">
        <v>0</v>
      </c>
      <c r="Q538" s="30">
        <v>0</v>
      </c>
      <c r="R538" s="30">
        <v>0</v>
      </c>
      <c r="S538" s="30">
        <v>0</v>
      </c>
      <c r="T538" s="30">
        <v>0</v>
      </c>
      <c r="U538" s="30">
        <v>0</v>
      </c>
      <c r="V538" s="30">
        <v>0</v>
      </c>
      <c r="W538" s="30">
        <v>0</v>
      </c>
      <c r="X538" s="30">
        <v>0</v>
      </c>
      <c r="Y538" s="30">
        <v>0</v>
      </c>
      <c r="Z538" s="30">
        <v>0</v>
      </c>
      <c r="AA538" s="30">
        <v>0</v>
      </c>
      <c r="AB538" s="30">
        <v>0</v>
      </c>
      <c r="AC538" s="30">
        <v>0</v>
      </c>
      <c r="AD538" s="30">
        <v>0</v>
      </c>
      <c r="AE538" s="30">
        <v>0</v>
      </c>
      <c r="AF538" s="31">
        <v>0</v>
      </c>
      <c r="AG538" s="30">
        <v>0</v>
      </c>
      <c r="AH538" s="31">
        <v>0</v>
      </c>
      <c r="AI538" s="57" t="s">
        <v>37</v>
      </c>
      <c r="AM538" s="15"/>
      <c r="AN538" s="20"/>
      <c r="AO538" s="15"/>
    </row>
    <row r="539" spans="1:41" ht="31.5" x14ac:dyDescent="0.25">
      <c r="A539" s="27" t="s">
        <v>1341</v>
      </c>
      <c r="B539" s="28" t="s">
        <v>185</v>
      </c>
      <c r="C539" s="29" t="s">
        <v>36</v>
      </c>
      <c r="D539" s="30">
        <v>0</v>
      </c>
      <c r="E539" s="30">
        <v>0</v>
      </c>
      <c r="F539" s="30">
        <v>0</v>
      </c>
      <c r="G539" s="30">
        <v>0</v>
      </c>
      <c r="H539" s="30">
        <v>0</v>
      </c>
      <c r="I539" s="30">
        <v>0</v>
      </c>
      <c r="J539" s="30">
        <v>0</v>
      </c>
      <c r="K539" s="30">
        <v>0</v>
      </c>
      <c r="L539" s="30">
        <v>0</v>
      </c>
      <c r="M539" s="30">
        <v>0</v>
      </c>
      <c r="N539" s="30">
        <v>0</v>
      </c>
      <c r="O539" s="30">
        <v>0</v>
      </c>
      <c r="P539" s="30">
        <v>0</v>
      </c>
      <c r="Q539" s="30">
        <v>0</v>
      </c>
      <c r="R539" s="30">
        <v>0</v>
      </c>
      <c r="S539" s="30">
        <v>0</v>
      </c>
      <c r="T539" s="30">
        <v>0</v>
      </c>
      <c r="U539" s="30">
        <v>0</v>
      </c>
      <c r="V539" s="30">
        <v>0</v>
      </c>
      <c r="W539" s="30">
        <v>0</v>
      </c>
      <c r="X539" s="30">
        <v>0</v>
      </c>
      <c r="Y539" s="30">
        <v>0</v>
      </c>
      <c r="Z539" s="30">
        <v>0</v>
      </c>
      <c r="AA539" s="30">
        <v>0</v>
      </c>
      <c r="AB539" s="30">
        <v>0</v>
      </c>
      <c r="AC539" s="30">
        <v>0</v>
      </c>
      <c r="AD539" s="30">
        <v>0</v>
      </c>
      <c r="AE539" s="30">
        <v>0</v>
      </c>
      <c r="AF539" s="31">
        <v>0</v>
      </c>
      <c r="AG539" s="30">
        <v>0</v>
      </c>
      <c r="AH539" s="31">
        <v>0</v>
      </c>
      <c r="AI539" s="57" t="s">
        <v>37</v>
      </c>
      <c r="AM539" s="15"/>
      <c r="AN539" s="20"/>
      <c r="AO539" s="15"/>
    </row>
    <row r="540" spans="1:41" ht="31.5" x14ac:dyDescent="0.25">
      <c r="A540" s="27" t="s">
        <v>1342</v>
      </c>
      <c r="B540" s="28" t="s">
        <v>230</v>
      </c>
      <c r="C540" s="29" t="s">
        <v>36</v>
      </c>
      <c r="D540" s="30">
        <f>SUM(D541:D559)</f>
        <v>493.05687694999995</v>
      </c>
      <c r="E540" s="30">
        <f t="shared" ref="E540:AG540" si="150">SUM(E541:E559)</f>
        <v>0</v>
      </c>
      <c r="F540" s="30">
        <f t="shared" si="150"/>
        <v>84.705595520000003</v>
      </c>
      <c r="G540" s="30">
        <f t="shared" si="150"/>
        <v>0</v>
      </c>
      <c r="H540" s="30">
        <f t="shared" si="150"/>
        <v>0</v>
      </c>
      <c r="I540" s="30">
        <f t="shared" si="150"/>
        <v>0</v>
      </c>
      <c r="J540" s="30">
        <f t="shared" si="150"/>
        <v>0</v>
      </c>
      <c r="K540" s="30">
        <f t="shared" si="150"/>
        <v>0</v>
      </c>
      <c r="L540" s="30">
        <f t="shared" si="150"/>
        <v>7</v>
      </c>
      <c r="M540" s="30">
        <f t="shared" si="150"/>
        <v>0</v>
      </c>
      <c r="N540" s="30">
        <f t="shared" si="150"/>
        <v>0</v>
      </c>
      <c r="O540" s="30">
        <f t="shared" si="150"/>
        <v>4</v>
      </c>
      <c r="P540" s="30">
        <f t="shared" si="150"/>
        <v>0</v>
      </c>
      <c r="Q540" s="30">
        <f t="shared" si="150"/>
        <v>0</v>
      </c>
      <c r="R540" s="30">
        <f t="shared" si="150"/>
        <v>0</v>
      </c>
      <c r="S540" s="30">
        <f t="shared" si="150"/>
        <v>31.267916669999998</v>
      </c>
      <c r="T540" s="30">
        <f t="shared" si="150"/>
        <v>0</v>
      </c>
      <c r="U540" s="30">
        <f t="shared" si="150"/>
        <v>0</v>
      </c>
      <c r="V540" s="30">
        <f t="shared" si="150"/>
        <v>0</v>
      </c>
      <c r="W540" s="30">
        <f t="shared" si="150"/>
        <v>0</v>
      </c>
      <c r="X540" s="30">
        <f t="shared" si="150"/>
        <v>0</v>
      </c>
      <c r="Y540" s="30">
        <f t="shared" si="150"/>
        <v>7</v>
      </c>
      <c r="Z540" s="30">
        <f t="shared" si="150"/>
        <v>0</v>
      </c>
      <c r="AA540" s="30">
        <f t="shared" si="150"/>
        <v>0</v>
      </c>
      <c r="AB540" s="30">
        <f t="shared" si="150"/>
        <v>0</v>
      </c>
      <c r="AC540" s="30">
        <f t="shared" si="150"/>
        <v>0</v>
      </c>
      <c r="AD540" s="30">
        <f t="shared" si="150"/>
        <v>0</v>
      </c>
      <c r="AE540" s="30">
        <f t="shared" si="150"/>
        <v>0</v>
      </c>
      <c r="AF540" s="31">
        <v>0</v>
      </c>
      <c r="AG540" s="30">
        <f t="shared" si="150"/>
        <v>-53.805595519999997</v>
      </c>
      <c r="AH540" s="31">
        <f t="shared" si="149"/>
        <v>-0.63520709806350228</v>
      </c>
      <c r="AI540" s="57" t="s">
        <v>37</v>
      </c>
      <c r="AM540" s="15"/>
      <c r="AN540" s="20"/>
      <c r="AO540" s="15"/>
    </row>
    <row r="541" spans="1:41" ht="31.5" x14ac:dyDescent="0.25">
      <c r="A541" s="33" t="s">
        <v>1342</v>
      </c>
      <c r="B541" s="82" t="s">
        <v>1343</v>
      </c>
      <c r="C541" s="34" t="s">
        <v>1344</v>
      </c>
      <c r="D541" s="35">
        <v>54.320999999999998</v>
      </c>
      <c r="E541" s="35">
        <v>0</v>
      </c>
      <c r="F541" s="35">
        <v>0</v>
      </c>
      <c r="G541" s="35">
        <v>0</v>
      </c>
      <c r="H541" s="35">
        <v>0</v>
      </c>
      <c r="I541" s="35">
        <v>0</v>
      </c>
      <c r="J541" s="35">
        <v>0</v>
      </c>
      <c r="K541" s="35">
        <v>0</v>
      </c>
      <c r="L541" s="35">
        <v>0</v>
      </c>
      <c r="M541" s="35">
        <v>0</v>
      </c>
      <c r="N541" s="35">
        <v>0</v>
      </c>
      <c r="O541" s="35">
        <v>0</v>
      </c>
      <c r="P541" s="35">
        <v>0</v>
      </c>
      <c r="Q541" s="35">
        <v>0</v>
      </c>
      <c r="R541" s="35">
        <v>0</v>
      </c>
      <c r="S541" s="35">
        <v>0</v>
      </c>
      <c r="T541" s="35">
        <v>0</v>
      </c>
      <c r="U541" s="35">
        <v>0</v>
      </c>
      <c r="V541" s="35">
        <v>0</v>
      </c>
      <c r="W541" s="35">
        <v>0</v>
      </c>
      <c r="X541" s="35">
        <v>0</v>
      </c>
      <c r="Y541" s="35">
        <v>0</v>
      </c>
      <c r="Z541" s="35">
        <v>0</v>
      </c>
      <c r="AA541" s="35">
        <v>0</v>
      </c>
      <c r="AB541" s="35">
        <v>0</v>
      </c>
      <c r="AC541" s="35">
        <v>0</v>
      </c>
      <c r="AD541" s="35">
        <v>0</v>
      </c>
      <c r="AE541" s="35">
        <f t="shared" ref="AE541:AE558" si="151">R541-E541</f>
        <v>0</v>
      </c>
      <c r="AF541" s="96">
        <v>0</v>
      </c>
      <c r="AG541" s="35">
        <f t="shared" ref="AG541:AG558" si="152">S541-F541</f>
        <v>0</v>
      </c>
      <c r="AH541" s="96">
        <v>0</v>
      </c>
      <c r="AI541" s="48" t="s">
        <v>37</v>
      </c>
      <c r="AM541" s="15"/>
      <c r="AN541" s="20"/>
      <c r="AO541" s="15"/>
    </row>
    <row r="542" spans="1:41" ht="31.5" x14ac:dyDescent="0.25">
      <c r="A542" s="33" t="s">
        <v>1342</v>
      </c>
      <c r="B542" s="82" t="s">
        <v>1345</v>
      </c>
      <c r="C542" s="34" t="s">
        <v>1346</v>
      </c>
      <c r="D542" s="35">
        <v>131.333</v>
      </c>
      <c r="E542" s="35">
        <v>0</v>
      </c>
      <c r="F542" s="35">
        <v>0</v>
      </c>
      <c r="G542" s="35">
        <v>0</v>
      </c>
      <c r="H542" s="35">
        <v>0</v>
      </c>
      <c r="I542" s="35">
        <v>0</v>
      </c>
      <c r="J542" s="35">
        <v>0</v>
      </c>
      <c r="K542" s="35">
        <v>0</v>
      </c>
      <c r="L542" s="35">
        <v>0</v>
      </c>
      <c r="M542" s="35">
        <v>0</v>
      </c>
      <c r="N542" s="35">
        <v>0</v>
      </c>
      <c r="O542" s="35">
        <v>0</v>
      </c>
      <c r="P542" s="35">
        <v>0</v>
      </c>
      <c r="Q542" s="35">
        <v>0</v>
      </c>
      <c r="R542" s="35">
        <v>0</v>
      </c>
      <c r="S542" s="35">
        <v>0</v>
      </c>
      <c r="T542" s="35">
        <v>0</v>
      </c>
      <c r="U542" s="35">
        <v>0</v>
      </c>
      <c r="V542" s="35">
        <v>0</v>
      </c>
      <c r="W542" s="35">
        <v>0</v>
      </c>
      <c r="X542" s="35">
        <v>0</v>
      </c>
      <c r="Y542" s="35">
        <v>0</v>
      </c>
      <c r="Z542" s="35">
        <v>0</v>
      </c>
      <c r="AA542" s="35">
        <v>0</v>
      </c>
      <c r="AB542" s="35">
        <v>0</v>
      </c>
      <c r="AC542" s="35">
        <v>0</v>
      </c>
      <c r="AD542" s="35">
        <v>0</v>
      </c>
      <c r="AE542" s="35">
        <f t="shared" si="151"/>
        <v>0</v>
      </c>
      <c r="AF542" s="96">
        <v>0</v>
      </c>
      <c r="AG542" s="35">
        <f t="shared" si="152"/>
        <v>0</v>
      </c>
      <c r="AH542" s="96">
        <v>0</v>
      </c>
      <c r="AI542" s="48" t="s">
        <v>37</v>
      </c>
      <c r="AM542" s="15"/>
      <c r="AN542" s="20"/>
      <c r="AO542" s="15"/>
    </row>
    <row r="543" spans="1:41" ht="31.5" x14ac:dyDescent="0.25">
      <c r="A543" s="33" t="s">
        <v>1342</v>
      </c>
      <c r="B543" s="82" t="s">
        <v>1347</v>
      </c>
      <c r="C543" s="34" t="s">
        <v>1348</v>
      </c>
      <c r="D543" s="35">
        <v>62.811999999999998</v>
      </c>
      <c r="E543" s="35">
        <v>0</v>
      </c>
      <c r="F543" s="35">
        <v>0</v>
      </c>
      <c r="G543" s="35">
        <v>0</v>
      </c>
      <c r="H543" s="35">
        <v>0</v>
      </c>
      <c r="I543" s="35">
        <v>0</v>
      </c>
      <c r="J543" s="35">
        <v>0</v>
      </c>
      <c r="K543" s="35">
        <v>0</v>
      </c>
      <c r="L543" s="35">
        <v>0</v>
      </c>
      <c r="M543" s="35">
        <v>0</v>
      </c>
      <c r="N543" s="35">
        <v>0</v>
      </c>
      <c r="O543" s="35">
        <v>0</v>
      </c>
      <c r="P543" s="35">
        <v>0</v>
      </c>
      <c r="Q543" s="35">
        <v>0</v>
      </c>
      <c r="R543" s="35">
        <v>0</v>
      </c>
      <c r="S543" s="35">
        <v>0</v>
      </c>
      <c r="T543" s="35">
        <v>0</v>
      </c>
      <c r="U543" s="35">
        <v>0</v>
      </c>
      <c r="V543" s="35">
        <v>0</v>
      </c>
      <c r="W543" s="35">
        <v>0</v>
      </c>
      <c r="X543" s="35">
        <v>0</v>
      </c>
      <c r="Y543" s="35">
        <v>0</v>
      </c>
      <c r="Z543" s="35">
        <v>0</v>
      </c>
      <c r="AA543" s="35">
        <v>0</v>
      </c>
      <c r="AB543" s="35">
        <v>0</v>
      </c>
      <c r="AC543" s="35">
        <v>0</v>
      </c>
      <c r="AD543" s="35">
        <v>0</v>
      </c>
      <c r="AE543" s="35">
        <f t="shared" si="151"/>
        <v>0</v>
      </c>
      <c r="AF543" s="96">
        <v>0</v>
      </c>
      <c r="AG543" s="35">
        <f t="shared" si="152"/>
        <v>0</v>
      </c>
      <c r="AH543" s="96">
        <v>0</v>
      </c>
      <c r="AI543" s="48" t="s">
        <v>37</v>
      </c>
      <c r="AM543" s="15"/>
      <c r="AN543" s="20"/>
      <c r="AO543" s="15"/>
    </row>
    <row r="544" spans="1:41" ht="31.5" x14ac:dyDescent="0.25">
      <c r="A544" s="33" t="s">
        <v>1342</v>
      </c>
      <c r="B544" s="82" t="s">
        <v>1349</v>
      </c>
      <c r="C544" s="34" t="s">
        <v>1350</v>
      </c>
      <c r="D544" s="35">
        <v>32.87116795</v>
      </c>
      <c r="E544" s="35">
        <v>0</v>
      </c>
      <c r="F544" s="35">
        <v>0</v>
      </c>
      <c r="G544" s="35">
        <v>0</v>
      </c>
      <c r="H544" s="35">
        <v>0</v>
      </c>
      <c r="I544" s="35">
        <v>0</v>
      </c>
      <c r="J544" s="35">
        <v>0</v>
      </c>
      <c r="K544" s="35">
        <v>0</v>
      </c>
      <c r="L544" s="35">
        <v>0</v>
      </c>
      <c r="M544" s="35">
        <v>0</v>
      </c>
      <c r="N544" s="35">
        <v>0</v>
      </c>
      <c r="O544" s="35">
        <v>0</v>
      </c>
      <c r="P544" s="35">
        <v>0</v>
      </c>
      <c r="Q544" s="35">
        <v>0</v>
      </c>
      <c r="R544" s="35">
        <v>0</v>
      </c>
      <c r="S544" s="35">
        <v>0</v>
      </c>
      <c r="T544" s="35">
        <v>0</v>
      </c>
      <c r="U544" s="35">
        <v>0</v>
      </c>
      <c r="V544" s="35">
        <v>0</v>
      </c>
      <c r="W544" s="35">
        <v>0</v>
      </c>
      <c r="X544" s="35">
        <v>0</v>
      </c>
      <c r="Y544" s="35">
        <v>0</v>
      </c>
      <c r="Z544" s="35">
        <v>0</v>
      </c>
      <c r="AA544" s="35">
        <v>0</v>
      </c>
      <c r="AB544" s="35">
        <v>0</v>
      </c>
      <c r="AC544" s="35">
        <v>0</v>
      </c>
      <c r="AD544" s="35">
        <v>0</v>
      </c>
      <c r="AE544" s="35">
        <f t="shared" si="151"/>
        <v>0</v>
      </c>
      <c r="AF544" s="96">
        <v>0</v>
      </c>
      <c r="AG544" s="35">
        <f t="shared" si="152"/>
        <v>0</v>
      </c>
      <c r="AH544" s="96">
        <v>0</v>
      </c>
      <c r="AI544" s="48" t="s">
        <v>37</v>
      </c>
      <c r="AM544" s="15"/>
      <c r="AN544" s="20"/>
      <c r="AO544" s="15"/>
    </row>
    <row r="545" spans="1:41" ht="31.5" x14ac:dyDescent="0.25">
      <c r="A545" s="33" t="s">
        <v>1342</v>
      </c>
      <c r="B545" s="82" t="s">
        <v>1351</v>
      </c>
      <c r="C545" s="34" t="s">
        <v>1352</v>
      </c>
      <c r="D545" s="35">
        <v>6.71</v>
      </c>
      <c r="E545" s="35">
        <v>0</v>
      </c>
      <c r="F545" s="35">
        <v>0</v>
      </c>
      <c r="G545" s="35">
        <v>0</v>
      </c>
      <c r="H545" s="35">
        <v>0</v>
      </c>
      <c r="I545" s="35">
        <v>0</v>
      </c>
      <c r="J545" s="35">
        <v>0</v>
      </c>
      <c r="K545" s="35">
        <v>0</v>
      </c>
      <c r="L545" s="35">
        <v>0</v>
      </c>
      <c r="M545" s="35">
        <v>0</v>
      </c>
      <c r="N545" s="35">
        <v>0</v>
      </c>
      <c r="O545" s="35">
        <v>0</v>
      </c>
      <c r="P545" s="35">
        <v>0</v>
      </c>
      <c r="Q545" s="35">
        <v>0</v>
      </c>
      <c r="R545" s="35">
        <v>0</v>
      </c>
      <c r="S545" s="35">
        <v>0</v>
      </c>
      <c r="T545" s="35">
        <v>0</v>
      </c>
      <c r="U545" s="35">
        <v>0</v>
      </c>
      <c r="V545" s="35">
        <v>0</v>
      </c>
      <c r="W545" s="35">
        <v>0</v>
      </c>
      <c r="X545" s="35">
        <v>0</v>
      </c>
      <c r="Y545" s="35">
        <v>0</v>
      </c>
      <c r="Z545" s="35">
        <v>0</v>
      </c>
      <c r="AA545" s="35">
        <v>0</v>
      </c>
      <c r="AB545" s="35">
        <v>0</v>
      </c>
      <c r="AC545" s="35">
        <v>0</v>
      </c>
      <c r="AD545" s="35">
        <v>0</v>
      </c>
      <c r="AE545" s="35">
        <f t="shared" si="151"/>
        <v>0</v>
      </c>
      <c r="AF545" s="96">
        <v>0</v>
      </c>
      <c r="AG545" s="35">
        <f t="shared" si="152"/>
        <v>0</v>
      </c>
      <c r="AH545" s="96">
        <v>0</v>
      </c>
      <c r="AI545" s="48" t="s">
        <v>37</v>
      </c>
      <c r="AM545" s="15"/>
      <c r="AN545" s="20"/>
      <c r="AO545" s="15"/>
    </row>
    <row r="546" spans="1:41" ht="31.5" x14ac:dyDescent="0.25">
      <c r="A546" s="33" t="s">
        <v>1342</v>
      </c>
      <c r="B546" s="82" t="s">
        <v>1353</v>
      </c>
      <c r="C546" s="34" t="s">
        <v>1354</v>
      </c>
      <c r="D546" s="35">
        <v>11.546019980000001</v>
      </c>
      <c r="E546" s="35">
        <v>0</v>
      </c>
      <c r="F546" s="35">
        <v>0</v>
      </c>
      <c r="G546" s="35">
        <v>0</v>
      </c>
      <c r="H546" s="35">
        <v>0</v>
      </c>
      <c r="I546" s="35">
        <v>0</v>
      </c>
      <c r="J546" s="35">
        <v>0</v>
      </c>
      <c r="K546" s="35">
        <v>0</v>
      </c>
      <c r="L546" s="35">
        <v>0</v>
      </c>
      <c r="M546" s="35">
        <v>0</v>
      </c>
      <c r="N546" s="35">
        <v>0</v>
      </c>
      <c r="O546" s="35">
        <v>0</v>
      </c>
      <c r="P546" s="35">
        <v>0</v>
      </c>
      <c r="Q546" s="35">
        <v>0</v>
      </c>
      <c r="R546" s="35">
        <v>0</v>
      </c>
      <c r="S546" s="35">
        <v>0</v>
      </c>
      <c r="T546" s="35">
        <v>0</v>
      </c>
      <c r="U546" s="35">
        <v>0</v>
      </c>
      <c r="V546" s="35">
        <v>0</v>
      </c>
      <c r="W546" s="35">
        <v>0</v>
      </c>
      <c r="X546" s="35">
        <v>0</v>
      </c>
      <c r="Y546" s="35">
        <v>0</v>
      </c>
      <c r="Z546" s="35">
        <v>0</v>
      </c>
      <c r="AA546" s="35">
        <v>0</v>
      </c>
      <c r="AB546" s="35">
        <v>0</v>
      </c>
      <c r="AC546" s="35">
        <v>0</v>
      </c>
      <c r="AD546" s="35">
        <v>0</v>
      </c>
      <c r="AE546" s="35">
        <f t="shared" si="151"/>
        <v>0</v>
      </c>
      <c r="AF546" s="96">
        <v>0</v>
      </c>
      <c r="AG546" s="35">
        <f t="shared" si="152"/>
        <v>0</v>
      </c>
      <c r="AH546" s="96">
        <v>0</v>
      </c>
      <c r="AI546" s="48" t="s">
        <v>37</v>
      </c>
      <c r="AM546" s="15"/>
      <c r="AN546" s="20"/>
      <c r="AO546" s="15"/>
    </row>
    <row r="547" spans="1:41" ht="47.25" x14ac:dyDescent="0.25">
      <c r="A547" s="33" t="s">
        <v>1342</v>
      </c>
      <c r="B547" s="82" t="s">
        <v>1355</v>
      </c>
      <c r="C547" s="34" t="s">
        <v>1356</v>
      </c>
      <c r="D547" s="35">
        <v>13.22034</v>
      </c>
      <c r="E547" s="35">
        <v>0</v>
      </c>
      <c r="F547" s="35">
        <v>0</v>
      </c>
      <c r="G547" s="35">
        <v>0</v>
      </c>
      <c r="H547" s="35">
        <v>0</v>
      </c>
      <c r="I547" s="35">
        <v>0</v>
      </c>
      <c r="J547" s="35">
        <v>0</v>
      </c>
      <c r="K547" s="35">
        <v>0</v>
      </c>
      <c r="L547" s="35">
        <v>0</v>
      </c>
      <c r="M547" s="35">
        <v>0</v>
      </c>
      <c r="N547" s="35">
        <v>0</v>
      </c>
      <c r="O547" s="35">
        <v>0</v>
      </c>
      <c r="P547" s="35">
        <v>0</v>
      </c>
      <c r="Q547" s="35">
        <v>0</v>
      </c>
      <c r="R547" s="35">
        <v>0</v>
      </c>
      <c r="S547" s="35">
        <v>0</v>
      </c>
      <c r="T547" s="35">
        <v>0</v>
      </c>
      <c r="U547" s="35">
        <v>0</v>
      </c>
      <c r="V547" s="35">
        <v>0</v>
      </c>
      <c r="W547" s="35">
        <v>0</v>
      </c>
      <c r="X547" s="35">
        <v>0</v>
      </c>
      <c r="Y547" s="35">
        <v>0</v>
      </c>
      <c r="Z547" s="35">
        <v>0</v>
      </c>
      <c r="AA547" s="35">
        <v>0</v>
      </c>
      <c r="AB547" s="35">
        <v>0</v>
      </c>
      <c r="AC547" s="35">
        <v>0</v>
      </c>
      <c r="AD547" s="35">
        <v>0</v>
      </c>
      <c r="AE547" s="35">
        <f t="shared" si="151"/>
        <v>0</v>
      </c>
      <c r="AF547" s="96">
        <v>0</v>
      </c>
      <c r="AG547" s="35">
        <f t="shared" si="152"/>
        <v>0</v>
      </c>
      <c r="AH547" s="96">
        <v>0</v>
      </c>
      <c r="AI547" s="48" t="s">
        <v>37</v>
      </c>
      <c r="AM547" s="15"/>
      <c r="AN547" s="20"/>
      <c r="AO547" s="15"/>
    </row>
    <row r="548" spans="1:41" ht="47.25" x14ac:dyDescent="0.25">
      <c r="A548" s="33" t="s">
        <v>1342</v>
      </c>
      <c r="B548" s="82" t="s">
        <v>1357</v>
      </c>
      <c r="C548" s="34" t="s">
        <v>1358</v>
      </c>
      <c r="D548" s="35">
        <v>4.0110319400000005</v>
      </c>
      <c r="E548" s="35">
        <v>0</v>
      </c>
      <c r="F548" s="35">
        <v>4.0110319400000005</v>
      </c>
      <c r="G548" s="35">
        <v>0</v>
      </c>
      <c r="H548" s="35">
        <v>0</v>
      </c>
      <c r="I548" s="35">
        <v>0</v>
      </c>
      <c r="J548" s="35">
        <v>0</v>
      </c>
      <c r="K548" s="35" t="s">
        <v>1359</v>
      </c>
      <c r="L548" s="35">
        <v>1</v>
      </c>
      <c r="M548" s="35">
        <v>0</v>
      </c>
      <c r="N548" s="35">
        <v>0</v>
      </c>
      <c r="O548" s="35">
        <v>0</v>
      </c>
      <c r="P548" s="35">
        <v>0</v>
      </c>
      <c r="Q548" s="35">
        <v>0</v>
      </c>
      <c r="R548" s="35">
        <v>0</v>
      </c>
      <c r="S548" s="35">
        <v>0</v>
      </c>
      <c r="T548" s="35">
        <v>0</v>
      </c>
      <c r="U548" s="35">
        <v>0</v>
      </c>
      <c r="V548" s="35">
        <v>0</v>
      </c>
      <c r="W548" s="35">
        <v>0</v>
      </c>
      <c r="X548" s="35">
        <v>0</v>
      </c>
      <c r="Y548" s="35">
        <v>0</v>
      </c>
      <c r="Z548" s="35">
        <v>0</v>
      </c>
      <c r="AA548" s="35">
        <v>0</v>
      </c>
      <c r="AB548" s="35">
        <v>0</v>
      </c>
      <c r="AC548" s="35">
        <v>0</v>
      </c>
      <c r="AD548" s="35">
        <v>0</v>
      </c>
      <c r="AE548" s="35">
        <f t="shared" si="151"/>
        <v>0</v>
      </c>
      <c r="AF548" s="96">
        <v>0</v>
      </c>
      <c r="AG548" s="35">
        <f t="shared" si="152"/>
        <v>-4.0110319400000005</v>
      </c>
      <c r="AH548" s="96">
        <f t="shared" si="149"/>
        <v>-1</v>
      </c>
      <c r="AI548" s="48" t="s">
        <v>1360</v>
      </c>
      <c r="AM548" s="15"/>
      <c r="AN548" s="20"/>
      <c r="AO548" s="15"/>
    </row>
    <row r="549" spans="1:41" ht="47.25" x14ac:dyDescent="0.25">
      <c r="A549" s="33" t="s">
        <v>1342</v>
      </c>
      <c r="B549" s="82" t="s">
        <v>1361</v>
      </c>
      <c r="C549" s="34" t="s">
        <v>1362</v>
      </c>
      <c r="D549" s="35">
        <v>2.6929612100000004</v>
      </c>
      <c r="E549" s="35">
        <v>0</v>
      </c>
      <c r="F549" s="35">
        <v>2.6929612100000004</v>
      </c>
      <c r="G549" s="35">
        <v>0</v>
      </c>
      <c r="H549" s="35">
        <v>0</v>
      </c>
      <c r="I549" s="35">
        <v>0</v>
      </c>
      <c r="J549" s="35">
        <v>0</v>
      </c>
      <c r="K549" s="35" t="s">
        <v>1363</v>
      </c>
      <c r="L549" s="35">
        <v>2</v>
      </c>
      <c r="M549" s="35">
        <v>0</v>
      </c>
      <c r="N549" s="35">
        <v>0</v>
      </c>
      <c r="O549" s="35">
        <v>0</v>
      </c>
      <c r="P549" s="35">
        <v>0</v>
      </c>
      <c r="Q549" s="35">
        <v>0</v>
      </c>
      <c r="R549" s="35">
        <v>0</v>
      </c>
      <c r="S549" s="35">
        <v>2.7</v>
      </c>
      <c r="T549" s="35">
        <v>0</v>
      </c>
      <c r="U549" s="35">
        <v>0</v>
      </c>
      <c r="V549" s="35">
        <v>0</v>
      </c>
      <c r="W549" s="35">
        <v>0</v>
      </c>
      <c r="X549" s="35" t="s">
        <v>1364</v>
      </c>
      <c r="Y549" s="35">
        <v>2</v>
      </c>
      <c r="Z549" s="35">
        <v>0</v>
      </c>
      <c r="AA549" s="35">
        <v>0</v>
      </c>
      <c r="AB549" s="35">
        <v>0</v>
      </c>
      <c r="AC549" s="35">
        <v>0</v>
      </c>
      <c r="AD549" s="35">
        <v>0</v>
      </c>
      <c r="AE549" s="35">
        <f t="shared" si="151"/>
        <v>0</v>
      </c>
      <c r="AF549" s="96">
        <v>0</v>
      </c>
      <c r="AG549" s="35">
        <f t="shared" si="152"/>
        <v>7.0387899999997394E-3</v>
      </c>
      <c r="AH549" s="96">
        <f t="shared" si="149"/>
        <v>2.6137732596600372E-3</v>
      </c>
      <c r="AI549" s="48" t="s">
        <v>37</v>
      </c>
      <c r="AM549" s="15"/>
      <c r="AN549" s="20"/>
      <c r="AO549" s="15"/>
    </row>
    <row r="550" spans="1:41" ht="47.25" x14ac:dyDescent="0.25">
      <c r="A550" s="33" t="s">
        <v>1342</v>
      </c>
      <c r="B550" s="82" t="s">
        <v>1365</v>
      </c>
      <c r="C550" s="34" t="s">
        <v>1366</v>
      </c>
      <c r="D550" s="35">
        <v>16.28396978</v>
      </c>
      <c r="E550" s="35">
        <v>0</v>
      </c>
      <c r="F550" s="35">
        <v>0</v>
      </c>
      <c r="G550" s="35">
        <v>0</v>
      </c>
      <c r="H550" s="35">
        <v>0</v>
      </c>
      <c r="I550" s="35">
        <v>0</v>
      </c>
      <c r="J550" s="35">
        <v>0</v>
      </c>
      <c r="K550" s="35">
        <v>0</v>
      </c>
      <c r="L550" s="35">
        <v>0</v>
      </c>
      <c r="M550" s="35">
        <v>0</v>
      </c>
      <c r="N550" s="35">
        <v>0</v>
      </c>
      <c r="O550" s="35">
        <v>0</v>
      </c>
      <c r="P550" s="35">
        <v>0</v>
      </c>
      <c r="Q550" s="35">
        <v>0</v>
      </c>
      <c r="R550" s="35">
        <v>0</v>
      </c>
      <c r="S550" s="35">
        <v>0</v>
      </c>
      <c r="T550" s="35">
        <v>0</v>
      </c>
      <c r="U550" s="35">
        <v>0</v>
      </c>
      <c r="V550" s="35">
        <v>0</v>
      </c>
      <c r="W550" s="35">
        <v>0</v>
      </c>
      <c r="X550" s="35">
        <v>0</v>
      </c>
      <c r="Y550" s="35">
        <v>0</v>
      </c>
      <c r="Z550" s="35">
        <v>0</v>
      </c>
      <c r="AA550" s="35">
        <v>0</v>
      </c>
      <c r="AB550" s="35">
        <v>0</v>
      </c>
      <c r="AC550" s="35">
        <v>0</v>
      </c>
      <c r="AD550" s="35">
        <v>0</v>
      </c>
      <c r="AE550" s="35">
        <f t="shared" si="151"/>
        <v>0</v>
      </c>
      <c r="AF550" s="96">
        <v>0</v>
      </c>
      <c r="AG550" s="35">
        <f t="shared" si="152"/>
        <v>0</v>
      </c>
      <c r="AH550" s="96">
        <v>0</v>
      </c>
      <c r="AI550" s="48" t="s">
        <v>37</v>
      </c>
      <c r="AM550" s="15"/>
      <c r="AN550" s="20"/>
      <c r="AO550" s="15"/>
    </row>
    <row r="551" spans="1:41" ht="94.5" x14ac:dyDescent="0.25">
      <c r="A551" s="33" t="s">
        <v>1342</v>
      </c>
      <c r="B551" s="82" t="s">
        <v>1367</v>
      </c>
      <c r="C551" s="34" t="s">
        <v>1368</v>
      </c>
      <c r="D551" s="35">
        <v>24.725446159999997</v>
      </c>
      <c r="E551" s="35">
        <v>0</v>
      </c>
      <c r="F551" s="35">
        <v>0</v>
      </c>
      <c r="G551" s="35">
        <v>0</v>
      </c>
      <c r="H551" s="35">
        <v>0</v>
      </c>
      <c r="I551" s="35">
        <v>0</v>
      </c>
      <c r="J551" s="35">
        <v>0</v>
      </c>
      <c r="K551" s="35">
        <v>0</v>
      </c>
      <c r="L551" s="35">
        <v>0</v>
      </c>
      <c r="M551" s="35">
        <v>0</v>
      </c>
      <c r="N551" s="35">
        <v>0</v>
      </c>
      <c r="O551" s="35">
        <v>0</v>
      </c>
      <c r="P551" s="35">
        <v>0</v>
      </c>
      <c r="Q551" s="35">
        <v>0</v>
      </c>
      <c r="R551" s="35">
        <v>0</v>
      </c>
      <c r="S551" s="35">
        <v>0</v>
      </c>
      <c r="T551" s="35">
        <v>0</v>
      </c>
      <c r="U551" s="35">
        <v>0</v>
      </c>
      <c r="V551" s="35">
        <v>0</v>
      </c>
      <c r="W551" s="35">
        <v>0</v>
      </c>
      <c r="X551" s="35">
        <v>0</v>
      </c>
      <c r="Y551" s="35">
        <v>0</v>
      </c>
      <c r="Z551" s="35">
        <v>0</v>
      </c>
      <c r="AA551" s="35">
        <v>0</v>
      </c>
      <c r="AB551" s="35">
        <v>0</v>
      </c>
      <c r="AC551" s="35">
        <v>0</v>
      </c>
      <c r="AD551" s="35">
        <v>0</v>
      </c>
      <c r="AE551" s="35">
        <f t="shared" si="151"/>
        <v>0</v>
      </c>
      <c r="AF551" s="96">
        <v>0</v>
      </c>
      <c r="AG551" s="35">
        <f t="shared" si="152"/>
        <v>0</v>
      </c>
      <c r="AH551" s="96">
        <v>0</v>
      </c>
      <c r="AI551" s="48" t="s">
        <v>37</v>
      </c>
      <c r="AM551" s="15"/>
      <c r="AN551" s="20"/>
      <c r="AO551" s="15"/>
    </row>
    <row r="552" spans="1:41" ht="63" x14ac:dyDescent="0.25">
      <c r="A552" s="33" t="s">
        <v>1342</v>
      </c>
      <c r="B552" s="82" t="s">
        <v>1369</v>
      </c>
      <c r="C552" s="34" t="s">
        <v>1370</v>
      </c>
      <c r="D552" s="35">
        <v>15.078869910000002</v>
      </c>
      <c r="E552" s="35">
        <v>0</v>
      </c>
      <c r="F552" s="35">
        <v>6.7086955399999999</v>
      </c>
      <c r="G552" s="35">
        <v>0</v>
      </c>
      <c r="H552" s="35">
        <v>0</v>
      </c>
      <c r="I552" s="35">
        <v>0</v>
      </c>
      <c r="J552" s="35">
        <v>0</v>
      </c>
      <c r="K552" s="35" t="s">
        <v>1371</v>
      </c>
      <c r="L552" s="35">
        <v>2</v>
      </c>
      <c r="M552" s="35">
        <v>0</v>
      </c>
      <c r="N552" s="35">
        <v>0</v>
      </c>
      <c r="O552" s="35">
        <v>0</v>
      </c>
      <c r="P552" s="35">
        <v>0</v>
      </c>
      <c r="Q552" s="35">
        <v>0</v>
      </c>
      <c r="R552" s="35">
        <v>0</v>
      </c>
      <c r="S552" s="35">
        <v>0</v>
      </c>
      <c r="T552" s="35">
        <v>0</v>
      </c>
      <c r="U552" s="35">
        <v>0</v>
      </c>
      <c r="V552" s="35">
        <v>0</v>
      </c>
      <c r="W552" s="35">
        <v>0</v>
      </c>
      <c r="X552" s="35">
        <v>0</v>
      </c>
      <c r="Y552" s="35">
        <v>0</v>
      </c>
      <c r="Z552" s="35">
        <v>0</v>
      </c>
      <c r="AA552" s="35">
        <v>0</v>
      </c>
      <c r="AB552" s="35">
        <v>0</v>
      </c>
      <c r="AC552" s="35">
        <v>0</v>
      </c>
      <c r="AD552" s="35">
        <v>0</v>
      </c>
      <c r="AE552" s="35">
        <f t="shared" si="151"/>
        <v>0</v>
      </c>
      <c r="AF552" s="96">
        <v>0</v>
      </c>
      <c r="AG552" s="35">
        <f t="shared" si="152"/>
        <v>-6.7086955399999999</v>
      </c>
      <c r="AH552" s="96">
        <f t="shared" si="149"/>
        <v>-1</v>
      </c>
      <c r="AI552" s="48" t="s">
        <v>1372</v>
      </c>
      <c r="AM552" s="15"/>
      <c r="AN552" s="20"/>
      <c r="AO552" s="15"/>
    </row>
    <row r="553" spans="1:41" ht="31.5" x14ac:dyDescent="0.25">
      <c r="A553" s="33" t="s">
        <v>1342</v>
      </c>
      <c r="B553" s="85" t="s">
        <v>1373</v>
      </c>
      <c r="C553" s="35" t="s">
        <v>1374</v>
      </c>
      <c r="D553" s="35">
        <v>23.117193310000001</v>
      </c>
      <c r="E553" s="35">
        <v>0</v>
      </c>
      <c r="F553" s="35">
        <v>0</v>
      </c>
      <c r="G553" s="35">
        <v>0</v>
      </c>
      <c r="H553" s="35">
        <v>0</v>
      </c>
      <c r="I553" s="35">
        <v>0</v>
      </c>
      <c r="J553" s="35">
        <v>0</v>
      </c>
      <c r="K553" s="35">
        <v>0</v>
      </c>
      <c r="L553" s="35">
        <v>0</v>
      </c>
      <c r="M553" s="35">
        <v>0</v>
      </c>
      <c r="N553" s="35">
        <v>0</v>
      </c>
      <c r="O553" s="35">
        <v>0</v>
      </c>
      <c r="P553" s="35">
        <v>0</v>
      </c>
      <c r="Q553" s="35">
        <v>0</v>
      </c>
      <c r="R553" s="35">
        <v>0</v>
      </c>
      <c r="S553" s="35">
        <v>0</v>
      </c>
      <c r="T553" s="35">
        <v>0</v>
      </c>
      <c r="U553" s="35">
        <v>0</v>
      </c>
      <c r="V553" s="35">
        <v>0</v>
      </c>
      <c r="W553" s="35">
        <v>0</v>
      </c>
      <c r="X553" s="35">
        <v>0</v>
      </c>
      <c r="Y553" s="35">
        <v>0</v>
      </c>
      <c r="Z553" s="35">
        <v>0</v>
      </c>
      <c r="AA553" s="35">
        <v>0</v>
      </c>
      <c r="AB553" s="35">
        <v>0</v>
      </c>
      <c r="AC553" s="35">
        <v>0</v>
      </c>
      <c r="AD553" s="35">
        <v>0</v>
      </c>
      <c r="AE553" s="35">
        <f t="shared" si="151"/>
        <v>0</v>
      </c>
      <c r="AF553" s="96">
        <v>0</v>
      </c>
      <c r="AG553" s="35">
        <f t="shared" si="152"/>
        <v>0</v>
      </c>
      <c r="AH553" s="96">
        <v>0</v>
      </c>
      <c r="AI553" s="48" t="s">
        <v>37</v>
      </c>
      <c r="AM553" s="15"/>
      <c r="AN553" s="20"/>
      <c r="AO553" s="15"/>
    </row>
    <row r="554" spans="1:41" ht="47.25" x14ac:dyDescent="0.25">
      <c r="A554" s="33" t="s">
        <v>1342</v>
      </c>
      <c r="B554" s="85" t="s">
        <v>1375</v>
      </c>
      <c r="C554" s="35" t="s">
        <v>1376</v>
      </c>
      <c r="D554" s="35">
        <v>10</v>
      </c>
      <c r="E554" s="35">
        <v>0</v>
      </c>
      <c r="F554" s="35">
        <v>10</v>
      </c>
      <c r="G554" s="35">
        <v>0</v>
      </c>
      <c r="H554" s="35">
        <v>0</v>
      </c>
      <c r="I554" s="35">
        <v>0</v>
      </c>
      <c r="J554" s="35">
        <v>0</v>
      </c>
      <c r="K554" s="35" t="s">
        <v>1377</v>
      </c>
      <c r="L554" s="35">
        <v>1</v>
      </c>
      <c r="M554" s="35">
        <v>0</v>
      </c>
      <c r="N554" s="35">
        <v>0</v>
      </c>
      <c r="O554" s="35">
        <v>0</v>
      </c>
      <c r="P554" s="35">
        <v>0</v>
      </c>
      <c r="Q554" s="35">
        <v>0</v>
      </c>
      <c r="R554" s="35">
        <v>0</v>
      </c>
      <c r="S554" s="35">
        <v>0</v>
      </c>
      <c r="T554" s="35">
        <v>0</v>
      </c>
      <c r="U554" s="35">
        <v>0</v>
      </c>
      <c r="V554" s="35">
        <v>0</v>
      </c>
      <c r="W554" s="35">
        <v>0</v>
      </c>
      <c r="X554" s="35">
        <v>0</v>
      </c>
      <c r="Y554" s="35">
        <v>0</v>
      </c>
      <c r="Z554" s="35">
        <v>0</v>
      </c>
      <c r="AA554" s="35">
        <v>0</v>
      </c>
      <c r="AB554" s="35">
        <v>0</v>
      </c>
      <c r="AC554" s="35">
        <v>0</v>
      </c>
      <c r="AD554" s="35">
        <v>0</v>
      </c>
      <c r="AE554" s="35">
        <f t="shared" si="151"/>
        <v>0</v>
      </c>
      <c r="AF554" s="96">
        <v>0</v>
      </c>
      <c r="AG554" s="35">
        <f t="shared" si="152"/>
        <v>-10</v>
      </c>
      <c r="AH554" s="96">
        <f t="shared" si="149"/>
        <v>-1</v>
      </c>
      <c r="AI554" s="48" t="s">
        <v>1378</v>
      </c>
      <c r="AM554" s="15"/>
      <c r="AN554" s="20"/>
      <c r="AO554" s="15"/>
    </row>
    <row r="555" spans="1:41" ht="47.25" x14ac:dyDescent="0.25">
      <c r="A555" s="33" t="s">
        <v>1342</v>
      </c>
      <c r="B555" s="95" t="s">
        <v>1379</v>
      </c>
      <c r="C555" s="44" t="s">
        <v>1380</v>
      </c>
      <c r="D555" s="35">
        <v>27.73093188</v>
      </c>
      <c r="E555" s="35">
        <v>0</v>
      </c>
      <c r="F555" s="35">
        <v>27.73093188</v>
      </c>
      <c r="G555" s="35">
        <v>0</v>
      </c>
      <c r="H555" s="35">
        <v>0</v>
      </c>
      <c r="I555" s="35">
        <v>0</v>
      </c>
      <c r="J555" s="35">
        <v>0</v>
      </c>
      <c r="K555" s="35" t="s">
        <v>1381</v>
      </c>
      <c r="L555" s="35">
        <v>1</v>
      </c>
      <c r="M555" s="35">
        <v>0</v>
      </c>
      <c r="N555" s="35">
        <v>0</v>
      </c>
      <c r="O555" s="35">
        <v>0</v>
      </c>
      <c r="P555" s="35">
        <v>0</v>
      </c>
      <c r="Q555" s="35">
        <v>0</v>
      </c>
      <c r="R555" s="35">
        <v>0</v>
      </c>
      <c r="S555" s="35">
        <v>28.2</v>
      </c>
      <c r="T555" s="35">
        <v>0</v>
      </c>
      <c r="U555" s="35">
        <v>0</v>
      </c>
      <c r="V555" s="35">
        <v>0</v>
      </c>
      <c r="W555" s="35">
        <v>0</v>
      </c>
      <c r="X555" s="35" t="s">
        <v>1382</v>
      </c>
      <c r="Y555" s="35">
        <v>1</v>
      </c>
      <c r="Z555" s="35">
        <v>0</v>
      </c>
      <c r="AA555" s="35">
        <v>0</v>
      </c>
      <c r="AB555" s="35">
        <v>0</v>
      </c>
      <c r="AC555" s="35">
        <v>0</v>
      </c>
      <c r="AD555" s="35">
        <v>0</v>
      </c>
      <c r="AE555" s="35">
        <f t="shared" si="151"/>
        <v>0</v>
      </c>
      <c r="AF555" s="96">
        <v>0</v>
      </c>
      <c r="AG555" s="35">
        <f t="shared" si="152"/>
        <v>0.46906811999999931</v>
      </c>
      <c r="AH555" s="96">
        <f t="shared" si="149"/>
        <v>1.6914978624944763E-2</v>
      </c>
      <c r="AI555" s="48" t="s">
        <v>37</v>
      </c>
      <c r="AM555" s="15"/>
      <c r="AN555" s="20"/>
      <c r="AO555" s="15"/>
    </row>
    <row r="556" spans="1:41" ht="31.5" x14ac:dyDescent="0.25">
      <c r="A556" s="33" t="s">
        <v>1342</v>
      </c>
      <c r="B556" s="95" t="s">
        <v>1383</v>
      </c>
      <c r="C556" s="44" t="s">
        <v>1384</v>
      </c>
      <c r="D556" s="35">
        <v>13.407969880000001</v>
      </c>
      <c r="E556" s="35">
        <v>0</v>
      </c>
      <c r="F556" s="35">
        <v>0</v>
      </c>
      <c r="G556" s="35">
        <v>0</v>
      </c>
      <c r="H556" s="35">
        <v>0</v>
      </c>
      <c r="I556" s="35">
        <v>0</v>
      </c>
      <c r="J556" s="35">
        <v>0</v>
      </c>
      <c r="K556" s="35">
        <v>0</v>
      </c>
      <c r="L556" s="35">
        <v>0</v>
      </c>
      <c r="M556" s="35">
        <v>0</v>
      </c>
      <c r="N556" s="35">
        <v>0</v>
      </c>
      <c r="O556" s="35">
        <v>0</v>
      </c>
      <c r="P556" s="35">
        <v>0</v>
      </c>
      <c r="Q556" s="35">
        <v>0</v>
      </c>
      <c r="R556" s="35">
        <v>0</v>
      </c>
      <c r="S556" s="35">
        <v>0</v>
      </c>
      <c r="T556" s="35">
        <v>0</v>
      </c>
      <c r="U556" s="35">
        <v>0</v>
      </c>
      <c r="V556" s="35">
        <v>0</v>
      </c>
      <c r="W556" s="35">
        <v>0</v>
      </c>
      <c r="X556" s="35">
        <v>0</v>
      </c>
      <c r="Y556" s="35">
        <v>0</v>
      </c>
      <c r="Z556" s="35">
        <v>0</v>
      </c>
      <c r="AA556" s="35">
        <v>0</v>
      </c>
      <c r="AB556" s="35">
        <v>0</v>
      </c>
      <c r="AC556" s="35">
        <v>0</v>
      </c>
      <c r="AD556" s="35">
        <v>0</v>
      </c>
      <c r="AE556" s="35">
        <f t="shared" si="151"/>
        <v>0</v>
      </c>
      <c r="AF556" s="96">
        <v>0</v>
      </c>
      <c r="AG556" s="35">
        <f t="shared" si="152"/>
        <v>0</v>
      </c>
      <c r="AH556" s="96">
        <v>0</v>
      </c>
      <c r="AI556" s="48" t="s">
        <v>37</v>
      </c>
      <c r="AM556" s="15"/>
      <c r="AN556" s="20"/>
      <c r="AO556" s="15"/>
    </row>
    <row r="557" spans="1:41" ht="31.5" x14ac:dyDescent="0.25">
      <c r="A557" s="33" t="s">
        <v>1342</v>
      </c>
      <c r="B557" s="86" t="s">
        <v>1385</v>
      </c>
      <c r="C557" s="44" t="s">
        <v>1386</v>
      </c>
      <c r="D557" s="35">
        <v>9.6329999999999991</v>
      </c>
      <c r="E557" s="35">
        <v>0</v>
      </c>
      <c r="F557" s="35">
        <v>0</v>
      </c>
      <c r="G557" s="35">
        <v>0</v>
      </c>
      <c r="H557" s="35">
        <v>0</v>
      </c>
      <c r="I557" s="35">
        <v>0</v>
      </c>
      <c r="J557" s="35">
        <v>0</v>
      </c>
      <c r="K557" s="35">
        <v>0</v>
      </c>
      <c r="L557" s="35">
        <v>0</v>
      </c>
      <c r="M557" s="35">
        <v>0</v>
      </c>
      <c r="N557" s="35">
        <v>0</v>
      </c>
      <c r="O557" s="35">
        <v>0</v>
      </c>
      <c r="P557" s="35">
        <v>0</v>
      </c>
      <c r="Q557" s="35">
        <v>0</v>
      </c>
      <c r="R557" s="35">
        <v>0</v>
      </c>
      <c r="S557" s="35">
        <v>0</v>
      </c>
      <c r="T557" s="35">
        <v>0</v>
      </c>
      <c r="U557" s="35">
        <v>0</v>
      </c>
      <c r="V557" s="35">
        <v>0</v>
      </c>
      <c r="W557" s="35">
        <v>0</v>
      </c>
      <c r="X557" s="35">
        <v>0</v>
      </c>
      <c r="Y557" s="35">
        <v>0</v>
      </c>
      <c r="Z557" s="35">
        <v>0</v>
      </c>
      <c r="AA557" s="35">
        <v>0</v>
      </c>
      <c r="AB557" s="35">
        <v>0</v>
      </c>
      <c r="AC557" s="35">
        <v>0</v>
      </c>
      <c r="AD557" s="35">
        <v>0</v>
      </c>
      <c r="AE557" s="35">
        <f t="shared" si="151"/>
        <v>0</v>
      </c>
      <c r="AF557" s="96">
        <v>0</v>
      </c>
      <c r="AG557" s="35">
        <f t="shared" si="152"/>
        <v>0</v>
      </c>
      <c r="AH557" s="96">
        <v>0</v>
      </c>
      <c r="AI557" s="48" t="s">
        <v>37</v>
      </c>
      <c r="AM557" s="15"/>
      <c r="AN557" s="20"/>
      <c r="AO557" s="15"/>
    </row>
    <row r="558" spans="1:41" ht="110.25" x14ac:dyDescent="0.25">
      <c r="A558" s="33" t="s">
        <v>1342</v>
      </c>
      <c r="B558" s="86" t="s">
        <v>1387</v>
      </c>
      <c r="C558" s="44" t="s">
        <v>1388</v>
      </c>
      <c r="D558" s="35">
        <v>33.56197495</v>
      </c>
      <c r="E558" s="35">
        <v>0</v>
      </c>
      <c r="F558" s="35">
        <v>33.56197495</v>
      </c>
      <c r="G558" s="35">
        <v>0</v>
      </c>
      <c r="H558" s="35">
        <v>0</v>
      </c>
      <c r="I558" s="35">
        <v>0</v>
      </c>
      <c r="J558" s="35">
        <v>0</v>
      </c>
      <c r="K558" s="35" t="s">
        <v>1389</v>
      </c>
      <c r="L558" s="35">
        <v>0</v>
      </c>
      <c r="M558" s="35">
        <v>0</v>
      </c>
      <c r="N558" s="35">
        <v>0</v>
      </c>
      <c r="O558" s="35">
        <v>4</v>
      </c>
      <c r="P558" s="35">
        <v>0</v>
      </c>
      <c r="Q558" s="35">
        <v>0</v>
      </c>
      <c r="R558" s="35">
        <v>0</v>
      </c>
      <c r="S558" s="35">
        <v>0</v>
      </c>
      <c r="T558" s="35">
        <v>0</v>
      </c>
      <c r="U558" s="35">
        <v>0</v>
      </c>
      <c r="V558" s="35">
        <v>0</v>
      </c>
      <c r="W558" s="35">
        <v>0</v>
      </c>
      <c r="X558" s="35">
        <v>0</v>
      </c>
      <c r="Y558" s="35">
        <v>0</v>
      </c>
      <c r="Z558" s="35">
        <v>0</v>
      </c>
      <c r="AA558" s="35">
        <v>0</v>
      </c>
      <c r="AB558" s="35">
        <v>0</v>
      </c>
      <c r="AC558" s="35">
        <v>0</v>
      </c>
      <c r="AD558" s="35">
        <v>0</v>
      </c>
      <c r="AE558" s="35">
        <f t="shared" si="151"/>
        <v>0</v>
      </c>
      <c r="AF558" s="96">
        <v>0</v>
      </c>
      <c r="AG558" s="35">
        <f t="shared" si="152"/>
        <v>-33.56197495</v>
      </c>
      <c r="AH558" s="96">
        <f t="shared" si="149"/>
        <v>-1</v>
      </c>
      <c r="AI558" s="48" t="s">
        <v>1390</v>
      </c>
      <c r="AM558" s="15"/>
      <c r="AN558" s="20"/>
      <c r="AO558" s="15"/>
    </row>
    <row r="559" spans="1:41" ht="63" x14ac:dyDescent="0.25">
      <c r="A559" s="33" t="s">
        <v>1342</v>
      </c>
      <c r="B559" s="95" t="s">
        <v>1391</v>
      </c>
      <c r="C559" s="44" t="s">
        <v>1392</v>
      </c>
      <c r="D559" s="35" t="s">
        <v>37</v>
      </c>
      <c r="E559" s="50" t="s">
        <v>37</v>
      </c>
      <c r="F559" s="35" t="s">
        <v>37</v>
      </c>
      <c r="G559" s="35" t="s">
        <v>37</v>
      </c>
      <c r="H559" s="35" t="s">
        <v>37</v>
      </c>
      <c r="I559" s="50" t="s">
        <v>37</v>
      </c>
      <c r="J559" s="35" t="s">
        <v>37</v>
      </c>
      <c r="K559" s="35" t="s">
        <v>37</v>
      </c>
      <c r="L559" s="50" t="s">
        <v>37</v>
      </c>
      <c r="M559" s="50" t="s">
        <v>37</v>
      </c>
      <c r="N559" s="35" t="s">
        <v>37</v>
      </c>
      <c r="O559" s="50" t="s">
        <v>37</v>
      </c>
      <c r="P559" s="50" t="s">
        <v>37</v>
      </c>
      <c r="Q559" s="50" t="s">
        <v>37</v>
      </c>
      <c r="R559" s="35">
        <v>0</v>
      </c>
      <c r="S559" s="35">
        <v>0.36791667</v>
      </c>
      <c r="T559" s="35">
        <v>0</v>
      </c>
      <c r="U559" s="35">
        <v>0</v>
      </c>
      <c r="V559" s="35">
        <v>0</v>
      </c>
      <c r="W559" s="35">
        <v>0</v>
      </c>
      <c r="X559" s="35" t="s">
        <v>1393</v>
      </c>
      <c r="Y559" s="35">
        <v>4</v>
      </c>
      <c r="Z559" s="35">
        <v>0</v>
      </c>
      <c r="AA559" s="35">
        <v>0</v>
      </c>
      <c r="AB559" s="35">
        <v>0</v>
      </c>
      <c r="AC559" s="35">
        <v>0</v>
      </c>
      <c r="AD559" s="35">
        <v>0</v>
      </c>
      <c r="AE559" s="35" t="s">
        <v>37</v>
      </c>
      <c r="AF559" s="96" t="s">
        <v>37</v>
      </c>
      <c r="AG559" s="35" t="s">
        <v>37</v>
      </c>
      <c r="AH559" s="96" t="s">
        <v>37</v>
      </c>
      <c r="AI559" s="48" t="s">
        <v>341</v>
      </c>
      <c r="AM559" s="15"/>
      <c r="AN559" s="20"/>
      <c r="AO559" s="15"/>
    </row>
    <row r="560" spans="1:41" ht="47.25" x14ac:dyDescent="0.25">
      <c r="A560" s="27" t="s">
        <v>1394</v>
      </c>
      <c r="B560" s="28" t="s">
        <v>346</v>
      </c>
      <c r="C560" s="29" t="s">
        <v>36</v>
      </c>
      <c r="D560" s="30">
        <f>D561</f>
        <v>0</v>
      </c>
      <c r="E560" s="30">
        <f>E561</f>
        <v>0</v>
      </c>
      <c r="F560" s="30">
        <f>F561</f>
        <v>0</v>
      </c>
      <c r="G560" s="30">
        <f t="shared" ref="G560:AG560" si="153">G561</f>
        <v>0</v>
      </c>
      <c r="H560" s="30">
        <f t="shared" si="153"/>
        <v>0</v>
      </c>
      <c r="I560" s="30">
        <f t="shared" si="153"/>
        <v>0</v>
      </c>
      <c r="J560" s="30">
        <f t="shared" si="153"/>
        <v>0</v>
      </c>
      <c r="K560" s="30">
        <f t="shared" si="153"/>
        <v>0</v>
      </c>
      <c r="L560" s="30">
        <f t="shared" si="153"/>
        <v>0</v>
      </c>
      <c r="M560" s="30">
        <f t="shared" si="153"/>
        <v>0</v>
      </c>
      <c r="N560" s="30">
        <f t="shared" si="153"/>
        <v>0</v>
      </c>
      <c r="O560" s="30">
        <f t="shared" si="153"/>
        <v>0</v>
      </c>
      <c r="P560" s="30">
        <f t="shared" si="153"/>
        <v>0</v>
      </c>
      <c r="Q560" s="30">
        <f t="shared" si="153"/>
        <v>0</v>
      </c>
      <c r="R560" s="30">
        <f t="shared" si="153"/>
        <v>0</v>
      </c>
      <c r="S560" s="30">
        <f t="shared" si="153"/>
        <v>0</v>
      </c>
      <c r="T560" s="30">
        <f t="shared" si="153"/>
        <v>0</v>
      </c>
      <c r="U560" s="30">
        <f t="shared" si="153"/>
        <v>0</v>
      </c>
      <c r="V560" s="30">
        <f t="shared" si="153"/>
        <v>0</v>
      </c>
      <c r="W560" s="30">
        <f t="shared" si="153"/>
        <v>0</v>
      </c>
      <c r="X560" s="30">
        <f t="shared" si="153"/>
        <v>0</v>
      </c>
      <c r="Y560" s="30">
        <f t="shared" si="153"/>
        <v>0</v>
      </c>
      <c r="Z560" s="30">
        <f t="shared" si="153"/>
        <v>0</v>
      </c>
      <c r="AA560" s="30">
        <f t="shared" si="153"/>
        <v>0</v>
      </c>
      <c r="AB560" s="30">
        <f t="shared" si="153"/>
        <v>0</v>
      </c>
      <c r="AC560" s="30">
        <f t="shared" si="153"/>
        <v>0</v>
      </c>
      <c r="AD560" s="30">
        <f t="shared" si="153"/>
        <v>0</v>
      </c>
      <c r="AE560" s="30">
        <f t="shared" si="153"/>
        <v>0</v>
      </c>
      <c r="AF560" s="31">
        <v>0</v>
      </c>
      <c r="AG560" s="30">
        <f t="shared" si="153"/>
        <v>0</v>
      </c>
      <c r="AH560" s="31">
        <v>0</v>
      </c>
      <c r="AI560" s="57" t="s">
        <v>37</v>
      </c>
      <c r="AM560" s="15"/>
      <c r="AN560" s="20"/>
      <c r="AO560" s="15"/>
    </row>
    <row r="561" spans="1:41" x14ac:dyDescent="0.25">
      <c r="A561" s="27" t="s">
        <v>1395</v>
      </c>
      <c r="B561" s="28" t="s">
        <v>354</v>
      </c>
      <c r="C561" s="29" t="s">
        <v>36</v>
      </c>
      <c r="D561" s="30">
        <v>0</v>
      </c>
      <c r="E561" s="30">
        <v>0</v>
      </c>
      <c r="F561" s="30">
        <v>0</v>
      </c>
      <c r="G561" s="30">
        <f>G562+G563</f>
        <v>0</v>
      </c>
      <c r="H561" s="30">
        <v>0</v>
      </c>
      <c r="I561" s="30">
        <f>I562+I563</f>
        <v>0</v>
      </c>
      <c r="J561" s="30">
        <v>0</v>
      </c>
      <c r="K561" s="30">
        <v>0</v>
      </c>
      <c r="L561" s="30">
        <v>0</v>
      </c>
      <c r="M561" s="30">
        <f>M562+M563</f>
        <v>0</v>
      </c>
      <c r="N561" s="30">
        <v>0</v>
      </c>
      <c r="O561" s="30">
        <f>O562+O563</f>
        <v>0</v>
      </c>
      <c r="P561" s="30">
        <v>0</v>
      </c>
      <c r="Q561" s="30">
        <v>0</v>
      </c>
      <c r="R561" s="30">
        <v>0</v>
      </c>
      <c r="S561" s="30">
        <v>0</v>
      </c>
      <c r="T561" s="30">
        <v>0</v>
      </c>
      <c r="U561" s="30">
        <f>U562+U563</f>
        <v>0</v>
      </c>
      <c r="V561" s="30">
        <v>0</v>
      </c>
      <c r="W561" s="30">
        <f>W562+W563</f>
        <v>0</v>
      </c>
      <c r="X561" s="30">
        <v>0</v>
      </c>
      <c r="Y561" s="30">
        <v>0</v>
      </c>
      <c r="Z561" s="30">
        <v>0</v>
      </c>
      <c r="AA561" s="30">
        <f>AA562+AA563</f>
        <v>0</v>
      </c>
      <c r="AB561" s="30">
        <v>0</v>
      </c>
      <c r="AC561" s="30">
        <f>AC562+AC563</f>
        <v>0</v>
      </c>
      <c r="AD561" s="30">
        <f t="shared" ref="AD561:AG561" si="154">AD562+AD563</f>
        <v>0</v>
      </c>
      <c r="AE561" s="30">
        <f t="shared" si="154"/>
        <v>0</v>
      </c>
      <c r="AF561" s="31">
        <v>0</v>
      </c>
      <c r="AG561" s="30">
        <f t="shared" si="154"/>
        <v>0</v>
      </c>
      <c r="AH561" s="31">
        <v>0</v>
      </c>
      <c r="AI561" s="57" t="s">
        <v>37</v>
      </c>
      <c r="AM561" s="15"/>
      <c r="AN561" s="20"/>
      <c r="AO561" s="15"/>
    </row>
    <row r="562" spans="1:41" ht="47.25" x14ac:dyDescent="0.25">
      <c r="A562" s="27" t="s">
        <v>1396</v>
      </c>
      <c r="B562" s="28" t="s">
        <v>350</v>
      </c>
      <c r="C562" s="29" t="s">
        <v>36</v>
      </c>
      <c r="D562" s="30">
        <v>0</v>
      </c>
      <c r="E562" s="30">
        <v>0</v>
      </c>
      <c r="F562" s="30">
        <v>0</v>
      </c>
      <c r="G562" s="30">
        <v>0</v>
      </c>
      <c r="H562" s="30">
        <v>0</v>
      </c>
      <c r="I562" s="30">
        <v>0</v>
      </c>
      <c r="J562" s="30">
        <v>0</v>
      </c>
      <c r="K562" s="30">
        <v>0</v>
      </c>
      <c r="L562" s="30">
        <v>0</v>
      </c>
      <c r="M562" s="30">
        <v>0</v>
      </c>
      <c r="N562" s="30">
        <v>0</v>
      </c>
      <c r="O562" s="30">
        <v>0</v>
      </c>
      <c r="P562" s="30">
        <v>0</v>
      </c>
      <c r="Q562" s="30">
        <v>0</v>
      </c>
      <c r="R562" s="30">
        <v>0</v>
      </c>
      <c r="S562" s="30">
        <v>0</v>
      </c>
      <c r="T562" s="30">
        <v>0</v>
      </c>
      <c r="U562" s="30">
        <v>0</v>
      </c>
      <c r="V562" s="30">
        <v>0</v>
      </c>
      <c r="W562" s="30">
        <v>0</v>
      </c>
      <c r="X562" s="30">
        <v>0</v>
      </c>
      <c r="Y562" s="30">
        <v>0</v>
      </c>
      <c r="Z562" s="30">
        <v>0</v>
      </c>
      <c r="AA562" s="30">
        <v>0</v>
      </c>
      <c r="AB562" s="30">
        <v>0</v>
      </c>
      <c r="AC562" s="30">
        <v>0</v>
      </c>
      <c r="AD562" s="30">
        <v>0</v>
      </c>
      <c r="AE562" s="30">
        <v>0</v>
      </c>
      <c r="AF562" s="31">
        <v>0</v>
      </c>
      <c r="AG562" s="30">
        <v>0</v>
      </c>
      <c r="AH562" s="31">
        <v>0</v>
      </c>
      <c r="AI562" s="57" t="s">
        <v>37</v>
      </c>
      <c r="AM562" s="15"/>
      <c r="AN562" s="20"/>
      <c r="AO562" s="15"/>
    </row>
    <row r="563" spans="1:41" ht="47.25" x14ac:dyDescent="0.25">
      <c r="A563" s="27" t="s">
        <v>1397</v>
      </c>
      <c r="B563" s="28" t="s">
        <v>352</v>
      </c>
      <c r="C563" s="29" t="s">
        <v>36</v>
      </c>
      <c r="D563" s="30">
        <v>0</v>
      </c>
      <c r="E563" s="30">
        <v>0</v>
      </c>
      <c r="F563" s="30">
        <v>0</v>
      </c>
      <c r="G563" s="30">
        <v>0</v>
      </c>
      <c r="H563" s="30">
        <v>0</v>
      </c>
      <c r="I563" s="30">
        <v>0</v>
      </c>
      <c r="J563" s="30">
        <v>0</v>
      </c>
      <c r="K563" s="30">
        <v>0</v>
      </c>
      <c r="L563" s="30">
        <v>0</v>
      </c>
      <c r="M563" s="30">
        <v>0</v>
      </c>
      <c r="N563" s="30">
        <v>0</v>
      </c>
      <c r="O563" s="30">
        <v>0</v>
      </c>
      <c r="P563" s="30">
        <v>0</v>
      </c>
      <c r="Q563" s="30">
        <v>0</v>
      </c>
      <c r="R563" s="30">
        <v>0</v>
      </c>
      <c r="S563" s="30">
        <v>0</v>
      </c>
      <c r="T563" s="30">
        <v>0</v>
      </c>
      <c r="U563" s="30">
        <v>0</v>
      </c>
      <c r="V563" s="30">
        <v>0</v>
      </c>
      <c r="W563" s="30">
        <v>0</v>
      </c>
      <c r="X563" s="30">
        <v>0</v>
      </c>
      <c r="Y563" s="30">
        <v>0</v>
      </c>
      <c r="Z563" s="30">
        <v>0</v>
      </c>
      <c r="AA563" s="30">
        <v>0</v>
      </c>
      <c r="AB563" s="30">
        <v>0</v>
      </c>
      <c r="AC563" s="30">
        <v>0</v>
      </c>
      <c r="AD563" s="30">
        <v>0</v>
      </c>
      <c r="AE563" s="30">
        <v>0</v>
      </c>
      <c r="AF563" s="31">
        <v>0</v>
      </c>
      <c r="AG563" s="30">
        <v>0</v>
      </c>
      <c r="AH563" s="31">
        <v>0</v>
      </c>
      <c r="AI563" s="57" t="s">
        <v>37</v>
      </c>
      <c r="AM563" s="15"/>
      <c r="AN563" s="20"/>
      <c r="AO563" s="15"/>
    </row>
    <row r="564" spans="1:41" x14ac:dyDescent="0.25">
      <c r="A564" s="27" t="s">
        <v>1398</v>
      </c>
      <c r="B564" s="28" t="s">
        <v>354</v>
      </c>
      <c r="C564" s="29" t="s">
        <v>36</v>
      </c>
      <c r="D564" s="30">
        <v>0</v>
      </c>
      <c r="E564" s="30">
        <v>0</v>
      </c>
      <c r="F564" s="30">
        <v>0</v>
      </c>
      <c r="G564" s="30">
        <v>0</v>
      </c>
      <c r="H564" s="30">
        <v>0</v>
      </c>
      <c r="I564" s="30">
        <v>0</v>
      </c>
      <c r="J564" s="30">
        <v>0</v>
      </c>
      <c r="K564" s="30">
        <v>0</v>
      </c>
      <c r="L564" s="30">
        <v>0</v>
      </c>
      <c r="M564" s="30">
        <v>0</v>
      </c>
      <c r="N564" s="30">
        <v>0</v>
      </c>
      <c r="O564" s="30">
        <v>0</v>
      </c>
      <c r="P564" s="30">
        <v>0</v>
      </c>
      <c r="Q564" s="30">
        <v>0</v>
      </c>
      <c r="R564" s="30">
        <v>0</v>
      </c>
      <c r="S564" s="30">
        <v>0</v>
      </c>
      <c r="T564" s="30">
        <v>0</v>
      </c>
      <c r="U564" s="30">
        <v>0</v>
      </c>
      <c r="V564" s="30">
        <v>0</v>
      </c>
      <c r="W564" s="30">
        <v>0</v>
      </c>
      <c r="X564" s="30">
        <v>0</v>
      </c>
      <c r="Y564" s="30">
        <v>0</v>
      </c>
      <c r="Z564" s="30">
        <v>0</v>
      </c>
      <c r="AA564" s="30">
        <v>0</v>
      </c>
      <c r="AB564" s="30">
        <v>0</v>
      </c>
      <c r="AC564" s="30">
        <v>0</v>
      </c>
      <c r="AD564" s="30">
        <v>0</v>
      </c>
      <c r="AE564" s="30">
        <v>0</v>
      </c>
      <c r="AF564" s="31">
        <v>0</v>
      </c>
      <c r="AG564" s="30">
        <v>0</v>
      </c>
      <c r="AH564" s="31">
        <v>0</v>
      </c>
      <c r="AI564" s="57" t="s">
        <v>37</v>
      </c>
      <c r="AM564" s="15"/>
      <c r="AN564" s="20"/>
      <c r="AO564" s="15"/>
    </row>
    <row r="565" spans="1:41" ht="47.25" x14ac:dyDescent="0.25">
      <c r="A565" s="27" t="s">
        <v>1399</v>
      </c>
      <c r="B565" s="28" t="s">
        <v>350</v>
      </c>
      <c r="C565" s="29" t="s">
        <v>36</v>
      </c>
      <c r="D565" s="30">
        <v>0</v>
      </c>
      <c r="E565" s="30">
        <v>0</v>
      </c>
      <c r="F565" s="30">
        <v>0</v>
      </c>
      <c r="G565" s="30">
        <v>0</v>
      </c>
      <c r="H565" s="30">
        <v>0</v>
      </c>
      <c r="I565" s="30">
        <v>0</v>
      </c>
      <c r="J565" s="30">
        <v>0</v>
      </c>
      <c r="K565" s="30">
        <v>0</v>
      </c>
      <c r="L565" s="30">
        <v>0</v>
      </c>
      <c r="M565" s="30">
        <v>0</v>
      </c>
      <c r="N565" s="30">
        <v>0</v>
      </c>
      <c r="O565" s="30">
        <v>0</v>
      </c>
      <c r="P565" s="30">
        <v>0</v>
      </c>
      <c r="Q565" s="30">
        <v>0</v>
      </c>
      <c r="R565" s="30">
        <v>0</v>
      </c>
      <c r="S565" s="30">
        <v>0</v>
      </c>
      <c r="T565" s="30">
        <v>0</v>
      </c>
      <c r="U565" s="30">
        <v>0</v>
      </c>
      <c r="V565" s="30">
        <v>0</v>
      </c>
      <c r="W565" s="30">
        <v>0</v>
      </c>
      <c r="X565" s="30">
        <v>0</v>
      </c>
      <c r="Y565" s="30">
        <v>0</v>
      </c>
      <c r="Z565" s="30">
        <v>0</v>
      </c>
      <c r="AA565" s="30">
        <v>0</v>
      </c>
      <c r="AB565" s="30">
        <v>0</v>
      </c>
      <c r="AC565" s="30">
        <v>0</v>
      </c>
      <c r="AD565" s="30">
        <v>0</v>
      </c>
      <c r="AE565" s="30">
        <v>0</v>
      </c>
      <c r="AF565" s="31">
        <v>0</v>
      </c>
      <c r="AG565" s="30">
        <v>0</v>
      </c>
      <c r="AH565" s="31">
        <v>0</v>
      </c>
      <c r="AI565" s="57" t="s">
        <v>37</v>
      </c>
      <c r="AM565" s="15"/>
      <c r="AN565" s="20"/>
      <c r="AO565" s="15"/>
    </row>
    <row r="566" spans="1:41" ht="47.25" x14ac:dyDescent="0.25">
      <c r="A566" s="27" t="s">
        <v>1400</v>
      </c>
      <c r="B566" s="28" t="s">
        <v>352</v>
      </c>
      <c r="C566" s="29" t="s">
        <v>36</v>
      </c>
      <c r="D566" s="30">
        <v>0</v>
      </c>
      <c r="E566" s="30">
        <v>0</v>
      </c>
      <c r="F566" s="30">
        <v>0</v>
      </c>
      <c r="G566" s="30">
        <v>0</v>
      </c>
      <c r="H566" s="30">
        <v>0</v>
      </c>
      <c r="I566" s="30">
        <v>0</v>
      </c>
      <c r="J566" s="30">
        <v>0</v>
      </c>
      <c r="K566" s="30">
        <v>0</v>
      </c>
      <c r="L566" s="30">
        <v>0</v>
      </c>
      <c r="M566" s="30">
        <v>0</v>
      </c>
      <c r="N566" s="30">
        <v>0</v>
      </c>
      <c r="O566" s="30">
        <v>0</v>
      </c>
      <c r="P566" s="30">
        <v>0</v>
      </c>
      <c r="Q566" s="30">
        <v>0</v>
      </c>
      <c r="R566" s="30">
        <v>0</v>
      </c>
      <c r="S566" s="30">
        <v>0</v>
      </c>
      <c r="T566" s="30">
        <v>0</v>
      </c>
      <c r="U566" s="30">
        <v>0</v>
      </c>
      <c r="V566" s="30">
        <v>0</v>
      </c>
      <c r="W566" s="30">
        <v>0</v>
      </c>
      <c r="X566" s="30">
        <v>0</v>
      </c>
      <c r="Y566" s="30">
        <v>0</v>
      </c>
      <c r="Z566" s="30">
        <v>0</v>
      </c>
      <c r="AA566" s="30">
        <v>0</v>
      </c>
      <c r="AB566" s="30">
        <v>0</v>
      </c>
      <c r="AC566" s="30">
        <v>0</v>
      </c>
      <c r="AD566" s="30">
        <v>0</v>
      </c>
      <c r="AE566" s="30">
        <v>0</v>
      </c>
      <c r="AF566" s="31">
        <v>0</v>
      </c>
      <c r="AG566" s="30">
        <v>0</v>
      </c>
      <c r="AH566" s="31">
        <v>0</v>
      </c>
      <c r="AI566" s="57" t="s">
        <v>37</v>
      </c>
      <c r="AM566" s="15"/>
      <c r="AN566" s="20"/>
      <c r="AO566" s="15"/>
    </row>
    <row r="567" spans="1:41" x14ac:dyDescent="0.25">
      <c r="A567" s="27" t="s">
        <v>1401</v>
      </c>
      <c r="B567" s="28" t="s">
        <v>358</v>
      </c>
      <c r="C567" s="29" t="s">
        <v>36</v>
      </c>
      <c r="D567" s="30">
        <f t="shared" ref="D567:AG567" si="155">D568+D569+D570+D571</f>
        <v>0</v>
      </c>
      <c r="E567" s="30">
        <f t="shared" si="155"/>
        <v>0</v>
      </c>
      <c r="F567" s="30">
        <f t="shared" si="155"/>
        <v>0</v>
      </c>
      <c r="G567" s="30">
        <f t="shared" si="155"/>
        <v>0</v>
      </c>
      <c r="H567" s="30">
        <f t="shared" si="155"/>
        <v>0</v>
      </c>
      <c r="I567" s="30">
        <f t="shared" si="155"/>
        <v>0</v>
      </c>
      <c r="J567" s="30">
        <f t="shared" si="155"/>
        <v>0</v>
      </c>
      <c r="K567" s="30">
        <f t="shared" si="155"/>
        <v>0</v>
      </c>
      <c r="L567" s="30">
        <f t="shared" si="155"/>
        <v>0</v>
      </c>
      <c r="M567" s="30">
        <f t="shared" si="155"/>
        <v>0</v>
      </c>
      <c r="N567" s="30">
        <f t="shared" si="155"/>
        <v>0</v>
      </c>
      <c r="O567" s="30">
        <f t="shared" si="155"/>
        <v>0</v>
      </c>
      <c r="P567" s="30">
        <f t="shared" si="155"/>
        <v>0</v>
      </c>
      <c r="Q567" s="30">
        <f t="shared" si="155"/>
        <v>0</v>
      </c>
      <c r="R567" s="30">
        <f t="shared" si="155"/>
        <v>0</v>
      </c>
      <c r="S567" s="30">
        <f t="shared" si="155"/>
        <v>0</v>
      </c>
      <c r="T567" s="30">
        <f t="shared" si="155"/>
        <v>0</v>
      </c>
      <c r="U567" s="30">
        <f t="shared" si="155"/>
        <v>0</v>
      </c>
      <c r="V567" s="30">
        <f t="shared" si="155"/>
        <v>0</v>
      </c>
      <c r="W567" s="30">
        <f t="shared" si="155"/>
        <v>0</v>
      </c>
      <c r="X567" s="30">
        <f t="shared" si="155"/>
        <v>0</v>
      </c>
      <c r="Y567" s="30">
        <f t="shared" si="155"/>
        <v>0</v>
      </c>
      <c r="Z567" s="30">
        <f t="shared" si="155"/>
        <v>0</v>
      </c>
      <c r="AA567" s="30">
        <f t="shared" si="155"/>
        <v>0</v>
      </c>
      <c r="AB567" s="30">
        <f t="shared" si="155"/>
        <v>0</v>
      </c>
      <c r="AC567" s="30">
        <f t="shared" si="155"/>
        <v>0</v>
      </c>
      <c r="AD567" s="30">
        <f t="shared" si="155"/>
        <v>0</v>
      </c>
      <c r="AE567" s="30">
        <f t="shared" si="155"/>
        <v>0</v>
      </c>
      <c r="AF567" s="31">
        <v>0</v>
      </c>
      <c r="AG567" s="30">
        <f t="shared" si="155"/>
        <v>0</v>
      </c>
      <c r="AH567" s="31">
        <v>0</v>
      </c>
      <c r="AI567" s="57" t="s">
        <v>37</v>
      </c>
      <c r="AM567" s="15"/>
      <c r="AN567" s="20"/>
      <c r="AO567" s="15"/>
    </row>
    <row r="568" spans="1:41" ht="31.5" x14ac:dyDescent="0.25">
      <c r="A568" s="27" t="s">
        <v>1402</v>
      </c>
      <c r="B568" s="38" t="s">
        <v>360</v>
      </c>
      <c r="C568" s="38" t="s">
        <v>36</v>
      </c>
      <c r="D568" s="30">
        <v>0</v>
      </c>
      <c r="E568" s="30">
        <v>0</v>
      </c>
      <c r="F568" s="30">
        <v>0</v>
      </c>
      <c r="G568" s="30">
        <v>0</v>
      </c>
      <c r="H568" s="30">
        <v>0</v>
      </c>
      <c r="I568" s="30">
        <v>0</v>
      </c>
      <c r="J568" s="30">
        <v>0</v>
      </c>
      <c r="K568" s="30">
        <v>0</v>
      </c>
      <c r="L568" s="30">
        <v>0</v>
      </c>
      <c r="M568" s="30">
        <v>0</v>
      </c>
      <c r="N568" s="30">
        <v>0</v>
      </c>
      <c r="O568" s="30">
        <v>0</v>
      </c>
      <c r="P568" s="30">
        <v>0</v>
      </c>
      <c r="Q568" s="30">
        <v>0</v>
      </c>
      <c r="R568" s="30">
        <v>0</v>
      </c>
      <c r="S568" s="30">
        <v>0</v>
      </c>
      <c r="T568" s="30">
        <v>0</v>
      </c>
      <c r="U568" s="30">
        <v>0</v>
      </c>
      <c r="V568" s="30">
        <v>0</v>
      </c>
      <c r="W568" s="30">
        <v>0</v>
      </c>
      <c r="X568" s="30">
        <v>0</v>
      </c>
      <c r="Y568" s="30">
        <v>0</v>
      </c>
      <c r="Z568" s="30">
        <v>0</v>
      </c>
      <c r="AA568" s="30">
        <v>0</v>
      </c>
      <c r="AB568" s="30">
        <v>0</v>
      </c>
      <c r="AC568" s="30">
        <v>0</v>
      </c>
      <c r="AD568" s="30">
        <v>0</v>
      </c>
      <c r="AE568" s="30">
        <v>0</v>
      </c>
      <c r="AF568" s="31">
        <v>0</v>
      </c>
      <c r="AG568" s="30">
        <v>0</v>
      </c>
      <c r="AH568" s="31">
        <v>0</v>
      </c>
      <c r="AI568" s="57" t="s">
        <v>37</v>
      </c>
      <c r="AM568" s="15"/>
      <c r="AN568" s="20"/>
      <c r="AO568" s="15"/>
    </row>
    <row r="569" spans="1:41" x14ac:dyDescent="0.25">
      <c r="A569" s="27" t="s">
        <v>1403</v>
      </c>
      <c r="B569" s="38" t="s">
        <v>362</v>
      </c>
      <c r="C569" s="38" t="s">
        <v>36</v>
      </c>
      <c r="D569" s="39">
        <v>0</v>
      </c>
      <c r="E569" s="39">
        <v>0</v>
      </c>
      <c r="F569" s="39">
        <v>0</v>
      </c>
      <c r="G569" s="39">
        <v>0</v>
      </c>
      <c r="H569" s="39">
        <v>0</v>
      </c>
      <c r="I569" s="39">
        <v>0</v>
      </c>
      <c r="J569" s="39">
        <v>0</v>
      </c>
      <c r="K569" s="39">
        <v>0</v>
      </c>
      <c r="L569" s="39">
        <v>0</v>
      </c>
      <c r="M569" s="39">
        <v>0</v>
      </c>
      <c r="N569" s="39">
        <v>0</v>
      </c>
      <c r="O569" s="39">
        <v>0</v>
      </c>
      <c r="P569" s="39">
        <v>0</v>
      </c>
      <c r="Q569" s="39">
        <v>0</v>
      </c>
      <c r="R569" s="39">
        <v>0</v>
      </c>
      <c r="S569" s="39">
        <v>0</v>
      </c>
      <c r="T569" s="39">
        <v>0</v>
      </c>
      <c r="U569" s="39">
        <v>0</v>
      </c>
      <c r="V569" s="39">
        <v>0</v>
      </c>
      <c r="W569" s="39">
        <v>0</v>
      </c>
      <c r="X569" s="39">
        <v>0</v>
      </c>
      <c r="Y569" s="39">
        <v>0</v>
      </c>
      <c r="Z569" s="39">
        <v>0</v>
      </c>
      <c r="AA569" s="39">
        <v>0</v>
      </c>
      <c r="AB569" s="39">
        <v>0</v>
      </c>
      <c r="AC569" s="39">
        <v>0</v>
      </c>
      <c r="AD569" s="39">
        <v>0</v>
      </c>
      <c r="AE569" s="39">
        <v>0</v>
      </c>
      <c r="AF569" s="31">
        <v>0</v>
      </c>
      <c r="AG569" s="39">
        <v>0</v>
      </c>
      <c r="AH569" s="31">
        <v>0</v>
      </c>
      <c r="AI569" s="57" t="s">
        <v>37</v>
      </c>
      <c r="AM569" s="15"/>
      <c r="AN569" s="20"/>
      <c r="AO569" s="15"/>
    </row>
    <row r="570" spans="1:41" ht="31.5" x14ac:dyDescent="0.25">
      <c r="A570" s="27" t="s">
        <v>1404</v>
      </c>
      <c r="B570" s="39" t="s">
        <v>366</v>
      </c>
      <c r="C570" s="39" t="s">
        <v>36</v>
      </c>
      <c r="D570" s="39">
        <v>0</v>
      </c>
      <c r="E570" s="39">
        <v>0</v>
      </c>
      <c r="F570" s="39">
        <v>0</v>
      </c>
      <c r="G570" s="30">
        <v>0</v>
      </c>
      <c r="H570" s="39">
        <v>0</v>
      </c>
      <c r="I570" s="39">
        <v>0</v>
      </c>
      <c r="J570" s="39">
        <v>0</v>
      </c>
      <c r="K570" s="30">
        <v>0</v>
      </c>
      <c r="L570" s="39">
        <v>0</v>
      </c>
      <c r="M570" s="39">
        <v>0</v>
      </c>
      <c r="N570" s="39">
        <v>0</v>
      </c>
      <c r="O570" s="30">
        <v>0</v>
      </c>
      <c r="P570" s="39">
        <v>0</v>
      </c>
      <c r="Q570" s="39">
        <v>0</v>
      </c>
      <c r="R570" s="39">
        <v>0</v>
      </c>
      <c r="S570" s="30">
        <v>0</v>
      </c>
      <c r="T570" s="39">
        <v>0</v>
      </c>
      <c r="U570" s="39">
        <v>0</v>
      </c>
      <c r="V570" s="39">
        <v>0</v>
      </c>
      <c r="W570" s="30">
        <v>0</v>
      </c>
      <c r="X570" s="39">
        <v>0</v>
      </c>
      <c r="Y570" s="39">
        <v>0</v>
      </c>
      <c r="Z570" s="39">
        <v>0</v>
      </c>
      <c r="AA570" s="30">
        <v>0</v>
      </c>
      <c r="AB570" s="39">
        <v>0</v>
      </c>
      <c r="AC570" s="39">
        <v>0</v>
      </c>
      <c r="AD570" s="39">
        <v>0</v>
      </c>
      <c r="AE570" s="39">
        <v>0</v>
      </c>
      <c r="AF570" s="31">
        <v>0</v>
      </c>
      <c r="AG570" s="39">
        <v>0</v>
      </c>
      <c r="AH570" s="31">
        <v>0</v>
      </c>
      <c r="AI570" s="57" t="s">
        <v>37</v>
      </c>
      <c r="AM570" s="15"/>
      <c r="AN570" s="20"/>
      <c r="AO570" s="15"/>
    </row>
    <row r="571" spans="1:41" x14ac:dyDescent="0.25">
      <c r="A571" s="27" t="s">
        <v>1405</v>
      </c>
      <c r="B571" s="28" t="s">
        <v>376</v>
      </c>
      <c r="C571" s="29" t="s">
        <v>36</v>
      </c>
      <c r="D571" s="30">
        <f t="shared" ref="D571:AC571" si="156">SUM(D572:D572)</f>
        <v>0</v>
      </c>
      <c r="E571" s="30">
        <f t="shared" si="156"/>
        <v>0</v>
      </c>
      <c r="F571" s="30">
        <f t="shared" si="156"/>
        <v>0</v>
      </c>
      <c r="G571" s="30">
        <f t="shared" si="156"/>
        <v>0</v>
      </c>
      <c r="H571" s="30">
        <f t="shared" si="156"/>
        <v>0</v>
      </c>
      <c r="I571" s="30">
        <f t="shared" si="156"/>
        <v>0</v>
      </c>
      <c r="J571" s="30">
        <f t="shared" si="156"/>
        <v>0</v>
      </c>
      <c r="K571" s="30">
        <f t="shared" si="156"/>
        <v>0</v>
      </c>
      <c r="L571" s="30">
        <f t="shared" si="156"/>
        <v>0</v>
      </c>
      <c r="M571" s="30">
        <f t="shared" si="156"/>
        <v>0</v>
      </c>
      <c r="N571" s="30">
        <f t="shared" si="156"/>
        <v>0</v>
      </c>
      <c r="O571" s="30">
        <f t="shared" si="156"/>
        <v>0</v>
      </c>
      <c r="P571" s="30">
        <f t="shared" si="156"/>
        <v>0</v>
      </c>
      <c r="Q571" s="30">
        <f t="shared" si="156"/>
        <v>0</v>
      </c>
      <c r="R571" s="30">
        <f t="shared" si="156"/>
        <v>0</v>
      </c>
      <c r="S571" s="30">
        <f t="shared" si="156"/>
        <v>0</v>
      </c>
      <c r="T571" s="30">
        <f t="shared" si="156"/>
        <v>0</v>
      </c>
      <c r="U571" s="30">
        <f t="shared" si="156"/>
        <v>0</v>
      </c>
      <c r="V571" s="30">
        <f t="shared" si="156"/>
        <v>0</v>
      </c>
      <c r="W571" s="30">
        <f t="shared" si="156"/>
        <v>0</v>
      </c>
      <c r="X571" s="30">
        <f t="shared" si="156"/>
        <v>0</v>
      </c>
      <c r="Y571" s="30">
        <f t="shared" si="156"/>
        <v>0</v>
      </c>
      <c r="Z571" s="30">
        <f t="shared" si="156"/>
        <v>0</v>
      </c>
      <c r="AA571" s="30">
        <f t="shared" si="156"/>
        <v>0</v>
      </c>
      <c r="AB571" s="30">
        <f t="shared" si="156"/>
        <v>0</v>
      </c>
      <c r="AC571" s="30">
        <f t="shared" si="156"/>
        <v>0</v>
      </c>
      <c r="AD571" s="30">
        <f>SUM(AD572:AD572)</f>
        <v>0</v>
      </c>
      <c r="AE571" s="30">
        <f t="shared" ref="AE571:AG571" si="157">SUM(AE572:AE572)</f>
        <v>0</v>
      </c>
      <c r="AF571" s="31">
        <v>0</v>
      </c>
      <c r="AG571" s="30">
        <f t="shared" si="157"/>
        <v>0</v>
      </c>
      <c r="AH571" s="31">
        <v>0</v>
      </c>
      <c r="AI571" s="57" t="s">
        <v>37</v>
      </c>
      <c r="AM571" s="15"/>
      <c r="AN571" s="20"/>
      <c r="AO571" s="15"/>
    </row>
    <row r="572" spans="1:41" ht="31.5" x14ac:dyDescent="0.25">
      <c r="A572" s="33" t="s">
        <v>1405</v>
      </c>
      <c r="B572" s="86" t="s">
        <v>1406</v>
      </c>
      <c r="C572" s="44" t="s">
        <v>1407</v>
      </c>
      <c r="D572" s="35">
        <v>0</v>
      </c>
      <c r="E572" s="35">
        <v>0</v>
      </c>
      <c r="F572" s="35">
        <v>0</v>
      </c>
      <c r="G572" s="35">
        <v>0</v>
      </c>
      <c r="H572" s="35">
        <v>0</v>
      </c>
      <c r="I572" s="35">
        <v>0</v>
      </c>
      <c r="J572" s="35">
        <v>0</v>
      </c>
      <c r="K572" s="35">
        <v>0</v>
      </c>
      <c r="L572" s="35">
        <v>0</v>
      </c>
      <c r="M572" s="35">
        <v>0</v>
      </c>
      <c r="N572" s="35">
        <v>0</v>
      </c>
      <c r="O572" s="35">
        <v>0</v>
      </c>
      <c r="P572" s="35">
        <v>0</v>
      </c>
      <c r="Q572" s="35">
        <v>0</v>
      </c>
      <c r="R572" s="35">
        <v>0</v>
      </c>
      <c r="S572" s="35">
        <v>0</v>
      </c>
      <c r="T572" s="35">
        <v>0</v>
      </c>
      <c r="U572" s="35">
        <v>0</v>
      </c>
      <c r="V572" s="35">
        <v>0</v>
      </c>
      <c r="W572" s="35">
        <v>0</v>
      </c>
      <c r="X572" s="35">
        <v>0</v>
      </c>
      <c r="Y572" s="35">
        <v>0</v>
      </c>
      <c r="Z572" s="35">
        <v>0</v>
      </c>
      <c r="AA572" s="35">
        <v>0</v>
      </c>
      <c r="AB572" s="35">
        <v>0</v>
      </c>
      <c r="AC572" s="35">
        <v>0</v>
      </c>
      <c r="AD572" s="35">
        <v>0</v>
      </c>
      <c r="AE572" s="35">
        <f>R572-E572</f>
        <v>0</v>
      </c>
      <c r="AF572" s="96">
        <v>0</v>
      </c>
      <c r="AG572" s="35">
        <f>S572-F572</f>
        <v>0</v>
      </c>
      <c r="AH572" s="96">
        <v>0</v>
      </c>
      <c r="AI572" s="48" t="s">
        <v>37</v>
      </c>
      <c r="AM572" s="15"/>
      <c r="AN572" s="20"/>
      <c r="AO572" s="15"/>
    </row>
    <row r="573" spans="1:41" ht="31.5" x14ac:dyDescent="0.25">
      <c r="A573" s="27" t="s">
        <v>1408</v>
      </c>
      <c r="B573" s="28" t="s">
        <v>395</v>
      </c>
      <c r="C573" s="29" t="s">
        <v>36</v>
      </c>
      <c r="D573" s="30">
        <v>0</v>
      </c>
      <c r="E573" s="30">
        <v>0</v>
      </c>
      <c r="F573" s="30">
        <v>0</v>
      </c>
      <c r="G573" s="30">
        <v>0</v>
      </c>
      <c r="H573" s="30">
        <v>0</v>
      </c>
      <c r="I573" s="30">
        <v>0</v>
      </c>
      <c r="J573" s="30">
        <v>0</v>
      </c>
      <c r="K573" s="30">
        <v>0</v>
      </c>
      <c r="L573" s="30">
        <v>0</v>
      </c>
      <c r="M573" s="30">
        <v>0</v>
      </c>
      <c r="N573" s="30">
        <v>0</v>
      </c>
      <c r="O573" s="30">
        <v>0</v>
      </c>
      <c r="P573" s="30">
        <v>0</v>
      </c>
      <c r="Q573" s="30">
        <v>0</v>
      </c>
      <c r="R573" s="30">
        <v>0</v>
      </c>
      <c r="S573" s="30">
        <v>0</v>
      </c>
      <c r="T573" s="30">
        <v>0</v>
      </c>
      <c r="U573" s="30">
        <v>0</v>
      </c>
      <c r="V573" s="30">
        <v>0</v>
      </c>
      <c r="W573" s="30">
        <v>0</v>
      </c>
      <c r="X573" s="30">
        <v>0</v>
      </c>
      <c r="Y573" s="30">
        <v>0</v>
      </c>
      <c r="Z573" s="30">
        <v>0</v>
      </c>
      <c r="AA573" s="30">
        <v>0</v>
      </c>
      <c r="AB573" s="30">
        <v>0</v>
      </c>
      <c r="AC573" s="30">
        <v>0</v>
      </c>
      <c r="AD573" s="30">
        <v>0</v>
      </c>
      <c r="AE573" s="30">
        <v>0</v>
      </c>
      <c r="AF573" s="31">
        <v>0</v>
      </c>
      <c r="AG573" s="30">
        <v>0</v>
      </c>
      <c r="AH573" s="31">
        <v>0</v>
      </c>
      <c r="AI573" s="57" t="s">
        <v>37</v>
      </c>
      <c r="AM573" s="15"/>
      <c r="AN573" s="20"/>
      <c r="AO573" s="15"/>
    </row>
    <row r="574" spans="1:41" x14ac:dyDescent="0.25">
      <c r="A574" s="27" t="s">
        <v>1409</v>
      </c>
      <c r="B574" s="28" t="s">
        <v>397</v>
      </c>
      <c r="C574" s="29" t="s">
        <v>36</v>
      </c>
      <c r="D574" s="30">
        <f t="shared" ref="D574:AE574" si="158">SUM(D575:D582)</f>
        <v>60.449943260000005</v>
      </c>
      <c r="E574" s="30">
        <f t="shared" si="158"/>
        <v>0</v>
      </c>
      <c r="F574" s="30">
        <f t="shared" si="158"/>
        <v>6.1632854799999999</v>
      </c>
      <c r="G574" s="30">
        <f t="shared" si="158"/>
        <v>0</v>
      </c>
      <c r="H574" s="30">
        <f t="shared" si="158"/>
        <v>0</v>
      </c>
      <c r="I574" s="30">
        <f t="shared" si="158"/>
        <v>0</v>
      </c>
      <c r="J574" s="30">
        <f t="shared" si="158"/>
        <v>0</v>
      </c>
      <c r="K574" s="30">
        <f t="shared" si="158"/>
        <v>0</v>
      </c>
      <c r="L574" s="30">
        <f t="shared" si="158"/>
        <v>5</v>
      </c>
      <c r="M574" s="30">
        <f t="shared" si="158"/>
        <v>0</v>
      </c>
      <c r="N574" s="30">
        <f t="shared" si="158"/>
        <v>0</v>
      </c>
      <c r="O574" s="30">
        <f t="shared" si="158"/>
        <v>0</v>
      </c>
      <c r="P574" s="30">
        <f t="shared" si="158"/>
        <v>0</v>
      </c>
      <c r="Q574" s="30">
        <f t="shared" si="158"/>
        <v>0</v>
      </c>
      <c r="R574" s="30">
        <f t="shared" si="158"/>
        <v>0</v>
      </c>
      <c r="S574" s="30">
        <f t="shared" si="158"/>
        <v>3.1801530000000002</v>
      </c>
      <c r="T574" s="30">
        <f t="shared" si="158"/>
        <v>0</v>
      </c>
      <c r="U574" s="30">
        <f t="shared" si="158"/>
        <v>0</v>
      </c>
      <c r="V574" s="30">
        <f t="shared" si="158"/>
        <v>0</v>
      </c>
      <c r="W574" s="30">
        <f t="shared" si="158"/>
        <v>0</v>
      </c>
      <c r="X574" s="30">
        <f t="shared" si="158"/>
        <v>0</v>
      </c>
      <c r="Y574" s="30">
        <f t="shared" si="158"/>
        <v>4</v>
      </c>
      <c r="Z574" s="30">
        <f t="shared" si="158"/>
        <v>0</v>
      </c>
      <c r="AA574" s="30">
        <f t="shared" si="158"/>
        <v>0</v>
      </c>
      <c r="AB574" s="30">
        <f t="shared" si="158"/>
        <v>0</v>
      </c>
      <c r="AC574" s="30">
        <f t="shared" si="158"/>
        <v>0</v>
      </c>
      <c r="AD574" s="30">
        <f t="shared" si="158"/>
        <v>0</v>
      </c>
      <c r="AE574" s="30">
        <f t="shared" si="158"/>
        <v>0</v>
      </c>
      <c r="AF574" s="31">
        <v>0</v>
      </c>
      <c r="AG574" s="30">
        <f>SUM(AG575:AG582)</f>
        <v>-2.9831324799999996</v>
      </c>
      <c r="AH574" s="31">
        <f t="shared" si="149"/>
        <v>-0.48401659953612919</v>
      </c>
      <c r="AI574" s="57" t="s">
        <v>37</v>
      </c>
      <c r="AM574" s="15"/>
      <c r="AN574" s="20"/>
      <c r="AO574" s="15"/>
    </row>
    <row r="575" spans="1:41" ht="47.25" x14ac:dyDescent="0.25">
      <c r="A575" s="33" t="s">
        <v>1409</v>
      </c>
      <c r="B575" s="82" t="s">
        <v>1410</v>
      </c>
      <c r="C575" s="34" t="s">
        <v>1411</v>
      </c>
      <c r="D575" s="35">
        <v>2.000003</v>
      </c>
      <c r="E575" s="35">
        <v>0</v>
      </c>
      <c r="F575" s="35">
        <v>0</v>
      </c>
      <c r="G575" s="35">
        <v>0</v>
      </c>
      <c r="H575" s="35">
        <v>0</v>
      </c>
      <c r="I575" s="35">
        <v>0</v>
      </c>
      <c r="J575" s="35">
        <v>0</v>
      </c>
      <c r="K575" s="35">
        <v>0</v>
      </c>
      <c r="L575" s="35">
        <v>0</v>
      </c>
      <c r="M575" s="35">
        <v>0</v>
      </c>
      <c r="N575" s="35">
        <v>0</v>
      </c>
      <c r="O575" s="35">
        <v>0</v>
      </c>
      <c r="P575" s="35">
        <v>0</v>
      </c>
      <c r="Q575" s="35">
        <v>0</v>
      </c>
      <c r="R575" s="35">
        <v>0</v>
      </c>
      <c r="S575" s="35">
        <v>0</v>
      </c>
      <c r="T575" s="35">
        <v>0</v>
      </c>
      <c r="U575" s="35">
        <v>0</v>
      </c>
      <c r="V575" s="35">
        <v>0</v>
      </c>
      <c r="W575" s="35">
        <v>0</v>
      </c>
      <c r="X575" s="35">
        <v>0</v>
      </c>
      <c r="Y575" s="35">
        <v>0</v>
      </c>
      <c r="Z575" s="35">
        <v>0</v>
      </c>
      <c r="AA575" s="35">
        <v>0</v>
      </c>
      <c r="AB575" s="35">
        <v>0</v>
      </c>
      <c r="AC575" s="35">
        <v>0</v>
      </c>
      <c r="AD575" s="35">
        <v>0</v>
      </c>
      <c r="AE575" s="35">
        <f t="shared" ref="AE575:AE582" si="159">R575-E575</f>
        <v>0</v>
      </c>
      <c r="AF575" s="96">
        <v>0</v>
      </c>
      <c r="AG575" s="35">
        <f t="shared" ref="AG575:AG582" si="160">S575-F575</f>
        <v>0</v>
      </c>
      <c r="AH575" s="96">
        <v>0</v>
      </c>
      <c r="AI575" s="48" t="s">
        <v>37</v>
      </c>
      <c r="AM575" s="15"/>
      <c r="AN575" s="20"/>
      <c r="AO575" s="15"/>
    </row>
    <row r="576" spans="1:41" ht="47.25" x14ac:dyDescent="0.25">
      <c r="A576" s="33" t="s">
        <v>1409</v>
      </c>
      <c r="B576" s="82" t="s">
        <v>1412</v>
      </c>
      <c r="C576" s="34" t="s">
        <v>1413</v>
      </c>
      <c r="D576" s="35">
        <v>52.286654780000006</v>
      </c>
      <c r="E576" s="35">
        <v>0</v>
      </c>
      <c r="F576" s="35">
        <v>0</v>
      </c>
      <c r="G576" s="35">
        <v>0</v>
      </c>
      <c r="H576" s="35">
        <v>0</v>
      </c>
      <c r="I576" s="35">
        <v>0</v>
      </c>
      <c r="J576" s="35">
        <v>0</v>
      </c>
      <c r="K576" s="35">
        <v>0</v>
      </c>
      <c r="L576" s="35">
        <v>0</v>
      </c>
      <c r="M576" s="35">
        <v>0</v>
      </c>
      <c r="N576" s="35">
        <v>0</v>
      </c>
      <c r="O576" s="35">
        <v>0</v>
      </c>
      <c r="P576" s="35">
        <v>0</v>
      </c>
      <c r="Q576" s="35">
        <v>0</v>
      </c>
      <c r="R576" s="35">
        <v>0</v>
      </c>
      <c r="S576" s="35">
        <v>0</v>
      </c>
      <c r="T576" s="35">
        <v>0</v>
      </c>
      <c r="U576" s="35">
        <v>0</v>
      </c>
      <c r="V576" s="35">
        <v>0</v>
      </c>
      <c r="W576" s="35">
        <v>0</v>
      </c>
      <c r="X576" s="35">
        <v>0</v>
      </c>
      <c r="Y576" s="35">
        <v>0</v>
      </c>
      <c r="Z576" s="35">
        <v>0</v>
      </c>
      <c r="AA576" s="35">
        <v>0</v>
      </c>
      <c r="AB576" s="35">
        <v>0</v>
      </c>
      <c r="AC576" s="35">
        <v>0</v>
      </c>
      <c r="AD576" s="35">
        <v>0</v>
      </c>
      <c r="AE576" s="35">
        <f t="shared" si="159"/>
        <v>0</v>
      </c>
      <c r="AF576" s="96">
        <v>0</v>
      </c>
      <c r="AG576" s="35">
        <f t="shared" si="160"/>
        <v>0</v>
      </c>
      <c r="AH576" s="96">
        <v>0</v>
      </c>
      <c r="AI576" s="48" t="s">
        <v>37</v>
      </c>
      <c r="AM576" s="15"/>
      <c r="AN576" s="20"/>
      <c r="AO576" s="15"/>
    </row>
    <row r="577" spans="1:41" ht="31.5" x14ac:dyDescent="0.25">
      <c r="A577" s="33" t="s">
        <v>1409</v>
      </c>
      <c r="B577" s="82" t="s">
        <v>1414</v>
      </c>
      <c r="C577" s="34" t="s">
        <v>1415</v>
      </c>
      <c r="D577" s="35" t="s">
        <v>37</v>
      </c>
      <c r="E577" s="35" t="s">
        <v>37</v>
      </c>
      <c r="F577" s="35" t="s">
        <v>37</v>
      </c>
      <c r="G577" s="35" t="s">
        <v>37</v>
      </c>
      <c r="H577" s="35" t="s">
        <v>37</v>
      </c>
      <c r="I577" s="35" t="s">
        <v>37</v>
      </c>
      <c r="J577" s="35" t="s">
        <v>37</v>
      </c>
      <c r="K577" s="35" t="s">
        <v>37</v>
      </c>
      <c r="L577" s="35" t="s">
        <v>37</v>
      </c>
      <c r="M577" s="35" t="s">
        <v>37</v>
      </c>
      <c r="N577" s="35" t="s">
        <v>37</v>
      </c>
      <c r="O577" s="35" t="s">
        <v>37</v>
      </c>
      <c r="P577" s="35" t="s">
        <v>37</v>
      </c>
      <c r="Q577" s="35" t="s">
        <v>37</v>
      </c>
      <c r="R577" s="35">
        <v>0</v>
      </c>
      <c r="S577" s="35">
        <v>0</v>
      </c>
      <c r="T577" s="35">
        <v>0</v>
      </c>
      <c r="U577" s="35">
        <v>0</v>
      </c>
      <c r="V577" s="35">
        <v>0</v>
      </c>
      <c r="W577" s="35">
        <v>0</v>
      </c>
      <c r="X577" s="35">
        <v>0</v>
      </c>
      <c r="Y577" s="35">
        <v>0</v>
      </c>
      <c r="Z577" s="35">
        <v>0</v>
      </c>
      <c r="AA577" s="35">
        <v>0</v>
      </c>
      <c r="AB577" s="35">
        <v>0</v>
      </c>
      <c r="AC577" s="35">
        <v>0</v>
      </c>
      <c r="AD577" s="35">
        <v>0</v>
      </c>
      <c r="AE577" s="35" t="s">
        <v>37</v>
      </c>
      <c r="AF577" s="96" t="s">
        <v>37</v>
      </c>
      <c r="AG577" s="35" t="s">
        <v>37</v>
      </c>
      <c r="AH577" s="96" t="s">
        <v>37</v>
      </c>
      <c r="AI577" s="48" t="s">
        <v>435</v>
      </c>
      <c r="AM577" s="15"/>
      <c r="AN577" s="20"/>
      <c r="AO577" s="15"/>
    </row>
    <row r="578" spans="1:41" ht="31.5" x14ac:dyDescent="0.25">
      <c r="A578" s="33" t="s">
        <v>1409</v>
      </c>
      <c r="B578" s="82" t="s">
        <v>1416</v>
      </c>
      <c r="C578" s="34" t="s">
        <v>1417</v>
      </c>
      <c r="D578" s="35">
        <v>2.2116946500000001</v>
      </c>
      <c r="E578" s="35">
        <v>0</v>
      </c>
      <c r="F578" s="35">
        <v>2.2116946500000001</v>
      </c>
      <c r="G578" s="35">
        <v>0</v>
      </c>
      <c r="H578" s="35">
        <v>0</v>
      </c>
      <c r="I578" s="35">
        <v>0</v>
      </c>
      <c r="J578" s="35">
        <v>0</v>
      </c>
      <c r="K578" s="35" t="s">
        <v>1418</v>
      </c>
      <c r="L578" s="35">
        <v>1</v>
      </c>
      <c r="M578" s="35">
        <v>0</v>
      </c>
      <c r="N578" s="35">
        <v>0</v>
      </c>
      <c r="O578" s="35">
        <v>0</v>
      </c>
      <c r="P578" s="35">
        <v>0</v>
      </c>
      <c r="Q578" s="35">
        <v>0</v>
      </c>
      <c r="R578" s="35">
        <v>0</v>
      </c>
      <c r="S578" s="35">
        <v>0</v>
      </c>
      <c r="T578" s="35">
        <v>0</v>
      </c>
      <c r="U578" s="35">
        <v>0</v>
      </c>
      <c r="V578" s="35">
        <v>0</v>
      </c>
      <c r="W578" s="35">
        <v>0</v>
      </c>
      <c r="X578" s="35">
        <v>0</v>
      </c>
      <c r="Y578" s="35">
        <v>0</v>
      </c>
      <c r="Z578" s="35">
        <v>0</v>
      </c>
      <c r="AA578" s="35">
        <v>0</v>
      </c>
      <c r="AB578" s="35">
        <v>0</v>
      </c>
      <c r="AC578" s="35">
        <v>0</v>
      </c>
      <c r="AD578" s="35">
        <v>0</v>
      </c>
      <c r="AE578" s="35">
        <f t="shared" si="159"/>
        <v>0</v>
      </c>
      <c r="AF578" s="96">
        <v>0</v>
      </c>
      <c r="AG578" s="35">
        <f t="shared" si="160"/>
        <v>-2.2116946500000001</v>
      </c>
      <c r="AH578" s="96">
        <f t="shared" si="149"/>
        <v>-1</v>
      </c>
      <c r="AI578" s="48" t="s">
        <v>1419</v>
      </c>
      <c r="AM578" s="15"/>
      <c r="AN578" s="20"/>
      <c r="AO578" s="15"/>
    </row>
    <row r="579" spans="1:41" ht="31.5" x14ac:dyDescent="0.25">
      <c r="A579" s="33" t="s">
        <v>1409</v>
      </c>
      <c r="B579" s="82" t="s">
        <v>1420</v>
      </c>
      <c r="C579" s="34" t="s">
        <v>1421</v>
      </c>
      <c r="D579" s="35">
        <v>3.4079999999999999</v>
      </c>
      <c r="E579" s="35">
        <v>0</v>
      </c>
      <c r="F579" s="35">
        <v>3.4079999999999999</v>
      </c>
      <c r="G579" s="35">
        <v>0</v>
      </c>
      <c r="H579" s="35">
        <v>0</v>
      </c>
      <c r="I579" s="35">
        <v>0</v>
      </c>
      <c r="J579" s="35">
        <v>0</v>
      </c>
      <c r="K579" s="35" t="s">
        <v>1422</v>
      </c>
      <c r="L579" s="35">
        <v>1</v>
      </c>
      <c r="M579" s="35">
        <v>0</v>
      </c>
      <c r="N579" s="35">
        <v>0</v>
      </c>
      <c r="O579" s="35">
        <v>0</v>
      </c>
      <c r="P579" s="35">
        <v>0</v>
      </c>
      <c r="Q579" s="35">
        <v>0</v>
      </c>
      <c r="R579" s="35">
        <v>0</v>
      </c>
      <c r="S579" s="35">
        <v>2.7250000000000001</v>
      </c>
      <c r="T579" s="35">
        <v>0</v>
      </c>
      <c r="U579" s="35">
        <v>0</v>
      </c>
      <c r="V579" s="35">
        <v>0</v>
      </c>
      <c r="W579" s="35">
        <v>0</v>
      </c>
      <c r="X579" s="35" t="s">
        <v>1423</v>
      </c>
      <c r="Y579" s="35">
        <v>1</v>
      </c>
      <c r="Z579" s="35">
        <v>0</v>
      </c>
      <c r="AA579" s="35">
        <v>0</v>
      </c>
      <c r="AB579" s="35">
        <v>0</v>
      </c>
      <c r="AC579" s="35">
        <v>0</v>
      </c>
      <c r="AD579" s="35">
        <v>0</v>
      </c>
      <c r="AE579" s="35">
        <f t="shared" si="159"/>
        <v>0</v>
      </c>
      <c r="AF579" s="96">
        <v>0</v>
      </c>
      <c r="AG579" s="35">
        <f t="shared" si="160"/>
        <v>-0.68299999999999983</v>
      </c>
      <c r="AH579" s="96">
        <f t="shared" si="149"/>
        <v>-0.20041079812206569</v>
      </c>
      <c r="AI579" s="48" t="s">
        <v>1424</v>
      </c>
      <c r="AM579" s="15"/>
      <c r="AN579" s="20"/>
      <c r="AO579" s="15"/>
    </row>
    <row r="580" spans="1:41" ht="31.5" x14ac:dyDescent="0.25">
      <c r="A580" s="33" t="s">
        <v>1409</v>
      </c>
      <c r="B580" s="82" t="s">
        <v>1425</v>
      </c>
      <c r="C580" s="34" t="s">
        <v>1426</v>
      </c>
      <c r="D580" s="35">
        <v>0.27172233000000001</v>
      </c>
      <c r="E580" s="35">
        <v>0</v>
      </c>
      <c r="F580" s="35">
        <v>0.27172233000000001</v>
      </c>
      <c r="G580" s="35">
        <v>0</v>
      </c>
      <c r="H580" s="35">
        <v>0</v>
      </c>
      <c r="I580" s="35">
        <v>0</v>
      </c>
      <c r="J580" s="35">
        <v>0</v>
      </c>
      <c r="K580" s="35" t="s">
        <v>1427</v>
      </c>
      <c r="L580" s="35">
        <v>1</v>
      </c>
      <c r="M580" s="35">
        <v>0</v>
      </c>
      <c r="N580" s="35">
        <v>0</v>
      </c>
      <c r="O580" s="35">
        <v>0</v>
      </c>
      <c r="P580" s="35">
        <v>0</v>
      </c>
      <c r="Q580" s="35">
        <v>0</v>
      </c>
      <c r="R580" s="35">
        <v>0</v>
      </c>
      <c r="S580" s="35">
        <v>0.27839999999999998</v>
      </c>
      <c r="T580" s="35">
        <v>0</v>
      </c>
      <c r="U580" s="35">
        <v>0</v>
      </c>
      <c r="V580" s="35">
        <v>0</v>
      </c>
      <c r="W580" s="35">
        <v>0</v>
      </c>
      <c r="X580" s="35" t="s">
        <v>1428</v>
      </c>
      <c r="Y580" s="35">
        <v>1</v>
      </c>
      <c r="Z580" s="35">
        <v>0</v>
      </c>
      <c r="AA580" s="35">
        <v>0</v>
      </c>
      <c r="AB580" s="35">
        <v>0</v>
      </c>
      <c r="AC580" s="35">
        <v>0</v>
      </c>
      <c r="AD580" s="35">
        <v>0</v>
      </c>
      <c r="AE580" s="35">
        <f t="shared" si="159"/>
        <v>0</v>
      </c>
      <c r="AF580" s="96">
        <v>0</v>
      </c>
      <c r="AG580" s="35">
        <f t="shared" si="160"/>
        <v>6.6776699999999689E-3</v>
      </c>
      <c r="AH580" s="96">
        <f t="shared" si="149"/>
        <v>2.4575344985448815E-2</v>
      </c>
      <c r="AI580" s="48" t="s">
        <v>37</v>
      </c>
      <c r="AM580" s="15"/>
      <c r="AN580" s="20"/>
      <c r="AO580" s="15"/>
    </row>
    <row r="581" spans="1:41" ht="31.5" x14ac:dyDescent="0.25">
      <c r="A581" s="33" t="s">
        <v>1409</v>
      </c>
      <c r="B581" s="82" t="s">
        <v>1429</v>
      </c>
      <c r="C581" s="34" t="s">
        <v>1430</v>
      </c>
      <c r="D581" s="35">
        <v>8.6252999999999996E-2</v>
      </c>
      <c r="E581" s="35">
        <v>0</v>
      </c>
      <c r="F581" s="35">
        <v>8.6252999999999996E-2</v>
      </c>
      <c r="G581" s="35">
        <v>0</v>
      </c>
      <c r="H581" s="35">
        <v>0</v>
      </c>
      <c r="I581" s="35">
        <v>0</v>
      </c>
      <c r="J581" s="35">
        <v>0</v>
      </c>
      <c r="K581" s="35" t="s">
        <v>1431</v>
      </c>
      <c r="L581" s="35">
        <v>1</v>
      </c>
      <c r="M581" s="35">
        <v>0</v>
      </c>
      <c r="N581" s="35">
        <v>0</v>
      </c>
      <c r="O581" s="35">
        <v>0</v>
      </c>
      <c r="P581" s="35">
        <v>0</v>
      </c>
      <c r="Q581" s="35">
        <v>0</v>
      </c>
      <c r="R581" s="35">
        <v>0</v>
      </c>
      <c r="S581" s="35">
        <v>8.6252999999999996E-2</v>
      </c>
      <c r="T581" s="35">
        <v>0</v>
      </c>
      <c r="U581" s="35">
        <v>0</v>
      </c>
      <c r="V581" s="35">
        <v>0</v>
      </c>
      <c r="W581" s="35">
        <v>0</v>
      </c>
      <c r="X581" s="35" t="s">
        <v>1432</v>
      </c>
      <c r="Y581" s="35">
        <v>1</v>
      </c>
      <c r="Z581" s="35">
        <v>0</v>
      </c>
      <c r="AA581" s="35">
        <v>0</v>
      </c>
      <c r="AB581" s="35">
        <v>0</v>
      </c>
      <c r="AC581" s="35">
        <v>0</v>
      </c>
      <c r="AD581" s="35">
        <v>0</v>
      </c>
      <c r="AE581" s="35">
        <f t="shared" si="159"/>
        <v>0</v>
      </c>
      <c r="AF581" s="96">
        <v>0</v>
      </c>
      <c r="AG581" s="35">
        <f t="shared" si="160"/>
        <v>0</v>
      </c>
      <c r="AH581" s="96">
        <f t="shared" si="149"/>
        <v>0</v>
      </c>
      <c r="AI581" s="48" t="s">
        <v>37</v>
      </c>
      <c r="AM581" s="15"/>
      <c r="AN581" s="20"/>
      <c r="AO581" s="15"/>
    </row>
    <row r="582" spans="1:41" ht="31.5" x14ac:dyDescent="0.25">
      <c r="A582" s="33" t="s">
        <v>1409</v>
      </c>
      <c r="B582" s="82" t="s">
        <v>1433</v>
      </c>
      <c r="C582" s="34" t="s">
        <v>1434</v>
      </c>
      <c r="D582" s="35">
        <v>0.18561549999999999</v>
      </c>
      <c r="E582" s="35">
        <v>0</v>
      </c>
      <c r="F582" s="35">
        <v>0.18561549999999999</v>
      </c>
      <c r="G582" s="35">
        <v>0</v>
      </c>
      <c r="H582" s="35">
        <v>0</v>
      </c>
      <c r="I582" s="35">
        <v>0</v>
      </c>
      <c r="J582" s="35">
        <v>0</v>
      </c>
      <c r="K582" s="35" t="s">
        <v>1435</v>
      </c>
      <c r="L582" s="35">
        <v>1</v>
      </c>
      <c r="M582" s="35">
        <v>0</v>
      </c>
      <c r="N582" s="35">
        <v>0</v>
      </c>
      <c r="O582" s="35">
        <v>0</v>
      </c>
      <c r="P582" s="35">
        <v>0</v>
      </c>
      <c r="Q582" s="35">
        <v>0</v>
      </c>
      <c r="R582" s="35">
        <v>0</v>
      </c>
      <c r="S582" s="35">
        <v>9.0499999999999997E-2</v>
      </c>
      <c r="T582" s="35">
        <v>0</v>
      </c>
      <c r="U582" s="35">
        <v>0</v>
      </c>
      <c r="V582" s="35">
        <v>0</v>
      </c>
      <c r="W582" s="35">
        <v>0</v>
      </c>
      <c r="X582" s="35" t="s">
        <v>1436</v>
      </c>
      <c r="Y582" s="35">
        <v>1</v>
      </c>
      <c r="Z582" s="35">
        <v>0</v>
      </c>
      <c r="AA582" s="35">
        <v>0</v>
      </c>
      <c r="AB582" s="35">
        <v>0</v>
      </c>
      <c r="AC582" s="35">
        <v>0</v>
      </c>
      <c r="AD582" s="35">
        <v>0</v>
      </c>
      <c r="AE582" s="35">
        <f t="shared" si="159"/>
        <v>0</v>
      </c>
      <c r="AF582" s="96">
        <v>0</v>
      </c>
      <c r="AG582" s="35">
        <f t="shared" si="160"/>
        <v>-9.5115499999999992E-2</v>
      </c>
      <c r="AH582" s="96">
        <f t="shared" si="149"/>
        <v>-0.51243295953193557</v>
      </c>
      <c r="AI582" s="48" t="s">
        <v>1437</v>
      </c>
      <c r="AM582" s="15"/>
      <c r="AN582" s="20"/>
      <c r="AO582" s="15"/>
    </row>
    <row r="583" spans="1:41" x14ac:dyDescent="0.25">
      <c r="A583" s="27" t="s">
        <v>1438</v>
      </c>
      <c r="B583" s="38" t="s">
        <v>1439</v>
      </c>
      <c r="C583" s="38" t="s">
        <v>36</v>
      </c>
      <c r="D583" s="38">
        <f t="shared" ref="D583:AE583" si="161">SUM(D584,D599,D604,D613,D620,D625,D626)</f>
        <v>578.24631574585192</v>
      </c>
      <c r="E583" s="38">
        <f t="shared" si="161"/>
        <v>0</v>
      </c>
      <c r="F583" s="38">
        <f t="shared" si="161"/>
        <v>68.487140330000003</v>
      </c>
      <c r="G583" s="38">
        <f t="shared" si="161"/>
        <v>0</v>
      </c>
      <c r="H583" s="38">
        <f t="shared" si="161"/>
        <v>0</v>
      </c>
      <c r="I583" s="38">
        <f t="shared" si="161"/>
        <v>0.10100000000000001</v>
      </c>
      <c r="J583" s="38">
        <f t="shared" si="161"/>
        <v>0</v>
      </c>
      <c r="K583" s="38">
        <f t="shared" si="161"/>
        <v>0</v>
      </c>
      <c r="L583" s="38">
        <f t="shared" si="161"/>
        <v>9</v>
      </c>
      <c r="M583" s="38">
        <f t="shared" si="161"/>
        <v>0</v>
      </c>
      <c r="N583" s="38">
        <f t="shared" si="161"/>
        <v>0</v>
      </c>
      <c r="O583" s="38">
        <f t="shared" si="161"/>
        <v>0</v>
      </c>
      <c r="P583" s="38">
        <f t="shared" si="161"/>
        <v>0</v>
      </c>
      <c r="Q583" s="38">
        <f t="shared" si="161"/>
        <v>0</v>
      </c>
      <c r="R583" s="38">
        <f t="shared" si="161"/>
        <v>0</v>
      </c>
      <c r="S583" s="38">
        <f t="shared" si="161"/>
        <v>50.732290649999996</v>
      </c>
      <c r="T583" s="38">
        <f t="shared" si="161"/>
        <v>0</v>
      </c>
      <c r="U583" s="38">
        <f t="shared" si="161"/>
        <v>0</v>
      </c>
      <c r="V583" s="38">
        <f t="shared" si="161"/>
        <v>0</v>
      </c>
      <c r="W583" s="38">
        <f t="shared" si="161"/>
        <v>0</v>
      </c>
      <c r="X583" s="38">
        <f t="shared" si="161"/>
        <v>0</v>
      </c>
      <c r="Y583" s="38">
        <f t="shared" si="161"/>
        <v>7</v>
      </c>
      <c r="Z583" s="38">
        <f t="shared" si="161"/>
        <v>0</v>
      </c>
      <c r="AA583" s="38">
        <f t="shared" si="161"/>
        <v>0</v>
      </c>
      <c r="AB583" s="38">
        <f t="shared" si="161"/>
        <v>0</v>
      </c>
      <c r="AC583" s="38">
        <f t="shared" si="161"/>
        <v>0</v>
      </c>
      <c r="AD583" s="38">
        <f t="shared" si="161"/>
        <v>0</v>
      </c>
      <c r="AE583" s="38">
        <f t="shared" si="161"/>
        <v>0</v>
      </c>
      <c r="AF583" s="31">
        <v>0</v>
      </c>
      <c r="AG583" s="38">
        <f>SUM(AG584,AG599,AG604,AG613,AG620,AG625,AG626)</f>
        <v>-17.754849680000007</v>
      </c>
      <c r="AH583" s="31">
        <f t="shared" si="149"/>
        <v>-0.25924355425631196</v>
      </c>
      <c r="AI583" s="57" t="s">
        <v>37</v>
      </c>
      <c r="AM583" s="15"/>
      <c r="AN583" s="20"/>
      <c r="AO583" s="15"/>
    </row>
    <row r="584" spans="1:41" ht="31.5" x14ac:dyDescent="0.25">
      <c r="A584" s="27" t="s">
        <v>1440</v>
      </c>
      <c r="B584" s="28" t="s">
        <v>55</v>
      </c>
      <c r="C584" s="29" t="s">
        <v>36</v>
      </c>
      <c r="D584" s="30">
        <f>SUM(D585,D588,D591,D598)</f>
        <v>320.23805172585196</v>
      </c>
      <c r="E584" s="30">
        <f>SUM(E585,E588,E591,E598)</f>
        <v>0</v>
      </c>
      <c r="F584" s="30">
        <f t="shared" ref="F584:AG584" si="162">SUM(F585,F588,F591,F598)</f>
        <v>14.500046000000001</v>
      </c>
      <c r="G584" s="30">
        <f t="shared" si="162"/>
        <v>0</v>
      </c>
      <c r="H584" s="30">
        <f t="shared" si="162"/>
        <v>0</v>
      </c>
      <c r="I584" s="30">
        <f t="shared" si="162"/>
        <v>0.10100000000000001</v>
      </c>
      <c r="J584" s="30">
        <f t="shared" si="162"/>
        <v>0</v>
      </c>
      <c r="K584" s="30">
        <f t="shared" si="162"/>
        <v>0</v>
      </c>
      <c r="L584" s="30">
        <f t="shared" si="162"/>
        <v>0</v>
      </c>
      <c r="M584" s="30">
        <f t="shared" si="162"/>
        <v>0</v>
      </c>
      <c r="N584" s="30">
        <f t="shared" si="162"/>
        <v>0</v>
      </c>
      <c r="O584" s="30">
        <f t="shared" si="162"/>
        <v>0</v>
      </c>
      <c r="P584" s="30">
        <f t="shared" si="162"/>
        <v>0</v>
      </c>
      <c r="Q584" s="30">
        <f t="shared" si="162"/>
        <v>0</v>
      </c>
      <c r="R584" s="30">
        <f t="shared" si="162"/>
        <v>0</v>
      </c>
      <c r="S584" s="30">
        <f t="shared" si="162"/>
        <v>0</v>
      </c>
      <c r="T584" s="30">
        <f t="shared" si="162"/>
        <v>0</v>
      </c>
      <c r="U584" s="30">
        <f t="shared" si="162"/>
        <v>0</v>
      </c>
      <c r="V584" s="30">
        <f t="shared" si="162"/>
        <v>0</v>
      </c>
      <c r="W584" s="30">
        <f t="shared" si="162"/>
        <v>0</v>
      </c>
      <c r="X584" s="30">
        <f t="shared" si="162"/>
        <v>0</v>
      </c>
      <c r="Y584" s="30">
        <f t="shared" si="162"/>
        <v>0</v>
      </c>
      <c r="Z584" s="30">
        <f t="shared" si="162"/>
        <v>0</v>
      </c>
      <c r="AA584" s="30">
        <f t="shared" si="162"/>
        <v>0</v>
      </c>
      <c r="AB584" s="30">
        <f t="shared" si="162"/>
        <v>0</v>
      </c>
      <c r="AC584" s="30">
        <f t="shared" si="162"/>
        <v>0</v>
      </c>
      <c r="AD584" s="30">
        <f t="shared" si="162"/>
        <v>0</v>
      </c>
      <c r="AE584" s="30">
        <f t="shared" si="162"/>
        <v>0</v>
      </c>
      <c r="AF584" s="31">
        <v>0</v>
      </c>
      <c r="AG584" s="30">
        <f t="shared" si="162"/>
        <v>-14.500046000000001</v>
      </c>
      <c r="AH584" s="31">
        <f t="shared" si="149"/>
        <v>-1</v>
      </c>
      <c r="AI584" s="57" t="s">
        <v>37</v>
      </c>
      <c r="AM584" s="15"/>
      <c r="AN584" s="20"/>
      <c r="AO584" s="15"/>
    </row>
    <row r="585" spans="1:41" ht="94.5" x14ac:dyDescent="0.25">
      <c r="A585" s="28" t="s">
        <v>1441</v>
      </c>
      <c r="B585" s="28" t="s">
        <v>57</v>
      </c>
      <c r="C585" s="29" t="s">
        <v>36</v>
      </c>
      <c r="D585" s="30">
        <f t="shared" ref="D585:AG585" si="163">D586+D587</f>
        <v>0</v>
      </c>
      <c r="E585" s="30">
        <f t="shared" si="163"/>
        <v>0</v>
      </c>
      <c r="F585" s="30">
        <f t="shared" si="163"/>
        <v>0</v>
      </c>
      <c r="G585" s="30">
        <f t="shared" si="163"/>
        <v>0</v>
      </c>
      <c r="H585" s="30">
        <f t="shared" si="163"/>
        <v>0</v>
      </c>
      <c r="I585" s="30">
        <f t="shared" si="163"/>
        <v>0</v>
      </c>
      <c r="J585" s="30">
        <f t="shared" si="163"/>
        <v>0</v>
      </c>
      <c r="K585" s="30">
        <f t="shared" si="163"/>
        <v>0</v>
      </c>
      <c r="L585" s="30">
        <f t="shared" si="163"/>
        <v>0</v>
      </c>
      <c r="M585" s="30">
        <f t="shared" si="163"/>
        <v>0</v>
      </c>
      <c r="N585" s="30">
        <f t="shared" si="163"/>
        <v>0</v>
      </c>
      <c r="O585" s="30">
        <f t="shared" si="163"/>
        <v>0</v>
      </c>
      <c r="P585" s="30">
        <f t="shared" si="163"/>
        <v>0</v>
      </c>
      <c r="Q585" s="30">
        <f t="shared" si="163"/>
        <v>0</v>
      </c>
      <c r="R585" s="30">
        <f t="shared" si="163"/>
        <v>0</v>
      </c>
      <c r="S585" s="30">
        <f t="shared" si="163"/>
        <v>0</v>
      </c>
      <c r="T585" s="30">
        <f t="shared" si="163"/>
        <v>0</v>
      </c>
      <c r="U585" s="30">
        <f t="shared" si="163"/>
        <v>0</v>
      </c>
      <c r="V585" s="30">
        <f t="shared" si="163"/>
        <v>0</v>
      </c>
      <c r="W585" s="30">
        <f t="shared" si="163"/>
        <v>0</v>
      </c>
      <c r="X585" s="30">
        <f t="shared" si="163"/>
        <v>0</v>
      </c>
      <c r="Y585" s="30">
        <f t="shared" si="163"/>
        <v>0</v>
      </c>
      <c r="Z585" s="30">
        <f t="shared" si="163"/>
        <v>0</v>
      </c>
      <c r="AA585" s="30">
        <f t="shared" si="163"/>
        <v>0</v>
      </c>
      <c r="AB585" s="30">
        <f t="shared" si="163"/>
        <v>0</v>
      </c>
      <c r="AC585" s="30">
        <f t="shared" si="163"/>
        <v>0</v>
      </c>
      <c r="AD585" s="30">
        <f t="shared" si="163"/>
        <v>0</v>
      </c>
      <c r="AE585" s="30">
        <f t="shared" si="163"/>
        <v>0</v>
      </c>
      <c r="AF585" s="31">
        <v>0</v>
      </c>
      <c r="AG585" s="30">
        <f t="shared" si="163"/>
        <v>0</v>
      </c>
      <c r="AH585" s="31">
        <v>0</v>
      </c>
      <c r="AI585" s="57" t="s">
        <v>37</v>
      </c>
      <c r="AM585" s="15"/>
      <c r="AN585" s="20"/>
      <c r="AO585" s="15"/>
    </row>
    <row r="586" spans="1:41" ht="31.5" x14ac:dyDescent="0.25">
      <c r="A586" s="28" t="s">
        <v>1442</v>
      </c>
      <c r="B586" s="28" t="s">
        <v>65</v>
      </c>
      <c r="C586" s="29" t="s">
        <v>36</v>
      </c>
      <c r="D586" s="30">
        <v>0</v>
      </c>
      <c r="E586" s="30">
        <v>0</v>
      </c>
      <c r="F586" s="30">
        <v>0</v>
      </c>
      <c r="G586" s="30">
        <v>0</v>
      </c>
      <c r="H586" s="30">
        <v>0</v>
      </c>
      <c r="I586" s="30">
        <v>0</v>
      </c>
      <c r="J586" s="30">
        <v>0</v>
      </c>
      <c r="K586" s="30">
        <v>0</v>
      </c>
      <c r="L586" s="30">
        <v>0</v>
      </c>
      <c r="M586" s="30">
        <v>0</v>
      </c>
      <c r="N586" s="30">
        <v>0</v>
      </c>
      <c r="O586" s="30">
        <v>0</v>
      </c>
      <c r="P586" s="30">
        <v>0</v>
      </c>
      <c r="Q586" s="30">
        <v>0</v>
      </c>
      <c r="R586" s="30">
        <v>0</v>
      </c>
      <c r="S586" s="30">
        <v>0</v>
      </c>
      <c r="T586" s="30">
        <v>0</v>
      </c>
      <c r="U586" s="30">
        <v>0</v>
      </c>
      <c r="V586" s="30">
        <v>0</v>
      </c>
      <c r="W586" s="30">
        <v>0</v>
      </c>
      <c r="X586" s="30">
        <v>0</v>
      </c>
      <c r="Y586" s="30">
        <v>0</v>
      </c>
      <c r="Z586" s="30">
        <v>0</v>
      </c>
      <c r="AA586" s="30">
        <v>0</v>
      </c>
      <c r="AB586" s="30">
        <v>0</v>
      </c>
      <c r="AC586" s="30">
        <v>0</v>
      </c>
      <c r="AD586" s="30">
        <v>0</v>
      </c>
      <c r="AE586" s="30">
        <v>0</v>
      </c>
      <c r="AF586" s="31">
        <v>0</v>
      </c>
      <c r="AG586" s="30">
        <v>0</v>
      </c>
      <c r="AH586" s="31">
        <v>0</v>
      </c>
      <c r="AI586" s="57" t="s">
        <v>37</v>
      </c>
      <c r="AM586" s="15"/>
      <c r="AN586" s="20"/>
      <c r="AO586" s="15"/>
    </row>
    <row r="587" spans="1:41" ht="31.5" x14ac:dyDescent="0.25">
      <c r="A587" s="28" t="s">
        <v>1443</v>
      </c>
      <c r="B587" s="28" t="s">
        <v>65</v>
      </c>
      <c r="C587" s="29" t="s">
        <v>36</v>
      </c>
      <c r="D587" s="30">
        <v>0</v>
      </c>
      <c r="E587" s="30">
        <v>0</v>
      </c>
      <c r="F587" s="30">
        <v>0</v>
      </c>
      <c r="G587" s="30">
        <v>0</v>
      </c>
      <c r="H587" s="30">
        <v>0</v>
      </c>
      <c r="I587" s="30">
        <v>0</v>
      </c>
      <c r="J587" s="30">
        <v>0</v>
      </c>
      <c r="K587" s="30">
        <v>0</v>
      </c>
      <c r="L587" s="30">
        <v>0</v>
      </c>
      <c r="M587" s="30">
        <v>0</v>
      </c>
      <c r="N587" s="30">
        <v>0</v>
      </c>
      <c r="O587" s="30">
        <v>0</v>
      </c>
      <c r="P587" s="30">
        <v>0</v>
      </c>
      <c r="Q587" s="30">
        <v>0</v>
      </c>
      <c r="R587" s="30">
        <v>0</v>
      </c>
      <c r="S587" s="30">
        <v>0</v>
      </c>
      <c r="T587" s="30">
        <v>0</v>
      </c>
      <c r="U587" s="30">
        <v>0</v>
      </c>
      <c r="V587" s="30">
        <v>0</v>
      </c>
      <c r="W587" s="30">
        <v>0</v>
      </c>
      <c r="X587" s="30">
        <v>0</v>
      </c>
      <c r="Y587" s="30">
        <v>0</v>
      </c>
      <c r="Z587" s="30">
        <v>0</v>
      </c>
      <c r="AA587" s="30">
        <v>0</v>
      </c>
      <c r="AB587" s="30">
        <v>0</v>
      </c>
      <c r="AC587" s="30">
        <v>0</v>
      </c>
      <c r="AD587" s="30">
        <v>0</v>
      </c>
      <c r="AE587" s="30">
        <v>0</v>
      </c>
      <c r="AF587" s="31">
        <v>0</v>
      </c>
      <c r="AG587" s="30">
        <v>0</v>
      </c>
      <c r="AH587" s="31">
        <v>0</v>
      </c>
      <c r="AI587" s="57" t="s">
        <v>37</v>
      </c>
      <c r="AM587" s="15"/>
      <c r="AN587" s="20"/>
      <c r="AO587" s="15"/>
    </row>
    <row r="588" spans="1:41" ht="47.25" x14ac:dyDescent="0.25">
      <c r="A588" s="27" t="s">
        <v>1444</v>
      </c>
      <c r="B588" s="28" t="s">
        <v>67</v>
      </c>
      <c r="C588" s="29" t="s">
        <v>36</v>
      </c>
      <c r="D588" s="30">
        <f t="shared" ref="D588:AG588" si="164">D589+D590</f>
        <v>0</v>
      </c>
      <c r="E588" s="30">
        <f t="shared" si="164"/>
        <v>0</v>
      </c>
      <c r="F588" s="30">
        <f t="shared" si="164"/>
        <v>0</v>
      </c>
      <c r="G588" s="30">
        <f t="shared" si="164"/>
        <v>0</v>
      </c>
      <c r="H588" s="30">
        <f t="shared" si="164"/>
        <v>0</v>
      </c>
      <c r="I588" s="30">
        <f t="shared" si="164"/>
        <v>0</v>
      </c>
      <c r="J588" s="30">
        <f t="shared" si="164"/>
        <v>0</v>
      </c>
      <c r="K588" s="30">
        <f t="shared" si="164"/>
        <v>0</v>
      </c>
      <c r="L588" s="30">
        <f t="shared" si="164"/>
        <v>0</v>
      </c>
      <c r="M588" s="30">
        <f t="shared" si="164"/>
        <v>0</v>
      </c>
      <c r="N588" s="30">
        <f t="shared" si="164"/>
        <v>0</v>
      </c>
      <c r="O588" s="30">
        <f t="shared" si="164"/>
        <v>0</v>
      </c>
      <c r="P588" s="30">
        <f t="shared" si="164"/>
        <v>0</v>
      </c>
      <c r="Q588" s="30">
        <f t="shared" si="164"/>
        <v>0</v>
      </c>
      <c r="R588" s="30">
        <f t="shared" si="164"/>
        <v>0</v>
      </c>
      <c r="S588" s="30">
        <f t="shared" si="164"/>
        <v>0</v>
      </c>
      <c r="T588" s="30">
        <f t="shared" si="164"/>
        <v>0</v>
      </c>
      <c r="U588" s="30">
        <f t="shared" si="164"/>
        <v>0</v>
      </c>
      <c r="V588" s="30">
        <f t="shared" si="164"/>
        <v>0</v>
      </c>
      <c r="W588" s="30">
        <f t="shared" si="164"/>
        <v>0</v>
      </c>
      <c r="X588" s="30">
        <f t="shared" si="164"/>
        <v>0</v>
      </c>
      <c r="Y588" s="30">
        <f t="shared" si="164"/>
        <v>0</v>
      </c>
      <c r="Z588" s="30">
        <f t="shared" si="164"/>
        <v>0</v>
      </c>
      <c r="AA588" s="30">
        <f t="shared" si="164"/>
        <v>0</v>
      </c>
      <c r="AB588" s="30">
        <f t="shared" si="164"/>
        <v>0</v>
      </c>
      <c r="AC588" s="30">
        <f t="shared" si="164"/>
        <v>0</v>
      </c>
      <c r="AD588" s="30">
        <f t="shared" si="164"/>
        <v>0</v>
      </c>
      <c r="AE588" s="30">
        <f t="shared" si="164"/>
        <v>0</v>
      </c>
      <c r="AF588" s="31">
        <v>0</v>
      </c>
      <c r="AG588" s="30">
        <f t="shared" si="164"/>
        <v>0</v>
      </c>
      <c r="AH588" s="31">
        <v>0</v>
      </c>
      <c r="AI588" s="57" t="s">
        <v>37</v>
      </c>
      <c r="AM588" s="15"/>
      <c r="AN588" s="20"/>
      <c r="AO588" s="15"/>
    </row>
    <row r="589" spans="1:41" ht="31.5" x14ac:dyDescent="0.25">
      <c r="A589" s="27" t="s">
        <v>1445</v>
      </c>
      <c r="B589" s="28" t="s">
        <v>1269</v>
      </c>
      <c r="C589" s="29" t="s">
        <v>36</v>
      </c>
      <c r="D589" s="30">
        <v>0</v>
      </c>
      <c r="E589" s="30">
        <v>0</v>
      </c>
      <c r="F589" s="30">
        <v>0</v>
      </c>
      <c r="G589" s="30">
        <v>0</v>
      </c>
      <c r="H589" s="30">
        <v>0</v>
      </c>
      <c r="I589" s="30">
        <v>0</v>
      </c>
      <c r="J589" s="30">
        <v>0</v>
      </c>
      <c r="K589" s="30">
        <v>0</v>
      </c>
      <c r="L589" s="30">
        <v>0</v>
      </c>
      <c r="M589" s="30">
        <v>0</v>
      </c>
      <c r="N589" s="30">
        <v>0</v>
      </c>
      <c r="O589" s="30">
        <v>0</v>
      </c>
      <c r="P589" s="30">
        <v>0</v>
      </c>
      <c r="Q589" s="30">
        <v>0</v>
      </c>
      <c r="R589" s="30">
        <v>0</v>
      </c>
      <c r="S589" s="30">
        <v>0</v>
      </c>
      <c r="T589" s="30">
        <v>0</v>
      </c>
      <c r="U589" s="30">
        <v>0</v>
      </c>
      <c r="V589" s="30">
        <v>0</v>
      </c>
      <c r="W589" s="30">
        <v>0</v>
      </c>
      <c r="X589" s="30">
        <v>0</v>
      </c>
      <c r="Y589" s="30">
        <v>0</v>
      </c>
      <c r="Z589" s="30">
        <v>0</v>
      </c>
      <c r="AA589" s="30">
        <v>0</v>
      </c>
      <c r="AB589" s="30">
        <v>0</v>
      </c>
      <c r="AC589" s="30">
        <v>0</v>
      </c>
      <c r="AD589" s="30">
        <v>0</v>
      </c>
      <c r="AE589" s="30">
        <v>0</v>
      </c>
      <c r="AF589" s="31">
        <v>0</v>
      </c>
      <c r="AG589" s="30">
        <v>0</v>
      </c>
      <c r="AH589" s="31">
        <v>0</v>
      </c>
      <c r="AI589" s="57" t="s">
        <v>37</v>
      </c>
      <c r="AM589" s="15"/>
      <c r="AN589" s="20"/>
      <c r="AO589" s="15"/>
    </row>
    <row r="590" spans="1:41" ht="31.5" x14ac:dyDescent="0.25">
      <c r="A590" s="27" t="s">
        <v>1446</v>
      </c>
      <c r="B590" s="28" t="s">
        <v>65</v>
      </c>
      <c r="C590" s="29" t="s">
        <v>36</v>
      </c>
      <c r="D590" s="30">
        <v>0</v>
      </c>
      <c r="E590" s="30">
        <v>0</v>
      </c>
      <c r="F590" s="30">
        <v>0</v>
      </c>
      <c r="G590" s="30">
        <v>0</v>
      </c>
      <c r="H590" s="30">
        <v>0</v>
      </c>
      <c r="I590" s="30">
        <v>0</v>
      </c>
      <c r="J590" s="30">
        <v>0</v>
      </c>
      <c r="K590" s="30">
        <v>0</v>
      </c>
      <c r="L590" s="30">
        <v>0</v>
      </c>
      <c r="M590" s="30">
        <v>0</v>
      </c>
      <c r="N590" s="30">
        <v>0</v>
      </c>
      <c r="O590" s="30">
        <v>0</v>
      </c>
      <c r="P590" s="30">
        <v>0</v>
      </c>
      <c r="Q590" s="30">
        <v>0</v>
      </c>
      <c r="R590" s="30">
        <v>0</v>
      </c>
      <c r="S590" s="30">
        <v>0</v>
      </c>
      <c r="T590" s="30">
        <v>0</v>
      </c>
      <c r="U590" s="30">
        <v>0</v>
      </c>
      <c r="V590" s="30">
        <v>0</v>
      </c>
      <c r="W590" s="30">
        <v>0</v>
      </c>
      <c r="X590" s="30">
        <v>0</v>
      </c>
      <c r="Y590" s="30">
        <v>0</v>
      </c>
      <c r="Z590" s="30">
        <v>0</v>
      </c>
      <c r="AA590" s="30">
        <v>0</v>
      </c>
      <c r="AB590" s="30">
        <v>0</v>
      </c>
      <c r="AC590" s="30">
        <v>0</v>
      </c>
      <c r="AD590" s="30">
        <v>0</v>
      </c>
      <c r="AE590" s="30">
        <v>0</v>
      </c>
      <c r="AF590" s="31">
        <v>0</v>
      </c>
      <c r="AG590" s="30">
        <v>0</v>
      </c>
      <c r="AH590" s="31">
        <v>0</v>
      </c>
      <c r="AI590" s="57" t="s">
        <v>37</v>
      </c>
      <c r="AM590" s="15"/>
      <c r="AN590" s="20"/>
      <c r="AO590" s="15"/>
    </row>
    <row r="591" spans="1:41" ht="47.25" x14ac:dyDescent="0.25">
      <c r="A591" s="27" t="s">
        <v>1447</v>
      </c>
      <c r="B591" s="28" t="s">
        <v>71</v>
      </c>
      <c r="C591" s="29" t="s">
        <v>36</v>
      </c>
      <c r="D591" s="30">
        <f>SUM(D592,D593,D594,D595,D596)</f>
        <v>320.23805172585196</v>
      </c>
      <c r="E591" s="30">
        <f>SUM(E592,E593,E594,E595,E596)</f>
        <v>0</v>
      </c>
      <c r="F591" s="30">
        <f t="shared" ref="F591:AG591" si="165">SUM(F592,F593,F594,F595,F596)</f>
        <v>14.500046000000001</v>
      </c>
      <c r="G591" s="30">
        <f t="shared" si="165"/>
        <v>0</v>
      </c>
      <c r="H591" s="30">
        <f t="shared" si="165"/>
        <v>0</v>
      </c>
      <c r="I591" s="30">
        <f t="shared" si="165"/>
        <v>0.10100000000000001</v>
      </c>
      <c r="J591" s="30">
        <f t="shared" si="165"/>
        <v>0</v>
      </c>
      <c r="K591" s="30">
        <f t="shared" si="165"/>
        <v>0</v>
      </c>
      <c r="L591" s="30">
        <f t="shared" si="165"/>
        <v>0</v>
      </c>
      <c r="M591" s="30">
        <f t="shared" si="165"/>
        <v>0</v>
      </c>
      <c r="N591" s="30">
        <f t="shared" si="165"/>
        <v>0</v>
      </c>
      <c r="O591" s="30">
        <f t="shared" si="165"/>
        <v>0</v>
      </c>
      <c r="P591" s="30">
        <f t="shared" si="165"/>
        <v>0</v>
      </c>
      <c r="Q591" s="30">
        <f t="shared" si="165"/>
        <v>0</v>
      </c>
      <c r="R591" s="30">
        <f t="shared" si="165"/>
        <v>0</v>
      </c>
      <c r="S591" s="30">
        <f t="shared" si="165"/>
        <v>0</v>
      </c>
      <c r="T591" s="30">
        <f t="shared" si="165"/>
        <v>0</v>
      </c>
      <c r="U591" s="30">
        <f t="shared" si="165"/>
        <v>0</v>
      </c>
      <c r="V591" s="30">
        <f t="shared" si="165"/>
        <v>0</v>
      </c>
      <c r="W591" s="30">
        <f t="shared" si="165"/>
        <v>0</v>
      </c>
      <c r="X591" s="30">
        <f t="shared" si="165"/>
        <v>0</v>
      </c>
      <c r="Y591" s="30">
        <f t="shared" si="165"/>
        <v>0</v>
      </c>
      <c r="Z591" s="30">
        <f t="shared" si="165"/>
        <v>0</v>
      </c>
      <c r="AA591" s="30">
        <f t="shared" si="165"/>
        <v>0</v>
      </c>
      <c r="AB591" s="30">
        <f t="shared" si="165"/>
        <v>0</v>
      </c>
      <c r="AC591" s="30">
        <f t="shared" si="165"/>
        <v>0</v>
      </c>
      <c r="AD591" s="30">
        <f t="shared" si="165"/>
        <v>0</v>
      </c>
      <c r="AE591" s="30">
        <f t="shared" si="165"/>
        <v>0</v>
      </c>
      <c r="AF591" s="31">
        <v>0</v>
      </c>
      <c r="AG591" s="30">
        <f t="shared" si="165"/>
        <v>-14.500046000000001</v>
      </c>
      <c r="AH591" s="31">
        <f t="shared" si="149"/>
        <v>-1</v>
      </c>
      <c r="AI591" s="57" t="s">
        <v>37</v>
      </c>
      <c r="AM591" s="15"/>
      <c r="AN591" s="20"/>
      <c r="AO591" s="15"/>
    </row>
    <row r="592" spans="1:41" ht="63" x14ac:dyDescent="0.25">
      <c r="A592" s="27" t="s">
        <v>1448</v>
      </c>
      <c r="B592" s="28" t="s">
        <v>73</v>
      </c>
      <c r="C592" s="29" t="s">
        <v>36</v>
      </c>
      <c r="D592" s="30">
        <v>0</v>
      </c>
      <c r="E592" s="30">
        <v>0</v>
      </c>
      <c r="F592" s="30">
        <v>0</v>
      </c>
      <c r="G592" s="30">
        <v>0</v>
      </c>
      <c r="H592" s="30">
        <v>0</v>
      </c>
      <c r="I592" s="30">
        <v>0</v>
      </c>
      <c r="J592" s="30">
        <v>0</v>
      </c>
      <c r="K592" s="30">
        <v>0</v>
      </c>
      <c r="L592" s="30">
        <v>0</v>
      </c>
      <c r="M592" s="30">
        <v>0</v>
      </c>
      <c r="N592" s="30">
        <v>0</v>
      </c>
      <c r="O592" s="30">
        <v>0</v>
      </c>
      <c r="P592" s="30">
        <v>0</v>
      </c>
      <c r="Q592" s="30">
        <v>0</v>
      </c>
      <c r="R592" s="30">
        <v>0</v>
      </c>
      <c r="S592" s="30">
        <v>0</v>
      </c>
      <c r="T592" s="30">
        <v>0</v>
      </c>
      <c r="U592" s="30">
        <v>0</v>
      </c>
      <c r="V592" s="30">
        <v>0</v>
      </c>
      <c r="W592" s="30">
        <v>0</v>
      </c>
      <c r="X592" s="30">
        <v>0</v>
      </c>
      <c r="Y592" s="30">
        <v>0</v>
      </c>
      <c r="Z592" s="30">
        <v>0</v>
      </c>
      <c r="AA592" s="30">
        <v>0</v>
      </c>
      <c r="AB592" s="30">
        <v>0</v>
      </c>
      <c r="AC592" s="30">
        <v>0</v>
      </c>
      <c r="AD592" s="30">
        <v>0</v>
      </c>
      <c r="AE592" s="30">
        <v>0</v>
      </c>
      <c r="AF592" s="31">
        <v>0</v>
      </c>
      <c r="AG592" s="30">
        <v>0</v>
      </c>
      <c r="AH592" s="31">
        <v>0</v>
      </c>
      <c r="AI592" s="57" t="s">
        <v>37</v>
      </c>
      <c r="AM592" s="15"/>
      <c r="AN592" s="20"/>
      <c r="AO592" s="15"/>
    </row>
    <row r="593" spans="1:41" ht="78.75" x14ac:dyDescent="0.25">
      <c r="A593" s="27" t="s">
        <v>1449</v>
      </c>
      <c r="B593" s="38" t="s">
        <v>75</v>
      </c>
      <c r="C593" s="38" t="s">
        <v>36</v>
      </c>
      <c r="D593" s="39">
        <v>0</v>
      </c>
      <c r="E593" s="39">
        <v>0</v>
      </c>
      <c r="F593" s="39">
        <v>0</v>
      </c>
      <c r="G593" s="39">
        <v>0</v>
      </c>
      <c r="H593" s="39">
        <v>0</v>
      </c>
      <c r="I593" s="39">
        <v>0</v>
      </c>
      <c r="J593" s="39">
        <v>0</v>
      </c>
      <c r="K593" s="39">
        <v>0</v>
      </c>
      <c r="L593" s="39">
        <v>0</v>
      </c>
      <c r="M593" s="39">
        <v>0</v>
      </c>
      <c r="N593" s="39">
        <v>0</v>
      </c>
      <c r="O593" s="39">
        <v>0</v>
      </c>
      <c r="P593" s="39">
        <v>0</v>
      </c>
      <c r="Q593" s="39">
        <v>0</v>
      </c>
      <c r="R593" s="39">
        <v>0</v>
      </c>
      <c r="S593" s="39">
        <v>0</v>
      </c>
      <c r="T593" s="39">
        <v>0</v>
      </c>
      <c r="U593" s="39">
        <v>0</v>
      </c>
      <c r="V593" s="39">
        <v>0</v>
      </c>
      <c r="W593" s="39">
        <v>0</v>
      </c>
      <c r="X593" s="39">
        <v>0</v>
      </c>
      <c r="Y593" s="39">
        <v>0</v>
      </c>
      <c r="Z593" s="39">
        <v>0</v>
      </c>
      <c r="AA593" s="39">
        <v>0</v>
      </c>
      <c r="AB593" s="39">
        <v>0</v>
      </c>
      <c r="AC593" s="39">
        <v>0</v>
      </c>
      <c r="AD593" s="39">
        <v>0</v>
      </c>
      <c r="AE593" s="39">
        <v>0</v>
      </c>
      <c r="AF593" s="31">
        <v>0</v>
      </c>
      <c r="AG593" s="39">
        <v>0</v>
      </c>
      <c r="AH593" s="31">
        <v>0</v>
      </c>
      <c r="AI593" s="57" t="s">
        <v>37</v>
      </c>
      <c r="AM593" s="15"/>
      <c r="AN593" s="20"/>
      <c r="AO593" s="15"/>
    </row>
    <row r="594" spans="1:41" ht="63" x14ac:dyDescent="0.25">
      <c r="A594" s="27" t="s">
        <v>1450</v>
      </c>
      <c r="B594" s="28" t="s">
        <v>77</v>
      </c>
      <c r="C594" s="29" t="s">
        <v>36</v>
      </c>
      <c r="D594" s="30">
        <v>0</v>
      </c>
      <c r="E594" s="30">
        <v>0</v>
      </c>
      <c r="F594" s="30">
        <v>0</v>
      </c>
      <c r="G594" s="30">
        <v>0</v>
      </c>
      <c r="H594" s="30">
        <v>0</v>
      </c>
      <c r="I594" s="30">
        <v>0</v>
      </c>
      <c r="J594" s="30">
        <v>0</v>
      </c>
      <c r="K594" s="30">
        <v>0</v>
      </c>
      <c r="L594" s="30">
        <v>0</v>
      </c>
      <c r="M594" s="30">
        <v>0</v>
      </c>
      <c r="N594" s="30">
        <v>0</v>
      </c>
      <c r="O594" s="30">
        <v>0</v>
      </c>
      <c r="P594" s="30">
        <v>0</v>
      </c>
      <c r="Q594" s="30">
        <v>0</v>
      </c>
      <c r="R594" s="30">
        <v>0</v>
      </c>
      <c r="S594" s="30">
        <v>0</v>
      </c>
      <c r="T594" s="30">
        <v>0</v>
      </c>
      <c r="U594" s="30">
        <v>0</v>
      </c>
      <c r="V594" s="30">
        <v>0</v>
      </c>
      <c r="W594" s="30">
        <v>0</v>
      </c>
      <c r="X594" s="30">
        <v>0</v>
      </c>
      <c r="Y594" s="30">
        <v>0</v>
      </c>
      <c r="Z594" s="30">
        <v>0</v>
      </c>
      <c r="AA594" s="30">
        <v>0</v>
      </c>
      <c r="AB594" s="30">
        <v>0</v>
      </c>
      <c r="AC594" s="30">
        <v>0</v>
      </c>
      <c r="AD594" s="30">
        <v>0</v>
      </c>
      <c r="AE594" s="30">
        <v>0</v>
      </c>
      <c r="AF594" s="31">
        <v>0</v>
      </c>
      <c r="AG594" s="30">
        <v>0</v>
      </c>
      <c r="AH594" s="31">
        <v>0</v>
      </c>
      <c r="AI594" s="57" t="s">
        <v>37</v>
      </c>
      <c r="AM594" s="15"/>
      <c r="AN594" s="20"/>
      <c r="AO594" s="15"/>
    </row>
    <row r="595" spans="1:41" ht="78.75" x14ac:dyDescent="0.25">
      <c r="A595" s="27" t="s">
        <v>1451</v>
      </c>
      <c r="B595" s="28" t="s">
        <v>81</v>
      </c>
      <c r="C595" s="29" t="s">
        <v>36</v>
      </c>
      <c r="D595" s="30">
        <v>0</v>
      </c>
      <c r="E595" s="30">
        <v>0</v>
      </c>
      <c r="F595" s="30">
        <v>0</v>
      </c>
      <c r="G595" s="30">
        <v>0</v>
      </c>
      <c r="H595" s="30">
        <v>0</v>
      </c>
      <c r="I595" s="30">
        <v>0</v>
      </c>
      <c r="J595" s="30">
        <v>0</v>
      </c>
      <c r="K595" s="30">
        <v>0</v>
      </c>
      <c r="L595" s="30">
        <v>0</v>
      </c>
      <c r="M595" s="30">
        <v>0</v>
      </c>
      <c r="N595" s="30">
        <v>0</v>
      </c>
      <c r="O595" s="30">
        <v>0</v>
      </c>
      <c r="P595" s="30">
        <v>0</v>
      </c>
      <c r="Q595" s="30">
        <v>0</v>
      </c>
      <c r="R595" s="30">
        <v>0</v>
      </c>
      <c r="S595" s="30">
        <v>0</v>
      </c>
      <c r="T595" s="30">
        <v>0</v>
      </c>
      <c r="U595" s="30">
        <v>0</v>
      </c>
      <c r="V595" s="30">
        <v>0</v>
      </c>
      <c r="W595" s="30">
        <v>0</v>
      </c>
      <c r="X595" s="30">
        <v>0</v>
      </c>
      <c r="Y595" s="30">
        <v>0</v>
      </c>
      <c r="Z595" s="30">
        <v>0</v>
      </c>
      <c r="AA595" s="30">
        <v>0</v>
      </c>
      <c r="AB595" s="30">
        <v>0</v>
      </c>
      <c r="AC595" s="30">
        <v>0</v>
      </c>
      <c r="AD595" s="30">
        <v>0</v>
      </c>
      <c r="AE595" s="30">
        <v>0</v>
      </c>
      <c r="AF595" s="31">
        <v>0</v>
      </c>
      <c r="AG595" s="30">
        <v>0</v>
      </c>
      <c r="AH595" s="31">
        <v>0</v>
      </c>
      <c r="AI595" s="57" t="s">
        <v>37</v>
      </c>
      <c r="AM595" s="15"/>
      <c r="AN595" s="20"/>
      <c r="AO595" s="15"/>
    </row>
    <row r="596" spans="1:41" ht="78.75" x14ac:dyDescent="0.25">
      <c r="A596" s="38" t="s">
        <v>1452</v>
      </c>
      <c r="B596" s="38" t="s">
        <v>83</v>
      </c>
      <c r="C596" s="38" t="s">
        <v>36</v>
      </c>
      <c r="D596" s="30">
        <f t="shared" ref="D596:AG596" si="166">SUM(D597)</f>
        <v>320.23805172585196</v>
      </c>
      <c r="E596" s="30">
        <f t="shared" si="166"/>
        <v>0</v>
      </c>
      <c r="F596" s="30">
        <f t="shared" si="166"/>
        <v>14.500046000000001</v>
      </c>
      <c r="G596" s="30">
        <f t="shared" si="166"/>
        <v>0</v>
      </c>
      <c r="H596" s="30">
        <f t="shared" si="166"/>
        <v>0</v>
      </c>
      <c r="I596" s="30">
        <f t="shared" si="166"/>
        <v>0.10100000000000001</v>
      </c>
      <c r="J596" s="30">
        <f t="shared" si="166"/>
        <v>0</v>
      </c>
      <c r="K596" s="30">
        <f t="shared" si="166"/>
        <v>0</v>
      </c>
      <c r="L596" s="30">
        <f t="shared" si="166"/>
        <v>0</v>
      </c>
      <c r="M596" s="30">
        <f t="shared" si="166"/>
        <v>0</v>
      </c>
      <c r="N596" s="30">
        <f t="shared" si="166"/>
        <v>0</v>
      </c>
      <c r="O596" s="30">
        <f t="shared" si="166"/>
        <v>0</v>
      </c>
      <c r="P596" s="30">
        <f t="shared" si="166"/>
        <v>0</v>
      </c>
      <c r="Q596" s="30">
        <f t="shared" si="166"/>
        <v>0</v>
      </c>
      <c r="R596" s="30">
        <f t="shared" si="166"/>
        <v>0</v>
      </c>
      <c r="S596" s="30">
        <f t="shared" si="166"/>
        <v>0</v>
      </c>
      <c r="T596" s="30">
        <f t="shared" si="166"/>
        <v>0</v>
      </c>
      <c r="U596" s="30">
        <f t="shared" si="166"/>
        <v>0</v>
      </c>
      <c r="V596" s="30">
        <f t="shared" si="166"/>
        <v>0</v>
      </c>
      <c r="W596" s="30">
        <f t="shared" si="166"/>
        <v>0</v>
      </c>
      <c r="X596" s="30">
        <f t="shared" si="166"/>
        <v>0</v>
      </c>
      <c r="Y596" s="30">
        <f t="shared" si="166"/>
        <v>0</v>
      </c>
      <c r="Z596" s="30">
        <f t="shared" si="166"/>
        <v>0</v>
      </c>
      <c r="AA596" s="30">
        <f t="shared" si="166"/>
        <v>0</v>
      </c>
      <c r="AB596" s="30">
        <f t="shared" si="166"/>
        <v>0</v>
      </c>
      <c r="AC596" s="30">
        <f t="shared" si="166"/>
        <v>0</v>
      </c>
      <c r="AD596" s="30">
        <f>SUM(AD597)</f>
        <v>0</v>
      </c>
      <c r="AE596" s="30">
        <f t="shared" si="166"/>
        <v>0</v>
      </c>
      <c r="AF596" s="31">
        <v>0</v>
      </c>
      <c r="AG596" s="30">
        <f t="shared" si="166"/>
        <v>-14.500046000000001</v>
      </c>
      <c r="AH596" s="31">
        <f t="shared" si="149"/>
        <v>-1</v>
      </c>
      <c r="AI596" s="57" t="s">
        <v>37</v>
      </c>
      <c r="AM596" s="15"/>
      <c r="AN596" s="20"/>
      <c r="AO596" s="15"/>
    </row>
    <row r="597" spans="1:41" ht="63" x14ac:dyDescent="0.25">
      <c r="A597" s="41" t="s">
        <v>1452</v>
      </c>
      <c r="B597" s="83" t="s">
        <v>1453</v>
      </c>
      <c r="C597" s="41" t="s">
        <v>1454</v>
      </c>
      <c r="D597" s="50">
        <v>320.23805172585196</v>
      </c>
      <c r="E597" s="50">
        <v>0</v>
      </c>
      <c r="F597" s="50">
        <v>14.500046000000001</v>
      </c>
      <c r="G597" s="35">
        <v>0</v>
      </c>
      <c r="H597" s="35">
        <v>0</v>
      </c>
      <c r="I597" s="50">
        <v>0.10100000000000001</v>
      </c>
      <c r="J597" s="35">
        <v>0</v>
      </c>
      <c r="K597" s="35" t="s">
        <v>92</v>
      </c>
      <c r="L597" s="50">
        <v>0</v>
      </c>
      <c r="M597" s="50">
        <v>0</v>
      </c>
      <c r="N597" s="35">
        <v>0</v>
      </c>
      <c r="O597" s="50">
        <v>0</v>
      </c>
      <c r="P597" s="50">
        <v>0</v>
      </c>
      <c r="Q597" s="50">
        <v>0</v>
      </c>
      <c r="R597" s="35">
        <v>0</v>
      </c>
      <c r="S597" s="35">
        <v>0</v>
      </c>
      <c r="T597" s="35">
        <v>0</v>
      </c>
      <c r="U597" s="35">
        <v>0</v>
      </c>
      <c r="V597" s="35">
        <v>0</v>
      </c>
      <c r="W597" s="35">
        <v>0</v>
      </c>
      <c r="X597" s="35">
        <v>0</v>
      </c>
      <c r="Y597" s="35">
        <v>0</v>
      </c>
      <c r="Z597" s="35">
        <v>0</v>
      </c>
      <c r="AA597" s="35">
        <v>0</v>
      </c>
      <c r="AB597" s="35">
        <v>0</v>
      </c>
      <c r="AC597" s="35">
        <v>0</v>
      </c>
      <c r="AD597" s="35">
        <v>0</v>
      </c>
      <c r="AE597" s="35">
        <f>R597-E597</f>
        <v>0</v>
      </c>
      <c r="AF597" s="96">
        <v>0</v>
      </c>
      <c r="AG597" s="35">
        <f>S597-F597</f>
        <v>-14.500046000000001</v>
      </c>
      <c r="AH597" s="96">
        <f t="shared" si="149"/>
        <v>-1</v>
      </c>
      <c r="AI597" s="48" t="s">
        <v>1455</v>
      </c>
      <c r="AM597" s="15"/>
      <c r="AN597" s="20"/>
      <c r="AO597" s="15"/>
    </row>
    <row r="598" spans="1:41" ht="31.5" x14ac:dyDescent="0.25">
      <c r="A598" s="38" t="s">
        <v>1456</v>
      </c>
      <c r="B598" s="38" t="s">
        <v>95</v>
      </c>
      <c r="C598" s="38" t="s">
        <v>36</v>
      </c>
      <c r="D598" s="30">
        <v>0</v>
      </c>
      <c r="E598" s="30">
        <v>0</v>
      </c>
      <c r="F598" s="30">
        <v>0</v>
      </c>
      <c r="G598" s="30">
        <v>0</v>
      </c>
      <c r="H598" s="30">
        <v>0</v>
      </c>
      <c r="I598" s="30">
        <v>0</v>
      </c>
      <c r="J598" s="30">
        <v>0</v>
      </c>
      <c r="K598" s="30">
        <v>0</v>
      </c>
      <c r="L598" s="30">
        <v>0</v>
      </c>
      <c r="M598" s="30">
        <v>0</v>
      </c>
      <c r="N598" s="30">
        <v>0</v>
      </c>
      <c r="O598" s="30">
        <v>0</v>
      </c>
      <c r="P598" s="30">
        <v>0</v>
      </c>
      <c r="Q598" s="30">
        <v>0</v>
      </c>
      <c r="R598" s="30">
        <v>0</v>
      </c>
      <c r="S598" s="30">
        <v>0</v>
      </c>
      <c r="T598" s="30">
        <v>0</v>
      </c>
      <c r="U598" s="30">
        <v>0</v>
      </c>
      <c r="V598" s="30">
        <v>0</v>
      </c>
      <c r="W598" s="30">
        <v>0</v>
      </c>
      <c r="X598" s="30">
        <v>0</v>
      </c>
      <c r="Y598" s="30">
        <v>0</v>
      </c>
      <c r="Z598" s="30">
        <v>0</v>
      </c>
      <c r="AA598" s="30">
        <v>0</v>
      </c>
      <c r="AB598" s="30">
        <v>0</v>
      </c>
      <c r="AC598" s="30">
        <v>0</v>
      </c>
      <c r="AD598" s="30">
        <v>0</v>
      </c>
      <c r="AE598" s="30">
        <v>0</v>
      </c>
      <c r="AF598" s="31">
        <v>0</v>
      </c>
      <c r="AG598" s="30">
        <v>0</v>
      </c>
      <c r="AH598" s="31">
        <v>0</v>
      </c>
      <c r="AI598" s="57" t="s">
        <v>37</v>
      </c>
      <c r="AM598" s="15"/>
      <c r="AN598" s="20"/>
      <c r="AO598" s="15"/>
    </row>
    <row r="599" spans="1:41" ht="63" x14ac:dyDescent="0.25">
      <c r="A599" s="38" t="s">
        <v>1457</v>
      </c>
      <c r="B599" s="38" t="s">
        <v>97</v>
      </c>
      <c r="C599" s="38" t="s">
        <v>36</v>
      </c>
      <c r="D599" s="30">
        <f t="shared" ref="D599:AE599" si="167">D600+D601+D602+D603</f>
        <v>0</v>
      </c>
      <c r="E599" s="30">
        <f t="shared" si="167"/>
        <v>0</v>
      </c>
      <c r="F599" s="30">
        <f t="shared" si="167"/>
        <v>0</v>
      </c>
      <c r="G599" s="30">
        <f t="shared" si="167"/>
        <v>0</v>
      </c>
      <c r="H599" s="30">
        <f t="shared" si="167"/>
        <v>0</v>
      </c>
      <c r="I599" s="30">
        <f t="shared" si="167"/>
        <v>0</v>
      </c>
      <c r="J599" s="30">
        <f t="shared" si="167"/>
        <v>0</v>
      </c>
      <c r="K599" s="30">
        <f t="shared" si="167"/>
        <v>0</v>
      </c>
      <c r="L599" s="30">
        <f t="shared" si="167"/>
        <v>0</v>
      </c>
      <c r="M599" s="30">
        <f t="shared" si="167"/>
        <v>0</v>
      </c>
      <c r="N599" s="30">
        <f t="shared" si="167"/>
        <v>0</v>
      </c>
      <c r="O599" s="30">
        <f t="shared" si="167"/>
        <v>0</v>
      </c>
      <c r="P599" s="30">
        <f t="shared" si="167"/>
        <v>0</v>
      </c>
      <c r="Q599" s="30">
        <f t="shared" si="167"/>
        <v>0</v>
      </c>
      <c r="R599" s="30">
        <f t="shared" si="167"/>
        <v>0</v>
      </c>
      <c r="S599" s="30">
        <f t="shared" si="167"/>
        <v>0</v>
      </c>
      <c r="T599" s="30">
        <f t="shared" si="167"/>
        <v>0</v>
      </c>
      <c r="U599" s="30">
        <f t="shared" si="167"/>
        <v>0</v>
      </c>
      <c r="V599" s="30">
        <f t="shared" si="167"/>
        <v>0</v>
      </c>
      <c r="W599" s="30">
        <f t="shared" si="167"/>
        <v>0</v>
      </c>
      <c r="X599" s="30">
        <f t="shared" si="167"/>
        <v>0</v>
      </c>
      <c r="Y599" s="30">
        <f t="shared" si="167"/>
        <v>0</v>
      </c>
      <c r="Z599" s="30">
        <f t="shared" si="167"/>
        <v>0</v>
      </c>
      <c r="AA599" s="30">
        <f t="shared" si="167"/>
        <v>0</v>
      </c>
      <c r="AB599" s="30">
        <f t="shared" si="167"/>
        <v>0</v>
      </c>
      <c r="AC599" s="30">
        <f t="shared" si="167"/>
        <v>0</v>
      </c>
      <c r="AD599" s="30">
        <f t="shared" si="167"/>
        <v>0</v>
      </c>
      <c r="AE599" s="30">
        <f t="shared" si="167"/>
        <v>0</v>
      </c>
      <c r="AF599" s="31">
        <v>0</v>
      </c>
      <c r="AG599" s="30">
        <f>AG600+AG601+AG602+AG603</f>
        <v>0</v>
      </c>
      <c r="AH599" s="31">
        <v>0</v>
      </c>
      <c r="AI599" s="57" t="s">
        <v>37</v>
      </c>
      <c r="AM599" s="15"/>
      <c r="AN599" s="20"/>
      <c r="AO599" s="15"/>
    </row>
    <row r="600" spans="1:41" ht="31.5" x14ac:dyDescent="0.25">
      <c r="A600" s="38" t="s">
        <v>1458</v>
      </c>
      <c r="B600" s="38" t="s">
        <v>99</v>
      </c>
      <c r="C600" s="38" t="s">
        <v>36</v>
      </c>
      <c r="D600" s="30">
        <v>0</v>
      </c>
      <c r="E600" s="30">
        <v>0</v>
      </c>
      <c r="F600" s="30">
        <v>0</v>
      </c>
      <c r="G600" s="30">
        <v>0</v>
      </c>
      <c r="H600" s="30">
        <v>0</v>
      </c>
      <c r="I600" s="30">
        <v>0</v>
      </c>
      <c r="J600" s="30">
        <v>0</v>
      </c>
      <c r="K600" s="30">
        <v>0</v>
      </c>
      <c r="L600" s="30">
        <v>0</v>
      </c>
      <c r="M600" s="30">
        <v>0</v>
      </c>
      <c r="N600" s="30">
        <v>0</v>
      </c>
      <c r="O600" s="30">
        <v>0</v>
      </c>
      <c r="P600" s="30">
        <v>0</v>
      </c>
      <c r="Q600" s="30">
        <v>0</v>
      </c>
      <c r="R600" s="30">
        <v>0</v>
      </c>
      <c r="S600" s="30">
        <v>0</v>
      </c>
      <c r="T600" s="30">
        <v>0</v>
      </c>
      <c r="U600" s="30">
        <v>0</v>
      </c>
      <c r="V600" s="30">
        <v>0</v>
      </c>
      <c r="W600" s="30">
        <v>0</v>
      </c>
      <c r="X600" s="30">
        <v>0</v>
      </c>
      <c r="Y600" s="30">
        <v>0</v>
      </c>
      <c r="Z600" s="30">
        <v>0</v>
      </c>
      <c r="AA600" s="30">
        <v>0</v>
      </c>
      <c r="AB600" s="30">
        <v>0</v>
      </c>
      <c r="AC600" s="30">
        <v>0</v>
      </c>
      <c r="AD600" s="30">
        <v>0</v>
      </c>
      <c r="AE600" s="30">
        <v>0</v>
      </c>
      <c r="AF600" s="31">
        <v>0</v>
      </c>
      <c r="AG600" s="30">
        <v>0</v>
      </c>
      <c r="AH600" s="31">
        <v>0</v>
      </c>
      <c r="AI600" s="57" t="s">
        <v>37</v>
      </c>
      <c r="AM600" s="15"/>
      <c r="AN600" s="20"/>
      <c r="AO600" s="15"/>
    </row>
    <row r="601" spans="1:41" x14ac:dyDescent="0.25">
      <c r="A601" s="38" t="s">
        <v>1459</v>
      </c>
      <c r="B601" s="38" t="s">
        <v>107</v>
      </c>
      <c r="C601" s="38" t="s">
        <v>36</v>
      </c>
      <c r="D601" s="30">
        <v>0</v>
      </c>
      <c r="E601" s="30">
        <v>0</v>
      </c>
      <c r="F601" s="30">
        <v>0</v>
      </c>
      <c r="G601" s="30">
        <v>0</v>
      </c>
      <c r="H601" s="30">
        <v>0</v>
      </c>
      <c r="I601" s="30">
        <v>0</v>
      </c>
      <c r="J601" s="30">
        <v>0</v>
      </c>
      <c r="K601" s="30">
        <v>0</v>
      </c>
      <c r="L601" s="30">
        <v>0</v>
      </c>
      <c r="M601" s="30">
        <v>0</v>
      </c>
      <c r="N601" s="30">
        <v>0</v>
      </c>
      <c r="O601" s="30">
        <v>0</v>
      </c>
      <c r="P601" s="30">
        <v>0</v>
      </c>
      <c r="Q601" s="30">
        <v>0</v>
      </c>
      <c r="R601" s="30">
        <v>0</v>
      </c>
      <c r="S601" s="30">
        <v>0</v>
      </c>
      <c r="T601" s="30">
        <v>0</v>
      </c>
      <c r="U601" s="30">
        <v>0</v>
      </c>
      <c r="V601" s="30">
        <v>0</v>
      </c>
      <c r="W601" s="30">
        <v>0</v>
      </c>
      <c r="X601" s="30">
        <v>0</v>
      </c>
      <c r="Y601" s="30">
        <v>0</v>
      </c>
      <c r="Z601" s="30">
        <v>0</v>
      </c>
      <c r="AA601" s="30">
        <v>0</v>
      </c>
      <c r="AB601" s="30">
        <v>0</v>
      </c>
      <c r="AC601" s="30">
        <v>0</v>
      </c>
      <c r="AD601" s="30">
        <v>0</v>
      </c>
      <c r="AE601" s="30">
        <v>0</v>
      </c>
      <c r="AF601" s="31">
        <v>0</v>
      </c>
      <c r="AG601" s="30">
        <v>0</v>
      </c>
      <c r="AH601" s="31">
        <v>0</v>
      </c>
      <c r="AI601" s="57" t="s">
        <v>37</v>
      </c>
      <c r="AM601" s="15"/>
      <c r="AN601" s="20"/>
      <c r="AO601" s="15"/>
    </row>
    <row r="602" spans="1:41" x14ac:dyDescent="0.25">
      <c r="A602" s="38" t="s">
        <v>1460</v>
      </c>
      <c r="B602" s="38" t="s">
        <v>119</v>
      </c>
      <c r="C602" s="38" t="s">
        <v>36</v>
      </c>
      <c r="D602" s="30">
        <v>0</v>
      </c>
      <c r="E602" s="30">
        <v>0</v>
      </c>
      <c r="F602" s="30">
        <v>0</v>
      </c>
      <c r="G602" s="30">
        <v>0</v>
      </c>
      <c r="H602" s="30">
        <v>0</v>
      </c>
      <c r="I602" s="30">
        <v>0</v>
      </c>
      <c r="J602" s="30">
        <v>0</v>
      </c>
      <c r="K602" s="30">
        <v>0</v>
      </c>
      <c r="L602" s="30">
        <v>0</v>
      </c>
      <c r="M602" s="30">
        <v>0</v>
      </c>
      <c r="N602" s="30">
        <v>0</v>
      </c>
      <c r="O602" s="30">
        <v>0</v>
      </c>
      <c r="P602" s="30">
        <v>0</v>
      </c>
      <c r="Q602" s="30">
        <v>0</v>
      </c>
      <c r="R602" s="30">
        <v>0</v>
      </c>
      <c r="S602" s="30">
        <v>0</v>
      </c>
      <c r="T602" s="30">
        <v>0</v>
      </c>
      <c r="U602" s="30">
        <v>0</v>
      </c>
      <c r="V602" s="30">
        <v>0</v>
      </c>
      <c r="W602" s="30">
        <v>0</v>
      </c>
      <c r="X602" s="30">
        <v>0</v>
      </c>
      <c r="Y602" s="30">
        <v>0</v>
      </c>
      <c r="Z602" s="30">
        <v>0</v>
      </c>
      <c r="AA602" s="30">
        <v>0</v>
      </c>
      <c r="AB602" s="30">
        <v>0</v>
      </c>
      <c r="AC602" s="30">
        <v>0</v>
      </c>
      <c r="AD602" s="30">
        <v>0</v>
      </c>
      <c r="AE602" s="30">
        <v>0</v>
      </c>
      <c r="AF602" s="31">
        <v>0</v>
      </c>
      <c r="AG602" s="30">
        <v>0</v>
      </c>
      <c r="AH602" s="31">
        <v>0</v>
      </c>
      <c r="AI602" s="57" t="s">
        <v>37</v>
      </c>
      <c r="AM602" s="15"/>
      <c r="AN602" s="20"/>
      <c r="AO602" s="15"/>
    </row>
    <row r="603" spans="1:41" ht="31.5" x14ac:dyDescent="0.25">
      <c r="A603" s="38" t="s">
        <v>1461</v>
      </c>
      <c r="B603" s="38" t="s">
        <v>125</v>
      </c>
      <c r="C603" s="38" t="s">
        <v>36</v>
      </c>
      <c r="D603" s="30">
        <v>0</v>
      </c>
      <c r="E603" s="30">
        <v>0</v>
      </c>
      <c r="F603" s="30">
        <v>0</v>
      </c>
      <c r="G603" s="30">
        <v>0</v>
      </c>
      <c r="H603" s="30">
        <v>0</v>
      </c>
      <c r="I603" s="30">
        <v>0</v>
      </c>
      <c r="J603" s="30">
        <v>0</v>
      </c>
      <c r="K603" s="30">
        <v>0</v>
      </c>
      <c r="L603" s="30">
        <v>0</v>
      </c>
      <c r="M603" s="30">
        <v>0</v>
      </c>
      <c r="N603" s="30">
        <v>0</v>
      </c>
      <c r="O603" s="30">
        <v>0</v>
      </c>
      <c r="P603" s="30">
        <v>0</v>
      </c>
      <c r="Q603" s="30">
        <v>0</v>
      </c>
      <c r="R603" s="30">
        <v>0</v>
      </c>
      <c r="S603" s="30">
        <v>0</v>
      </c>
      <c r="T603" s="30">
        <v>0</v>
      </c>
      <c r="U603" s="30">
        <v>0</v>
      </c>
      <c r="V603" s="30">
        <v>0</v>
      </c>
      <c r="W603" s="30">
        <v>0</v>
      </c>
      <c r="X603" s="30">
        <v>0</v>
      </c>
      <c r="Y603" s="30">
        <v>0</v>
      </c>
      <c r="Z603" s="30">
        <v>0</v>
      </c>
      <c r="AA603" s="30">
        <v>0</v>
      </c>
      <c r="AB603" s="30">
        <v>0</v>
      </c>
      <c r="AC603" s="30">
        <v>0</v>
      </c>
      <c r="AD603" s="30">
        <v>0</v>
      </c>
      <c r="AE603" s="30">
        <v>0</v>
      </c>
      <c r="AF603" s="31">
        <v>0</v>
      </c>
      <c r="AG603" s="30">
        <v>0</v>
      </c>
      <c r="AH603" s="31">
        <v>0</v>
      </c>
      <c r="AI603" s="57" t="s">
        <v>37</v>
      </c>
      <c r="AM603" s="15"/>
      <c r="AN603" s="20"/>
      <c r="AO603" s="15"/>
    </row>
    <row r="604" spans="1:41" ht="31.5" x14ac:dyDescent="0.25">
      <c r="A604" s="38" t="s">
        <v>1462</v>
      </c>
      <c r="B604" s="38" t="s">
        <v>139</v>
      </c>
      <c r="C604" s="38" t="s">
        <v>36</v>
      </c>
      <c r="D604" s="30">
        <f t="shared" ref="D604:AG604" si="168">D605+D606+D607+D608</f>
        <v>258.00826402000001</v>
      </c>
      <c r="E604" s="30">
        <f t="shared" si="168"/>
        <v>0</v>
      </c>
      <c r="F604" s="30">
        <f t="shared" si="168"/>
        <v>53.987094330000005</v>
      </c>
      <c r="G604" s="30">
        <f t="shared" si="168"/>
        <v>0</v>
      </c>
      <c r="H604" s="30">
        <f t="shared" si="168"/>
        <v>0</v>
      </c>
      <c r="I604" s="30">
        <f t="shared" si="168"/>
        <v>0</v>
      </c>
      <c r="J604" s="30">
        <f t="shared" si="168"/>
        <v>0</v>
      </c>
      <c r="K604" s="30">
        <f t="shared" si="168"/>
        <v>0</v>
      </c>
      <c r="L604" s="30">
        <f t="shared" si="168"/>
        <v>9</v>
      </c>
      <c r="M604" s="30">
        <f t="shared" si="168"/>
        <v>0</v>
      </c>
      <c r="N604" s="30">
        <f t="shared" si="168"/>
        <v>0</v>
      </c>
      <c r="O604" s="30">
        <f t="shared" si="168"/>
        <v>0</v>
      </c>
      <c r="P604" s="30">
        <f t="shared" si="168"/>
        <v>0</v>
      </c>
      <c r="Q604" s="30">
        <f t="shared" si="168"/>
        <v>0</v>
      </c>
      <c r="R604" s="30">
        <f t="shared" si="168"/>
        <v>0</v>
      </c>
      <c r="S604" s="30">
        <f t="shared" si="168"/>
        <v>50.732290649999996</v>
      </c>
      <c r="T604" s="30">
        <f t="shared" si="168"/>
        <v>0</v>
      </c>
      <c r="U604" s="30">
        <f t="shared" si="168"/>
        <v>0</v>
      </c>
      <c r="V604" s="30">
        <f t="shared" si="168"/>
        <v>0</v>
      </c>
      <c r="W604" s="30">
        <f t="shared" si="168"/>
        <v>0</v>
      </c>
      <c r="X604" s="30">
        <f t="shared" si="168"/>
        <v>0</v>
      </c>
      <c r="Y604" s="30">
        <f t="shared" si="168"/>
        <v>7</v>
      </c>
      <c r="Z604" s="30">
        <f t="shared" si="168"/>
        <v>0</v>
      </c>
      <c r="AA604" s="30">
        <f t="shared" si="168"/>
        <v>0</v>
      </c>
      <c r="AB604" s="30">
        <f t="shared" si="168"/>
        <v>0</v>
      </c>
      <c r="AC604" s="30">
        <f t="shared" si="168"/>
        <v>0</v>
      </c>
      <c r="AD604" s="30">
        <f t="shared" si="168"/>
        <v>0</v>
      </c>
      <c r="AE604" s="30">
        <f t="shared" si="168"/>
        <v>0</v>
      </c>
      <c r="AF604" s="31">
        <v>0</v>
      </c>
      <c r="AG604" s="30">
        <f t="shared" si="168"/>
        <v>-3.2548036800000055</v>
      </c>
      <c r="AH604" s="31">
        <f t="shared" ref="AH604:AH612" si="169">AG604/F604</f>
        <v>-6.0288550817437656E-2</v>
      </c>
      <c r="AI604" s="57" t="s">
        <v>37</v>
      </c>
      <c r="AM604" s="15"/>
      <c r="AN604" s="20"/>
      <c r="AO604" s="15"/>
    </row>
    <row r="605" spans="1:41" ht="47.25" x14ac:dyDescent="0.25">
      <c r="A605" s="38" t="s">
        <v>1463</v>
      </c>
      <c r="B605" s="38" t="s">
        <v>141</v>
      </c>
      <c r="C605" s="38" t="s">
        <v>36</v>
      </c>
      <c r="D605" s="30">
        <v>0</v>
      </c>
      <c r="E605" s="30">
        <v>0</v>
      </c>
      <c r="F605" s="30">
        <v>0</v>
      </c>
      <c r="G605" s="30">
        <v>0</v>
      </c>
      <c r="H605" s="30">
        <v>0</v>
      </c>
      <c r="I605" s="30">
        <v>0</v>
      </c>
      <c r="J605" s="30">
        <v>0</v>
      </c>
      <c r="K605" s="30">
        <v>0</v>
      </c>
      <c r="L605" s="30">
        <v>0</v>
      </c>
      <c r="M605" s="30">
        <v>0</v>
      </c>
      <c r="N605" s="30">
        <v>0</v>
      </c>
      <c r="O605" s="30">
        <v>0</v>
      </c>
      <c r="P605" s="30">
        <v>0</v>
      </c>
      <c r="Q605" s="30">
        <v>0</v>
      </c>
      <c r="R605" s="30">
        <v>0</v>
      </c>
      <c r="S605" s="30">
        <v>0</v>
      </c>
      <c r="T605" s="30">
        <v>0</v>
      </c>
      <c r="U605" s="30">
        <v>0</v>
      </c>
      <c r="V605" s="30">
        <v>0</v>
      </c>
      <c r="W605" s="30">
        <v>0</v>
      </c>
      <c r="X605" s="30">
        <v>0</v>
      </c>
      <c r="Y605" s="30">
        <v>0</v>
      </c>
      <c r="Z605" s="30">
        <v>0</v>
      </c>
      <c r="AA605" s="30">
        <v>0</v>
      </c>
      <c r="AB605" s="30">
        <v>0</v>
      </c>
      <c r="AC605" s="30">
        <v>0</v>
      </c>
      <c r="AD605" s="30">
        <v>0</v>
      </c>
      <c r="AE605" s="30">
        <v>0</v>
      </c>
      <c r="AF605" s="31">
        <v>0</v>
      </c>
      <c r="AG605" s="30">
        <v>0</v>
      </c>
      <c r="AH605" s="31">
        <v>0</v>
      </c>
      <c r="AI605" s="57" t="s">
        <v>37</v>
      </c>
      <c r="AM605" s="15"/>
      <c r="AN605" s="20"/>
      <c r="AO605" s="15"/>
    </row>
    <row r="606" spans="1:41" ht="31.5" x14ac:dyDescent="0.25">
      <c r="A606" s="38" t="s">
        <v>1464</v>
      </c>
      <c r="B606" s="38" t="s">
        <v>183</v>
      </c>
      <c r="C606" s="38" t="s">
        <v>36</v>
      </c>
      <c r="D606" s="30">
        <v>0</v>
      </c>
      <c r="E606" s="30">
        <v>0</v>
      </c>
      <c r="F606" s="30">
        <v>0</v>
      </c>
      <c r="G606" s="30">
        <v>0</v>
      </c>
      <c r="H606" s="30">
        <v>0</v>
      </c>
      <c r="I606" s="30">
        <v>0</v>
      </c>
      <c r="J606" s="30">
        <v>0</v>
      </c>
      <c r="K606" s="30">
        <v>0</v>
      </c>
      <c r="L606" s="30">
        <v>0</v>
      </c>
      <c r="M606" s="30">
        <v>0</v>
      </c>
      <c r="N606" s="30">
        <v>0</v>
      </c>
      <c r="O606" s="30">
        <v>0</v>
      </c>
      <c r="P606" s="30">
        <v>0</v>
      </c>
      <c r="Q606" s="30">
        <v>0</v>
      </c>
      <c r="R606" s="30">
        <v>0</v>
      </c>
      <c r="S606" s="30">
        <v>0</v>
      </c>
      <c r="T606" s="30">
        <v>0</v>
      </c>
      <c r="U606" s="30">
        <v>0</v>
      </c>
      <c r="V606" s="30">
        <v>0</v>
      </c>
      <c r="W606" s="30">
        <v>0</v>
      </c>
      <c r="X606" s="30">
        <v>0</v>
      </c>
      <c r="Y606" s="30">
        <v>0</v>
      </c>
      <c r="Z606" s="30">
        <v>0</v>
      </c>
      <c r="AA606" s="30">
        <v>0</v>
      </c>
      <c r="AB606" s="30">
        <v>0</v>
      </c>
      <c r="AC606" s="30">
        <v>0</v>
      </c>
      <c r="AD606" s="30">
        <v>0</v>
      </c>
      <c r="AE606" s="30">
        <v>0</v>
      </c>
      <c r="AF606" s="31">
        <v>0</v>
      </c>
      <c r="AG606" s="30">
        <v>0</v>
      </c>
      <c r="AH606" s="31">
        <v>0</v>
      </c>
      <c r="AI606" s="57" t="s">
        <v>37</v>
      </c>
      <c r="AM606" s="15"/>
      <c r="AN606" s="20"/>
      <c r="AO606" s="15"/>
    </row>
    <row r="607" spans="1:41" ht="31.5" x14ac:dyDescent="0.25">
      <c r="A607" s="38" t="s">
        <v>1465</v>
      </c>
      <c r="B607" s="38" t="s">
        <v>185</v>
      </c>
      <c r="C607" s="38" t="s">
        <v>36</v>
      </c>
      <c r="D607" s="30">
        <v>0</v>
      </c>
      <c r="E607" s="30">
        <v>0</v>
      </c>
      <c r="F607" s="30">
        <v>0</v>
      </c>
      <c r="G607" s="30">
        <v>0</v>
      </c>
      <c r="H607" s="30">
        <v>0</v>
      </c>
      <c r="I607" s="30">
        <v>0</v>
      </c>
      <c r="J607" s="30">
        <v>0</v>
      </c>
      <c r="K607" s="30">
        <v>0</v>
      </c>
      <c r="L607" s="30">
        <v>0</v>
      </c>
      <c r="M607" s="30">
        <v>0</v>
      </c>
      <c r="N607" s="30">
        <v>0</v>
      </c>
      <c r="O607" s="30">
        <v>0</v>
      </c>
      <c r="P607" s="30">
        <v>0</v>
      </c>
      <c r="Q607" s="30">
        <v>0</v>
      </c>
      <c r="R607" s="30">
        <v>0</v>
      </c>
      <c r="S607" s="30">
        <v>0</v>
      </c>
      <c r="T607" s="30">
        <v>0</v>
      </c>
      <c r="U607" s="30">
        <v>0</v>
      </c>
      <c r="V607" s="30">
        <v>0</v>
      </c>
      <c r="W607" s="30">
        <v>0</v>
      </c>
      <c r="X607" s="30">
        <v>0</v>
      </c>
      <c r="Y607" s="30">
        <v>0</v>
      </c>
      <c r="Z607" s="30">
        <v>0</v>
      </c>
      <c r="AA607" s="30">
        <v>0</v>
      </c>
      <c r="AB607" s="30">
        <v>0</v>
      </c>
      <c r="AC607" s="30">
        <v>0</v>
      </c>
      <c r="AD607" s="30">
        <v>0</v>
      </c>
      <c r="AE607" s="30">
        <v>0</v>
      </c>
      <c r="AF607" s="31">
        <v>0</v>
      </c>
      <c r="AG607" s="30">
        <v>0</v>
      </c>
      <c r="AH607" s="31">
        <v>0</v>
      </c>
      <c r="AI607" s="57" t="s">
        <v>37</v>
      </c>
      <c r="AM607" s="15"/>
      <c r="AN607" s="20"/>
      <c r="AO607" s="15"/>
    </row>
    <row r="608" spans="1:41" ht="31.5" x14ac:dyDescent="0.25">
      <c r="A608" s="38" t="s">
        <v>1466</v>
      </c>
      <c r="B608" s="38" t="s">
        <v>230</v>
      </c>
      <c r="C608" s="38" t="s">
        <v>36</v>
      </c>
      <c r="D608" s="30">
        <f t="shared" ref="D608:AG608" si="170">SUM(D609:D612)</f>
        <v>258.00826402000001</v>
      </c>
      <c r="E608" s="30">
        <f t="shared" si="170"/>
        <v>0</v>
      </c>
      <c r="F608" s="30">
        <f t="shared" si="170"/>
        <v>53.987094330000005</v>
      </c>
      <c r="G608" s="30">
        <f t="shared" si="170"/>
        <v>0</v>
      </c>
      <c r="H608" s="30">
        <f t="shared" si="170"/>
        <v>0</v>
      </c>
      <c r="I608" s="30">
        <f t="shared" si="170"/>
        <v>0</v>
      </c>
      <c r="J608" s="30">
        <f t="shared" si="170"/>
        <v>0</v>
      </c>
      <c r="K608" s="30">
        <f t="shared" si="170"/>
        <v>0</v>
      </c>
      <c r="L608" s="30">
        <f t="shared" si="170"/>
        <v>9</v>
      </c>
      <c r="M608" s="30">
        <f t="shared" si="170"/>
        <v>0</v>
      </c>
      <c r="N608" s="30">
        <f t="shared" si="170"/>
        <v>0</v>
      </c>
      <c r="O608" s="30">
        <f t="shared" si="170"/>
        <v>0</v>
      </c>
      <c r="P608" s="30">
        <f t="shared" si="170"/>
        <v>0</v>
      </c>
      <c r="Q608" s="30">
        <f t="shared" si="170"/>
        <v>0</v>
      </c>
      <c r="R608" s="30">
        <f t="shared" si="170"/>
        <v>0</v>
      </c>
      <c r="S608" s="30">
        <f t="shared" si="170"/>
        <v>50.732290649999996</v>
      </c>
      <c r="T608" s="30">
        <f t="shared" si="170"/>
        <v>0</v>
      </c>
      <c r="U608" s="30">
        <f t="shared" si="170"/>
        <v>0</v>
      </c>
      <c r="V608" s="30">
        <f t="shared" si="170"/>
        <v>0</v>
      </c>
      <c r="W608" s="30">
        <f t="shared" si="170"/>
        <v>0</v>
      </c>
      <c r="X608" s="30">
        <f t="shared" si="170"/>
        <v>0</v>
      </c>
      <c r="Y608" s="30">
        <f t="shared" si="170"/>
        <v>7</v>
      </c>
      <c r="Z608" s="30">
        <f t="shared" si="170"/>
        <v>0</v>
      </c>
      <c r="AA608" s="30">
        <f t="shared" si="170"/>
        <v>0</v>
      </c>
      <c r="AB608" s="30">
        <f t="shared" si="170"/>
        <v>0</v>
      </c>
      <c r="AC608" s="30">
        <f t="shared" si="170"/>
        <v>0</v>
      </c>
      <c r="AD608" s="30">
        <f t="shared" si="170"/>
        <v>0</v>
      </c>
      <c r="AE608" s="30">
        <f t="shared" si="170"/>
        <v>0</v>
      </c>
      <c r="AF608" s="31">
        <v>0</v>
      </c>
      <c r="AG608" s="30">
        <f t="shared" si="170"/>
        <v>-3.2548036800000055</v>
      </c>
      <c r="AH608" s="31">
        <f t="shared" si="169"/>
        <v>-6.0288550817437656E-2</v>
      </c>
      <c r="AI608" s="57" t="s">
        <v>37</v>
      </c>
      <c r="AM608" s="15"/>
      <c r="AN608" s="20"/>
      <c r="AO608" s="15"/>
    </row>
    <row r="609" spans="1:41" ht="151.5" customHeight="1" x14ac:dyDescent="0.25">
      <c r="A609" s="41" t="s">
        <v>1466</v>
      </c>
      <c r="B609" s="83" t="s">
        <v>1467</v>
      </c>
      <c r="C609" s="41" t="s">
        <v>1468</v>
      </c>
      <c r="D609" s="35">
        <v>63.988</v>
      </c>
      <c r="E609" s="35">
        <v>0</v>
      </c>
      <c r="F609" s="35">
        <v>0</v>
      </c>
      <c r="G609" s="35">
        <v>0</v>
      </c>
      <c r="H609" s="35">
        <v>0</v>
      </c>
      <c r="I609" s="35">
        <v>0</v>
      </c>
      <c r="J609" s="35">
        <v>0</v>
      </c>
      <c r="K609" s="35">
        <v>0</v>
      </c>
      <c r="L609" s="35">
        <v>0</v>
      </c>
      <c r="M609" s="35">
        <v>0</v>
      </c>
      <c r="N609" s="35">
        <v>0</v>
      </c>
      <c r="O609" s="35">
        <v>0</v>
      </c>
      <c r="P609" s="35">
        <v>0</v>
      </c>
      <c r="Q609" s="35">
        <v>0</v>
      </c>
      <c r="R609" s="35">
        <v>0</v>
      </c>
      <c r="S609" s="35">
        <v>0</v>
      </c>
      <c r="T609" s="35">
        <v>0</v>
      </c>
      <c r="U609" s="35">
        <v>0</v>
      </c>
      <c r="V609" s="35">
        <v>0</v>
      </c>
      <c r="W609" s="35">
        <v>0</v>
      </c>
      <c r="X609" s="35">
        <v>0</v>
      </c>
      <c r="Y609" s="35">
        <v>0</v>
      </c>
      <c r="Z609" s="35">
        <v>0</v>
      </c>
      <c r="AA609" s="35">
        <v>0</v>
      </c>
      <c r="AB609" s="35">
        <v>0</v>
      </c>
      <c r="AC609" s="35">
        <v>0</v>
      </c>
      <c r="AD609" s="35">
        <v>0</v>
      </c>
      <c r="AE609" s="35">
        <f t="shared" ref="AE609:AE612" si="171">R609-E609</f>
        <v>0</v>
      </c>
      <c r="AF609" s="96">
        <v>0</v>
      </c>
      <c r="AG609" s="35">
        <f t="shared" ref="AG609:AG612" si="172">S609-F609</f>
        <v>0</v>
      </c>
      <c r="AH609" s="96">
        <v>0</v>
      </c>
      <c r="AI609" s="48" t="s">
        <v>37</v>
      </c>
      <c r="AM609" s="15"/>
      <c r="AN609" s="20"/>
      <c r="AO609" s="15"/>
    </row>
    <row r="610" spans="1:41" ht="168" customHeight="1" x14ac:dyDescent="0.25">
      <c r="A610" s="41" t="s">
        <v>1466</v>
      </c>
      <c r="B610" s="83" t="s">
        <v>1469</v>
      </c>
      <c r="C610" s="41" t="s">
        <v>1470</v>
      </c>
      <c r="D610" s="35">
        <v>59.11134706</v>
      </c>
      <c r="E610" s="35">
        <v>0</v>
      </c>
      <c r="F610" s="35">
        <v>31.681384700000002</v>
      </c>
      <c r="G610" s="35">
        <v>0</v>
      </c>
      <c r="H610" s="35">
        <v>0</v>
      </c>
      <c r="I610" s="35">
        <v>0</v>
      </c>
      <c r="J610" s="35">
        <v>0</v>
      </c>
      <c r="K610" s="35" t="s">
        <v>1471</v>
      </c>
      <c r="L610" s="35">
        <v>5</v>
      </c>
      <c r="M610" s="35">
        <v>0</v>
      </c>
      <c r="N610" s="35">
        <v>0</v>
      </c>
      <c r="O610" s="35">
        <v>0</v>
      </c>
      <c r="P610" s="35">
        <v>0</v>
      </c>
      <c r="Q610" s="35">
        <v>0</v>
      </c>
      <c r="R610" s="35">
        <v>0</v>
      </c>
      <c r="S610" s="35">
        <v>28.933939859999999</v>
      </c>
      <c r="T610" s="35">
        <v>0</v>
      </c>
      <c r="U610" s="35">
        <v>0</v>
      </c>
      <c r="V610" s="35">
        <v>0</v>
      </c>
      <c r="W610" s="35">
        <v>0</v>
      </c>
      <c r="X610" s="35" t="s">
        <v>1471</v>
      </c>
      <c r="Y610" s="35">
        <v>5</v>
      </c>
      <c r="Z610" s="35">
        <v>0</v>
      </c>
      <c r="AA610" s="35">
        <v>0</v>
      </c>
      <c r="AB610" s="35">
        <v>0</v>
      </c>
      <c r="AC610" s="35">
        <v>0</v>
      </c>
      <c r="AD610" s="35">
        <v>0</v>
      </c>
      <c r="AE610" s="35">
        <f t="shared" si="171"/>
        <v>0</v>
      </c>
      <c r="AF610" s="96">
        <v>0</v>
      </c>
      <c r="AG610" s="35">
        <f t="shared" si="172"/>
        <v>-2.7474448400000036</v>
      </c>
      <c r="AH610" s="96">
        <f t="shared" si="169"/>
        <v>-8.6721109762604637E-2</v>
      </c>
      <c r="AI610" s="48" t="s">
        <v>37</v>
      </c>
      <c r="AM610" s="15"/>
      <c r="AN610" s="20"/>
      <c r="AO610" s="15"/>
    </row>
    <row r="611" spans="1:41" ht="31.5" x14ac:dyDescent="0.25">
      <c r="A611" s="41" t="s">
        <v>1466</v>
      </c>
      <c r="B611" s="83" t="s">
        <v>1472</v>
      </c>
      <c r="C611" s="41" t="s">
        <v>1473</v>
      </c>
      <c r="D611" s="34">
        <v>65.473916959999997</v>
      </c>
      <c r="E611" s="34">
        <v>0</v>
      </c>
      <c r="F611" s="34">
        <v>0</v>
      </c>
      <c r="G611" s="35">
        <v>0</v>
      </c>
      <c r="H611" s="35">
        <v>0</v>
      </c>
      <c r="I611" s="34">
        <v>0</v>
      </c>
      <c r="J611" s="35">
        <v>0</v>
      </c>
      <c r="K611" s="35">
        <v>0</v>
      </c>
      <c r="L611" s="34">
        <v>0</v>
      </c>
      <c r="M611" s="34">
        <v>0</v>
      </c>
      <c r="N611" s="35">
        <v>0</v>
      </c>
      <c r="O611" s="34">
        <v>0</v>
      </c>
      <c r="P611" s="34">
        <v>0</v>
      </c>
      <c r="Q611" s="34">
        <v>0</v>
      </c>
      <c r="R611" s="35">
        <v>0</v>
      </c>
      <c r="S611" s="35">
        <v>0</v>
      </c>
      <c r="T611" s="35">
        <v>0</v>
      </c>
      <c r="U611" s="35">
        <v>0</v>
      </c>
      <c r="V611" s="35">
        <v>0</v>
      </c>
      <c r="W611" s="35">
        <v>0</v>
      </c>
      <c r="X611" s="35">
        <v>0</v>
      </c>
      <c r="Y611" s="35">
        <v>0</v>
      </c>
      <c r="Z611" s="35">
        <v>0</v>
      </c>
      <c r="AA611" s="35">
        <v>0</v>
      </c>
      <c r="AB611" s="35">
        <v>0</v>
      </c>
      <c r="AC611" s="35">
        <v>0</v>
      </c>
      <c r="AD611" s="35">
        <v>0</v>
      </c>
      <c r="AE611" s="35">
        <f t="shared" si="171"/>
        <v>0</v>
      </c>
      <c r="AF611" s="96">
        <v>0</v>
      </c>
      <c r="AG611" s="35">
        <f t="shared" si="172"/>
        <v>0</v>
      </c>
      <c r="AH611" s="96">
        <v>0</v>
      </c>
      <c r="AI611" s="48" t="s">
        <v>37</v>
      </c>
      <c r="AM611" s="15"/>
      <c r="AN611" s="20"/>
      <c r="AO611" s="15"/>
    </row>
    <row r="612" spans="1:41" ht="31.5" x14ac:dyDescent="0.25">
      <c r="A612" s="41" t="s">
        <v>1466</v>
      </c>
      <c r="B612" s="83" t="s">
        <v>1474</v>
      </c>
      <c r="C612" s="41" t="s">
        <v>1475</v>
      </c>
      <c r="D612" s="34">
        <v>69.435000000000002</v>
      </c>
      <c r="E612" s="34">
        <v>0</v>
      </c>
      <c r="F612" s="34">
        <v>22.305709630000003</v>
      </c>
      <c r="G612" s="35">
        <v>0</v>
      </c>
      <c r="H612" s="35">
        <v>0</v>
      </c>
      <c r="I612" s="34">
        <v>0</v>
      </c>
      <c r="J612" s="35">
        <v>0</v>
      </c>
      <c r="K612" s="35" t="s">
        <v>1476</v>
      </c>
      <c r="L612" s="34">
        <v>4</v>
      </c>
      <c r="M612" s="34">
        <v>0</v>
      </c>
      <c r="N612" s="35">
        <v>0</v>
      </c>
      <c r="O612" s="34">
        <v>0</v>
      </c>
      <c r="P612" s="34">
        <v>0</v>
      </c>
      <c r="Q612" s="34">
        <v>0</v>
      </c>
      <c r="R612" s="35">
        <v>0</v>
      </c>
      <c r="S612" s="35">
        <v>21.798350790000001</v>
      </c>
      <c r="T612" s="35">
        <v>0</v>
      </c>
      <c r="U612" s="35">
        <v>0</v>
      </c>
      <c r="V612" s="35">
        <v>0</v>
      </c>
      <c r="W612" s="35">
        <v>0</v>
      </c>
      <c r="X612" s="35" t="s">
        <v>1477</v>
      </c>
      <c r="Y612" s="35">
        <v>2</v>
      </c>
      <c r="Z612" s="35">
        <v>0</v>
      </c>
      <c r="AA612" s="35">
        <v>0</v>
      </c>
      <c r="AB612" s="35">
        <v>0</v>
      </c>
      <c r="AC612" s="35">
        <v>0</v>
      </c>
      <c r="AD612" s="35">
        <v>0</v>
      </c>
      <c r="AE612" s="35">
        <f t="shared" si="171"/>
        <v>0</v>
      </c>
      <c r="AF612" s="96">
        <v>0</v>
      </c>
      <c r="AG612" s="35">
        <f t="shared" si="172"/>
        <v>-0.50735884000000198</v>
      </c>
      <c r="AH612" s="96">
        <f t="shared" si="169"/>
        <v>-2.2745693744602103E-2</v>
      </c>
      <c r="AI612" s="48" t="s">
        <v>37</v>
      </c>
      <c r="AM612" s="15"/>
      <c r="AN612" s="20"/>
      <c r="AO612" s="15"/>
    </row>
    <row r="613" spans="1:41" ht="47.25" x14ac:dyDescent="0.25">
      <c r="A613" s="38" t="s">
        <v>1478</v>
      </c>
      <c r="B613" s="38" t="s">
        <v>346</v>
      </c>
      <c r="C613" s="38" t="s">
        <v>36</v>
      </c>
      <c r="D613" s="30">
        <v>0</v>
      </c>
      <c r="E613" s="30">
        <v>0</v>
      </c>
      <c r="F613" s="30">
        <v>0</v>
      </c>
      <c r="G613" s="30">
        <v>0</v>
      </c>
      <c r="H613" s="30">
        <v>0</v>
      </c>
      <c r="I613" s="30">
        <v>0</v>
      </c>
      <c r="J613" s="30">
        <v>0</v>
      </c>
      <c r="K613" s="30">
        <v>0</v>
      </c>
      <c r="L613" s="30">
        <v>0</v>
      </c>
      <c r="M613" s="30">
        <v>0</v>
      </c>
      <c r="N613" s="30">
        <v>0</v>
      </c>
      <c r="O613" s="30">
        <v>0</v>
      </c>
      <c r="P613" s="30">
        <v>0</v>
      </c>
      <c r="Q613" s="30">
        <v>0</v>
      </c>
      <c r="R613" s="30">
        <v>0</v>
      </c>
      <c r="S613" s="30">
        <v>0</v>
      </c>
      <c r="T613" s="30">
        <v>0</v>
      </c>
      <c r="U613" s="30">
        <v>0</v>
      </c>
      <c r="V613" s="30">
        <v>0</v>
      </c>
      <c r="W613" s="30">
        <v>0</v>
      </c>
      <c r="X613" s="30">
        <v>0</v>
      </c>
      <c r="Y613" s="30">
        <v>0</v>
      </c>
      <c r="Z613" s="30">
        <v>0</v>
      </c>
      <c r="AA613" s="30">
        <v>0</v>
      </c>
      <c r="AB613" s="30">
        <v>0</v>
      </c>
      <c r="AC613" s="30">
        <v>0</v>
      </c>
      <c r="AD613" s="30">
        <v>0</v>
      </c>
      <c r="AE613" s="30">
        <v>0</v>
      </c>
      <c r="AF613" s="31">
        <v>0</v>
      </c>
      <c r="AG613" s="30">
        <v>0</v>
      </c>
      <c r="AH613" s="31">
        <v>0</v>
      </c>
      <c r="AI613" s="57" t="s">
        <v>37</v>
      </c>
      <c r="AM613" s="15"/>
      <c r="AN613" s="20"/>
      <c r="AO613" s="15"/>
    </row>
    <row r="614" spans="1:41" x14ac:dyDescent="0.25">
      <c r="A614" s="38" t="s">
        <v>1479</v>
      </c>
      <c r="B614" s="38" t="s">
        <v>354</v>
      </c>
      <c r="C614" s="38" t="s">
        <v>36</v>
      </c>
      <c r="D614" s="30">
        <v>0</v>
      </c>
      <c r="E614" s="30">
        <v>0</v>
      </c>
      <c r="F614" s="30">
        <v>0</v>
      </c>
      <c r="G614" s="30">
        <v>0</v>
      </c>
      <c r="H614" s="30">
        <v>0</v>
      </c>
      <c r="I614" s="30">
        <v>0</v>
      </c>
      <c r="J614" s="30">
        <v>0</v>
      </c>
      <c r="K614" s="30">
        <v>0</v>
      </c>
      <c r="L614" s="30">
        <v>0</v>
      </c>
      <c r="M614" s="30">
        <v>0</v>
      </c>
      <c r="N614" s="30">
        <v>0</v>
      </c>
      <c r="O614" s="30">
        <v>0</v>
      </c>
      <c r="P614" s="30">
        <v>0</v>
      </c>
      <c r="Q614" s="30">
        <v>0</v>
      </c>
      <c r="R614" s="30">
        <v>0</v>
      </c>
      <c r="S614" s="30">
        <v>0</v>
      </c>
      <c r="T614" s="30">
        <v>0</v>
      </c>
      <c r="U614" s="30">
        <v>0</v>
      </c>
      <c r="V614" s="30">
        <v>0</v>
      </c>
      <c r="W614" s="30">
        <v>0</v>
      </c>
      <c r="X614" s="30">
        <v>0</v>
      </c>
      <c r="Y614" s="30">
        <v>0</v>
      </c>
      <c r="Z614" s="30">
        <v>0</v>
      </c>
      <c r="AA614" s="30">
        <v>0</v>
      </c>
      <c r="AB614" s="30">
        <v>0</v>
      </c>
      <c r="AC614" s="30">
        <v>0</v>
      </c>
      <c r="AD614" s="30">
        <v>0</v>
      </c>
      <c r="AE614" s="30">
        <v>0</v>
      </c>
      <c r="AF614" s="31">
        <v>0</v>
      </c>
      <c r="AG614" s="30">
        <v>0</v>
      </c>
      <c r="AH614" s="31">
        <v>0</v>
      </c>
      <c r="AI614" s="57" t="s">
        <v>37</v>
      </c>
      <c r="AM614" s="15"/>
      <c r="AN614" s="20"/>
      <c r="AO614" s="15"/>
    </row>
    <row r="615" spans="1:41" ht="47.25" x14ac:dyDescent="0.25">
      <c r="A615" s="38" t="s">
        <v>1480</v>
      </c>
      <c r="B615" s="38" t="s">
        <v>350</v>
      </c>
      <c r="C615" s="38" t="s">
        <v>36</v>
      </c>
      <c r="D615" s="30">
        <v>0</v>
      </c>
      <c r="E615" s="30">
        <v>0</v>
      </c>
      <c r="F615" s="30">
        <v>0</v>
      </c>
      <c r="G615" s="30">
        <v>0</v>
      </c>
      <c r="H615" s="30">
        <v>0</v>
      </c>
      <c r="I615" s="30">
        <v>0</v>
      </c>
      <c r="J615" s="30">
        <v>0</v>
      </c>
      <c r="K615" s="30">
        <v>0</v>
      </c>
      <c r="L615" s="30">
        <v>0</v>
      </c>
      <c r="M615" s="30">
        <v>0</v>
      </c>
      <c r="N615" s="30">
        <v>0</v>
      </c>
      <c r="O615" s="30">
        <v>0</v>
      </c>
      <c r="P615" s="30">
        <v>0</v>
      </c>
      <c r="Q615" s="30">
        <v>0</v>
      </c>
      <c r="R615" s="30">
        <v>0</v>
      </c>
      <c r="S615" s="30">
        <v>0</v>
      </c>
      <c r="T615" s="30">
        <v>0</v>
      </c>
      <c r="U615" s="30">
        <v>0</v>
      </c>
      <c r="V615" s="30">
        <v>0</v>
      </c>
      <c r="W615" s="30">
        <v>0</v>
      </c>
      <c r="X615" s="30">
        <v>0</v>
      </c>
      <c r="Y615" s="30">
        <v>0</v>
      </c>
      <c r="Z615" s="30">
        <v>0</v>
      </c>
      <c r="AA615" s="30">
        <v>0</v>
      </c>
      <c r="AB615" s="30">
        <v>0</v>
      </c>
      <c r="AC615" s="30">
        <v>0</v>
      </c>
      <c r="AD615" s="30">
        <v>0</v>
      </c>
      <c r="AE615" s="30">
        <v>0</v>
      </c>
      <c r="AF615" s="31">
        <v>0</v>
      </c>
      <c r="AG615" s="30">
        <v>0</v>
      </c>
      <c r="AH615" s="31">
        <v>0</v>
      </c>
      <c r="AI615" s="57" t="s">
        <v>37</v>
      </c>
      <c r="AM615" s="15"/>
      <c r="AN615" s="20"/>
      <c r="AO615" s="15"/>
    </row>
    <row r="616" spans="1:41" ht="47.25" x14ac:dyDescent="0.25">
      <c r="A616" s="38" t="s">
        <v>1481</v>
      </c>
      <c r="B616" s="38" t="s">
        <v>352</v>
      </c>
      <c r="C616" s="38" t="s">
        <v>36</v>
      </c>
      <c r="D616" s="30">
        <v>0</v>
      </c>
      <c r="E616" s="30">
        <v>0</v>
      </c>
      <c r="F616" s="30">
        <v>0</v>
      </c>
      <c r="G616" s="30">
        <v>0</v>
      </c>
      <c r="H616" s="30">
        <v>0</v>
      </c>
      <c r="I616" s="30">
        <v>0</v>
      </c>
      <c r="J616" s="30">
        <v>0</v>
      </c>
      <c r="K616" s="30">
        <v>0</v>
      </c>
      <c r="L616" s="30">
        <v>0</v>
      </c>
      <c r="M616" s="30">
        <v>0</v>
      </c>
      <c r="N616" s="30">
        <v>0</v>
      </c>
      <c r="O616" s="30">
        <v>0</v>
      </c>
      <c r="P616" s="30">
        <v>0</v>
      </c>
      <c r="Q616" s="30">
        <v>0</v>
      </c>
      <c r="R616" s="30">
        <v>0</v>
      </c>
      <c r="S616" s="30">
        <v>0</v>
      </c>
      <c r="T616" s="30">
        <v>0</v>
      </c>
      <c r="U616" s="30">
        <v>0</v>
      </c>
      <c r="V616" s="30">
        <v>0</v>
      </c>
      <c r="W616" s="30">
        <v>0</v>
      </c>
      <c r="X616" s="30">
        <v>0</v>
      </c>
      <c r="Y616" s="30">
        <v>0</v>
      </c>
      <c r="Z616" s="30">
        <v>0</v>
      </c>
      <c r="AA616" s="30">
        <v>0</v>
      </c>
      <c r="AB616" s="30">
        <v>0</v>
      </c>
      <c r="AC616" s="30">
        <v>0</v>
      </c>
      <c r="AD616" s="30">
        <v>0</v>
      </c>
      <c r="AE616" s="30">
        <v>0</v>
      </c>
      <c r="AF616" s="31">
        <v>0</v>
      </c>
      <c r="AG616" s="30">
        <v>0</v>
      </c>
      <c r="AH616" s="31">
        <v>0</v>
      </c>
      <c r="AI616" s="57" t="s">
        <v>37</v>
      </c>
      <c r="AM616" s="15"/>
      <c r="AN616" s="20"/>
      <c r="AO616" s="15"/>
    </row>
    <row r="617" spans="1:41" x14ac:dyDescent="0.25">
      <c r="A617" s="38" t="s">
        <v>1482</v>
      </c>
      <c r="B617" s="38" t="s">
        <v>354</v>
      </c>
      <c r="C617" s="38" t="s">
        <v>36</v>
      </c>
      <c r="D617" s="30">
        <v>0</v>
      </c>
      <c r="E617" s="30">
        <v>0</v>
      </c>
      <c r="F617" s="30">
        <v>0</v>
      </c>
      <c r="G617" s="30">
        <v>0</v>
      </c>
      <c r="H617" s="30">
        <v>0</v>
      </c>
      <c r="I617" s="30">
        <v>0</v>
      </c>
      <c r="J617" s="30">
        <v>0</v>
      </c>
      <c r="K617" s="30">
        <v>0</v>
      </c>
      <c r="L617" s="30">
        <v>0</v>
      </c>
      <c r="M617" s="30">
        <v>0</v>
      </c>
      <c r="N617" s="30">
        <v>0</v>
      </c>
      <c r="O617" s="30">
        <v>0</v>
      </c>
      <c r="P617" s="30">
        <v>0</v>
      </c>
      <c r="Q617" s="30">
        <v>0</v>
      </c>
      <c r="R617" s="30">
        <v>0</v>
      </c>
      <c r="S617" s="30">
        <v>0</v>
      </c>
      <c r="T617" s="30">
        <v>0</v>
      </c>
      <c r="U617" s="30">
        <v>0</v>
      </c>
      <c r="V617" s="30">
        <v>0</v>
      </c>
      <c r="W617" s="30">
        <v>0</v>
      </c>
      <c r="X617" s="30">
        <v>0</v>
      </c>
      <c r="Y617" s="30">
        <v>0</v>
      </c>
      <c r="Z617" s="30">
        <v>0</v>
      </c>
      <c r="AA617" s="30">
        <v>0</v>
      </c>
      <c r="AB617" s="30">
        <v>0</v>
      </c>
      <c r="AC617" s="30">
        <v>0</v>
      </c>
      <c r="AD617" s="30">
        <v>0</v>
      </c>
      <c r="AE617" s="30">
        <v>0</v>
      </c>
      <c r="AF617" s="31">
        <v>0</v>
      </c>
      <c r="AG617" s="30">
        <v>0</v>
      </c>
      <c r="AH617" s="31">
        <v>0</v>
      </c>
      <c r="AI617" s="57" t="s">
        <v>37</v>
      </c>
      <c r="AM617" s="15"/>
      <c r="AN617" s="20"/>
      <c r="AO617" s="15"/>
    </row>
    <row r="618" spans="1:41" ht="47.25" x14ac:dyDescent="0.25">
      <c r="A618" s="38" t="s">
        <v>1483</v>
      </c>
      <c r="B618" s="38" t="s">
        <v>350</v>
      </c>
      <c r="C618" s="38" t="s">
        <v>36</v>
      </c>
      <c r="D618" s="30">
        <v>0</v>
      </c>
      <c r="E618" s="30">
        <v>0</v>
      </c>
      <c r="F618" s="30">
        <v>0</v>
      </c>
      <c r="G618" s="30">
        <v>0</v>
      </c>
      <c r="H618" s="30">
        <v>0</v>
      </c>
      <c r="I618" s="30">
        <v>0</v>
      </c>
      <c r="J618" s="30">
        <v>0</v>
      </c>
      <c r="K618" s="30">
        <v>0</v>
      </c>
      <c r="L618" s="30">
        <v>0</v>
      </c>
      <c r="M618" s="30">
        <v>0</v>
      </c>
      <c r="N618" s="30">
        <v>0</v>
      </c>
      <c r="O618" s="30">
        <v>0</v>
      </c>
      <c r="P618" s="30">
        <v>0</v>
      </c>
      <c r="Q618" s="30">
        <v>0</v>
      </c>
      <c r="R618" s="30">
        <v>0</v>
      </c>
      <c r="S618" s="30">
        <v>0</v>
      </c>
      <c r="T618" s="30">
        <v>0</v>
      </c>
      <c r="U618" s="30">
        <v>0</v>
      </c>
      <c r="V618" s="30">
        <v>0</v>
      </c>
      <c r="W618" s="30">
        <v>0</v>
      </c>
      <c r="X618" s="30">
        <v>0</v>
      </c>
      <c r="Y618" s="30">
        <v>0</v>
      </c>
      <c r="Z618" s="30">
        <v>0</v>
      </c>
      <c r="AA618" s="30">
        <v>0</v>
      </c>
      <c r="AB618" s="30">
        <v>0</v>
      </c>
      <c r="AC618" s="30">
        <v>0</v>
      </c>
      <c r="AD618" s="30">
        <v>0</v>
      </c>
      <c r="AE618" s="30">
        <v>0</v>
      </c>
      <c r="AF618" s="31">
        <v>0</v>
      </c>
      <c r="AG618" s="30">
        <v>0</v>
      </c>
      <c r="AH618" s="31">
        <v>0</v>
      </c>
      <c r="AI618" s="57" t="s">
        <v>37</v>
      </c>
      <c r="AM618" s="15"/>
      <c r="AN618" s="20"/>
      <c r="AO618" s="15"/>
    </row>
    <row r="619" spans="1:41" ht="47.25" x14ac:dyDescent="0.25">
      <c r="A619" s="38" t="s">
        <v>1484</v>
      </c>
      <c r="B619" s="38" t="s">
        <v>352</v>
      </c>
      <c r="C619" s="38" t="s">
        <v>36</v>
      </c>
      <c r="D619" s="30">
        <v>0</v>
      </c>
      <c r="E619" s="30">
        <v>0</v>
      </c>
      <c r="F619" s="30">
        <v>0</v>
      </c>
      <c r="G619" s="30">
        <v>0</v>
      </c>
      <c r="H619" s="30">
        <v>0</v>
      </c>
      <c r="I619" s="30">
        <v>0</v>
      </c>
      <c r="J619" s="30">
        <v>0</v>
      </c>
      <c r="K619" s="30">
        <v>0</v>
      </c>
      <c r="L619" s="30">
        <v>0</v>
      </c>
      <c r="M619" s="30">
        <v>0</v>
      </c>
      <c r="N619" s="30">
        <v>0</v>
      </c>
      <c r="O619" s="30">
        <v>0</v>
      </c>
      <c r="P619" s="30">
        <v>0</v>
      </c>
      <c r="Q619" s="30">
        <v>0</v>
      </c>
      <c r="R619" s="30">
        <v>0</v>
      </c>
      <c r="S619" s="30">
        <v>0</v>
      </c>
      <c r="T619" s="30">
        <v>0</v>
      </c>
      <c r="U619" s="30">
        <v>0</v>
      </c>
      <c r="V619" s="30">
        <v>0</v>
      </c>
      <c r="W619" s="30">
        <v>0</v>
      </c>
      <c r="X619" s="30">
        <v>0</v>
      </c>
      <c r="Y619" s="30">
        <v>0</v>
      </c>
      <c r="Z619" s="30">
        <v>0</v>
      </c>
      <c r="AA619" s="30">
        <v>0</v>
      </c>
      <c r="AB619" s="30">
        <v>0</v>
      </c>
      <c r="AC619" s="30">
        <v>0</v>
      </c>
      <c r="AD619" s="30">
        <v>0</v>
      </c>
      <c r="AE619" s="30">
        <v>0</v>
      </c>
      <c r="AF619" s="31">
        <v>0</v>
      </c>
      <c r="AG619" s="30">
        <v>0</v>
      </c>
      <c r="AH619" s="31">
        <v>0</v>
      </c>
      <c r="AI619" s="57" t="s">
        <v>37</v>
      </c>
      <c r="AM619" s="15"/>
      <c r="AN619" s="20"/>
      <c r="AO619" s="15"/>
    </row>
    <row r="620" spans="1:41" x14ac:dyDescent="0.25">
      <c r="A620" s="38" t="s">
        <v>1485</v>
      </c>
      <c r="B620" s="38" t="s">
        <v>358</v>
      </c>
      <c r="C620" s="38" t="s">
        <v>36</v>
      </c>
      <c r="D620" s="30">
        <f t="shared" ref="D620:AG620" si="173">SUM(D621,D622,D623,D624)</f>
        <v>0</v>
      </c>
      <c r="E620" s="30">
        <f t="shared" si="173"/>
        <v>0</v>
      </c>
      <c r="F620" s="30">
        <f t="shared" si="173"/>
        <v>0</v>
      </c>
      <c r="G620" s="30">
        <f t="shared" si="173"/>
        <v>0</v>
      </c>
      <c r="H620" s="30">
        <f t="shared" si="173"/>
        <v>0</v>
      </c>
      <c r="I620" s="30">
        <f t="shared" si="173"/>
        <v>0</v>
      </c>
      <c r="J620" s="30">
        <f t="shared" si="173"/>
        <v>0</v>
      </c>
      <c r="K620" s="30">
        <f t="shared" si="173"/>
        <v>0</v>
      </c>
      <c r="L620" s="30">
        <f t="shared" si="173"/>
        <v>0</v>
      </c>
      <c r="M620" s="30">
        <f t="shared" si="173"/>
        <v>0</v>
      </c>
      <c r="N620" s="30">
        <f t="shared" si="173"/>
        <v>0</v>
      </c>
      <c r="O620" s="30">
        <f t="shared" si="173"/>
        <v>0</v>
      </c>
      <c r="P620" s="30">
        <f t="shared" si="173"/>
        <v>0</v>
      </c>
      <c r="Q620" s="30">
        <f t="shared" si="173"/>
        <v>0</v>
      </c>
      <c r="R620" s="30">
        <f t="shared" si="173"/>
        <v>0</v>
      </c>
      <c r="S620" s="30">
        <f t="shared" si="173"/>
        <v>0</v>
      </c>
      <c r="T620" s="30">
        <f t="shared" si="173"/>
        <v>0</v>
      </c>
      <c r="U620" s="30">
        <f t="shared" si="173"/>
        <v>0</v>
      </c>
      <c r="V620" s="30">
        <f t="shared" si="173"/>
        <v>0</v>
      </c>
      <c r="W620" s="30">
        <f t="shared" si="173"/>
        <v>0</v>
      </c>
      <c r="X620" s="30">
        <f t="shared" si="173"/>
        <v>0</v>
      </c>
      <c r="Y620" s="30">
        <f t="shared" si="173"/>
        <v>0</v>
      </c>
      <c r="Z620" s="30">
        <f t="shared" si="173"/>
        <v>0</v>
      </c>
      <c r="AA620" s="30">
        <f t="shared" si="173"/>
        <v>0</v>
      </c>
      <c r="AB620" s="30">
        <f t="shared" si="173"/>
        <v>0</v>
      </c>
      <c r="AC620" s="30">
        <f t="shared" si="173"/>
        <v>0</v>
      </c>
      <c r="AD620" s="30">
        <f t="shared" si="173"/>
        <v>0</v>
      </c>
      <c r="AE620" s="30">
        <f t="shared" si="173"/>
        <v>0</v>
      </c>
      <c r="AF620" s="31">
        <v>0</v>
      </c>
      <c r="AG620" s="30">
        <f t="shared" si="173"/>
        <v>0</v>
      </c>
      <c r="AH620" s="31">
        <v>0</v>
      </c>
      <c r="AI620" s="57" t="s">
        <v>37</v>
      </c>
      <c r="AM620" s="15"/>
      <c r="AN620" s="20"/>
      <c r="AO620" s="15"/>
    </row>
    <row r="621" spans="1:41" ht="31.5" x14ac:dyDescent="0.25">
      <c r="A621" s="38" t="s">
        <v>1486</v>
      </c>
      <c r="B621" s="38" t="s">
        <v>360</v>
      </c>
      <c r="C621" s="38" t="s">
        <v>36</v>
      </c>
      <c r="D621" s="30">
        <v>0</v>
      </c>
      <c r="E621" s="30">
        <v>0</v>
      </c>
      <c r="F621" s="30">
        <v>0</v>
      </c>
      <c r="G621" s="30">
        <v>0</v>
      </c>
      <c r="H621" s="30">
        <v>0</v>
      </c>
      <c r="I621" s="30">
        <v>0</v>
      </c>
      <c r="J621" s="30">
        <v>0</v>
      </c>
      <c r="K621" s="30">
        <v>0</v>
      </c>
      <c r="L621" s="30">
        <v>0</v>
      </c>
      <c r="M621" s="30">
        <v>0</v>
      </c>
      <c r="N621" s="30">
        <v>0</v>
      </c>
      <c r="O621" s="30">
        <v>0</v>
      </c>
      <c r="P621" s="30">
        <v>0</v>
      </c>
      <c r="Q621" s="30">
        <v>0</v>
      </c>
      <c r="R621" s="30">
        <v>0</v>
      </c>
      <c r="S621" s="30">
        <v>0</v>
      </c>
      <c r="T621" s="30">
        <v>0</v>
      </c>
      <c r="U621" s="30">
        <v>0</v>
      </c>
      <c r="V621" s="30">
        <v>0</v>
      </c>
      <c r="W621" s="30">
        <v>0</v>
      </c>
      <c r="X621" s="30">
        <v>0</v>
      </c>
      <c r="Y621" s="30">
        <v>0</v>
      </c>
      <c r="Z621" s="30">
        <v>0</v>
      </c>
      <c r="AA621" s="30">
        <v>0</v>
      </c>
      <c r="AB621" s="30">
        <v>0</v>
      </c>
      <c r="AC621" s="30">
        <v>0</v>
      </c>
      <c r="AD621" s="30">
        <v>0</v>
      </c>
      <c r="AE621" s="30">
        <v>0</v>
      </c>
      <c r="AF621" s="31">
        <v>0</v>
      </c>
      <c r="AG621" s="30">
        <v>0</v>
      </c>
      <c r="AH621" s="31">
        <v>0</v>
      </c>
      <c r="AI621" s="57" t="s">
        <v>37</v>
      </c>
      <c r="AM621" s="15"/>
      <c r="AN621" s="20"/>
      <c r="AO621" s="15"/>
    </row>
    <row r="622" spans="1:41" x14ac:dyDescent="0.25">
      <c r="A622" s="38" t="s">
        <v>1487</v>
      </c>
      <c r="B622" s="38" t="s">
        <v>362</v>
      </c>
      <c r="C622" s="38" t="s">
        <v>36</v>
      </c>
      <c r="D622" s="30">
        <v>0</v>
      </c>
      <c r="E622" s="30">
        <v>0</v>
      </c>
      <c r="F622" s="30">
        <v>0</v>
      </c>
      <c r="G622" s="30">
        <v>0</v>
      </c>
      <c r="H622" s="30">
        <v>0</v>
      </c>
      <c r="I622" s="30">
        <v>0</v>
      </c>
      <c r="J622" s="30">
        <v>0</v>
      </c>
      <c r="K622" s="30">
        <v>0</v>
      </c>
      <c r="L622" s="30">
        <v>0</v>
      </c>
      <c r="M622" s="30">
        <v>0</v>
      </c>
      <c r="N622" s="30">
        <v>0</v>
      </c>
      <c r="O622" s="30">
        <v>0</v>
      </c>
      <c r="P622" s="30">
        <v>0</v>
      </c>
      <c r="Q622" s="30">
        <v>0</v>
      </c>
      <c r="R622" s="30">
        <v>0</v>
      </c>
      <c r="S622" s="30">
        <v>0</v>
      </c>
      <c r="T622" s="30">
        <v>0</v>
      </c>
      <c r="U622" s="30">
        <v>0</v>
      </c>
      <c r="V622" s="30">
        <v>0</v>
      </c>
      <c r="W622" s="30">
        <v>0</v>
      </c>
      <c r="X622" s="30">
        <v>0</v>
      </c>
      <c r="Y622" s="30">
        <v>0</v>
      </c>
      <c r="Z622" s="30">
        <v>0</v>
      </c>
      <c r="AA622" s="30">
        <v>0</v>
      </c>
      <c r="AB622" s="30">
        <v>0</v>
      </c>
      <c r="AC622" s="30">
        <v>0</v>
      </c>
      <c r="AD622" s="30">
        <v>0</v>
      </c>
      <c r="AE622" s="30">
        <v>0</v>
      </c>
      <c r="AF622" s="31">
        <v>0</v>
      </c>
      <c r="AG622" s="30">
        <v>0</v>
      </c>
      <c r="AH622" s="31">
        <v>0</v>
      </c>
      <c r="AI622" s="57" t="s">
        <v>37</v>
      </c>
      <c r="AM622" s="15"/>
      <c r="AN622" s="20"/>
      <c r="AO622" s="15"/>
    </row>
    <row r="623" spans="1:41" ht="31.5" x14ac:dyDescent="0.25">
      <c r="A623" s="38" t="s">
        <v>1488</v>
      </c>
      <c r="B623" s="38" t="s">
        <v>366</v>
      </c>
      <c r="C623" s="38" t="s">
        <v>36</v>
      </c>
      <c r="D623" s="30">
        <v>0</v>
      </c>
      <c r="E623" s="30">
        <v>0</v>
      </c>
      <c r="F623" s="30">
        <v>0</v>
      </c>
      <c r="G623" s="30">
        <v>0</v>
      </c>
      <c r="H623" s="30">
        <v>0</v>
      </c>
      <c r="I623" s="30">
        <v>0</v>
      </c>
      <c r="J623" s="30">
        <v>0</v>
      </c>
      <c r="K623" s="30">
        <v>0</v>
      </c>
      <c r="L623" s="30">
        <v>0</v>
      </c>
      <c r="M623" s="30">
        <v>0</v>
      </c>
      <c r="N623" s="30">
        <v>0</v>
      </c>
      <c r="O623" s="30">
        <v>0</v>
      </c>
      <c r="P623" s="30">
        <v>0</v>
      </c>
      <c r="Q623" s="30">
        <v>0</v>
      </c>
      <c r="R623" s="30">
        <v>0</v>
      </c>
      <c r="S623" s="30">
        <v>0</v>
      </c>
      <c r="T623" s="30">
        <v>0</v>
      </c>
      <c r="U623" s="30">
        <v>0</v>
      </c>
      <c r="V623" s="30">
        <v>0</v>
      </c>
      <c r="W623" s="30">
        <v>0</v>
      </c>
      <c r="X623" s="30">
        <v>0</v>
      </c>
      <c r="Y623" s="30">
        <v>0</v>
      </c>
      <c r="Z623" s="30">
        <v>0</v>
      </c>
      <c r="AA623" s="30">
        <v>0</v>
      </c>
      <c r="AB623" s="30">
        <v>0</v>
      </c>
      <c r="AC623" s="30">
        <v>0</v>
      </c>
      <c r="AD623" s="30">
        <v>0</v>
      </c>
      <c r="AE623" s="30">
        <v>0</v>
      </c>
      <c r="AF623" s="31">
        <v>0</v>
      </c>
      <c r="AG623" s="30">
        <v>0</v>
      </c>
      <c r="AH623" s="31">
        <v>0</v>
      </c>
      <c r="AI623" s="57" t="s">
        <v>37</v>
      </c>
      <c r="AM623" s="15"/>
      <c r="AN623" s="20"/>
      <c r="AO623" s="15"/>
    </row>
    <row r="624" spans="1:41" x14ac:dyDescent="0.25">
      <c r="A624" s="38" t="s">
        <v>1489</v>
      </c>
      <c r="B624" s="38" t="s">
        <v>376</v>
      </c>
      <c r="C624" s="38" t="s">
        <v>36</v>
      </c>
      <c r="D624" s="30">
        <v>0</v>
      </c>
      <c r="E624" s="30">
        <v>0</v>
      </c>
      <c r="F624" s="30">
        <v>0</v>
      </c>
      <c r="G624" s="30">
        <v>0</v>
      </c>
      <c r="H624" s="30">
        <v>0</v>
      </c>
      <c r="I624" s="30">
        <v>0</v>
      </c>
      <c r="J624" s="30">
        <v>0</v>
      </c>
      <c r="K624" s="30">
        <v>0</v>
      </c>
      <c r="L624" s="30">
        <v>0</v>
      </c>
      <c r="M624" s="30">
        <v>0</v>
      </c>
      <c r="N624" s="30">
        <v>0</v>
      </c>
      <c r="O624" s="30">
        <v>0</v>
      </c>
      <c r="P624" s="30">
        <v>0</v>
      </c>
      <c r="Q624" s="30">
        <v>0</v>
      </c>
      <c r="R624" s="30">
        <v>0</v>
      </c>
      <c r="S624" s="30">
        <v>0</v>
      </c>
      <c r="T624" s="30">
        <v>0</v>
      </c>
      <c r="U624" s="30">
        <v>0</v>
      </c>
      <c r="V624" s="30">
        <v>0</v>
      </c>
      <c r="W624" s="30">
        <v>0</v>
      </c>
      <c r="X624" s="30">
        <v>0</v>
      </c>
      <c r="Y624" s="30">
        <v>0</v>
      </c>
      <c r="Z624" s="30">
        <v>0</v>
      </c>
      <c r="AA624" s="30">
        <v>0</v>
      </c>
      <c r="AB624" s="30">
        <v>0</v>
      </c>
      <c r="AC624" s="30">
        <v>0</v>
      </c>
      <c r="AD624" s="30">
        <v>0</v>
      </c>
      <c r="AE624" s="30">
        <v>0</v>
      </c>
      <c r="AF624" s="31">
        <v>0</v>
      </c>
      <c r="AG624" s="30">
        <v>0</v>
      </c>
      <c r="AH624" s="31">
        <v>0</v>
      </c>
      <c r="AI624" s="57" t="s">
        <v>37</v>
      </c>
      <c r="AM624" s="15"/>
      <c r="AN624" s="20"/>
      <c r="AO624" s="15"/>
    </row>
    <row r="625" spans="1:41" ht="31.5" x14ac:dyDescent="0.25">
      <c r="A625" s="38" t="s">
        <v>1490</v>
      </c>
      <c r="B625" s="38" t="s">
        <v>395</v>
      </c>
      <c r="C625" s="38" t="s">
        <v>36</v>
      </c>
      <c r="D625" s="30">
        <v>0</v>
      </c>
      <c r="E625" s="30">
        <v>0</v>
      </c>
      <c r="F625" s="30">
        <v>0</v>
      </c>
      <c r="G625" s="30">
        <v>0</v>
      </c>
      <c r="H625" s="30">
        <v>0</v>
      </c>
      <c r="I625" s="30">
        <v>0</v>
      </c>
      <c r="J625" s="30">
        <v>0</v>
      </c>
      <c r="K625" s="30">
        <v>0</v>
      </c>
      <c r="L625" s="30">
        <v>0</v>
      </c>
      <c r="M625" s="30">
        <v>0</v>
      </c>
      <c r="N625" s="30">
        <v>0</v>
      </c>
      <c r="O625" s="30">
        <v>0</v>
      </c>
      <c r="P625" s="30">
        <v>0</v>
      </c>
      <c r="Q625" s="30">
        <v>0</v>
      </c>
      <c r="R625" s="30">
        <v>0</v>
      </c>
      <c r="S625" s="30">
        <v>0</v>
      </c>
      <c r="T625" s="30">
        <v>0</v>
      </c>
      <c r="U625" s="30">
        <v>0</v>
      </c>
      <c r="V625" s="30">
        <v>0</v>
      </c>
      <c r="W625" s="30">
        <v>0</v>
      </c>
      <c r="X625" s="30">
        <v>0</v>
      </c>
      <c r="Y625" s="30">
        <v>0</v>
      </c>
      <c r="Z625" s="30">
        <v>0</v>
      </c>
      <c r="AA625" s="30">
        <v>0</v>
      </c>
      <c r="AB625" s="30">
        <v>0</v>
      </c>
      <c r="AC625" s="30">
        <v>0</v>
      </c>
      <c r="AD625" s="30">
        <v>0</v>
      </c>
      <c r="AE625" s="30">
        <v>0</v>
      </c>
      <c r="AF625" s="31">
        <v>0</v>
      </c>
      <c r="AG625" s="30">
        <v>0</v>
      </c>
      <c r="AH625" s="31">
        <v>0</v>
      </c>
      <c r="AI625" s="57" t="s">
        <v>37</v>
      </c>
      <c r="AM625" s="15"/>
      <c r="AN625" s="20"/>
      <c r="AO625" s="15"/>
    </row>
    <row r="626" spans="1:41" x14ac:dyDescent="0.25">
      <c r="A626" s="38" t="s">
        <v>1491</v>
      </c>
      <c r="B626" s="38" t="s">
        <v>397</v>
      </c>
      <c r="C626" s="38" t="s">
        <v>36</v>
      </c>
      <c r="D626" s="30">
        <v>0</v>
      </c>
      <c r="E626" s="30">
        <v>0</v>
      </c>
      <c r="F626" s="30">
        <v>0</v>
      </c>
      <c r="G626" s="30">
        <v>0</v>
      </c>
      <c r="H626" s="30">
        <v>0</v>
      </c>
      <c r="I626" s="30">
        <v>0</v>
      </c>
      <c r="J626" s="30">
        <v>0</v>
      </c>
      <c r="K626" s="30">
        <v>0</v>
      </c>
      <c r="L626" s="30">
        <v>0</v>
      </c>
      <c r="M626" s="30">
        <v>0</v>
      </c>
      <c r="N626" s="30">
        <v>0</v>
      </c>
      <c r="O626" s="30">
        <v>0</v>
      </c>
      <c r="P626" s="30">
        <v>0</v>
      </c>
      <c r="Q626" s="30">
        <v>0</v>
      </c>
      <c r="R626" s="30">
        <v>0</v>
      </c>
      <c r="S626" s="30">
        <v>0</v>
      </c>
      <c r="T626" s="30">
        <v>0</v>
      </c>
      <c r="U626" s="30">
        <v>0</v>
      </c>
      <c r="V626" s="30">
        <v>0</v>
      </c>
      <c r="W626" s="30">
        <v>0</v>
      </c>
      <c r="X626" s="30">
        <v>0</v>
      </c>
      <c r="Y626" s="30">
        <v>0</v>
      </c>
      <c r="Z626" s="30">
        <v>0</v>
      </c>
      <c r="AA626" s="30">
        <v>0</v>
      </c>
      <c r="AB626" s="30">
        <v>0</v>
      </c>
      <c r="AC626" s="30">
        <v>0</v>
      </c>
      <c r="AD626" s="30">
        <v>0</v>
      </c>
      <c r="AE626" s="30">
        <v>0</v>
      </c>
      <c r="AF626" s="31">
        <v>0</v>
      </c>
      <c r="AG626" s="30">
        <v>0</v>
      </c>
      <c r="AH626" s="31">
        <v>0</v>
      </c>
      <c r="AI626" s="57" t="s">
        <v>37</v>
      </c>
      <c r="AM626" s="15"/>
      <c r="AN626" s="20"/>
      <c r="AO626" s="15"/>
    </row>
  </sheetData>
  <mergeCells count="21">
    <mergeCell ref="A12:AI12"/>
    <mergeCell ref="A4:AI4"/>
    <mergeCell ref="A5:AI5"/>
    <mergeCell ref="A7:AI7"/>
    <mergeCell ref="A8:AI8"/>
    <mergeCell ref="A10:AI10"/>
    <mergeCell ref="A13:AI13"/>
    <mergeCell ref="A14:AI14"/>
    <mergeCell ref="A15:A19"/>
    <mergeCell ref="B15:B19"/>
    <mergeCell ref="C15:C19"/>
    <mergeCell ref="D15:D18"/>
    <mergeCell ref="E15:AD15"/>
    <mergeCell ref="AE15:AH17"/>
    <mergeCell ref="AI15:AI19"/>
    <mergeCell ref="E16:Q17"/>
    <mergeCell ref="R16:AD17"/>
    <mergeCell ref="F18:Q18"/>
    <mergeCell ref="S18:AD18"/>
    <mergeCell ref="AE18:AF18"/>
    <mergeCell ref="AG18:AH18"/>
  </mergeCells>
  <conditionalFormatting sqref="A54:C58 A61:C61 A156:C158 AI303:AI522 A515:C521 A583:B599 C583:C596 A600:C626 AI21:AI301 A22:C48">
    <cfRule type="containsBlanks" dxfId="626" priority="627">
      <formula>LEN(TRIM(A21))=0</formula>
    </cfRule>
  </conditionalFormatting>
  <conditionalFormatting sqref="A240:B241">
    <cfRule type="containsBlanks" dxfId="625" priority="472">
      <formula>LEN(TRIM(A240))=0</formula>
    </cfRule>
  </conditionalFormatting>
  <conditionalFormatting sqref="A558:B558">
    <cfRule type="containsBlanks" dxfId="624" priority="355">
      <formula>LEN(TRIM(A558))=0</formula>
    </cfRule>
  </conditionalFormatting>
  <conditionalFormatting sqref="C558">
    <cfRule type="containsBlanks" dxfId="623" priority="354">
      <formula>LEN(TRIM(C558))=0</formula>
    </cfRule>
  </conditionalFormatting>
  <conditionalFormatting sqref="AI459">
    <cfRule type="containsBlanks" dxfId="622" priority="596">
      <formula>LEN(TRIM(AI459))=0</formula>
    </cfRule>
  </conditionalFormatting>
  <conditionalFormatting sqref="AI464">
    <cfRule type="containsBlanks" dxfId="621" priority="595">
      <formula>LEN(TRIM(AI464))=0</formula>
    </cfRule>
  </conditionalFormatting>
  <conditionalFormatting sqref="A258:B267">
    <cfRule type="containsBlanks" dxfId="620" priority="464">
      <formula>LEN(TRIM(A258))=0</formula>
    </cfRule>
  </conditionalFormatting>
  <conditionalFormatting sqref="A258:B267">
    <cfRule type="containsBlanks" dxfId="619" priority="463">
      <formula>LEN(TRIM(A258))=0</formula>
    </cfRule>
  </conditionalFormatting>
  <conditionalFormatting sqref="A277:B277">
    <cfRule type="containsBlanks" dxfId="618" priority="460">
      <formula>LEN(TRIM(A277))=0</formula>
    </cfRule>
  </conditionalFormatting>
  <conditionalFormatting sqref="C258:C267">
    <cfRule type="containsBlanks" dxfId="617" priority="462">
      <formula>LEN(TRIM(C258))=0</formula>
    </cfRule>
  </conditionalFormatting>
  <conditionalFormatting sqref="C258:C267">
    <cfRule type="containsBlanks" dxfId="616" priority="461">
      <formula>LEN(TRIM(C258))=0</formula>
    </cfRule>
  </conditionalFormatting>
  <conditionalFormatting sqref="A277:B277">
    <cfRule type="containsBlanks" dxfId="615" priority="459">
      <formula>LEN(TRIM(A277))=0</formula>
    </cfRule>
  </conditionalFormatting>
  <conditionalFormatting sqref="C277">
    <cfRule type="containsBlanks" dxfId="614" priority="458">
      <formula>LEN(TRIM(C277))=0</formula>
    </cfRule>
  </conditionalFormatting>
  <conditionalFormatting sqref="C462">
    <cfRule type="containsBlanks" dxfId="613" priority="362">
      <formula>LEN(TRIM(C462))=0</formula>
    </cfRule>
  </conditionalFormatting>
  <conditionalFormatting sqref="C277">
    <cfRule type="containsBlanks" dxfId="612" priority="457">
      <formula>LEN(TRIM(C277))=0</formula>
    </cfRule>
  </conditionalFormatting>
  <conditionalFormatting sqref="A281:B283">
    <cfRule type="containsBlanks" dxfId="611" priority="456">
      <formula>LEN(TRIM(A281))=0</formula>
    </cfRule>
  </conditionalFormatting>
  <conditionalFormatting sqref="B154:B155">
    <cfRule type="containsBlanks" dxfId="610" priority="388">
      <formula>LEN(TRIM(B154))=0</formula>
    </cfRule>
  </conditionalFormatting>
  <conditionalFormatting sqref="A281:B283">
    <cfRule type="containsBlanks" dxfId="609" priority="455">
      <formula>LEN(TRIM(A281))=0</formula>
    </cfRule>
  </conditionalFormatting>
  <conditionalFormatting sqref="C281:C283">
    <cfRule type="containsBlanks" dxfId="608" priority="454">
      <formula>LEN(TRIM(C281))=0</formula>
    </cfRule>
  </conditionalFormatting>
  <conditionalFormatting sqref="C281:C283">
    <cfRule type="containsBlanks" dxfId="607" priority="453">
      <formula>LEN(TRIM(C281))=0</formula>
    </cfRule>
  </conditionalFormatting>
  <conditionalFormatting sqref="A300:B302">
    <cfRule type="containsBlanks" dxfId="606" priority="452">
      <formula>LEN(TRIM(A300))=0</formula>
    </cfRule>
  </conditionalFormatting>
  <conditionalFormatting sqref="A300:B302">
    <cfRule type="containsBlanks" dxfId="605" priority="451">
      <formula>LEN(TRIM(A300))=0</formula>
    </cfRule>
  </conditionalFormatting>
  <conditionalFormatting sqref="C300:C302">
    <cfRule type="containsBlanks" dxfId="604" priority="450">
      <formula>LEN(TRIM(C300))=0</formula>
    </cfRule>
  </conditionalFormatting>
  <conditionalFormatting sqref="C300:C302">
    <cfRule type="containsBlanks" dxfId="603" priority="449">
      <formula>LEN(TRIM(C300))=0</formula>
    </cfRule>
  </conditionalFormatting>
  <conditionalFormatting sqref="A309:B310">
    <cfRule type="containsBlanks" dxfId="602" priority="448">
      <formula>LEN(TRIM(A309))=0</formula>
    </cfRule>
  </conditionalFormatting>
  <conditionalFormatting sqref="A309:B310">
    <cfRule type="containsBlanks" dxfId="601" priority="447">
      <formula>LEN(TRIM(A309))=0</formula>
    </cfRule>
  </conditionalFormatting>
  <conditionalFormatting sqref="C309:C310">
    <cfRule type="containsBlanks" dxfId="600" priority="446">
      <formula>LEN(TRIM(C309))=0</formula>
    </cfRule>
  </conditionalFormatting>
  <conditionalFormatting sqref="A312:B313">
    <cfRule type="containsBlanks" dxfId="599" priority="445">
      <formula>LEN(TRIM(A312))=0</formula>
    </cfRule>
  </conditionalFormatting>
  <conditionalFormatting sqref="A312:B313">
    <cfRule type="containsBlanks" dxfId="598" priority="444">
      <formula>LEN(TRIM(A312))=0</formula>
    </cfRule>
  </conditionalFormatting>
  <conditionalFormatting sqref="C312:C313">
    <cfRule type="containsBlanks" dxfId="597" priority="443">
      <formula>LEN(TRIM(C312))=0</formula>
    </cfRule>
  </conditionalFormatting>
  <conditionalFormatting sqref="A372:B373">
    <cfRule type="containsBlanks" dxfId="596" priority="442">
      <formula>LEN(TRIM(A372))=0</formula>
    </cfRule>
  </conditionalFormatting>
  <conditionalFormatting sqref="A372:B373">
    <cfRule type="containsBlanks" dxfId="595" priority="441">
      <formula>LEN(TRIM(A372))=0</formula>
    </cfRule>
  </conditionalFormatting>
  <conditionalFormatting sqref="C372:C373">
    <cfRule type="containsBlanks" dxfId="594" priority="440">
      <formula>LEN(TRIM(C372))=0</formula>
    </cfRule>
  </conditionalFormatting>
  <conditionalFormatting sqref="A374:B374">
    <cfRule type="containsBlanks" dxfId="593" priority="439">
      <formula>LEN(TRIM(A374))=0</formula>
    </cfRule>
  </conditionalFormatting>
  <conditionalFormatting sqref="A374:B374">
    <cfRule type="containsBlanks" dxfId="592" priority="438">
      <formula>LEN(TRIM(A374))=0</formula>
    </cfRule>
  </conditionalFormatting>
  <conditionalFormatting sqref="C374">
    <cfRule type="containsBlanks" dxfId="591" priority="437">
      <formula>LEN(TRIM(C374))=0</formula>
    </cfRule>
  </conditionalFormatting>
  <conditionalFormatting sqref="A375:B378">
    <cfRule type="containsBlanks" dxfId="590" priority="436">
      <formula>LEN(TRIM(A375))=0</formula>
    </cfRule>
  </conditionalFormatting>
  <conditionalFormatting sqref="A375:B378">
    <cfRule type="containsBlanks" dxfId="589" priority="435">
      <formula>LEN(TRIM(A375))=0</formula>
    </cfRule>
  </conditionalFormatting>
  <conditionalFormatting sqref="C375:C378">
    <cfRule type="containsBlanks" dxfId="588" priority="434">
      <formula>LEN(TRIM(C375))=0</formula>
    </cfRule>
  </conditionalFormatting>
  <conditionalFormatting sqref="A382:B383">
    <cfRule type="containsBlanks" dxfId="587" priority="433">
      <formula>LEN(TRIM(A382))=0</formula>
    </cfRule>
  </conditionalFormatting>
  <conditionalFormatting sqref="A382:B383">
    <cfRule type="containsBlanks" dxfId="586" priority="432">
      <formula>LEN(TRIM(A382))=0</formula>
    </cfRule>
  </conditionalFormatting>
  <conditionalFormatting sqref="C382:C383">
    <cfRule type="containsBlanks" dxfId="585" priority="431">
      <formula>LEN(TRIM(C382))=0</formula>
    </cfRule>
  </conditionalFormatting>
  <conditionalFormatting sqref="A389:B391">
    <cfRule type="containsBlanks" dxfId="584" priority="430">
      <formula>LEN(TRIM(A389))=0</formula>
    </cfRule>
  </conditionalFormatting>
  <conditionalFormatting sqref="A389:B391">
    <cfRule type="containsBlanks" dxfId="583" priority="429">
      <formula>LEN(TRIM(A389))=0</formula>
    </cfRule>
  </conditionalFormatting>
  <conditionalFormatting sqref="C389:C391">
    <cfRule type="containsBlanks" dxfId="582" priority="428">
      <formula>LEN(TRIM(C389))=0</formula>
    </cfRule>
  </conditionalFormatting>
  <conditionalFormatting sqref="A417:B417">
    <cfRule type="containsBlanks" dxfId="581" priority="427">
      <formula>LEN(TRIM(A417))=0</formula>
    </cfRule>
  </conditionalFormatting>
  <conditionalFormatting sqref="A417:B417">
    <cfRule type="containsBlanks" dxfId="580" priority="426">
      <formula>LEN(TRIM(A417))=0</formula>
    </cfRule>
  </conditionalFormatting>
  <conditionalFormatting sqref="C417">
    <cfRule type="containsBlanks" dxfId="579" priority="425">
      <formula>LEN(TRIM(C417))=0</formula>
    </cfRule>
  </conditionalFormatting>
  <conditionalFormatting sqref="A446:B446">
    <cfRule type="containsBlanks" dxfId="578" priority="424">
      <formula>LEN(TRIM(A446))=0</formula>
    </cfRule>
  </conditionalFormatting>
  <conditionalFormatting sqref="A446:B446">
    <cfRule type="containsBlanks" dxfId="577" priority="423">
      <formula>LEN(TRIM(A446))=0</formula>
    </cfRule>
  </conditionalFormatting>
  <conditionalFormatting sqref="C446">
    <cfRule type="containsBlanks" dxfId="576" priority="422">
      <formula>LEN(TRIM(C446))=0</formula>
    </cfRule>
  </conditionalFormatting>
  <conditionalFormatting sqref="A447:B449">
    <cfRule type="containsBlanks" dxfId="575" priority="421">
      <formula>LEN(TRIM(A447))=0</formula>
    </cfRule>
  </conditionalFormatting>
  <conditionalFormatting sqref="A447:B449">
    <cfRule type="containsBlanks" dxfId="574" priority="420">
      <formula>LEN(TRIM(A447))=0</formula>
    </cfRule>
  </conditionalFormatting>
  <conditionalFormatting sqref="C447:C449">
    <cfRule type="containsBlanks" dxfId="573" priority="419">
      <formula>LEN(TRIM(C447))=0</formula>
    </cfRule>
  </conditionalFormatting>
  <conditionalFormatting sqref="A495:B496">
    <cfRule type="containsBlanks" dxfId="572" priority="418">
      <formula>LEN(TRIM(A495))=0</formula>
    </cfRule>
  </conditionalFormatting>
  <conditionalFormatting sqref="A495:B496">
    <cfRule type="containsBlanks" dxfId="571" priority="417">
      <formula>LEN(TRIM(A495))=0</formula>
    </cfRule>
  </conditionalFormatting>
  <conditionalFormatting sqref="C495:C496">
    <cfRule type="containsBlanks" dxfId="570" priority="416">
      <formula>LEN(TRIM(C495))=0</formula>
    </cfRule>
  </conditionalFormatting>
  <conditionalFormatting sqref="A505:B505">
    <cfRule type="containsBlanks" dxfId="569" priority="415">
      <formula>LEN(TRIM(A505))=0</formula>
    </cfRule>
  </conditionalFormatting>
  <conditionalFormatting sqref="A505:B505">
    <cfRule type="containsBlanks" dxfId="568" priority="414">
      <formula>LEN(TRIM(A505))=0</formula>
    </cfRule>
  </conditionalFormatting>
  <conditionalFormatting sqref="C505">
    <cfRule type="containsBlanks" dxfId="567" priority="413">
      <formula>LEN(TRIM(C505))=0</formula>
    </cfRule>
  </conditionalFormatting>
  <conditionalFormatting sqref="A508:B508">
    <cfRule type="containsBlanks" dxfId="566" priority="412">
      <formula>LEN(TRIM(A508))=0</formula>
    </cfRule>
  </conditionalFormatting>
  <conditionalFormatting sqref="A508:B508">
    <cfRule type="containsBlanks" dxfId="565" priority="411">
      <formula>LEN(TRIM(A508))=0</formula>
    </cfRule>
  </conditionalFormatting>
  <conditionalFormatting sqref="C508">
    <cfRule type="containsBlanks" dxfId="564" priority="410">
      <formula>LEN(TRIM(C508))=0</formula>
    </cfRule>
  </conditionalFormatting>
  <conditionalFormatting sqref="A512:B514">
    <cfRule type="containsBlanks" dxfId="563" priority="409">
      <formula>LEN(TRIM(A512))=0</formula>
    </cfRule>
  </conditionalFormatting>
  <conditionalFormatting sqref="A512:B514">
    <cfRule type="containsBlanks" dxfId="562" priority="408">
      <formula>LEN(TRIM(A512))=0</formula>
    </cfRule>
  </conditionalFormatting>
  <conditionalFormatting sqref="C512:C514">
    <cfRule type="containsBlanks" dxfId="561" priority="407">
      <formula>LEN(TRIM(C512))=0</formula>
    </cfRule>
  </conditionalFormatting>
  <conditionalFormatting sqref="B21">
    <cfRule type="containsBlanks" dxfId="560" priority="406">
      <formula>LEN(TRIM(B21))=0</formula>
    </cfRule>
  </conditionalFormatting>
  <conditionalFormatting sqref="A159:B159">
    <cfRule type="containsBlanks" dxfId="559" priority="405">
      <formula>LEN(TRIM(A159))=0</formula>
    </cfRule>
  </conditionalFormatting>
  <conditionalFormatting sqref="A159:B159">
    <cfRule type="containsBlanks" dxfId="558" priority="404">
      <formula>LEN(TRIM(A159))=0</formula>
    </cfRule>
  </conditionalFormatting>
  <conditionalFormatting sqref="C159">
    <cfRule type="containsBlanks" dxfId="557" priority="403">
      <formula>LEN(TRIM(C159))=0</formula>
    </cfRule>
  </conditionalFormatting>
  <conditionalFormatting sqref="A62:C62">
    <cfRule type="containsBlanks" dxfId="556" priority="402">
      <formula>LEN(TRIM(A62))=0</formula>
    </cfRule>
  </conditionalFormatting>
  <conditionalFormatting sqref="A68:B68">
    <cfRule type="containsBlanks" dxfId="555" priority="401">
      <formula>LEN(TRIM(A68))=0</formula>
    </cfRule>
  </conditionalFormatting>
  <conditionalFormatting sqref="A68:B68">
    <cfRule type="containsBlanks" dxfId="554" priority="400">
      <formula>LEN(TRIM(A68))=0</formula>
    </cfRule>
  </conditionalFormatting>
  <conditionalFormatting sqref="C68">
    <cfRule type="containsBlanks" dxfId="553" priority="399">
      <formula>LEN(TRIM(C68))=0</formula>
    </cfRule>
  </conditionalFormatting>
  <conditionalFormatting sqref="C68">
    <cfRule type="containsBlanks" dxfId="552" priority="398">
      <formula>LEN(TRIM(C68))=0</formula>
    </cfRule>
  </conditionalFormatting>
  <conditionalFormatting sqref="A134:C134">
    <cfRule type="containsBlanks" dxfId="551" priority="397">
      <formula>LEN(TRIM(A134))=0</formula>
    </cfRule>
  </conditionalFormatting>
  <conditionalFormatting sqref="A139:B141">
    <cfRule type="containsBlanks" dxfId="550" priority="396">
      <formula>LEN(TRIM(A139))=0</formula>
    </cfRule>
  </conditionalFormatting>
  <conditionalFormatting sqref="A139:B141">
    <cfRule type="containsBlanks" dxfId="549" priority="395">
      <formula>LEN(TRIM(A139))=0</formula>
    </cfRule>
  </conditionalFormatting>
  <conditionalFormatting sqref="C139:C141">
    <cfRule type="containsBlanks" dxfId="548" priority="394">
      <formula>LEN(TRIM(C139))=0</formula>
    </cfRule>
  </conditionalFormatting>
  <conditionalFormatting sqref="C139:C141">
    <cfRule type="containsBlanks" dxfId="547" priority="393">
      <formula>LEN(TRIM(C139))=0</formula>
    </cfRule>
  </conditionalFormatting>
  <conditionalFormatting sqref="A160:B160">
    <cfRule type="containsBlanks" dxfId="546" priority="392">
      <formula>LEN(TRIM(A160))=0</formula>
    </cfRule>
  </conditionalFormatting>
  <conditionalFormatting sqref="A160:B160">
    <cfRule type="containsBlanks" dxfId="545" priority="391">
      <formula>LEN(TRIM(A160))=0</formula>
    </cfRule>
  </conditionalFormatting>
  <conditionalFormatting sqref="C160">
    <cfRule type="containsBlanks" dxfId="544" priority="390">
      <formula>LEN(TRIM(C160))=0</formula>
    </cfRule>
  </conditionalFormatting>
  <conditionalFormatting sqref="C160">
    <cfRule type="containsBlanks" dxfId="543" priority="389">
      <formula>LEN(TRIM(C160))=0</formula>
    </cfRule>
  </conditionalFormatting>
  <conditionalFormatting sqref="A303:B305">
    <cfRule type="containsBlanks" dxfId="542" priority="387">
      <formula>LEN(TRIM(A303))=0</formula>
    </cfRule>
  </conditionalFormatting>
  <conditionalFormatting sqref="A303:B305">
    <cfRule type="containsBlanks" dxfId="541" priority="386">
      <formula>LEN(TRIM(A303))=0</formula>
    </cfRule>
  </conditionalFormatting>
  <conditionalFormatting sqref="C303:C305">
    <cfRule type="containsBlanks" dxfId="540" priority="385">
      <formula>LEN(TRIM(C303))=0</formula>
    </cfRule>
  </conditionalFormatting>
  <conditionalFormatting sqref="C303:C305">
    <cfRule type="containsBlanks" dxfId="539" priority="384">
      <formula>LEN(TRIM(C303))=0</formula>
    </cfRule>
  </conditionalFormatting>
  <conditionalFormatting sqref="A339:C340">
    <cfRule type="containsBlanks" dxfId="538" priority="383">
      <formula>LEN(TRIM(A339))=0</formula>
    </cfRule>
  </conditionalFormatting>
  <conditionalFormatting sqref="B362:B367">
    <cfRule type="containsBlanks" dxfId="537" priority="382">
      <formula>LEN(TRIM(B362))=0</formula>
    </cfRule>
  </conditionalFormatting>
  <conditionalFormatting sqref="B362:B367">
    <cfRule type="containsBlanks" dxfId="536" priority="381">
      <formula>LEN(TRIM(B362))=0</formula>
    </cfRule>
  </conditionalFormatting>
  <conditionalFormatting sqref="C362:C367">
    <cfRule type="containsBlanks" dxfId="535" priority="380">
      <formula>LEN(TRIM(C362))=0</formula>
    </cfRule>
  </conditionalFormatting>
  <conditionalFormatting sqref="A368:C369">
    <cfRule type="containsBlanks" dxfId="534" priority="379">
      <formula>LEN(TRIM(A368))=0</formula>
    </cfRule>
  </conditionalFormatting>
  <conditionalFormatting sqref="A371:B371">
    <cfRule type="containsBlanks" dxfId="533" priority="378">
      <formula>LEN(TRIM(A371))=0</formula>
    </cfRule>
  </conditionalFormatting>
  <conditionalFormatting sqref="A371:B371">
    <cfRule type="containsBlanks" dxfId="532" priority="377">
      <formula>LEN(TRIM(A371))=0</formula>
    </cfRule>
  </conditionalFormatting>
  <conditionalFormatting sqref="C371">
    <cfRule type="containsBlanks" dxfId="531" priority="376">
      <formula>LEN(TRIM(C371))=0</formula>
    </cfRule>
  </conditionalFormatting>
  <conditionalFormatting sqref="C461">
    <cfRule type="containsBlanks" dxfId="530" priority="375">
      <formula>LEN(TRIM(C461))=0</formula>
    </cfRule>
  </conditionalFormatting>
  <conditionalFormatting sqref="A387:C387">
    <cfRule type="containsBlanks" dxfId="529" priority="374">
      <formula>LEN(TRIM(A387))=0</formula>
    </cfRule>
  </conditionalFormatting>
  <conditionalFormatting sqref="A418:B418">
    <cfRule type="containsBlanks" dxfId="528" priority="373">
      <formula>LEN(TRIM(A418))=0</formula>
    </cfRule>
  </conditionalFormatting>
  <conditionalFormatting sqref="A418:B418">
    <cfRule type="containsBlanks" dxfId="527" priority="372">
      <formula>LEN(TRIM(A418))=0</formula>
    </cfRule>
  </conditionalFormatting>
  <conditionalFormatting sqref="C418">
    <cfRule type="containsBlanks" dxfId="526" priority="371">
      <formula>LEN(TRIM(C418))=0</formula>
    </cfRule>
  </conditionalFormatting>
  <conditionalFormatting sqref="A431:B431">
    <cfRule type="containsBlanks" dxfId="525" priority="370">
      <formula>LEN(TRIM(A431))=0</formula>
    </cfRule>
  </conditionalFormatting>
  <conditionalFormatting sqref="A431:B431">
    <cfRule type="containsBlanks" dxfId="524" priority="369">
      <formula>LEN(TRIM(A431))=0</formula>
    </cfRule>
  </conditionalFormatting>
  <conditionalFormatting sqref="C431">
    <cfRule type="containsBlanks" dxfId="523" priority="368">
      <formula>LEN(TRIM(C431))=0</formula>
    </cfRule>
  </conditionalFormatting>
  <conditionalFormatting sqref="A437:C439">
    <cfRule type="containsBlanks" dxfId="522" priority="367">
      <formula>LEN(TRIM(A437))=0</formula>
    </cfRule>
  </conditionalFormatting>
  <conditionalFormatting sqref="A441:C441">
    <cfRule type="containsBlanks" dxfId="521" priority="366">
      <formula>LEN(TRIM(A441))=0</formula>
    </cfRule>
  </conditionalFormatting>
  <conditionalFormatting sqref="A450:B452">
    <cfRule type="containsBlanks" dxfId="520" priority="365">
      <formula>LEN(TRIM(A450))=0</formula>
    </cfRule>
  </conditionalFormatting>
  <conditionalFormatting sqref="A450:B452">
    <cfRule type="containsBlanks" dxfId="519" priority="364">
      <formula>LEN(TRIM(A450))=0</formula>
    </cfRule>
  </conditionalFormatting>
  <conditionalFormatting sqref="C450:C452">
    <cfRule type="containsBlanks" dxfId="518" priority="363">
      <formula>LEN(TRIM(C450))=0</formula>
    </cfRule>
  </conditionalFormatting>
  <conditionalFormatting sqref="A461:B462">
    <cfRule type="containsBlanks" dxfId="517" priority="361">
      <formula>LEN(TRIM(A461))=0</formula>
    </cfRule>
  </conditionalFormatting>
  <conditionalFormatting sqref="A461:B462">
    <cfRule type="containsBlanks" dxfId="516" priority="360">
      <formula>LEN(TRIM(A461))=0</formula>
    </cfRule>
  </conditionalFormatting>
  <conditionalFormatting sqref="A557:B557">
    <cfRule type="containsBlanks" dxfId="515" priority="359">
      <formula>LEN(TRIM(A557))=0</formula>
    </cfRule>
  </conditionalFormatting>
  <conditionalFormatting sqref="A557:B557">
    <cfRule type="containsBlanks" dxfId="514" priority="358">
      <formula>LEN(TRIM(A557))=0</formula>
    </cfRule>
  </conditionalFormatting>
  <conditionalFormatting sqref="C557">
    <cfRule type="containsBlanks" dxfId="513" priority="357">
      <formula>LEN(TRIM(C557))=0</formula>
    </cfRule>
  </conditionalFormatting>
  <conditionalFormatting sqref="A558:B558">
    <cfRule type="containsBlanks" dxfId="512" priority="356">
      <formula>LEN(TRIM(A558))=0</formula>
    </cfRule>
  </conditionalFormatting>
  <conditionalFormatting sqref="AI499">
    <cfRule type="containsBlanks" dxfId="511" priority="569">
      <formula>LEN(TRIM(AI499))=0</formula>
    </cfRule>
  </conditionalFormatting>
  <conditionalFormatting sqref="AI454">
    <cfRule type="containsBlanks" dxfId="510" priority="589">
      <formula>LEN(TRIM(AI454))=0</formula>
    </cfRule>
  </conditionalFormatting>
  <conditionalFormatting sqref="AI455">
    <cfRule type="containsBlanks" dxfId="509" priority="588">
      <formula>LEN(TRIM(AI455))=0</formula>
    </cfRule>
  </conditionalFormatting>
  <conditionalFormatting sqref="AI456">
    <cfRule type="containsBlanks" dxfId="508" priority="587">
      <formula>LEN(TRIM(AI456))=0</formula>
    </cfRule>
  </conditionalFormatting>
  <conditionalFormatting sqref="AI459">
    <cfRule type="containsBlanks" dxfId="507" priority="586">
      <formula>LEN(TRIM(AI459))=0</formula>
    </cfRule>
  </conditionalFormatting>
  <conditionalFormatting sqref="AI463">
    <cfRule type="containsBlanks" dxfId="506" priority="585">
      <formula>LEN(TRIM(AI463))=0</formula>
    </cfRule>
  </conditionalFormatting>
  <conditionalFormatting sqref="AI464">
    <cfRule type="containsBlanks" dxfId="505" priority="584">
      <formula>LEN(TRIM(AI464))=0</formula>
    </cfRule>
  </conditionalFormatting>
  <conditionalFormatting sqref="AI465">
    <cfRule type="containsBlanks" dxfId="504" priority="583">
      <formula>LEN(TRIM(AI465))=0</formula>
    </cfRule>
  </conditionalFormatting>
  <conditionalFormatting sqref="AI471">
    <cfRule type="containsBlanks" dxfId="503" priority="582">
      <formula>LEN(TRIM(AI471))=0</formula>
    </cfRule>
  </conditionalFormatting>
  <conditionalFormatting sqref="AI473">
    <cfRule type="containsBlanks" dxfId="502" priority="581">
      <formula>LEN(TRIM(AI473))=0</formula>
    </cfRule>
  </conditionalFormatting>
  <conditionalFormatting sqref="AI474">
    <cfRule type="containsBlanks" dxfId="501" priority="580">
      <formula>LEN(TRIM(AI474))=0</formula>
    </cfRule>
  </conditionalFormatting>
  <conditionalFormatting sqref="AI477">
    <cfRule type="containsBlanks" dxfId="500" priority="579">
      <formula>LEN(TRIM(AI477))=0</formula>
    </cfRule>
  </conditionalFormatting>
  <conditionalFormatting sqref="AI478">
    <cfRule type="containsBlanks" dxfId="499" priority="578">
      <formula>LEN(TRIM(AI478))=0</formula>
    </cfRule>
  </conditionalFormatting>
  <conditionalFormatting sqref="AI481">
    <cfRule type="containsBlanks" dxfId="498" priority="577">
      <formula>LEN(TRIM(AI481))=0</formula>
    </cfRule>
  </conditionalFormatting>
  <conditionalFormatting sqref="AI482">
    <cfRule type="containsBlanks" dxfId="497" priority="576">
      <formula>LEN(TRIM(AI482))=0</formula>
    </cfRule>
  </conditionalFormatting>
  <conditionalFormatting sqref="AI483">
    <cfRule type="containsBlanks" dxfId="496" priority="575">
      <formula>LEN(TRIM(AI483))=0</formula>
    </cfRule>
  </conditionalFormatting>
  <conditionalFormatting sqref="AI491">
    <cfRule type="containsBlanks" dxfId="495" priority="574">
      <formula>LEN(TRIM(AI491))=0</formula>
    </cfRule>
  </conditionalFormatting>
  <conditionalFormatting sqref="AI492">
    <cfRule type="containsBlanks" dxfId="494" priority="573">
      <formula>LEN(TRIM(AI492))=0</formula>
    </cfRule>
  </conditionalFormatting>
  <conditionalFormatting sqref="AI493">
    <cfRule type="containsBlanks" dxfId="493" priority="572">
      <formula>LEN(TRIM(AI493))=0</formula>
    </cfRule>
  </conditionalFormatting>
  <conditionalFormatting sqref="AI494">
    <cfRule type="containsBlanks" dxfId="492" priority="571">
      <formula>LEN(TRIM(AI494))=0</formula>
    </cfRule>
  </conditionalFormatting>
  <conditionalFormatting sqref="AI498">
    <cfRule type="containsBlanks" dxfId="491" priority="570">
      <formula>LEN(TRIM(AI498))=0</formula>
    </cfRule>
  </conditionalFormatting>
  <conditionalFormatting sqref="A353:B353 A392:B392 A430:B430 A459:B460 A456:B457 A151:C153 A53:C53 A60:C60 A63:C63 A142:C144 A154:A155 C154:C155 A161:C239 A245:C257 A306:C308 A336:C338 A354:C361 A370:C370 A379:C381 A384:C384 A386:C386 A388:C388 A453:C455 A463:C494 A497:C504 A556:C556 A442:C445 A559:C571 A98:C133 A78:C79 A341:C352 C21 A523:C527 A522">
    <cfRule type="containsBlanks" dxfId="490" priority="568">
      <formula>LEN(TRIM(A21))=0</formula>
    </cfRule>
  </conditionalFormatting>
  <conditionalFormatting sqref="A50:B51 A506:B507 A276:B276 A299:B299 A69:B75 A148:B148 A511:B511 A529:B552 A555:B555 A573:B582 A82:B96 A137:B138 A311:B311 A21">
    <cfRule type="containsBlanks" dxfId="489" priority="567">
      <formula>LEN(TRIM(A21))=0</formula>
    </cfRule>
  </conditionalFormatting>
  <conditionalFormatting sqref="A257:B257">
    <cfRule type="containsBlanks" dxfId="488" priority="566">
      <formula>LEN(TRIM(A257))=0</formula>
    </cfRule>
  </conditionalFormatting>
  <conditionalFormatting sqref="A257:B257">
    <cfRule type="containsBlanks" dxfId="487" priority="565">
      <formula>LEN(TRIM(A257))=0</formula>
    </cfRule>
  </conditionalFormatting>
  <conditionalFormatting sqref="A276:B276 A299:B299 A353:B353 A392:B392 A430:B430 A459:B460 A456:B457 A69:B75 A148:B148 A511:B511 A529:B552 A555:B555 A573:B582 A50:B51 A82:B96 A137:B138 A311:B311 A506:B507 A21">
    <cfRule type="containsBlanks" dxfId="486" priority="564">
      <formula>LEN(TRIM(A21))=0</formula>
    </cfRule>
  </conditionalFormatting>
  <conditionalFormatting sqref="C599 C276 C299 C353 C392 C430 C459:C460 C456:C457 C69:C75 C148 C511 C529:C552 C555 C573:C582 C50:C51 C82:C96 C137:C138 C311 C506:C507">
    <cfRule type="containsBlanks" dxfId="485" priority="563">
      <formula>LEN(TRIM(C50))=0</formula>
    </cfRule>
  </conditionalFormatting>
  <conditionalFormatting sqref="C73:C75 C148 C82:C96 C137:C138">
    <cfRule type="containsBlanks" dxfId="484" priority="562">
      <formula>LEN(TRIM(C73))=0</formula>
    </cfRule>
  </conditionalFormatting>
  <conditionalFormatting sqref="C597:C598">
    <cfRule type="containsBlanks" dxfId="483" priority="561">
      <formula>LEN(TRIM(C597))=0</formula>
    </cfRule>
  </conditionalFormatting>
  <conditionalFormatting sqref="A278:B280">
    <cfRule type="containsBlanks" dxfId="482" priority="560">
      <formula>LEN(TRIM(A278))=0</formula>
    </cfRule>
  </conditionalFormatting>
  <conditionalFormatting sqref="A278:B280">
    <cfRule type="containsBlanks" dxfId="481" priority="559">
      <formula>LEN(TRIM(A278))=0</formula>
    </cfRule>
  </conditionalFormatting>
  <conditionalFormatting sqref="C278:C280">
    <cfRule type="containsBlanks" dxfId="480" priority="558">
      <formula>LEN(TRIM(C278))=0</formula>
    </cfRule>
  </conditionalFormatting>
  <conditionalFormatting sqref="A268:B275">
    <cfRule type="containsBlanks" dxfId="479" priority="557">
      <formula>LEN(TRIM(A268))=0</formula>
    </cfRule>
  </conditionalFormatting>
  <conditionalFormatting sqref="A268:B275">
    <cfRule type="containsBlanks" dxfId="478" priority="556">
      <formula>LEN(TRIM(A268))=0</formula>
    </cfRule>
  </conditionalFormatting>
  <conditionalFormatting sqref="C268:C275">
    <cfRule type="containsBlanks" dxfId="477" priority="555">
      <formula>LEN(TRIM(C268))=0</formula>
    </cfRule>
  </conditionalFormatting>
  <conditionalFormatting sqref="A284:B298">
    <cfRule type="containsBlanks" dxfId="476" priority="554">
      <formula>LEN(TRIM(A284))=0</formula>
    </cfRule>
  </conditionalFormatting>
  <conditionalFormatting sqref="A284:B298">
    <cfRule type="containsBlanks" dxfId="475" priority="553">
      <formula>LEN(TRIM(A284))=0</formula>
    </cfRule>
  </conditionalFormatting>
  <conditionalFormatting sqref="C284:C298">
    <cfRule type="containsBlanks" dxfId="474" priority="552">
      <formula>LEN(TRIM(C284))=0</formula>
    </cfRule>
  </conditionalFormatting>
  <conditionalFormatting sqref="A314:B335">
    <cfRule type="containsBlanks" dxfId="473" priority="551">
      <formula>LEN(TRIM(A314))=0</formula>
    </cfRule>
  </conditionalFormatting>
  <conditionalFormatting sqref="A314:B335">
    <cfRule type="containsBlanks" dxfId="472" priority="550">
      <formula>LEN(TRIM(A314))=0</formula>
    </cfRule>
  </conditionalFormatting>
  <conditionalFormatting sqref="C314:C335">
    <cfRule type="containsBlanks" dxfId="471" priority="549">
      <formula>LEN(TRIM(C314))=0</formula>
    </cfRule>
  </conditionalFormatting>
  <conditionalFormatting sqref="A393:B416">
    <cfRule type="containsBlanks" dxfId="470" priority="548">
      <formula>LEN(TRIM(A393))=0</formula>
    </cfRule>
  </conditionalFormatting>
  <conditionalFormatting sqref="A393:B416">
    <cfRule type="containsBlanks" dxfId="469" priority="547">
      <formula>LEN(TRIM(A393))=0</formula>
    </cfRule>
  </conditionalFormatting>
  <conditionalFormatting sqref="C393:C416">
    <cfRule type="containsBlanks" dxfId="468" priority="546">
      <formula>LEN(TRIM(C393))=0</formula>
    </cfRule>
  </conditionalFormatting>
  <conditionalFormatting sqref="A432:B436">
    <cfRule type="containsBlanks" dxfId="467" priority="545">
      <formula>LEN(TRIM(A432))=0</formula>
    </cfRule>
  </conditionalFormatting>
  <conditionalFormatting sqref="A432:B436">
    <cfRule type="containsBlanks" dxfId="466" priority="544">
      <formula>LEN(TRIM(A432))=0</formula>
    </cfRule>
  </conditionalFormatting>
  <conditionalFormatting sqref="C432:C436">
    <cfRule type="containsBlanks" dxfId="465" priority="543">
      <formula>LEN(TRIM(C432))=0</formula>
    </cfRule>
  </conditionalFormatting>
  <conditionalFormatting sqref="A458:B458">
    <cfRule type="containsBlanks" dxfId="464" priority="542">
      <formula>LEN(TRIM(A458))=0</formula>
    </cfRule>
  </conditionalFormatting>
  <conditionalFormatting sqref="A458:B458">
    <cfRule type="containsBlanks" dxfId="463" priority="541">
      <formula>LEN(TRIM(A458))=0</formula>
    </cfRule>
  </conditionalFormatting>
  <conditionalFormatting sqref="C458">
    <cfRule type="containsBlanks" dxfId="462" priority="540">
      <formula>LEN(TRIM(C458))=0</formula>
    </cfRule>
  </conditionalFormatting>
  <conditionalFormatting sqref="A52:B52">
    <cfRule type="containsBlanks" dxfId="461" priority="539">
      <formula>LEN(TRIM(A52))=0</formula>
    </cfRule>
  </conditionalFormatting>
  <conditionalFormatting sqref="A52:B52">
    <cfRule type="containsBlanks" dxfId="460" priority="538">
      <formula>LEN(TRIM(A52))=0</formula>
    </cfRule>
  </conditionalFormatting>
  <conditionalFormatting sqref="A52:B52">
    <cfRule type="containsBlanks" dxfId="459" priority="537">
      <formula>LEN(TRIM(A52))=0</formula>
    </cfRule>
  </conditionalFormatting>
  <conditionalFormatting sqref="C52">
    <cfRule type="containsBlanks" dxfId="458" priority="536">
      <formula>LEN(TRIM(C52))=0</formula>
    </cfRule>
  </conditionalFormatting>
  <conditionalFormatting sqref="AI171">
    <cfRule type="containsBlanks" dxfId="457" priority="621">
      <formula>LEN(TRIM(AI171))=0</formula>
    </cfRule>
  </conditionalFormatting>
  <conditionalFormatting sqref="AI174">
    <cfRule type="containsBlanks" dxfId="456" priority="620">
      <formula>LEN(TRIM(AI174))=0</formula>
    </cfRule>
  </conditionalFormatting>
  <conditionalFormatting sqref="AI162">
    <cfRule type="containsBlanks" dxfId="455" priority="623">
      <formula>LEN(TRIM(AI162))=0</formula>
    </cfRule>
  </conditionalFormatting>
  <conditionalFormatting sqref="AI170">
    <cfRule type="containsBlanks" dxfId="454" priority="622">
      <formula>LEN(TRIM(AI170))=0</formula>
    </cfRule>
  </conditionalFormatting>
  <conditionalFormatting sqref="AI164">
    <cfRule type="containsBlanks" dxfId="453" priority="624">
      <formula>LEN(TRIM(AI164))=0</formula>
    </cfRule>
  </conditionalFormatting>
  <conditionalFormatting sqref="AI167">
    <cfRule type="containsBlanks" dxfId="452" priority="626">
      <formula>LEN(TRIM(AI167))=0</formula>
    </cfRule>
  </conditionalFormatting>
  <conditionalFormatting sqref="AI166">
    <cfRule type="containsBlanks" dxfId="451" priority="625">
      <formula>LEN(TRIM(AI166))=0</formula>
    </cfRule>
  </conditionalFormatting>
  <conditionalFormatting sqref="AI181">
    <cfRule type="containsBlanks" dxfId="450" priority="616">
      <formula>LEN(TRIM(AI181))=0</formula>
    </cfRule>
  </conditionalFormatting>
  <conditionalFormatting sqref="AI177">
    <cfRule type="containsBlanks" dxfId="449" priority="618">
      <formula>LEN(TRIM(AI177))=0</formula>
    </cfRule>
  </conditionalFormatting>
  <conditionalFormatting sqref="AI180">
    <cfRule type="containsBlanks" dxfId="448" priority="617">
      <formula>LEN(TRIM(AI180))=0</formula>
    </cfRule>
  </conditionalFormatting>
  <conditionalFormatting sqref="AI230">
    <cfRule type="containsBlanks" dxfId="447" priority="611">
      <formula>LEN(TRIM(AI230))=0</formula>
    </cfRule>
  </conditionalFormatting>
  <conditionalFormatting sqref="AI182">
    <cfRule type="containsBlanks" dxfId="446" priority="615">
      <formula>LEN(TRIM(AI182))=0</formula>
    </cfRule>
  </conditionalFormatting>
  <conditionalFormatting sqref="AI175">
    <cfRule type="containsBlanks" dxfId="445" priority="619">
      <formula>LEN(TRIM(AI175))=0</formula>
    </cfRule>
  </conditionalFormatting>
  <conditionalFormatting sqref="AI187:AI226">
    <cfRule type="containsBlanks" dxfId="444" priority="613">
      <formula>LEN(TRIM(AI187))=0</formula>
    </cfRule>
  </conditionalFormatting>
  <conditionalFormatting sqref="AI229">
    <cfRule type="containsBlanks" dxfId="443" priority="612">
      <formula>LEN(TRIM(AI229))=0</formula>
    </cfRule>
  </conditionalFormatting>
  <conditionalFormatting sqref="AI238">
    <cfRule type="containsBlanks" dxfId="442" priority="610">
      <formula>LEN(TRIM(AI238))=0</formula>
    </cfRule>
  </conditionalFormatting>
  <conditionalFormatting sqref="AI186">
    <cfRule type="containsBlanks" dxfId="441" priority="614">
      <formula>LEN(TRIM(AI186))=0</formula>
    </cfRule>
  </conditionalFormatting>
  <conditionalFormatting sqref="AI458">
    <cfRule type="containsBlanks" dxfId="440" priority="597">
      <formula>LEN(TRIM(AI458))=0</formula>
    </cfRule>
  </conditionalFormatting>
  <conditionalFormatting sqref="AI239">
    <cfRule type="containsBlanks" dxfId="439" priority="609">
      <formula>LEN(TRIM(AI239))=0</formula>
    </cfRule>
  </conditionalFormatting>
  <conditionalFormatting sqref="AI454">
    <cfRule type="containsBlanks" dxfId="438" priority="599">
      <formula>LEN(TRIM(AI454))=0</formula>
    </cfRule>
  </conditionalFormatting>
  <conditionalFormatting sqref="AI456">
    <cfRule type="containsBlanks" dxfId="437" priority="598">
      <formula>LEN(TRIM(AI456))=0</formula>
    </cfRule>
  </conditionalFormatting>
  <conditionalFormatting sqref="AI495">
    <cfRule type="containsBlanks" dxfId="436" priority="593">
      <formula>LEN(TRIM(AI495))=0</formula>
    </cfRule>
  </conditionalFormatting>
  <conditionalFormatting sqref="AI242">
    <cfRule type="containsBlanks" dxfId="435" priority="608">
      <formula>LEN(TRIM(AI242))=0</formula>
    </cfRule>
  </conditionalFormatting>
  <conditionalFormatting sqref="AI243">
    <cfRule type="containsBlanks" dxfId="434" priority="607">
      <formula>LEN(TRIM(AI243))=0</formula>
    </cfRule>
  </conditionalFormatting>
  <conditionalFormatting sqref="AI252">
    <cfRule type="containsBlanks" dxfId="433" priority="606">
      <formula>LEN(TRIM(AI252))=0</formula>
    </cfRule>
  </conditionalFormatting>
  <conditionalFormatting sqref="AI257">
    <cfRule type="containsBlanks" dxfId="432" priority="605">
      <formula>LEN(TRIM(AI257))=0</formula>
    </cfRule>
  </conditionalFormatting>
  <conditionalFormatting sqref="AI253:AI256">
    <cfRule type="containsBlanks" dxfId="431" priority="604">
      <formula>LEN(TRIM(AI253))=0</formula>
    </cfRule>
  </conditionalFormatting>
  <conditionalFormatting sqref="AI449">
    <cfRule type="containsBlanks" dxfId="430" priority="603">
      <formula>LEN(TRIM(AI449))=0</formula>
    </cfRule>
  </conditionalFormatting>
  <conditionalFormatting sqref="AI450">
    <cfRule type="containsBlanks" dxfId="429" priority="602">
      <formula>LEN(TRIM(AI450))=0</formula>
    </cfRule>
  </conditionalFormatting>
  <conditionalFormatting sqref="AI453">
    <cfRule type="containsBlanks" dxfId="428" priority="601">
      <formula>LEN(TRIM(AI453))=0</formula>
    </cfRule>
  </conditionalFormatting>
  <conditionalFormatting sqref="AI452">
    <cfRule type="containsBlanks" dxfId="427" priority="600">
      <formula>LEN(TRIM(AI452))=0</formula>
    </cfRule>
  </conditionalFormatting>
  <conditionalFormatting sqref="AI460">
    <cfRule type="containsBlanks" dxfId="426" priority="594">
      <formula>LEN(TRIM(AI460))=0</formula>
    </cfRule>
  </conditionalFormatting>
  <conditionalFormatting sqref="AI257">
    <cfRule type="containsBlanks" dxfId="425" priority="592">
      <formula>LEN(TRIM(AI257))=0</formula>
    </cfRule>
  </conditionalFormatting>
  <conditionalFormatting sqref="AI466">
    <cfRule type="containsBlanks" dxfId="424" priority="591">
      <formula>LEN(TRIM(AI466))=0</formula>
    </cfRule>
  </conditionalFormatting>
  <conditionalFormatting sqref="AI466">
    <cfRule type="containsBlanks" dxfId="423" priority="590">
      <formula>LEN(TRIM(AI466))=0</formula>
    </cfRule>
  </conditionalFormatting>
  <conditionalFormatting sqref="C97">
    <cfRule type="containsBlanks" dxfId="422" priority="487">
      <formula>LEN(TRIM(C97))=0</formula>
    </cfRule>
  </conditionalFormatting>
  <conditionalFormatting sqref="C572">
    <cfRule type="containsBlanks" dxfId="421" priority="505">
      <formula>LEN(TRIM(C572))=0</formula>
    </cfRule>
  </conditionalFormatting>
  <conditionalFormatting sqref="A59:B59">
    <cfRule type="containsBlanks" dxfId="420" priority="501">
      <formula>LEN(TRIM(A59))=0</formula>
    </cfRule>
  </conditionalFormatting>
  <conditionalFormatting sqref="A135:B135">
    <cfRule type="containsBlanks" dxfId="419" priority="485">
      <formula>LEN(TRIM(A135))=0</formula>
    </cfRule>
  </conditionalFormatting>
  <conditionalFormatting sqref="A76:B77">
    <cfRule type="containsBlanks" dxfId="418" priority="535">
      <formula>LEN(TRIM(A76))=0</formula>
    </cfRule>
  </conditionalFormatting>
  <conditionalFormatting sqref="A76:B77">
    <cfRule type="containsBlanks" dxfId="417" priority="534">
      <formula>LEN(TRIM(A76))=0</formula>
    </cfRule>
  </conditionalFormatting>
  <conditionalFormatting sqref="C76:C77">
    <cfRule type="containsBlanks" dxfId="416" priority="533">
      <formula>LEN(TRIM(C76))=0</formula>
    </cfRule>
  </conditionalFormatting>
  <conditionalFormatting sqref="C76:C77">
    <cfRule type="containsBlanks" dxfId="415" priority="532">
      <formula>LEN(TRIM(C76))=0</formula>
    </cfRule>
  </conditionalFormatting>
  <conditionalFormatting sqref="A145:B145">
    <cfRule type="containsBlanks" dxfId="414" priority="531">
      <formula>LEN(TRIM(A145))=0</formula>
    </cfRule>
  </conditionalFormatting>
  <conditionalFormatting sqref="A145:B145">
    <cfRule type="containsBlanks" dxfId="413" priority="530">
      <formula>LEN(TRIM(A145))=0</formula>
    </cfRule>
  </conditionalFormatting>
  <conditionalFormatting sqref="C145">
    <cfRule type="containsBlanks" dxfId="412" priority="529">
      <formula>LEN(TRIM(C145))=0</formula>
    </cfRule>
  </conditionalFormatting>
  <conditionalFormatting sqref="C145">
    <cfRule type="containsBlanks" dxfId="411" priority="528">
      <formula>LEN(TRIM(C145))=0</formula>
    </cfRule>
  </conditionalFormatting>
  <conditionalFormatting sqref="A147:B147">
    <cfRule type="containsBlanks" dxfId="410" priority="527">
      <formula>LEN(TRIM(A147))=0</formula>
    </cfRule>
  </conditionalFormatting>
  <conditionalFormatting sqref="A147:B147">
    <cfRule type="containsBlanks" dxfId="409" priority="526">
      <formula>LEN(TRIM(A147))=0</formula>
    </cfRule>
  </conditionalFormatting>
  <conditionalFormatting sqref="C147">
    <cfRule type="containsBlanks" dxfId="408" priority="525">
      <formula>LEN(TRIM(C147))=0</formula>
    </cfRule>
  </conditionalFormatting>
  <conditionalFormatting sqref="C147">
    <cfRule type="containsBlanks" dxfId="407" priority="524">
      <formula>LEN(TRIM(C147))=0</formula>
    </cfRule>
  </conditionalFormatting>
  <conditionalFormatting sqref="A150:B150">
    <cfRule type="containsBlanks" dxfId="406" priority="523">
      <formula>LEN(TRIM(A150))=0</formula>
    </cfRule>
  </conditionalFormatting>
  <conditionalFormatting sqref="A150:B150">
    <cfRule type="containsBlanks" dxfId="405" priority="522">
      <formula>LEN(TRIM(A150))=0</formula>
    </cfRule>
  </conditionalFormatting>
  <conditionalFormatting sqref="C150">
    <cfRule type="containsBlanks" dxfId="404" priority="521">
      <formula>LEN(TRIM(C150))=0</formula>
    </cfRule>
  </conditionalFormatting>
  <conditionalFormatting sqref="C150">
    <cfRule type="containsBlanks" dxfId="403" priority="520">
      <formula>LEN(TRIM(C150))=0</formula>
    </cfRule>
  </conditionalFormatting>
  <conditionalFormatting sqref="A509:B509">
    <cfRule type="containsBlanks" dxfId="402" priority="519">
      <formula>LEN(TRIM(A509))=0</formula>
    </cfRule>
  </conditionalFormatting>
  <conditionalFormatting sqref="A509:B509">
    <cfRule type="containsBlanks" dxfId="401" priority="518">
      <formula>LEN(TRIM(A509))=0</formula>
    </cfRule>
  </conditionalFormatting>
  <conditionalFormatting sqref="C509">
    <cfRule type="containsBlanks" dxfId="400" priority="517">
      <formula>LEN(TRIM(C509))=0</formula>
    </cfRule>
  </conditionalFormatting>
  <conditionalFormatting sqref="A510:B510">
    <cfRule type="containsBlanks" dxfId="399" priority="516">
      <formula>LEN(TRIM(A510))=0</formula>
    </cfRule>
  </conditionalFormatting>
  <conditionalFormatting sqref="A510:B510">
    <cfRule type="containsBlanks" dxfId="398" priority="515">
      <formula>LEN(TRIM(A510))=0</formula>
    </cfRule>
  </conditionalFormatting>
  <conditionalFormatting sqref="C510">
    <cfRule type="containsBlanks" dxfId="397" priority="514">
      <formula>LEN(TRIM(C510))=0</formula>
    </cfRule>
  </conditionalFormatting>
  <conditionalFormatting sqref="A528:B528">
    <cfRule type="containsBlanks" dxfId="396" priority="513">
      <formula>LEN(TRIM(A528))=0</formula>
    </cfRule>
  </conditionalFormatting>
  <conditionalFormatting sqref="A528:B528">
    <cfRule type="containsBlanks" dxfId="395" priority="512">
      <formula>LEN(TRIM(A528))=0</formula>
    </cfRule>
  </conditionalFormatting>
  <conditionalFormatting sqref="C528">
    <cfRule type="containsBlanks" dxfId="394" priority="511">
      <formula>LEN(TRIM(C528))=0</formula>
    </cfRule>
  </conditionalFormatting>
  <conditionalFormatting sqref="A553:B554">
    <cfRule type="containsBlanks" dxfId="393" priority="510">
      <formula>LEN(TRIM(A553))=0</formula>
    </cfRule>
  </conditionalFormatting>
  <conditionalFormatting sqref="A553:B554">
    <cfRule type="containsBlanks" dxfId="392" priority="509">
      <formula>LEN(TRIM(A553))=0</formula>
    </cfRule>
  </conditionalFormatting>
  <conditionalFormatting sqref="C553:C554">
    <cfRule type="containsBlanks" dxfId="391" priority="508">
      <formula>LEN(TRIM(C553))=0</formula>
    </cfRule>
  </conditionalFormatting>
  <conditionalFormatting sqref="A572:B572">
    <cfRule type="containsBlanks" dxfId="390" priority="507">
      <formula>LEN(TRIM(A572))=0</formula>
    </cfRule>
  </conditionalFormatting>
  <conditionalFormatting sqref="A572:B572">
    <cfRule type="containsBlanks" dxfId="389" priority="506">
      <formula>LEN(TRIM(A572))=0</formula>
    </cfRule>
  </conditionalFormatting>
  <conditionalFormatting sqref="A49:B49">
    <cfRule type="containsBlanks" dxfId="388" priority="504">
      <formula>LEN(TRIM(A49))=0</formula>
    </cfRule>
  </conditionalFormatting>
  <conditionalFormatting sqref="A49:B49">
    <cfRule type="containsBlanks" dxfId="387" priority="503">
      <formula>LEN(TRIM(A49))=0</formula>
    </cfRule>
  </conditionalFormatting>
  <conditionalFormatting sqref="C49">
    <cfRule type="containsBlanks" dxfId="386" priority="502">
      <formula>LEN(TRIM(C49))=0</formula>
    </cfRule>
  </conditionalFormatting>
  <conditionalFormatting sqref="A59:B59">
    <cfRule type="containsBlanks" dxfId="385" priority="500">
      <formula>LEN(TRIM(A59))=0</formula>
    </cfRule>
  </conditionalFormatting>
  <conditionalFormatting sqref="C59">
    <cfRule type="containsBlanks" dxfId="384" priority="499">
      <formula>LEN(TRIM(C59))=0</formula>
    </cfRule>
  </conditionalFormatting>
  <conditionalFormatting sqref="A66:B67">
    <cfRule type="containsBlanks" dxfId="383" priority="498">
      <formula>LEN(TRIM(A66))=0</formula>
    </cfRule>
  </conditionalFormatting>
  <conditionalFormatting sqref="A66:B67">
    <cfRule type="containsBlanks" dxfId="382" priority="497">
      <formula>LEN(TRIM(A66))=0</formula>
    </cfRule>
  </conditionalFormatting>
  <conditionalFormatting sqref="C66:C67">
    <cfRule type="containsBlanks" dxfId="381" priority="496">
      <formula>LEN(TRIM(C66))=0</formula>
    </cfRule>
  </conditionalFormatting>
  <conditionalFormatting sqref="A80:B80">
    <cfRule type="containsBlanks" dxfId="380" priority="495">
      <formula>LEN(TRIM(A80))=0</formula>
    </cfRule>
  </conditionalFormatting>
  <conditionalFormatting sqref="A80:B80">
    <cfRule type="containsBlanks" dxfId="379" priority="494">
      <formula>LEN(TRIM(A80))=0</formula>
    </cfRule>
  </conditionalFormatting>
  <conditionalFormatting sqref="C80">
    <cfRule type="containsBlanks" dxfId="378" priority="493">
      <formula>LEN(TRIM(C80))=0</formula>
    </cfRule>
  </conditionalFormatting>
  <conditionalFormatting sqref="A81:B81">
    <cfRule type="containsBlanks" dxfId="377" priority="492">
      <formula>LEN(TRIM(A81))=0</formula>
    </cfRule>
  </conditionalFormatting>
  <conditionalFormatting sqref="A81:B81">
    <cfRule type="containsBlanks" dxfId="376" priority="491">
      <formula>LEN(TRIM(A81))=0</formula>
    </cfRule>
  </conditionalFormatting>
  <conditionalFormatting sqref="C81">
    <cfRule type="containsBlanks" dxfId="375" priority="490">
      <formula>LEN(TRIM(C81))=0</formula>
    </cfRule>
  </conditionalFormatting>
  <conditionalFormatting sqref="A97:B97">
    <cfRule type="containsBlanks" dxfId="374" priority="489">
      <formula>LEN(TRIM(A97))=0</formula>
    </cfRule>
  </conditionalFormatting>
  <conditionalFormatting sqref="A97:B97">
    <cfRule type="containsBlanks" dxfId="373" priority="488">
      <formula>LEN(TRIM(A97))=0</formula>
    </cfRule>
  </conditionalFormatting>
  <conditionalFormatting sqref="A135:B135">
    <cfRule type="containsBlanks" dxfId="372" priority="486">
      <formula>LEN(TRIM(A135))=0</formula>
    </cfRule>
  </conditionalFormatting>
  <conditionalFormatting sqref="C135">
    <cfRule type="containsBlanks" dxfId="371" priority="484">
      <formula>LEN(TRIM(C135))=0</formula>
    </cfRule>
  </conditionalFormatting>
  <conditionalFormatting sqref="A136:B136">
    <cfRule type="containsBlanks" dxfId="370" priority="483">
      <formula>LEN(TRIM(A136))=0</formula>
    </cfRule>
  </conditionalFormatting>
  <conditionalFormatting sqref="A136:B136">
    <cfRule type="containsBlanks" dxfId="369" priority="482">
      <formula>LEN(TRIM(A136))=0</formula>
    </cfRule>
  </conditionalFormatting>
  <conditionalFormatting sqref="C136">
    <cfRule type="containsBlanks" dxfId="368" priority="481">
      <formula>LEN(TRIM(C136))=0</formula>
    </cfRule>
  </conditionalFormatting>
  <conditionalFormatting sqref="A146:B146">
    <cfRule type="containsBlanks" dxfId="367" priority="480">
      <formula>LEN(TRIM(A146))=0</formula>
    </cfRule>
  </conditionalFormatting>
  <conditionalFormatting sqref="A146:B146">
    <cfRule type="containsBlanks" dxfId="366" priority="479">
      <formula>LEN(TRIM(A146))=0</formula>
    </cfRule>
  </conditionalFormatting>
  <conditionalFormatting sqref="C146">
    <cfRule type="containsBlanks" dxfId="365" priority="478">
      <formula>LEN(TRIM(C146))=0</formula>
    </cfRule>
  </conditionalFormatting>
  <conditionalFormatting sqref="C146">
    <cfRule type="containsBlanks" dxfId="364" priority="477">
      <formula>LEN(TRIM(C146))=0</formula>
    </cfRule>
  </conditionalFormatting>
  <conditionalFormatting sqref="A149:B149">
    <cfRule type="containsBlanks" dxfId="363" priority="476">
      <formula>LEN(TRIM(A149))=0</formula>
    </cfRule>
  </conditionalFormatting>
  <conditionalFormatting sqref="A149:B149">
    <cfRule type="containsBlanks" dxfId="362" priority="475">
      <formula>LEN(TRIM(A149))=0</formula>
    </cfRule>
  </conditionalFormatting>
  <conditionalFormatting sqref="C149">
    <cfRule type="containsBlanks" dxfId="361" priority="474">
      <formula>LEN(TRIM(C149))=0</formula>
    </cfRule>
  </conditionalFormatting>
  <conditionalFormatting sqref="C149">
    <cfRule type="containsBlanks" dxfId="360" priority="473">
      <formula>LEN(TRIM(C149))=0</formula>
    </cfRule>
  </conditionalFormatting>
  <conditionalFormatting sqref="A240:B241">
    <cfRule type="containsBlanks" dxfId="359" priority="471">
      <formula>LEN(TRIM(A240))=0</formula>
    </cfRule>
  </conditionalFormatting>
  <conditionalFormatting sqref="C240:C241">
    <cfRule type="containsBlanks" dxfId="358" priority="470">
      <formula>LEN(TRIM(C240))=0</formula>
    </cfRule>
  </conditionalFormatting>
  <conditionalFormatting sqref="C240:C241">
    <cfRule type="containsBlanks" dxfId="357" priority="469">
      <formula>LEN(TRIM(C240))=0</formula>
    </cfRule>
  </conditionalFormatting>
  <conditionalFormatting sqref="A242:B244">
    <cfRule type="containsBlanks" dxfId="356" priority="468">
      <formula>LEN(TRIM(A242))=0</formula>
    </cfRule>
  </conditionalFormatting>
  <conditionalFormatting sqref="A242:B244">
    <cfRule type="containsBlanks" dxfId="355" priority="467">
      <formula>LEN(TRIM(A242))=0</formula>
    </cfRule>
  </conditionalFormatting>
  <conditionalFormatting sqref="C242:C244">
    <cfRule type="containsBlanks" dxfId="354" priority="466">
      <formula>LEN(TRIM(C242))=0</formula>
    </cfRule>
  </conditionalFormatting>
  <conditionalFormatting sqref="C242:C244">
    <cfRule type="containsBlanks" dxfId="353" priority="465">
      <formula>LEN(TRIM(C242))=0</formula>
    </cfRule>
  </conditionalFormatting>
  <conditionalFormatting sqref="D43:AE43">
    <cfRule type="containsBlanks" dxfId="352" priority="353">
      <formula>LEN(TRIM(D43))=0</formula>
    </cfRule>
  </conditionalFormatting>
  <conditionalFormatting sqref="D44">
    <cfRule type="containsBlanks" dxfId="351" priority="352">
      <formula>LEN(TRIM(D44))=0</formula>
    </cfRule>
  </conditionalFormatting>
  <conditionalFormatting sqref="D49:D51">
    <cfRule type="containsBlanks" dxfId="350" priority="351">
      <formula>LEN(TRIM(D49))=0</formula>
    </cfRule>
  </conditionalFormatting>
  <conditionalFormatting sqref="D54">
    <cfRule type="containsBlanks" dxfId="349" priority="350">
      <formula>LEN(TRIM(D54))=0</formula>
    </cfRule>
  </conditionalFormatting>
  <conditionalFormatting sqref="D59">
    <cfRule type="containsBlanks" dxfId="348" priority="349">
      <formula>LEN(TRIM(D59))=0</formula>
    </cfRule>
  </conditionalFormatting>
  <conditionalFormatting sqref="D61">
    <cfRule type="containsBlanks" dxfId="347" priority="348">
      <formula>LEN(TRIM(D61))=0</formula>
    </cfRule>
  </conditionalFormatting>
  <conditionalFormatting sqref="D66:D67">
    <cfRule type="containsBlanks" dxfId="346" priority="347">
      <formula>LEN(TRIM(D66))=0</formula>
    </cfRule>
  </conditionalFormatting>
  <conditionalFormatting sqref="D80:D81">
    <cfRule type="containsBlanks" dxfId="345" priority="346">
      <formula>LEN(TRIM(D80))=0</formula>
    </cfRule>
  </conditionalFormatting>
  <conditionalFormatting sqref="D97:AE97 AG97">
    <cfRule type="containsBlanks" dxfId="344" priority="345">
      <formula>LEN(TRIM(D97))=0</formula>
    </cfRule>
  </conditionalFormatting>
  <conditionalFormatting sqref="D135:D138 E138:AE138">
    <cfRule type="containsBlanks" dxfId="343" priority="344">
      <formula>LEN(TRIM(D135))=0</formula>
    </cfRule>
  </conditionalFormatting>
  <conditionalFormatting sqref="D142:D144">
    <cfRule type="containsBlanks" dxfId="342" priority="343">
      <formula>LEN(TRIM(D142))=0</formula>
    </cfRule>
  </conditionalFormatting>
  <conditionalFormatting sqref="D139">
    <cfRule type="containsBlanks" dxfId="341" priority="342">
      <formula>LEN(TRIM(D139))=0</formula>
    </cfRule>
  </conditionalFormatting>
  <conditionalFormatting sqref="D139">
    <cfRule type="containsBlanks" dxfId="340" priority="341">
      <formula>LEN(TRIM(D139))=0</formula>
    </cfRule>
  </conditionalFormatting>
  <conditionalFormatting sqref="D140">
    <cfRule type="containsBlanks" dxfId="339" priority="340">
      <formula>LEN(TRIM(D140))=0</formula>
    </cfRule>
  </conditionalFormatting>
  <conditionalFormatting sqref="D140">
    <cfRule type="containsBlanks" dxfId="338" priority="339">
      <formula>LEN(TRIM(D140))=0</formula>
    </cfRule>
  </conditionalFormatting>
  <conditionalFormatting sqref="D141">
    <cfRule type="containsBlanks" dxfId="337" priority="338">
      <formula>LEN(TRIM(D141))=0</formula>
    </cfRule>
  </conditionalFormatting>
  <conditionalFormatting sqref="D141">
    <cfRule type="containsBlanks" dxfId="336" priority="337">
      <formula>LEN(TRIM(D141))=0</formula>
    </cfRule>
  </conditionalFormatting>
  <conditionalFormatting sqref="D146">
    <cfRule type="containsBlanks" dxfId="335" priority="336">
      <formula>LEN(TRIM(D146))=0</formula>
    </cfRule>
  </conditionalFormatting>
  <conditionalFormatting sqref="D149">
    <cfRule type="containsBlanks" dxfId="334" priority="335">
      <formula>LEN(TRIM(D149))=0</formula>
    </cfRule>
  </conditionalFormatting>
  <conditionalFormatting sqref="D157:D158 E158:AE158 AG158">
    <cfRule type="containsBlanks" dxfId="333" priority="334">
      <formula>LEN(TRIM(D157))=0</formula>
    </cfRule>
  </conditionalFormatting>
  <conditionalFormatting sqref="D158:AE158 AG158">
    <cfRule type="containsBlanks" dxfId="332" priority="333">
      <formula>LEN(TRIM(D158))=0</formula>
    </cfRule>
  </conditionalFormatting>
  <conditionalFormatting sqref="D240:D256 E253:AE253 AG253">
    <cfRule type="containsBlanks" dxfId="331" priority="332">
      <formula>LEN(TRIM(D240))=0</formula>
    </cfRule>
  </conditionalFormatting>
  <conditionalFormatting sqref="D258:D267 E265:AE265 AG265 AG260 E260:AE260 E261:AD262">
    <cfRule type="containsBlanks" dxfId="330" priority="331">
      <formula>LEN(TRIM(D258))=0</formula>
    </cfRule>
  </conditionalFormatting>
  <conditionalFormatting sqref="D276:D277">
    <cfRule type="containsBlanks" dxfId="329" priority="330">
      <formula>LEN(TRIM(D276))=0</formula>
    </cfRule>
  </conditionalFormatting>
  <conditionalFormatting sqref="D276">
    <cfRule type="containsBlanks" dxfId="328" priority="329">
      <formula>LEN(TRIM(D276))=0</formula>
    </cfRule>
  </conditionalFormatting>
  <conditionalFormatting sqref="D281:D283">
    <cfRule type="containsBlanks" dxfId="327" priority="328">
      <formula>LEN(TRIM(D281))=0</formula>
    </cfRule>
  </conditionalFormatting>
  <conditionalFormatting sqref="D299:D302 E302:AE302 AI302 AG302">
    <cfRule type="containsBlanks" dxfId="326" priority="327">
      <formula>LEN(TRIM(D299))=0</formula>
    </cfRule>
  </conditionalFormatting>
  <conditionalFormatting sqref="D299">
    <cfRule type="containsBlanks" dxfId="325" priority="326">
      <formula>LEN(TRIM(D299))=0</formula>
    </cfRule>
  </conditionalFormatting>
  <conditionalFormatting sqref="D21:D33 E32:AE32 AG32">
    <cfRule type="containsBlanks" dxfId="324" priority="325">
      <formula>LEN(TRIM(D21))=0</formula>
    </cfRule>
  </conditionalFormatting>
  <conditionalFormatting sqref="D34:D41">
    <cfRule type="containsBlanks" dxfId="323" priority="324">
      <formula>LEN(TRIM(D34))=0</formula>
    </cfRule>
  </conditionalFormatting>
  <conditionalFormatting sqref="D306:D310">
    <cfRule type="containsBlanks" dxfId="322" priority="323">
      <formula>LEN(TRIM(D306))=0</formula>
    </cfRule>
  </conditionalFormatting>
  <conditionalFormatting sqref="D309:D310">
    <cfRule type="containsBlanks" dxfId="321" priority="322">
      <formula>LEN(TRIM(D309))=0</formula>
    </cfRule>
  </conditionalFormatting>
  <conditionalFormatting sqref="D303:D305">
    <cfRule type="containsBlanks" dxfId="320" priority="321">
      <formula>LEN(TRIM(D303))=0</formula>
    </cfRule>
  </conditionalFormatting>
  <conditionalFormatting sqref="D312:D313 E313:AE313 AG313">
    <cfRule type="containsBlanks" dxfId="319" priority="320">
      <formula>LEN(TRIM(D312))=0</formula>
    </cfRule>
  </conditionalFormatting>
  <conditionalFormatting sqref="D312:D313 E313:AE313 AG313">
    <cfRule type="containsBlanks" dxfId="318" priority="319">
      <formula>LEN(TRIM(D312))=0</formula>
    </cfRule>
  </conditionalFormatting>
  <conditionalFormatting sqref="D336:D338 D341:D346 AG346 E346:AE346">
    <cfRule type="containsBlanks" dxfId="317" priority="318">
      <formula>LEN(TRIM(D336))=0</formula>
    </cfRule>
  </conditionalFormatting>
  <conditionalFormatting sqref="D339:D340">
    <cfRule type="containsBlanks" dxfId="316" priority="317">
      <formula>LEN(TRIM(D339))=0</formula>
    </cfRule>
  </conditionalFormatting>
  <conditionalFormatting sqref="D347:D352 E352:AE352 AG352 E347:AE347">
    <cfRule type="containsBlanks" dxfId="315" priority="316">
      <formula>LEN(TRIM(D347))=0</formula>
    </cfRule>
  </conditionalFormatting>
  <conditionalFormatting sqref="D353:AE353 AG353">
    <cfRule type="containsBlanks" dxfId="314" priority="315">
      <formula>LEN(TRIM(D353))=0</formula>
    </cfRule>
  </conditionalFormatting>
  <conditionalFormatting sqref="D372:D374 E374:AE374">
    <cfRule type="containsBlanks" dxfId="313" priority="314">
      <formula>LEN(TRIM(D372))=0</formula>
    </cfRule>
  </conditionalFormatting>
  <conditionalFormatting sqref="D372:D373">
    <cfRule type="containsBlanks" dxfId="312" priority="313">
      <formula>LEN(TRIM(D372))=0</formula>
    </cfRule>
  </conditionalFormatting>
  <conditionalFormatting sqref="D374:AE374">
    <cfRule type="containsBlanks" dxfId="311" priority="312">
      <formula>LEN(TRIM(D374))=0</formula>
    </cfRule>
  </conditionalFormatting>
  <conditionalFormatting sqref="D375:D378 E376:AE376">
    <cfRule type="containsBlanks" dxfId="310" priority="311">
      <formula>LEN(TRIM(D375))=0</formula>
    </cfRule>
  </conditionalFormatting>
  <conditionalFormatting sqref="D375:D378 E376:AE376">
    <cfRule type="containsBlanks" dxfId="309" priority="310">
      <formula>LEN(TRIM(D375))=0</formula>
    </cfRule>
  </conditionalFormatting>
  <conditionalFormatting sqref="D382:D383">
    <cfRule type="containsBlanks" dxfId="308" priority="309">
      <formula>LEN(TRIM(D382))=0</formula>
    </cfRule>
  </conditionalFormatting>
  <conditionalFormatting sqref="D382:D383">
    <cfRule type="containsBlanks" dxfId="307" priority="308">
      <formula>LEN(TRIM(D382))=0</formula>
    </cfRule>
  </conditionalFormatting>
  <conditionalFormatting sqref="D389:D391 E389:AE389 AG389">
    <cfRule type="containsBlanks" dxfId="306" priority="307">
      <formula>LEN(TRIM(D389))=0</formula>
    </cfRule>
  </conditionalFormatting>
  <conditionalFormatting sqref="D389:D391 E389:AE389 AG389">
    <cfRule type="containsBlanks" dxfId="305" priority="306">
      <formula>LEN(TRIM(D389))=0</formula>
    </cfRule>
  </conditionalFormatting>
  <conditionalFormatting sqref="D417">
    <cfRule type="containsBlanks" dxfId="304" priority="305">
      <formula>LEN(TRIM(D417))=0</formula>
    </cfRule>
  </conditionalFormatting>
  <conditionalFormatting sqref="D417">
    <cfRule type="containsBlanks" dxfId="303" priority="304">
      <formula>LEN(TRIM(D417))=0</formula>
    </cfRule>
  </conditionalFormatting>
  <conditionalFormatting sqref="D446:D449 D453:D457">
    <cfRule type="containsBlanks" dxfId="302" priority="303">
      <formula>LEN(TRIM(D446))=0</formula>
    </cfRule>
  </conditionalFormatting>
  <conditionalFormatting sqref="D446">
    <cfRule type="containsBlanks" dxfId="301" priority="302">
      <formula>LEN(TRIM(D446))=0</formula>
    </cfRule>
  </conditionalFormatting>
  <conditionalFormatting sqref="D447:D449">
    <cfRule type="containsBlanks" dxfId="300" priority="301">
      <formula>LEN(TRIM(D447))=0</formula>
    </cfRule>
  </conditionalFormatting>
  <conditionalFormatting sqref="D450:D452">
    <cfRule type="containsBlanks" dxfId="299" priority="299">
      <formula>LEN(TRIM(D450))=0</formula>
    </cfRule>
  </conditionalFormatting>
  <conditionalFormatting sqref="D450:D452">
    <cfRule type="containsBlanks" dxfId="298" priority="300">
      <formula>LEN(TRIM(D450))=0</formula>
    </cfRule>
  </conditionalFormatting>
  <conditionalFormatting sqref="D459:D460">
    <cfRule type="containsBlanks" dxfId="297" priority="298">
      <formula>LEN(TRIM(D459))=0</formula>
    </cfRule>
  </conditionalFormatting>
  <conditionalFormatting sqref="D495:D508">
    <cfRule type="containsBlanks" dxfId="296" priority="297">
      <formula>LEN(TRIM(D495))=0</formula>
    </cfRule>
  </conditionalFormatting>
  <conditionalFormatting sqref="D506:D507">
    <cfRule type="containsBlanks" dxfId="295" priority="296">
      <formula>LEN(TRIM(D506))=0</formula>
    </cfRule>
  </conditionalFormatting>
  <conditionalFormatting sqref="D512:D514">
    <cfRule type="containsBlanks" dxfId="294" priority="295">
      <formula>LEN(TRIM(D512))=0</formula>
    </cfRule>
  </conditionalFormatting>
  <conditionalFormatting sqref="D521:AE521 AG521">
    <cfRule type="containsBlanks" dxfId="293" priority="294">
      <formula>LEN(TRIM(D521))=0</formula>
    </cfRule>
  </conditionalFormatting>
  <conditionalFormatting sqref="D523:D525 E523:AE523 AG523">
    <cfRule type="containsBlanks" dxfId="292" priority="293">
      <formula>LEN(TRIM(D523))=0</formula>
    </cfRule>
  </conditionalFormatting>
  <conditionalFormatting sqref="D529:D552 E530:AE530 E540:AE540 AG540 AG530">
    <cfRule type="containsBlanks" dxfId="291" priority="292">
      <formula>LEN(TRIM(D529))=0</formula>
    </cfRule>
  </conditionalFormatting>
  <conditionalFormatting sqref="D529:D552 E530:AE530 E540:AE540 AG540 AG530">
    <cfRule type="containsBlanks" dxfId="290" priority="291">
      <formula>LEN(TRIM(D529))=0</formula>
    </cfRule>
  </conditionalFormatting>
  <conditionalFormatting sqref="D560:D569 E569:AE569 AG569">
    <cfRule type="containsBlanks" dxfId="289" priority="290">
      <formula>LEN(TRIM(D560))=0</formula>
    </cfRule>
  </conditionalFormatting>
  <conditionalFormatting sqref="D570:D571">
    <cfRule type="containsBlanks" dxfId="288" priority="289">
      <formula>LEN(TRIM(D570))=0</formula>
    </cfRule>
  </conditionalFormatting>
  <conditionalFormatting sqref="D573:D582 E574:AE574 AG574">
    <cfRule type="containsBlanks" dxfId="287" priority="288">
      <formula>LEN(TRIM(D573))=0</formula>
    </cfRule>
  </conditionalFormatting>
  <conditionalFormatting sqref="D573:D582 E574:AE574 AG574">
    <cfRule type="containsBlanks" dxfId="286" priority="287">
      <formula>LEN(TRIM(D573))=0</formula>
    </cfRule>
  </conditionalFormatting>
  <conditionalFormatting sqref="D583:D596">
    <cfRule type="containsBlanks" dxfId="285" priority="286">
      <formula>LEN(TRIM(D583))=0</formula>
    </cfRule>
  </conditionalFormatting>
  <conditionalFormatting sqref="D583:D596">
    <cfRule type="containsBlanks" dxfId="284" priority="285">
      <formula>LEN(TRIM(D583))=0</formula>
    </cfRule>
  </conditionalFormatting>
  <conditionalFormatting sqref="D600:D601 E601:AE601">
    <cfRule type="containsBlanks" dxfId="283" priority="284">
      <formula>LEN(TRIM(D600))=0</formula>
    </cfRule>
  </conditionalFormatting>
  <conditionalFormatting sqref="D599">
    <cfRule type="containsBlanks" dxfId="282" priority="283">
      <formula>LEN(TRIM(D599))=0</formula>
    </cfRule>
  </conditionalFormatting>
  <conditionalFormatting sqref="D598">
    <cfRule type="containsBlanks" dxfId="281" priority="282">
      <formula>LEN(TRIM(D598))=0</formula>
    </cfRule>
  </conditionalFormatting>
  <conditionalFormatting sqref="D598:D599">
    <cfRule type="containsBlanks" dxfId="280" priority="281">
      <formula>LEN(TRIM(D598))=0</formula>
    </cfRule>
  </conditionalFormatting>
  <conditionalFormatting sqref="D600:D601 E601:AE601">
    <cfRule type="containsBlanks" dxfId="279" priority="280">
      <formula>LEN(TRIM(D600))=0</formula>
    </cfRule>
  </conditionalFormatting>
  <conditionalFormatting sqref="D602:D603 E603:AE603">
    <cfRule type="containsBlanks" dxfId="278" priority="279">
      <formula>LEN(TRIM(D602))=0</formula>
    </cfRule>
  </conditionalFormatting>
  <conditionalFormatting sqref="D604:D608">
    <cfRule type="containsBlanks" dxfId="277" priority="278">
      <formula>LEN(TRIM(D604))=0</formula>
    </cfRule>
  </conditionalFormatting>
  <conditionalFormatting sqref="D613:D626 E626:AE626">
    <cfRule type="containsBlanks" dxfId="276" priority="277">
      <formula>LEN(TRIM(D613))=0</formula>
    </cfRule>
  </conditionalFormatting>
  <conditionalFormatting sqref="F570:G571 J570:K571 N570:O571">
    <cfRule type="containsBlanks" dxfId="275" priority="170">
      <formula>LEN(TRIM(F570))=0</formula>
    </cfRule>
  </conditionalFormatting>
  <conditionalFormatting sqref="E560:E568 K560:K568 Q560:Q568">
    <cfRule type="containsBlanks" dxfId="274" priority="171">
      <formula>LEN(TRIM(E560))=0</formula>
    </cfRule>
  </conditionalFormatting>
  <conditionalFormatting sqref="E44:Q44">
    <cfRule type="containsBlanks" dxfId="273" priority="276">
      <formula>LEN(TRIM(E44))=0</formula>
    </cfRule>
  </conditionalFormatting>
  <conditionalFormatting sqref="F49:F51 H49:H51 J49:J51 L49:L51 N49:N51 P49:P51">
    <cfRule type="containsBlanks" dxfId="272" priority="275">
      <formula>LEN(TRIM(F49))=0</formula>
    </cfRule>
  </conditionalFormatting>
  <conditionalFormatting sqref="E54:Q54">
    <cfRule type="containsBlanks" dxfId="271" priority="274">
      <formula>LEN(TRIM(E54))=0</formula>
    </cfRule>
  </conditionalFormatting>
  <conditionalFormatting sqref="E59:Q59">
    <cfRule type="containsBlanks" dxfId="270" priority="273">
      <formula>LEN(TRIM(E59))=0</formula>
    </cfRule>
  </conditionalFormatting>
  <conditionalFormatting sqref="E61:Q61">
    <cfRule type="containsBlanks" dxfId="269" priority="272">
      <formula>LEN(TRIM(E61))=0</formula>
    </cfRule>
  </conditionalFormatting>
  <conditionalFormatting sqref="E66:Q67">
    <cfRule type="containsBlanks" dxfId="268" priority="271">
      <formula>LEN(TRIM(E66))=0</formula>
    </cfRule>
  </conditionalFormatting>
  <conditionalFormatting sqref="F80:F81 H80:H81 J80:J81 L80:L81 N80:N81 P80:P81">
    <cfRule type="containsBlanks" dxfId="267" priority="270">
      <formula>LEN(TRIM(F80))=0</formula>
    </cfRule>
  </conditionalFormatting>
  <conditionalFormatting sqref="F135:F137 H135:H137 J135:J137 L135:L137 N135:N137 P135:P137">
    <cfRule type="containsBlanks" dxfId="266" priority="269">
      <formula>LEN(TRIM(F135))=0</formula>
    </cfRule>
  </conditionalFormatting>
  <conditionalFormatting sqref="F142:F144 H142:H144 J142:J144 L142:L144 N142:N144 P142:P144">
    <cfRule type="containsBlanks" dxfId="265" priority="268">
      <formula>LEN(TRIM(F142))=0</formula>
    </cfRule>
  </conditionalFormatting>
  <conditionalFormatting sqref="F139 H139 J139 L139 N139 P139">
    <cfRule type="containsBlanks" dxfId="264" priority="267">
      <formula>LEN(TRIM(F139))=0</formula>
    </cfRule>
  </conditionalFormatting>
  <conditionalFormatting sqref="F139 H139 J139 L139 N139 P139">
    <cfRule type="containsBlanks" dxfId="263" priority="266">
      <formula>LEN(TRIM(F139))=0</formula>
    </cfRule>
  </conditionalFormatting>
  <conditionalFormatting sqref="F140 H140 J140 L140 N140 P140">
    <cfRule type="containsBlanks" dxfId="262" priority="265">
      <formula>LEN(TRIM(F140))=0</formula>
    </cfRule>
  </conditionalFormatting>
  <conditionalFormatting sqref="F140 H140 J140 L140 N140 P140">
    <cfRule type="containsBlanks" dxfId="261" priority="264">
      <formula>LEN(TRIM(F140))=0</formula>
    </cfRule>
  </conditionalFormatting>
  <conditionalFormatting sqref="F141 H141 J141 L141 N141 P141">
    <cfRule type="containsBlanks" dxfId="260" priority="263">
      <formula>LEN(TRIM(F141))=0</formula>
    </cfRule>
  </conditionalFormatting>
  <conditionalFormatting sqref="F141 H141 J141 L141 N141 P141">
    <cfRule type="containsBlanks" dxfId="259" priority="262">
      <formula>LEN(TRIM(F141))=0</formula>
    </cfRule>
  </conditionalFormatting>
  <conditionalFormatting sqref="E146:Q146">
    <cfRule type="containsBlanks" dxfId="258" priority="261">
      <formula>LEN(TRIM(E146))=0</formula>
    </cfRule>
  </conditionalFormatting>
  <conditionalFormatting sqref="E149:Q149">
    <cfRule type="containsBlanks" dxfId="257" priority="260">
      <formula>LEN(TRIM(E149))=0</formula>
    </cfRule>
  </conditionalFormatting>
  <conditionalFormatting sqref="F157 H157 J157 L157 N157 P157">
    <cfRule type="containsBlanks" dxfId="256" priority="259">
      <formula>LEN(TRIM(F157))=0</formula>
    </cfRule>
  </conditionalFormatting>
  <conditionalFormatting sqref="F240:F252 H240:H252 J240:J252 L240:L252 N240:N252 P240:P252 P254:P256 L254:L256 F254:F256">
    <cfRule type="containsBlanks" dxfId="255" priority="258">
      <formula>LEN(TRIM(F240))=0</formula>
    </cfRule>
  </conditionalFormatting>
  <conditionalFormatting sqref="F258:F259 H258:H259 J258:J259 L258:L259 N258:N259 P258:P259 P263:P264 N264 L263:L264 J264 H264 F263:F264 F266:F267 H267 J267 L266:L267 N267 P266:P267">
    <cfRule type="containsBlanks" dxfId="254" priority="257">
      <formula>LEN(TRIM(F258))=0</formula>
    </cfRule>
  </conditionalFormatting>
  <conditionalFormatting sqref="F276:F277 H276:H277 J276:J277 L276:L277 N276:N277 P276:P277">
    <cfRule type="containsBlanks" dxfId="253" priority="256">
      <formula>LEN(TRIM(F276))=0</formula>
    </cfRule>
  </conditionalFormatting>
  <conditionalFormatting sqref="F276 H276 J276 L276 N276 P276">
    <cfRule type="containsBlanks" dxfId="252" priority="255">
      <formula>LEN(TRIM(F276))=0</formula>
    </cfRule>
  </conditionalFormatting>
  <conditionalFormatting sqref="F281:F283 H281:H283 J281:J283 L281:L283 N281:N283 P281:P283">
    <cfRule type="containsBlanks" dxfId="251" priority="254">
      <formula>LEN(TRIM(F281))=0</formula>
    </cfRule>
  </conditionalFormatting>
  <conditionalFormatting sqref="F299:F301 H299:H301 J299:J301 L299:L301 N299:N301 P299:P301">
    <cfRule type="containsBlanks" dxfId="250" priority="253">
      <formula>LEN(TRIM(F299))=0</formula>
    </cfRule>
  </conditionalFormatting>
  <conditionalFormatting sqref="F299 H299 J299 L299 N299 P299">
    <cfRule type="containsBlanks" dxfId="249" priority="252">
      <formula>LEN(TRIM(F299))=0</formula>
    </cfRule>
  </conditionalFormatting>
  <conditionalFormatting sqref="E613:I625 K613:O625 Q613:Q625">
    <cfRule type="containsBlanks" dxfId="248" priority="140">
      <formula>LEN(TRIM(E613))=0</formula>
    </cfRule>
  </conditionalFormatting>
  <conditionalFormatting sqref="E21:Q31 E33:AE33 AG33 AE42 AE45:AE48 AE52:AE53 AE55:AE58 AE60 AE62:AE65 AE68:AE79 AE82:AE96 AE98:AE134 AE145 AE147:AE148 AE150:AE156 AE159:AE239 AE254:AE257 AE261:AE263 AE266 AE268:AE275 AE278:AE280 AE284:AE298 AE311 AE314:AE335 AE348:AE351 AE354:AE371 AE377 AE379:AE381 AE384:AE388 AE390 AE392:AE416 AE418:AE445 AE458 AE461:AE494 AE509:AE511 AE515:AE520 AE522 AE524 AE526:AE528 AE531:AE537 AE541:AE559 AE572 AE575:AE582 AE597 AE609:AE612 AG42 AG45:AG48 AG52:AG53 AG55:AG58 AG60 AG62:AG65 AG68:AG79 AG82:AG96 AG98:AG134 AG145 AG147:AG148 AG150:AG156 AG159:AG239 AG254:AG257 AG261:AG263 AG266 AG268:AG275 AG278:AG280 AG284:AG298 AG311 AG314:AG335 AG348:AG351 AG354:AG371 AG377 AG379:AG381 AG384:AG388 AG390 AG392:AG416 AG418:AG445 AG458 AG461:AG494 AG509:AG511 AG515:AG520 AG522 AG524 AG526:AG528 AG531:AG537 AG541:AG559 AG572 AG575:AG582 AG597 AG609:AG612">
    <cfRule type="containsBlanks" dxfId="247" priority="251">
      <formula>LEN(TRIM(E21))=0</formula>
    </cfRule>
  </conditionalFormatting>
  <conditionalFormatting sqref="E34:Q41">
    <cfRule type="containsBlanks" dxfId="246" priority="250">
      <formula>LEN(TRIM(E34))=0</formula>
    </cfRule>
  </conditionalFormatting>
  <conditionalFormatting sqref="E49:E51 G49:G51 I49:I51 K49:K51 M49:M51 O49:O51 Q49:Q51">
    <cfRule type="containsBlanks" dxfId="245" priority="249">
      <formula>LEN(TRIM(E49))=0</formula>
    </cfRule>
  </conditionalFormatting>
  <conditionalFormatting sqref="E80:E81 G80:G81 I80:I81 K80:K81 M80:M81 O80:O81 Q80:Q81">
    <cfRule type="containsBlanks" dxfId="244" priority="248">
      <formula>LEN(TRIM(E80))=0</formula>
    </cfRule>
  </conditionalFormatting>
  <conditionalFormatting sqref="E135:E137 G135:G137 I135:I137 K135:K137 M135:M137 O135:O137 Q135:Q137">
    <cfRule type="containsBlanks" dxfId="243" priority="247">
      <formula>LEN(TRIM(E135))=0</formula>
    </cfRule>
  </conditionalFormatting>
  <conditionalFormatting sqref="E142:E144 G142:G144 I142:I144 K142:K144 M142:M144 O142:O144 Q142:Q144">
    <cfRule type="containsBlanks" dxfId="242" priority="246">
      <formula>LEN(TRIM(E142))=0</formula>
    </cfRule>
  </conditionalFormatting>
  <conditionalFormatting sqref="E139 G139 I139 K139 M139 O139 Q139">
    <cfRule type="containsBlanks" dxfId="241" priority="245">
      <formula>LEN(TRIM(E139))=0</formula>
    </cfRule>
  </conditionalFormatting>
  <conditionalFormatting sqref="E139 G139 I139 K139 M139 O139 Q139">
    <cfRule type="containsBlanks" dxfId="240" priority="244">
      <formula>LEN(TRIM(E139))=0</formula>
    </cfRule>
  </conditionalFormatting>
  <conditionalFormatting sqref="E140 G140 I140 K140 M140 O140 Q140">
    <cfRule type="containsBlanks" dxfId="239" priority="243">
      <formula>LEN(TRIM(E140))=0</formula>
    </cfRule>
  </conditionalFormatting>
  <conditionalFormatting sqref="E140 G140 I140 K140 M140 O140 Q140">
    <cfRule type="containsBlanks" dxfId="238" priority="242">
      <formula>LEN(TRIM(E140))=0</formula>
    </cfRule>
  </conditionalFormatting>
  <conditionalFormatting sqref="E141 G141 I141 K141 M141 O141 Q141">
    <cfRule type="containsBlanks" dxfId="237" priority="241">
      <formula>LEN(TRIM(E141))=0</formula>
    </cfRule>
  </conditionalFormatting>
  <conditionalFormatting sqref="E141 G141 I141 K141 M141 O141 Q141">
    <cfRule type="containsBlanks" dxfId="236" priority="240">
      <formula>LEN(TRIM(E141))=0</formula>
    </cfRule>
  </conditionalFormatting>
  <conditionalFormatting sqref="E157 G157 I157 K157 M157 O157 Q157">
    <cfRule type="containsBlanks" dxfId="235" priority="239">
      <formula>LEN(TRIM(E157))=0</formula>
    </cfRule>
  </conditionalFormatting>
  <conditionalFormatting sqref="E240:E252 G240:G252 I240:I252 K240:K252 M240:M252 O240:O252 Q240:Q252 Q254:Q256 O254:O256 M254:M256 I254:I256 E254:E256">
    <cfRule type="containsBlanks" dxfId="234" priority="238">
      <formula>LEN(TRIM(E240))=0</formula>
    </cfRule>
  </conditionalFormatting>
  <conditionalFormatting sqref="E258:E259 G258:G259 I258:I259 K258:K259 M258:M259 O258:O259 Q258:Q259 Q263:Q264 O263:O264 M263:M264 K264 I263:I264 G264 E263:E264 E266:E267 G267 I266:I267 K267 M266:M267 O266:O267 Q266:Q267">
    <cfRule type="containsBlanks" dxfId="233" priority="237">
      <formula>LEN(TRIM(E258))=0</formula>
    </cfRule>
  </conditionalFormatting>
  <conditionalFormatting sqref="E276:E277 G276:G277 I276:I277 K276:K277 M276:M277 O276:O277 Q276:Q277">
    <cfRule type="containsBlanks" dxfId="232" priority="236">
      <formula>LEN(TRIM(E276))=0</formula>
    </cfRule>
  </conditionalFormatting>
  <conditionalFormatting sqref="E276 G276 I276 K276 M276 O276 Q276">
    <cfRule type="containsBlanks" dxfId="231" priority="235">
      <formula>LEN(TRIM(E276))=0</formula>
    </cfRule>
  </conditionalFormatting>
  <conditionalFormatting sqref="E281:E283 G281:G283 I281:I283 K281:K283 M281:M283 O281:O283 Q281:Q283">
    <cfRule type="containsBlanks" dxfId="230" priority="234">
      <formula>LEN(TRIM(E281))=0</formula>
    </cfRule>
  </conditionalFormatting>
  <conditionalFormatting sqref="E299:E301 G299:G301 I299:I301 K299:K301 M299:M301 O299:O301 Q299:Q301">
    <cfRule type="containsBlanks" dxfId="229" priority="233">
      <formula>LEN(TRIM(E299))=0</formula>
    </cfRule>
  </conditionalFormatting>
  <conditionalFormatting sqref="E299 G299 I299 K299 M299 O299 Q299">
    <cfRule type="containsBlanks" dxfId="228" priority="232">
      <formula>LEN(TRIM(E299))=0</formula>
    </cfRule>
  </conditionalFormatting>
  <conditionalFormatting sqref="F306:F310 H306:H310 J306:J310 P306:P310 L306:L310 N306:N310">
    <cfRule type="containsBlanks" dxfId="227" priority="231">
      <formula>LEN(TRIM(F306))=0</formula>
    </cfRule>
  </conditionalFormatting>
  <conditionalFormatting sqref="F309:F310 H309:H310 J309:J310 P309:P310 L309:L310 N309:N310">
    <cfRule type="containsBlanks" dxfId="226" priority="230">
      <formula>LEN(TRIM(F309))=0</formula>
    </cfRule>
  </conditionalFormatting>
  <conditionalFormatting sqref="F303:F305 H303:H305 J303:J305 P303:P305 L303:L305 N303:N305">
    <cfRule type="containsBlanks" dxfId="225" priority="229">
      <formula>LEN(TRIM(F303))=0</formula>
    </cfRule>
  </conditionalFormatting>
  <conditionalFormatting sqref="E306:E310 G306:G310 I306:I310 K306:K310 Q306:Q310 M306:M310 O306:O310">
    <cfRule type="containsBlanks" dxfId="224" priority="228">
      <formula>LEN(TRIM(E306))=0</formula>
    </cfRule>
  </conditionalFormatting>
  <conditionalFormatting sqref="E309:E310 G309:G310 I309:I310 K309:K310 Q309:Q310 M309:M310 O309:O310">
    <cfRule type="containsBlanks" dxfId="223" priority="227">
      <formula>LEN(TRIM(E309))=0</formula>
    </cfRule>
  </conditionalFormatting>
  <conditionalFormatting sqref="E303:E305 G303:G305 I303:I305 K303:K305 Q303:Q305 M303:M305 O303:O305">
    <cfRule type="containsBlanks" dxfId="222" priority="226">
      <formula>LEN(TRIM(E303))=0</formula>
    </cfRule>
  </conditionalFormatting>
  <conditionalFormatting sqref="F312 H312 J312 P312 L312 N312">
    <cfRule type="containsBlanks" dxfId="221" priority="225">
      <formula>LEN(TRIM(F312))=0</formula>
    </cfRule>
  </conditionalFormatting>
  <conditionalFormatting sqref="F312 H312 J312 P312 L312 N312">
    <cfRule type="containsBlanks" dxfId="220" priority="224">
      <formula>LEN(TRIM(F312))=0</formula>
    </cfRule>
  </conditionalFormatting>
  <conditionalFormatting sqref="E312 G312 I312 K312 Q312 M312 O312">
    <cfRule type="containsBlanks" dxfId="219" priority="223">
      <formula>LEN(TRIM(E312))=0</formula>
    </cfRule>
  </conditionalFormatting>
  <conditionalFormatting sqref="E312 G312 I312 K312 Q312 M312 O312">
    <cfRule type="containsBlanks" dxfId="218" priority="222">
      <formula>LEN(TRIM(E312))=0</formula>
    </cfRule>
  </conditionalFormatting>
  <conditionalFormatting sqref="F336:F338 F341:F345 H336:H338 L336:L338 P336:P338 H341:H345 L341:L345 P341:P345 J336:J338 N336:N338 J341:J345 N341:N345">
    <cfRule type="containsBlanks" dxfId="217" priority="221">
      <formula>LEN(TRIM(F336))=0</formula>
    </cfRule>
  </conditionalFormatting>
  <conditionalFormatting sqref="F339:F340 H339:H340 L339:L340 P339:P340 J339:J340 N339:N340">
    <cfRule type="containsBlanks" dxfId="216" priority="220">
      <formula>LEN(TRIM(F339))=0</formula>
    </cfRule>
  </conditionalFormatting>
  <conditionalFormatting sqref="E336:E338 E341:E345 G336:G338 G341:G345 I336:I338 M336:M338 Q336:Q338 I341:I345 M341:M345 Q341:Q345 K336:K338 O336:O338 K341:K345 O341:O345">
    <cfRule type="containsBlanks" dxfId="215" priority="219">
      <formula>LEN(TRIM(E336))=0</formula>
    </cfRule>
  </conditionalFormatting>
  <conditionalFormatting sqref="E339:E340 G339:G340 I339:I340 M339:M340 Q339:Q340 K339:K340 O339:O340">
    <cfRule type="containsBlanks" dxfId="214" priority="218">
      <formula>LEN(TRIM(E339))=0</formula>
    </cfRule>
  </conditionalFormatting>
  <conditionalFormatting sqref="E348:Q351">
    <cfRule type="containsBlanks" dxfId="213" priority="217">
      <formula>LEN(TRIM(E348))=0</formula>
    </cfRule>
  </conditionalFormatting>
  <conditionalFormatting sqref="F372:F373 H372:H373 L372:L373 P372:P373 J372:J373 N372:N373">
    <cfRule type="containsBlanks" dxfId="212" priority="216">
      <formula>LEN(TRIM(F372))=0</formula>
    </cfRule>
  </conditionalFormatting>
  <conditionalFormatting sqref="F372:F373 H372:H373 L372:L373 P372:P373 J372:J373 N372:N373">
    <cfRule type="containsBlanks" dxfId="211" priority="215">
      <formula>LEN(TRIM(F372))=0</formula>
    </cfRule>
  </conditionalFormatting>
  <conditionalFormatting sqref="E372:E373 G372:G373 I372:I373 M372:M373 Q372:Q373 K372:K373 O372:O373">
    <cfRule type="containsBlanks" dxfId="210" priority="214">
      <formula>LEN(TRIM(E372))=0</formula>
    </cfRule>
  </conditionalFormatting>
  <conditionalFormatting sqref="E372:E373 G372:G373 I372:I373 M372:M373 Q372:Q373 K372:K373 O372:O373">
    <cfRule type="containsBlanks" dxfId="209" priority="213">
      <formula>LEN(TRIM(E372))=0</formula>
    </cfRule>
  </conditionalFormatting>
  <conditionalFormatting sqref="F375 H375 J375 N375 L375 P375 P377:P378 L377:L378 N377:N378 J377:J378 H377:H378 F377:F378">
    <cfRule type="containsBlanks" dxfId="208" priority="212">
      <formula>LEN(TRIM(F375))=0</formula>
    </cfRule>
  </conditionalFormatting>
  <conditionalFormatting sqref="F375 H375 J375 N375 L375 P375 P377:P378 L377:L378 N377:N378 J377:J378 H377:H378 F377:F378">
    <cfRule type="containsBlanks" dxfId="207" priority="211">
      <formula>LEN(TRIM(F375))=0</formula>
    </cfRule>
  </conditionalFormatting>
  <conditionalFormatting sqref="E375 G375 I375 M375 Q375 K375 O375 O377:O378 K377:K378 Q377:Q378 M377:M378 I377:I378 G377:G378 E377:E378">
    <cfRule type="containsBlanks" dxfId="206" priority="210">
      <formula>LEN(TRIM(E375))=0</formula>
    </cfRule>
  </conditionalFormatting>
  <conditionalFormatting sqref="E375 G375 I375 M375 Q375 K375 O375 O377:O378 K377:K378 Q377:Q378 M377:M378 I377:I378 G377:G378 E377:E378">
    <cfRule type="containsBlanks" dxfId="205" priority="209">
      <formula>LEN(TRIM(E375))=0</formula>
    </cfRule>
  </conditionalFormatting>
  <conditionalFormatting sqref="E382:Q383">
    <cfRule type="containsBlanks" dxfId="204" priority="208">
      <formula>LEN(TRIM(E382))=0</formula>
    </cfRule>
  </conditionalFormatting>
  <conditionalFormatting sqref="E382:Q383">
    <cfRule type="containsBlanks" dxfId="203" priority="207">
      <formula>LEN(TRIM(E382))=0</formula>
    </cfRule>
  </conditionalFormatting>
  <conditionalFormatting sqref="F391:G391 I391:J391 L390:M391 O390:P391 F390 I390">
    <cfRule type="containsBlanks" dxfId="202" priority="206">
      <formula>LEN(TRIM(F390))=0</formula>
    </cfRule>
  </conditionalFormatting>
  <conditionalFormatting sqref="F391:G391 I391:J391 L390:M391 O390:P391 F390 I390">
    <cfRule type="containsBlanks" dxfId="201" priority="205">
      <formula>LEN(TRIM(F390))=0</formula>
    </cfRule>
  </conditionalFormatting>
  <conditionalFormatting sqref="E390:E391 H391 K391 N391 Q390:Q391">
    <cfRule type="containsBlanks" dxfId="200" priority="204">
      <formula>LEN(TRIM(E390))=0</formula>
    </cfRule>
  </conditionalFormatting>
  <conditionalFormatting sqref="E390:E391 H391 K391 N391 Q390:Q391">
    <cfRule type="containsBlanks" dxfId="199" priority="203">
      <formula>LEN(TRIM(E390))=0</formula>
    </cfRule>
  </conditionalFormatting>
  <conditionalFormatting sqref="E417:Q417">
    <cfRule type="containsBlanks" dxfId="198" priority="202">
      <formula>LEN(TRIM(E417))=0</formula>
    </cfRule>
  </conditionalFormatting>
  <conditionalFormatting sqref="E417:Q417">
    <cfRule type="containsBlanks" dxfId="197" priority="201">
      <formula>LEN(TRIM(E417))=0</formula>
    </cfRule>
  </conditionalFormatting>
  <conditionalFormatting sqref="F446:F449 F453:F457 H446:I449 H453:I457 K446:K449 P446:P449 M446:N449 K453:K457 P453:P457 M453:N457">
    <cfRule type="containsBlanks" dxfId="196" priority="200">
      <formula>LEN(TRIM(F446))=0</formula>
    </cfRule>
  </conditionalFormatting>
  <conditionalFormatting sqref="F446 H446:I446 K446 P446 M446:N446">
    <cfRule type="containsBlanks" dxfId="195" priority="199">
      <formula>LEN(TRIM(F446))=0</formula>
    </cfRule>
  </conditionalFormatting>
  <conditionalFormatting sqref="F447:F449 H447:I449 K447:K449 P447:P449 M447:N449">
    <cfRule type="containsBlanks" dxfId="194" priority="198">
      <formula>LEN(TRIM(F447))=0</formula>
    </cfRule>
  </conditionalFormatting>
  <conditionalFormatting sqref="F450:F452 H450:I452 K450:K452 P450:P452 M450:N452">
    <cfRule type="containsBlanks" dxfId="193" priority="196">
      <formula>LEN(TRIM(F450))=0</formula>
    </cfRule>
  </conditionalFormatting>
  <conditionalFormatting sqref="F450:F452 H450:I452 K450:K452 P450:P452 M450:N452">
    <cfRule type="containsBlanks" dxfId="192" priority="197">
      <formula>LEN(TRIM(F450))=0</formula>
    </cfRule>
  </conditionalFormatting>
  <conditionalFormatting sqref="E446:E449 E453:E457 G446:G449 G453:G457 J446:J449 O446:O449 J453:J457 O453:O457 L446:L449 Q446:Q449 L453:L457 Q453:Q457">
    <cfRule type="containsBlanks" dxfId="191" priority="195">
      <formula>LEN(TRIM(E446))=0</formula>
    </cfRule>
  </conditionalFormatting>
  <conditionalFormatting sqref="E446 G446 J446 O446 L446 Q446">
    <cfRule type="containsBlanks" dxfId="190" priority="194">
      <formula>LEN(TRIM(E446))=0</formula>
    </cfRule>
  </conditionalFormatting>
  <conditionalFormatting sqref="E447:E449 G447:G449 J447:J449 O447:O449 L447:L449 Q447:Q449">
    <cfRule type="containsBlanks" dxfId="189" priority="193">
      <formula>LEN(TRIM(E447))=0</formula>
    </cfRule>
  </conditionalFormatting>
  <conditionalFormatting sqref="E450:E452 G450:G452 J450:J452 O450:O452 L450:L452 Q450:Q452">
    <cfRule type="containsBlanks" dxfId="188" priority="191">
      <formula>LEN(TRIM(E450))=0</formula>
    </cfRule>
  </conditionalFormatting>
  <conditionalFormatting sqref="E450:E452 G450:G452 J450:J452 O450:O452 L450:L452 Q450:Q452">
    <cfRule type="containsBlanks" dxfId="187" priority="192">
      <formula>LEN(TRIM(E450))=0</formula>
    </cfRule>
  </conditionalFormatting>
  <conditionalFormatting sqref="E459:Q460">
    <cfRule type="containsBlanks" dxfId="186" priority="190">
      <formula>LEN(TRIM(E459))=0</formula>
    </cfRule>
  </conditionalFormatting>
  <conditionalFormatting sqref="J495:J508 P495:P508">
    <cfRule type="containsBlanks" dxfId="185" priority="189">
      <formula>LEN(TRIM(J495))=0</formula>
    </cfRule>
  </conditionalFormatting>
  <conditionalFormatting sqref="J506:J507 P506:P507">
    <cfRule type="containsBlanks" dxfId="184" priority="188">
      <formula>LEN(TRIM(J506))=0</formula>
    </cfRule>
  </conditionalFormatting>
  <conditionalFormatting sqref="E495:E508 K495:K508 Q495:Q508">
    <cfRule type="containsBlanks" dxfId="183" priority="187">
      <formula>LEN(TRIM(E495))=0</formula>
    </cfRule>
  </conditionalFormatting>
  <conditionalFormatting sqref="E506:E507 K506:K507 Q506:Q507">
    <cfRule type="containsBlanks" dxfId="182" priority="186">
      <formula>LEN(TRIM(E506))=0</formula>
    </cfRule>
  </conditionalFormatting>
  <conditionalFormatting sqref="F495:F508 H495:H508 L495:L508 N495:N508">
    <cfRule type="containsBlanks" dxfId="181" priority="185">
      <formula>LEN(TRIM(F495))=0</formula>
    </cfRule>
  </conditionalFormatting>
  <conditionalFormatting sqref="F506:F507 H506:H507 L506:L507 N506:N507">
    <cfRule type="containsBlanks" dxfId="180" priority="184">
      <formula>LEN(TRIM(F506))=0</formula>
    </cfRule>
  </conditionalFormatting>
  <conditionalFormatting sqref="G495:G508 I495:I508 M495:M508 O495:O508">
    <cfRule type="containsBlanks" dxfId="179" priority="183">
      <formula>LEN(TRIM(G495))=0</formula>
    </cfRule>
  </conditionalFormatting>
  <conditionalFormatting sqref="G506:G507 I506:I507 M506:M507 O506:O507">
    <cfRule type="containsBlanks" dxfId="178" priority="182">
      <formula>LEN(TRIM(G506))=0</formula>
    </cfRule>
  </conditionalFormatting>
  <conditionalFormatting sqref="E512:Q514">
    <cfRule type="containsBlanks" dxfId="177" priority="181">
      <formula>LEN(TRIM(E512))=0</formula>
    </cfRule>
  </conditionalFormatting>
  <conditionalFormatting sqref="E525:Q525 E524:F524 I524 L524:M524 O524:Q524">
    <cfRule type="containsBlanks" dxfId="176" priority="180">
      <formula>LEN(TRIM(E524))=0</formula>
    </cfRule>
  </conditionalFormatting>
  <conditionalFormatting sqref="E524:E525 H525 K525 N525 Q524:Q525">
    <cfRule type="containsBlanks" dxfId="175" priority="179">
      <formula>LEN(TRIM(E524))=0</formula>
    </cfRule>
  </conditionalFormatting>
  <conditionalFormatting sqref="E529:Q529 E538:Q539 E541:F552 E531:F537 I531:I537 I541:I552 L531:M537 L541:M552 O531:Q537 O541:Q552">
    <cfRule type="containsBlanks" dxfId="174" priority="178">
      <formula>LEN(TRIM(E529))=0</formula>
    </cfRule>
  </conditionalFormatting>
  <conditionalFormatting sqref="F529 H529:I529 K529 P529 M529:N529 M538:N539 P531:P539 K538:K539 H538:I539 F531:F539 F541:F552 I541:I552 P541:P552 M541:M552 I531:I537 M531:M537">
    <cfRule type="containsBlanks" dxfId="173" priority="176">
      <formula>LEN(TRIM(F529))=0</formula>
    </cfRule>
  </conditionalFormatting>
  <conditionalFormatting sqref="E529 G529 J529 O529 L529 Q529 Q531:Q539 L531:L539 O531:O539 J538:J539 G538:G539 E531:E539 E541:E552 O541:O552 L541:L552 Q541:Q552">
    <cfRule type="containsBlanks" dxfId="172" priority="177">
      <formula>LEN(TRIM(E529))=0</formula>
    </cfRule>
  </conditionalFormatting>
  <conditionalFormatting sqref="E529 G529 J529 O529 L529 Q529 Q531:Q537 L531:L537 O531:O537 E531:E537">
    <cfRule type="containsBlanks" dxfId="171" priority="175">
      <formula>LEN(TRIM(E529))=0</formula>
    </cfRule>
  </conditionalFormatting>
  <conditionalFormatting sqref="E538:E539 G538:G539 J538:J539 O538:O539 L538:L539 Q538:Q539 Q541:Q552 L541:L552 O541:O552 E541:E552">
    <cfRule type="containsBlanks" dxfId="170" priority="174">
      <formula>LEN(TRIM(E538))=0</formula>
    </cfRule>
  </conditionalFormatting>
  <conditionalFormatting sqref="F560:I568 L560:O568">
    <cfRule type="containsBlanks" dxfId="169" priority="173">
      <formula>LEN(TRIM(F560))=0</formula>
    </cfRule>
  </conditionalFormatting>
  <conditionalFormatting sqref="J560:J568 P560:P568">
    <cfRule type="containsBlanks" dxfId="168" priority="172">
      <formula>LEN(TRIM(J560))=0</formula>
    </cfRule>
  </conditionalFormatting>
  <conditionalFormatting sqref="H570:H571 L570:L571 P570:P571">
    <cfRule type="containsBlanks" dxfId="167" priority="169">
      <formula>LEN(TRIM(H570))=0</formula>
    </cfRule>
  </conditionalFormatting>
  <conditionalFormatting sqref="E570:E571 I570:I571 M570:M571 Q570:Q571">
    <cfRule type="containsBlanks" dxfId="166" priority="168">
      <formula>LEN(TRIM(E570))=0</formula>
    </cfRule>
  </conditionalFormatting>
  <conditionalFormatting sqref="F573:H573 K573:M573 P573:Q573">
    <cfRule type="containsBlanks" dxfId="165" priority="167">
      <formula>LEN(TRIM(F573))=0</formula>
    </cfRule>
  </conditionalFormatting>
  <conditionalFormatting sqref="F573 H573 K573 P573 M573">
    <cfRule type="containsBlanks" dxfId="164" priority="165">
      <formula>LEN(TRIM(F573))=0</formula>
    </cfRule>
  </conditionalFormatting>
  <conditionalFormatting sqref="G573 L573 Q573">
    <cfRule type="containsBlanks" dxfId="163" priority="166">
      <formula>LEN(TRIM(G573))=0</formula>
    </cfRule>
  </conditionalFormatting>
  <conditionalFormatting sqref="G573 L573 Q573">
    <cfRule type="containsBlanks" dxfId="162" priority="164">
      <formula>LEN(TRIM(G573))=0</formula>
    </cfRule>
  </conditionalFormatting>
  <conditionalFormatting sqref="I573 N573 E575:F582 I576:I582 L576:M582 O576:Q582 G575:Q575">
    <cfRule type="containsBlanks" dxfId="161" priority="163">
      <formula>LEN(TRIM(E573))=0</formula>
    </cfRule>
  </conditionalFormatting>
  <conditionalFormatting sqref="I573 N573 E575:F582 I576:I582 L576:M582 O576:Q582 G575:Q575">
    <cfRule type="containsBlanks" dxfId="160" priority="162">
      <formula>LEN(TRIM(E573))=0</formula>
    </cfRule>
  </conditionalFormatting>
  <conditionalFormatting sqref="E573 J573 O573">
    <cfRule type="containsBlanks" dxfId="159" priority="161">
      <formula>LEN(TRIM(E573))=0</formula>
    </cfRule>
  </conditionalFormatting>
  <conditionalFormatting sqref="E573 J573 O573">
    <cfRule type="containsBlanks" dxfId="158" priority="160">
      <formula>LEN(TRIM(E573))=0</formula>
    </cfRule>
  </conditionalFormatting>
  <conditionalFormatting sqref="F583:F596 H583:H596 J583:J596 P583:P596 L583:L596 N583:N596">
    <cfRule type="containsBlanks" dxfId="157" priority="159">
      <formula>LEN(TRIM(F583))=0</formula>
    </cfRule>
  </conditionalFormatting>
  <conditionalFormatting sqref="F583:F596 H583:H596 J583:J596 P583:P596 L583:L596 N583:N596">
    <cfRule type="containsBlanks" dxfId="156" priority="158">
      <formula>LEN(TRIM(F583))=0</formula>
    </cfRule>
  </conditionalFormatting>
  <conditionalFormatting sqref="E583:E596 G583:G596 I583:I596 K583:K596 Q583:Q596 M583:M596 O583:O596">
    <cfRule type="containsBlanks" dxfId="155" priority="157">
      <formula>LEN(TRIM(E583))=0</formula>
    </cfRule>
  </conditionalFormatting>
  <conditionalFormatting sqref="E583:E596 G583:G596 I583:I596 K583:K596 Q583:Q596 M583:M596 O583:O596">
    <cfRule type="containsBlanks" dxfId="154" priority="156">
      <formula>LEN(TRIM(E583))=0</formula>
    </cfRule>
  </conditionalFormatting>
  <conditionalFormatting sqref="F600 H600 J600 P600 L600 N600">
    <cfRule type="containsBlanks" dxfId="153" priority="155">
      <formula>LEN(TRIM(F600))=0</formula>
    </cfRule>
  </conditionalFormatting>
  <conditionalFormatting sqref="F599 H599 J599 P599 L599 N599">
    <cfRule type="containsBlanks" dxfId="152" priority="154">
      <formula>LEN(TRIM(F599))=0</formula>
    </cfRule>
  </conditionalFormatting>
  <conditionalFormatting sqref="F598 H598 J598 P598 L598 N598">
    <cfRule type="containsBlanks" dxfId="151" priority="153">
      <formula>LEN(TRIM(F598))=0</formula>
    </cfRule>
  </conditionalFormatting>
  <conditionalFormatting sqref="F598:F599 H598:H599 J598:J599 P598:P599 L598:L599 N598:N599">
    <cfRule type="containsBlanks" dxfId="150" priority="152">
      <formula>LEN(TRIM(F598))=0</formula>
    </cfRule>
  </conditionalFormatting>
  <conditionalFormatting sqref="F600 H600 J600 P600 L600 N600">
    <cfRule type="containsBlanks" dxfId="149" priority="151">
      <formula>LEN(TRIM(F600))=0</formula>
    </cfRule>
  </conditionalFormatting>
  <conditionalFormatting sqref="E600 G600 I600 K600 Q600 M600 O600">
    <cfRule type="containsBlanks" dxfId="148" priority="150">
      <formula>LEN(TRIM(E600))=0</formula>
    </cfRule>
  </conditionalFormatting>
  <conditionalFormatting sqref="E599 G599 I599 K599 Q599 M599 O599">
    <cfRule type="containsBlanks" dxfId="147" priority="149">
      <formula>LEN(TRIM(E599))=0</formula>
    </cfRule>
  </conditionalFormatting>
  <conditionalFormatting sqref="E598 G598 I598 K598 Q598 M598 O598">
    <cfRule type="containsBlanks" dxfId="146" priority="148">
      <formula>LEN(TRIM(E598))=0</formula>
    </cfRule>
  </conditionalFormatting>
  <conditionalFormatting sqref="E598:E599 G598:G599 I598:I599 K598:K599 Q598:Q599 M598:M599 O598:O599">
    <cfRule type="containsBlanks" dxfId="145" priority="147">
      <formula>LEN(TRIM(E598))=0</formula>
    </cfRule>
  </conditionalFormatting>
  <conditionalFormatting sqref="E600 G600 I600 K600 Q600 M600 O600">
    <cfRule type="containsBlanks" dxfId="144" priority="146">
      <formula>LEN(TRIM(E600))=0</formula>
    </cfRule>
  </conditionalFormatting>
  <conditionalFormatting sqref="E602:Q602">
    <cfRule type="containsBlanks" dxfId="143" priority="145">
      <formula>LEN(TRIM(E602))=0</formula>
    </cfRule>
  </conditionalFormatting>
  <conditionalFormatting sqref="E602 G602 I602 K602 Q602 M602 O602">
    <cfRule type="containsBlanks" dxfId="142" priority="144">
      <formula>LEN(TRIM(E602))=0</formula>
    </cfRule>
  </conditionalFormatting>
  <conditionalFormatting sqref="E604:Q608">
    <cfRule type="containsBlanks" dxfId="141" priority="143">
      <formula>LEN(TRIM(E604))=0</formula>
    </cfRule>
  </conditionalFormatting>
  <conditionalFormatting sqref="E604:E608 G604:G608 I604:I608 K604:K608 Q604:Q608 M604:M608 O604:O608">
    <cfRule type="containsBlanks" dxfId="140" priority="142">
      <formula>LEN(TRIM(E604))=0</formula>
    </cfRule>
  </conditionalFormatting>
  <conditionalFormatting sqref="J613:J625 P613:P625">
    <cfRule type="containsBlanks" dxfId="139" priority="141">
      <formula>LEN(TRIM(J613))=0</formula>
    </cfRule>
  </conditionalFormatting>
  <conditionalFormatting sqref="R570:S571 V570:W571 Z570:AA571">
    <cfRule type="containsBlanks" dxfId="138" priority="31">
      <formula>LEN(TRIM(R570))=0</formula>
    </cfRule>
  </conditionalFormatting>
  <conditionalFormatting sqref="S560:S568 Y560:Y568">
    <cfRule type="containsBlanks" dxfId="137" priority="32">
      <formula>LEN(TRIM(S560))=0</formula>
    </cfRule>
  </conditionalFormatting>
  <conditionalFormatting sqref="AG43">
    <cfRule type="containsBlanks" dxfId="136" priority="139">
      <formula>LEN(TRIM(AG43))=0</formula>
    </cfRule>
  </conditionalFormatting>
  <conditionalFormatting sqref="R44:AE44 AG44">
    <cfRule type="containsBlanks" dxfId="135" priority="138">
      <formula>LEN(TRIM(R44))=0</formula>
    </cfRule>
  </conditionalFormatting>
  <conditionalFormatting sqref="R49:R51 T49:T51 V49:V51 X49:X51 Z49:Z51 AB49:AB51">
    <cfRule type="containsBlanks" dxfId="134" priority="137">
      <formula>LEN(TRIM(R49))=0</formula>
    </cfRule>
  </conditionalFormatting>
  <conditionalFormatting sqref="R54:AE54 AG54">
    <cfRule type="containsBlanks" dxfId="133" priority="136">
      <formula>LEN(TRIM(R54))=0</formula>
    </cfRule>
  </conditionalFormatting>
  <conditionalFormatting sqref="R59:AE59 AG59">
    <cfRule type="containsBlanks" dxfId="132" priority="135">
      <formula>LEN(TRIM(R59))=0</formula>
    </cfRule>
  </conditionalFormatting>
  <conditionalFormatting sqref="R61:AE61 AG61">
    <cfRule type="containsBlanks" dxfId="131" priority="134">
      <formula>LEN(TRIM(R61))=0</formula>
    </cfRule>
  </conditionalFormatting>
  <conditionalFormatting sqref="R66:AE67 AG66:AG67">
    <cfRule type="containsBlanks" dxfId="130" priority="133">
      <formula>LEN(TRIM(R66))=0</formula>
    </cfRule>
  </conditionalFormatting>
  <conditionalFormatting sqref="R80:R81 T80:T81 V80:V81 X80:X81 Z80:Z81 AB80:AB81">
    <cfRule type="containsBlanks" dxfId="129" priority="132">
      <formula>LEN(TRIM(R80))=0</formula>
    </cfRule>
  </conditionalFormatting>
  <conditionalFormatting sqref="R135:R137 T135:T137 V135:V137 X135:X137 Z135:Z137 AB135:AB137">
    <cfRule type="containsBlanks" dxfId="128" priority="131">
      <formula>LEN(TRIM(R135))=0</formula>
    </cfRule>
  </conditionalFormatting>
  <conditionalFormatting sqref="R142:R144 T142:T144 V142:V144 X142:X144 Z142:Z144 AB142:AB144">
    <cfRule type="containsBlanks" dxfId="127" priority="130">
      <formula>LEN(TRIM(R142))=0</formula>
    </cfRule>
  </conditionalFormatting>
  <conditionalFormatting sqref="R139 T139 V139 X139 Z139 AB139">
    <cfRule type="containsBlanks" dxfId="126" priority="129">
      <formula>LEN(TRIM(R139))=0</formula>
    </cfRule>
  </conditionalFormatting>
  <conditionalFormatting sqref="R139 T139 V139 X139 Z139 AB139">
    <cfRule type="containsBlanks" dxfId="125" priority="128">
      <formula>LEN(TRIM(R139))=0</formula>
    </cfRule>
  </conditionalFormatting>
  <conditionalFormatting sqref="R140 T140 V140 X140 Z140 AB140">
    <cfRule type="containsBlanks" dxfId="124" priority="127">
      <formula>LEN(TRIM(R140))=0</formula>
    </cfRule>
  </conditionalFormatting>
  <conditionalFormatting sqref="R140 T140 V140 X140 Z140 AB140">
    <cfRule type="containsBlanks" dxfId="123" priority="126">
      <formula>LEN(TRIM(R140))=0</formula>
    </cfRule>
  </conditionalFormatting>
  <conditionalFormatting sqref="R141 T141 V141 X141 Z141 AB141">
    <cfRule type="containsBlanks" dxfId="122" priority="125">
      <formula>LEN(TRIM(R141))=0</formula>
    </cfRule>
  </conditionalFormatting>
  <conditionalFormatting sqref="R141 T141 V141 X141 Z141 AB141">
    <cfRule type="containsBlanks" dxfId="121" priority="124">
      <formula>LEN(TRIM(R141))=0</formula>
    </cfRule>
  </conditionalFormatting>
  <conditionalFormatting sqref="R146:AE146 AG146">
    <cfRule type="containsBlanks" dxfId="120" priority="123">
      <formula>LEN(TRIM(R146))=0</formula>
    </cfRule>
  </conditionalFormatting>
  <conditionalFormatting sqref="R149:AE149 AG149">
    <cfRule type="containsBlanks" dxfId="119" priority="122">
      <formula>LEN(TRIM(R149))=0</formula>
    </cfRule>
  </conditionalFormatting>
  <conditionalFormatting sqref="R157 T157 V157 X157 Z157 AB157">
    <cfRule type="containsBlanks" dxfId="118" priority="121">
      <formula>LEN(TRIM(R157))=0</formula>
    </cfRule>
  </conditionalFormatting>
  <conditionalFormatting sqref="R240:R252 T240:T252 V240:V252 X240:X252 Z240:Z252 AB240:AB252 AB254:AB256 Z254:Z256 X254:X256 V254:V256 R254:R256">
    <cfRule type="containsBlanks" dxfId="117" priority="120">
      <formula>LEN(TRIM(R240))=0</formula>
    </cfRule>
  </conditionalFormatting>
  <conditionalFormatting sqref="R258:R259 T258:T259 V258:V259 X258:X259 Z258:Z259 AB258:AB259 AB263:AB264 Z263:Z264 X263:X264 V263:V264 T264 R263:R264 R266:R267 T267 V266:V267 X266:X267 Z266:Z267 AB266:AB267">
    <cfRule type="containsBlanks" dxfId="116" priority="119">
      <formula>LEN(TRIM(R258))=0</formula>
    </cfRule>
  </conditionalFormatting>
  <conditionalFormatting sqref="R276:R277 T276:T277 V276:V277 X276:X277 Z276:Z277 AB276:AB277">
    <cfRule type="containsBlanks" dxfId="115" priority="118">
      <formula>LEN(TRIM(R276))=0</formula>
    </cfRule>
  </conditionalFormatting>
  <conditionalFormatting sqref="R276 T276 V276 X276 Z276 AB276">
    <cfRule type="containsBlanks" dxfId="114" priority="117">
      <formula>LEN(TRIM(R276))=0</formula>
    </cfRule>
  </conditionalFormatting>
  <conditionalFormatting sqref="R281:R283 T281:T283 V281:V283 X281:X283 Z281:Z283 AB281:AB283">
    <cfRule type="containsBlanks" dxfId="113" priority="116">
      <formula>LEN(TRIM(R281))=0</formula>
    </cfRule>
  </conditionalFormatting>
  <conditionalFormatting sqref="R299:R301 T299:T301 V299:V301 X299:X301 Z299:Z301 AB299:AB301">
    <cfRule type="containsBlanks" dxfId="112" priority="115">
      <formula>LEN(TRIM(R299))=0</formula>
    </cfRule>
  </conditionalFormatting>
  <conditionalFormatting sqref="R299 T299 V299 X299 Z299 AB299">
    <cfRule type="containsBlanks" dxfId="111" priority="114">
      <formula>LEN(TRIM(R299))=0</formula>
    </cfRule>
  </conditionalFormatting>
  <conditionalFormatting sqref="S613:W625 Y613:AE625 AG613:AG626">
    <cfRule type="containsBlanks" dxfId="110" priority="1">
      <formula>LEN(TRIM(S613))=0</formula>
    </cfRule>
  </conditionalFormatting>
  <conditionalFormatting sqref="R21:AH21 R22:AE31 AG22:AG31 AF22:AF626 AH22:AH626">
    <cfRule type="containsBlanks" dxfId="109" priority="113">
      <formula>LEN(TRIM(R21))=0</formula>
    </cfRule>
  </conditionalFormatting>
  <conditionalFormatting sqref="R34:AE41 AG34:AG41">
    <cfRule type="containsBlanks" dxfId="108" priority="112">
      <formula>LEN(TRIM(R34))=0</formula>
    </cfRule>
  </conditionalFormatting>
  <conditionalFormatting sqref="S49:S51 U49:U51 W49:W51 Y49:Y51 AA49:AA51 AC49:AE51 AG49:AG51">
    <cfRule type="containsBlanks" dxfId="107" priority="111">
      <formula>LEN(TRIM(S49))=0</formula>
    </cfRule>
  </conditionalFormatting>
  <conditionalFormatting sqref="S80:S81 U80:U81 W80:W81 Y80:Y81 AA80:AA81 AC80:AE81 AG80:AG81">
    <cfRule type="containsBlanks" dxfId="106" priority="110">
      <formula>LEN(TRIM(S80))=0</formula>
    </cfRule>
  </conditionalFormatting>
  <conditionalFormatting sqref="S135:S137 U135:U137 W135:W137 Y135:Y137 AA135:AA137 AC135:AE137 AG135:AG138">
    <cfRule type="containsBlanks" dxfId="105" priority="109">
      <formula>LEN(TRIM(S135))=0</formula>
    </cfRule>
  </conditionalFormatting>
  <conditionalFormatting sqref="S142:S144 U142:U144 W142:W144 Y142:Y144 AA142:AA144 AC142:AE144 AG142:AG144">
    <cfRule type="containsBlanks" dxfId="104" priority="108">
      <formula>LEN(TRIM(S142))=0</formula>
    </cfRule>
  </conditionalFormatting>
  <conditionalFormatting sqref="S139 U139 W139 Y139 AA139 AC139:AE139 AG139">
    <cfRule type="containsBlanks" dxfId="103" priority="107">
      <formula>LEN(TRIM(S139))=0</formula>
    </cfRule>
  </conditionalFormatting>
  <conditionalFormatting sqref="S139 U139 W139 Y139 AA139 AC139:AE139 AG139">
    <cfRule type="containsBlanks" dxfId="102" priority="106">
      <formula>LEN(TRIM(S139))=0</formula>
    </cfRule>
  </conditionalFormatting>
  <conditionalFormatting sqref="S140 U140 W140 Y140 AA140 AC140:AE140 AG140">
    <cfRule type="containsBlanks" dxfId="101" priority="105">
      <formula>LEN(TRIM(S140))=0</formula>
    </cfRule>
  </conditionalFormatting>
  <conditionalFormatting sqref="S140 U140 W140 Y140 AA140 AC140:AE140 AG140">
    <cfRule type="containsBlanks" dxfId="100" priority="104">
      <formula>LEN(TRIM(S140))=0</formula>
    </cfRule>
  </conditionalFormatting>
  <conditionalFormatting sqref="S141 U141 W141 Y141 AA141 AC141:AE141 AG141">
    <cfRule type="containsBlanks" dxfId="99" priority="103">
      <formula>LEN(TRIM(S141))=0</formula>
    </cfRule>
  </conditionalFormatting>
  <conditionalFormatting sqref="S141 U141 W141 Y141 AA141 AC141:AE141 AG141">
    <cfRule type="containsBlanks" dxfId="98" priority="102">
      <formula>LEN(TRIM(S141))=0</formula>
    </cfRule>
  </conditionalFormatting>
  <conditionalFormatting sqref="S157 U157 W157 Y157 AA157 AC157:AE157 AG157">
    <cfRule type="containsBlanks" dxfId="97" priority="101">
      <formula>LEN(TRIM(S157))=0</formula>
    </cfRule>
  </conditionalFormatting>
  <conditionalFormatting sqref="S240:S252 U240:U252 W240:W252 Y240:Y252 AA240:AA252 AC240:AE252 AC254:AD256 Y254:Y256 S254:S256 AG240:AG252">
    <cfRule type="containsBlanks" dxfId="96" priority="100">
      <formula>LEN(TRIM(S240))=0</formula>
    </cfRule>
  </conditionalFormatting>
  <conditionalFormatting sqref="S258:S259 U258:U259 W258:W259 Y258:Y259 AA258:AA259 AG264 AC264:AE264 AC258:AE259 AC267:AE267 AA264 Y263:Y264 W264 U264 S263:S264 S266:S267 U267 W267 Y266:Y267 AA267 AC266:AD266 AC263:AD263 AG267 AG258:AG259">
    <cfRule type="containsBlanks" dxfId="95" priority="99">
      <formula>LEN(TRIM(S258))=0</formula>
    </cfRule>
  </conditionalFormatting>
  <conditionalFormatting sqref="S276:S277 U276:U277 W276:W277 Y276:Y277 AA276:AA277 AC276:AE277 AG276:AG277">
    <cfRule type="containsBlanks" dxfId="94" priority="98">
      <formula>LEN(TRIM(S276))=0</formula>
    </cfRule>
  </conditionalFormatting>
  <conditionalFormatting sqref="S276 U276 W276 Y276 AA276 AC276:AE276 AG276">
    <cfRule type="containsBlanks" dxfId="93" priority="97">
      <formula>LEN(TRIM(S276))=0</formula>
    </cfRule>
  </conditionalFormatting>
  <conditionalFormatting sqref="S281:S283 U281:U283 W281:W283 Y281:Y283 AA281:AA283 AC281:AE283 AG281:AG283">
    <cfRule type="containsBlanks" dxfId="92" priority="96">
      <formula>LEN(TRIM(S281))=0</formula>
    </cfRule>
  </conditionalFormatting>
  <conditionalFormatting sqref="S299:S301 U299:U301 W299:W301 Y299:Y301 AA299:AA301 AC299:AE301 AG299:AG301">
    <cfRule type="containsBlanks" dxfId="91" priority="95">
      <formula>LEN(TRIM(S299))=0</formula>
    </cfRule>
  </conditionalFormatting>
  <conditionalFormatting sqref="S299 U299 W299 Y299 AA299 AC299:AE299 AG299">
    <cfRule type="containsBlanks" dxfId="90" priority="94">
      <formula>LEN(TRIM(S299))=0</formula>
    </cfRule>
  </conditionalFormatting>
  <conditionalFormatting sqref="R306:R310 X306:X310 T306:T310 Z306:Z310 V306:V310 AB306:AB310">
    <cfRule type="containsBlanks" dxfId="89" priority="93">
      <formula>LEN(TRIM(R306))=0</formula>
    </cfRule>
  </conditionalFormatting>
  <conditionalFormatting sqref="R309:R310 X309:X310 T309:T310 Z309:Z310 V309:V310 AB309:AB310">
    <cfRule type="containsBlanks" dxfId="88" priority="92">
      <formula>LEN(TRIM(R309))=0</formula>
    </cfRule>
  </conditionalFormatting>
  <conditionalFormatting sqref="R303:R305 X303:X305 T303:T305 Z303:Z305 V303:V305 AB303:AB305">
    <cfRule type="containsBlanks" dxfId="87" priority="91">
      <formula>LEN(TRIM(R303))=0</formula>
    </cfRule>
  </conditionalFormatting>
  <conditionalFormatting sqref="S306:S310 Y306:Y310 U306:U310 AA306:AA310 W306:W310 AC306:AE310 AG306:AG310">
    <cfRule type="containsBlanks" dxfId="86" priority="90">
      <formula>LEN(TRIM(S306))=0</formula>
    </cfRule>
  </conditionalFormatting>
  <conditionalFormatting sqref="S309:S310 Y309:Y310 U309:U310 AA309:AA310 W309:W310 AC309:AE310 AG309:AG310">
    <cfRule type="containsBlanks" dxfId="85" priority="89">
      <formula>LEN(TRIM(S309))=0</formula>
    </cfRule>
  </conditionalFormatting>
  <conditionalFormatting sqref="S303:S305 Y303:Y305 U303:U305 AA303:AA305 W303:W305 AC303:AE305 AG303:AG305">
    <cfRule type="containsBlanks" dxfId="84" priority="88">
      <formula>LEN(TRIM(S303))=0</formula>
    </cfRule>
  </conditionalFormatting>
  <conditionalFormatting sqref="R312 X312 T312 Z312 V312 AB312">
    <cfRule type="containsBlanks" dxfId="83" priority="87">
      <formula>LEN(TRIM(R312))=0</formula>
    </cfRule>
  </conditionalFormatting>
  <conditionalFormatting sqref="R312 X312 T312 Z312 V312 AB312">
    <cfRule type="containsBlanks" dxfId="82" priority="86">
      <formula>LEN(TRIM(R312))=0</formula>
    </cfRule>
  </conditionalFormatting>
  <conditionalFormatting sqref="S312 Y312 U312 AA312 W312 AC312:AE312 AG312">
    <cfRule type="containsBlanks" dxfId="81" priority="85">
      <formula>LEN(TRIM(S312))=0</formula>
    </cfRule>
  </conditionalFormatting>
  <conditionalFormatting sqref="S312 Y312 U312 AA312 W312 AC312:AE312 AG312">
    <cfRule type="containsBlanks" dxfId="80" priority="84">
      <formula>LEN(TRIM(S312))=0</formula>
    </cfRule>
  </conditionalFormatting>
  <conditionalFormatting sqref="T336:T338 X336:X338 AB336:AB338 T341:T345 X341:X345 AB341:AB345 R336:R338 V336:V338 Z336:Z338 R341:R345 V341:V345 Z341:Z345">
    <cfRule type="containsBlanks" dxfId="79" priority="83">
      <formula>LEN(TRIM(R336))=0</formula>
    </cfRule>
  </conditionalFormatting>
  <conditionalFormatting sqref="T339:T340 X339:X340 AB339:AB340 R339:R340 V339:V340 Z339:Z340">
    <cfRule type="containsBlanks" dxfId="78" priority="82">
      <formula>LEN(TRIM(R339))=0</formula>
    </cfRule>
  </conditionalFormatting>
  <conditionalFormatting sqref="U336:U338 Y336:Y338 U341:U345 Y341:Y345 S336:S338 W336:W338 AA336:AA338 S341:S345 W341:W345 AA341:AA345 AC341:AE345 AC336:AE338 AG341:AG345 AG336:AG338">
    <cfRule type="containsBlanks" dxfId="77" priority="81">
      <formula>LEN(TRIM(S336))=0</formula>
    </cfRule>
  </conditionalFormatting>
  <conditionalFormatting sqref="U339:U340 Y339:Y340 S339:S340 W339:W340 AA339:AA340 AC339:AE340 AG339:AG340">
    <cfRule type="containsBlanks" dxfId="76" priority="80">
      <formula>LEN(TRIM(S339))=0</formula>
    </cfRule>
  </conditionalFormatting>
  <conditionalFormatting sqref="R348:AD351 AG347">
    <cfRule type="containsBlanks" dxfId="75" priority="79">
      <formula>LEN(TRIM(R347))=0</formula>
    </cfRule>
  </conditionalFormatting>
  <conditionalFormatting sqref="T372:T373 X372:X373 AB372:AB373 R372:R373 V372:V373 Z372:Z373">
    <cfRule type="containsBlanks" dxfId="74" priority="78">
      <formula>LEN(TRIM(R372))=0</formula>
    </cfRule>
  </conditionalFormatting>
  <conditionalFormatting sqref="T372:T373 X372:X373 AB372:AB373 R372:R373 V372:V373 Z372:Z373">
    <cfRule type="containsBlanks" dxfId="73" priority="77">
      <formula>LEN(TRIM(R372))=0</formula>
    </cfRule>
  </conditionalFormatting>
  <conditionalFormatting sqref="U372:U373 Y372:Y373 S372:S373 W372:W373 AA372:AA373 AC372:AE373 AG372:AG374">
    <cfRule type="containsBlanks" dxfId="72" priority="76">
      <formula>LEN(TRIM(S372))=0</formula>
    </cfRule>
  </conditionalFormatting>
  <conditionalFormatting sqref="U372:U373 Y372:Y373 S372:S373 W372:W373 AA372:AA373 AC372:AE373 AG372:AG373">
    <cfRule type="containsBlanks" dxfId="71" priority="75">
      <formula>LEN(TRIM(S372))=0</formula>
    </cfRule>
  </conditionalFormatting>
  <conditionalFormatting sqref="AG374">
    <cfRule type="containsBlanks" dxfId="70" priority="74">
      <formula>LEN(TRIM(AG374))=0</formula>
    </cfRule>
  </conditionalFormatting>
  <conditionalFormatting sqref="R375 V375 Z375 T375 X375 AB375 AB377:AB378 X377:X378 T377:T378 Z377:Z378 V377:V378 R377:R378">
    <cfRule type="containsBlanks" dxfId="69" priority="73">
      <formula>LEN(TRIM(R375))=0</formula>
    </cfRule>
  </conditionalFormatting>
  <conditionalFormatting sqref="R375 V375 Z375 T375 X375 AB375 AB377:AB378 X377:X378 T377:T378 Z377:Z378 V377:V378 R377:R378">
    <cfRule type="containsBlanks" dxfId="68" priority="72">
      <formula>LEN(TRIM(R375))=0</formula>
    </cfRule>
  </conditionalFormatting>
  <conditionalFormatting sqref="U375 Y375 S375 W375 AA375 AC375:AE375 AG375:AG376 AC378:AE378 AA377:AA378 W377:W378 S377:S378 Y377:Y378 U377:U378 AC377:AD377 AG378">
    <cfRule type="containsBlanks" dxfId="67" priority="71">
      <formula>LEN(TRIM(S375))=0</formula>
    </cfRule>
  </conditionalFormatting>
  <conditionalFormatting sqref="U375 Y375 S375 W375 AA375 AC375:AE375 AG375:AG376 AC378:AE378 AA377:AA378 W377:W378 S377:S378 Y377:Y378 U377:U378 AC377:AD377 AG378">
    <cfRule type="containsBlanks" dxfId="66" priority="70">
      <formula>LEN(TRIM(S375))=0</formula>
    </cfRule>
  </conditionalFormatting>
  <conditionalFormatting sqref="R382:AE383 AG382:AG383">
    <cfRule type="containsBlanks" dxfId="65" priority="69">
      <formula>LEN(TRIM(R382))=0</formula>
    </cfRule>
  </conditionalFormatting>
  <conditionalFormatting sqref="R382:AE383 AG382:AG383">
    <cfRule type="containsBlanks" dxfId="64" priority="68">
      <formula>LEN(TRIM(R382))=0</formula>
    </cfRule>
  </conditionalFormatting>
  <conditionalFormatting sqref="R390:R391 T391:U391 W391:X391 Z391:AA391 AC390:AD390 AC391:AE391 X390 Z390 AG391">
    <cfRule type="containsBlanks" dxfId="63" priority="67">
      <formula>LEN(TRIM(R390))=0</formula>
    </cfRule>
  </conditionalFormatting>
  <conditionalFormatting sqref="R390:R391 T391:U391 W391:X391 Z391:AA391 AC390:AD390 AC391:AE391 X390 Z390 AG391">
    <cfRule type="containsBlanks" dxfId="62" priority="66">
      <formula>LEN(TRIM(R390))=0</formula>
    </cfRule>
  </conditionalFormatting>
  <conditionalFormatting sqref="S390:S391 V390:V391 Y390:Y391 AB390:AB391">
    <cfRule type="containsBlanks" dxfId="61" priority="65">
      <formula>LEN(TRIM(S390))=0</formula>
    </cfRule>
  </conditionalFormatting>
  <conditionalFormatting sqref="S390:S391 V390:V391 Y390:Y391 AB390:AB391">
    <cfRule type="containsBlanks" dxfId="60" priority="64">
      <formula>LEN(TRIM(S390))=0</formula>
    </cfRule>
  </conditionalFormatting>
  <conditionalFormatting sqref="R417:AE417 AG417">
    <cfRule type="containsBlanks" dxfId="59" priority="63">
      <formula>LEN(TRIM(R417))=0</formula>
    </cfRule>
  </conditionalFormatting>
  <conditionalFormatting sqref="R417:AE417 AG417">
    <cfRule type="containsBlanks" dxfId="58" priority="62">
      <formula>LEN(TRIM(R417))=0</formula>
    </cfRule>
  </conditionalFormatting>
  <conditionalFormatting sqref="S446:S449 X446:X449 U446:V449 Z446:AA449 S453:S457 X453:X457 U453:V457 Z453:AA457 AC446:AE449 AC453:AE457 AG453:AG457 AG446:AG449">
    <cfRule type="containsBlanks" dxfId="57" priority="61">
      <formula>LEN(TRIM(S446))=0</formula>
    </cfRule>
  </conditionalFormatting>
  <conditionalFormatting sqref="S446 X446 U446:V446 Z446:AA446 AC446:AE446 AG446">
    <cfRule type="containsBlanks" dxfId="56" priority="60">
      <formula>LEN(TRIM(S446))=0</formula>
    </cfRule>
  </conditionalFormatting>
  <conditionalFormatting sqref="S447:S449 X447:X449 U447:V449 Z447:AA449 AC447:AE449 AG447:AG449">
    <cfRule type="containsBlanks" dxfId="55" priority="59">
      <formula>LEN(TRIM(S447))=0</formula>
    </cfRule>
  </conditionalFormatting>
  <conditionalFormatting sqref="S450:S452 X450:X452 U450:V452 Z450:AA452 AC450:AE452 AG450:AG452">
    <cfRule type="containsBlanks" dxfId="54" priority="57">
      <formula>LEN(TRIM(S450))=0</formula>
    </cfRule>
  </conditionalFormatting>
  <conditionalFormatting sqref="S450:S452 X450:X452 U450:V452 Z450:AA452 AC450:AE452 AG450:AG452">
    <cfRule type="containsBlanks" dxfId="53" priority="58">
      <formula>LEN(TRIM(S450))=0</formula>
    </cfRule>
  </conditionalFormatting>
  <conditionalFormatting sqref="R446:R449 W446:W449 AB446:AB449 R453:R457 W453:W457 AB453:AB457 T446:T449 Y446:Y449 T453:T457 Y453:Y457">
    <cfRule type="containsBlanks" dxfId="52" priority="56">
      <formula>LEN(TRIM(R446))=0</formula>
    </cfRule>
  </conditionalFormatting>
  <conditionalFormatting sqref="R446 W446 AB446 T446 Y446">
    <cfRule type="containsBlanks" dxfId="51" priority="55">
      <formula>LEN(TRIM(R446))=0</formula>
    </cfRule>
  </conditionalFormatting>
  <conditionalFormatting sqref="R447:R449 W447:W449 AB447:AB449 T447:T449 Y447:Y449">
    <cfRule type="containsBlanks" dxfId="50" priority="54">
      <formula>LEN(TRIM(R447))=0</formula>
    </cfRule>
  </conditionalFormatting>
  <conditionalFormatting sqref="R450:R452 W450:W452 AB450:AB452 T450:T452 Y450:Y452">
    <cfRule type="containsBlanks" dxfId="49" priority="52">
      <formula>LEN(TRIM(R450))=0</formula>
    </cfRule>
  </conditionalFormatting>
  <conditionalFormatting sqref="R450:R452 W450:W452 AB450:AB452 T450:T452 Y450:Y452">
    <cfRule type="containsBlanks" dxfId="48" priority="53">
      <formula>LEN(TRIM(R450))=0</formula>
    </cfRule>
  </conditionalFormatting>
  <conditionalFormatting sqref="R459:AE460 AG459:AG460">
    <cfRule type="containsBlanks" dxfId="47" priority="51">
      <formula>LEN(TRIM(R459))=0</formula>
    </cfRule>
  </conditionalFormatting>
  <conditionalFormatting sqref="R495:R508 X495:X508">
    <cfRule type="containsBlanks" dxfId="46" priority="50">
      <formula>LEN(TRIM(R495))=0</formula>
    </cfRule>
  </conditionalFormatting>
  <conditionalFormatting sqref="R506:R507 X506:X507">
    <cfRule type="containsBlanks" dxfId="45" priority="49">
      <formula>LEN(TRIM(R506))=0</formula>
    </cfRule>
  </conditionalFormatting>
  <conditionalFormatting sqref="S495:S508 Y495:Y508">
    <cfRule type="containsBlanks" dxfId="44" priority="48">
      <formula>LEN(TRIM(S495))=0</formula>
    </cfRule>
  </conditionalFormatting>
  <conditionalFormatting sqref="S506:S507 Y506:Y507">
    <cfRule type="containsBlanks" dxfId="43" priority="47">
      <formula>LEN(TRIM(S506))=0</formula>
    </cfRule>
  </conditionalFormatting>
  <conditionalFormatting sqref="T495:T508 Z495:Z508 V495:V508 AB495:AB508">
    <cfRule type="containsBlanks" dxfId="42" priority="46">
      <formula>LEN(TRIM(T495))=0</formula>
    </cfRule>
  </conditionalFormatting>
  <conditionalFormatting sqref="T506:T507 Z506:Z507 V506:V507 AB506:AB507">
    <cfRule type="containsBlanks" dxfId="41" priority="45">
      <formula>LEN(TRIM(T506))=0</formula>
    </cfRule>
  </conditionalFormatting>
  <conditionalFormatting sqref="U495:U508 AA495:AA508 W495:W508 AC495:AE508 AG495:AG508">
    <cfRule type="containsBlanks" dxfId="40" priority="44">
      <formula>LEN(TRIM(U495))=0</formula>
    </cfRule>
  </conditionalFormatting>
  <conditionalFormatting sqref="U506:U507 AA506:AA507 W506:W507 AC506:AE507 AG506:AG507">
    <cfRule type="containsBlanks" dxfId="39" priority="43">
      <formula>LEN(TRIM(U506))=0</formula>
    </cfRule>
  </conditionalFormatting>
  <conditionalFormatting sqref="R512:AE514 AG512:AG514">
    <cfRule type="containsBlanks" dxfId="38" priority="42">
      <formula>LEN(TRIM(R512))=0</formula>
    </cfRule>
  </conditionalFormatting>
  <conditionalFormatting sqref="R524:S524 R525:AE525 V524 X524:Z524 AB524:AD524 AG525">
    <cfRule type="containsBlanks" dxfId="37" priority="41">
      <formula>LEN(TRIM(R524))=0</formula>
    </cfRule>
  </conditionalFormatting>
  <conditionalFormatting sqref="S524:S525 V524:V525 Y524:Y525 AB524:AB525">
    <cfRule type="containsBlanks" dxfId="36" priority="40">
      <formula>LEN(TRIM(S524))=0</formula>
    </cfRule>
  </conditionalFormatting>
  <conditionalFormatting sqref="R538:AE539 AG538:AG539 R529:AE529 R541:S552 R531:S537 V531:V537 V541:V552 X531:Z537 X541:Z552 AB531:AD537 AB541:AD552 AG529">
    <cfRule type="containsBlanks" dxfId="35" priority="39">
      <formula>LEN(TRIM(R529))=0</formula>
    </cfRule>
  </conditionalFormatting>
  <conditionalFormatting sqref="S529 X529 U529:V529 Z529:AA529 AC538:AE539 AG538:AG539 AC529:AE529 Z538:AA539 U538:V539 X531:X539 S531:S539 AC541:AD552 S541:S552 X541:X552 V541:V552 Z541:Z552 V531:V537 Z531:Z537 AC531:AD537 AG529">
    <cfRule type="containsBlanks" dxfId="34" priority="37">
      <formula>LEN(TRIM(S529))=0</formula>
    </cfRule>
  </conditionalFormatting>
  <conditionalFormatting sqref="R529 W529 AB529 T529 Y529 Y531:Y539 T538:T539 AB531:AB539 W538:W539 R531:R539 R541:R552 AB541:AB552 Y541:Y552">
    <cfRule type="containsBlanks" dxfId="33" priority="38">
      <formula>LEN(TRIM(R529))=0</formula>
    </cfRule>
  </conditionalFormatting>
  <conditionalFormatting sqref="R529 W529 AB529 T529 Y529 Y531:Y537 AB531:AB537 R531:R537">
    <cfRule type="containsBlanks" dxfId="32" priority="36">
      <formula>LEN(TRIM(R529))=0</formula>
    </cfRule>
  </conditionalFormatting>
  <conditionalFormatting sqref="R538:R539 W538:W539 AB538:AB539 T538:T539 Y538:Y539 Y541:Y552 AB541:AB552 R541:R552">
    <cfRule type="containsBlanks" dxfId="31" priority="35">
      <formula>LEN(TRIM(R538))=0</formula>
    </cfRule>
  </conditionalFormatting>
  <conditionalFormatting sqref="T560:W568 Z560:AE568 AG560:AG568">
    <cfRule type="containsBlanks" dxfId="30" priority="34">
      <formula>LEN(TRIM(T560))=0</formula>
    </cfRule>
  </conditionalFormatting>
  <conditionalFormatting sqref="R560:R568 X560:X568">
    <cfRule type="containsBlanks" dxfId="29" priority="33">
      <formula>LEN(TRIM(R560))=0</formula>
    </cfRule>
  </conditionalFormatting>
  <conditionalFormatting sqref="T570:T571 X570:X571 AB570:AB571">
    <cfRule type="containsBlanks" dxfId="28" priority="30">
      <formula>LEN(TRIM(T570))=0</formula>
    </cfRule>
  </conditionalFormatting>
  <conditionalFormatting sqref="U570:U571 Y570:Y571 AC570:AE571 AG570:AG571">
    <cfRule type="containsBlanks" dxfId="27" priority="29">
      <formula>LEN(TRIM(U570))=0</formula>
    </cfRule>
  </conditionalFormatting>
  <conditionalFormatting sqref="S573:U573 X573:Z573 AC573:AE573 AG573">
    <cfRule type="containsBlanks" dxfId="26" priority="28">
      <formula>LEN(TRIM(S573))=0</formula>
    </cfRule>
  </conditionalFormatting>
  <conditionalFormatting sqref="S573 X573 U573 Z573 AC573:AE573 AG573">
    <cfRule type="containsBlanks" dxfId="25" priority="26">
      <formula>LEN(TRIM(S573))=0</formula>
    </cfRule>
  </conditionalFormatting>
  <conditionalFormatting sqref="T573 Y573">
    <cfRule type="containsBlanks" dxfId="24" priority="27">
      <formula>LEN(TRIM(T573))=0</formula>
    </cfRule>
  </conditionalFormatting>
  <conditionalFormatting sqref="T573 Y573">
    <cfRule type="containsBlanks" dxfId="23" priority="25">
      <formula>LEN(TRIM(T573))=0</formula>
    </cfRule>
  </conditionalFormatting>
  <conditionalFormatting sqref="V573 AA573 R575:S582 V575:V582 X575:Z582 AB575:AD582">
    <cfRule type="containsBlanks" dxfId="22" priority="24">
      <formula>LEN(TRIM(R573))=0</formula>
    </cfRule>
  </conditionalFormatting>
  <conditionalFormatting sqref="V573 AA573 R575:S582 V575:V582 X575:Z582 AB575:AD582">
    <cfRule type="containsBlanks" dxfId="21" priority="23">
      <formula>LEN(TRIM(R573))=0</formula>
    </cfRule>
  </conditionalFormatting>
  <conditionalFormatting sqref="R573 W573 AB573">
    <cfRule type="containsBlanks" dxfId="20" priority="22">
      <formula>LEN(TRIM(R573))=0</formula>
    </cfRule>
  </conditionalFormatting>
  <conditionalFormatting sqref="R573 W573 AB573">
    <cfRule type="containsBlanks" dxfId="19" priority="21">
      <formula>LEN(TRIM(R573))=0</formula>
    </cfRule>
  </conditionalFormatting>
  <conditionalFormatting sqref="R583:R596 X583:X596 T583:T596 Z583:Z596 V583:V596 AB583:AB596">
    <cfRule type="containsBlanks" dxfId="18" priority="20">
      <formula>LEN(TRIM(R583))=0</formula>
    </cfRule>
  </conditionalFormatting>
  <conditionalFormatting sqref="R583:R596 X583:X596 T583:T596 Z583:Z596 V583:V596 AB583:AB596">
    <cfRule type="containsBlanks" dxfId="17" priority="19">
      <formula>LEN(TRIM(R583))=0</formula>
    </cfRule>
  </conditionalFormatting>
  <conditionalFormatting sqref="S583:S596 Y583:Y596 U583:U596 AA583:AA596 W583:W596 AC583:AE596 AG583:AG596">
    <cfRule type="containsBlanks" dxfId="16" priority="18">
      <formula>LEN(TRIM(S583))=0</formula>
    </cfRule>
  </conditionalFormatting>
  <conditionalFormatting sqref="S583:S596 Y583:Y596 U583:U596 AA583:AA596 W583:W596 AC583:AE596 AG583:AG596">
    <cfRule type="containsBlanks" dxfId="15" priority="17">
      <formula>LEN(TRIM(S583))=0</formula>
    </cfRule>
  </conditionalFormatting>
  <conditionalFormatting sqref="R600 X600 T600 Z600 V600 AB600">
    <cfRule type="containsBlanks" dxfId="14" priority="16">
      <formula>LEN(TRIM(R600))=0</formula>
    </cfRule>
  </conditionalFormatting>
  <conditionalFormatting sqref="R599 X599 T599 Z599 V599 AB599">
    <cfRule type="containsBlanks" dxfId="13" priority="15">
      <formula>LEN(TRIM(R599))=0</formula>
    </cfRule>
  </conditionalFormatting>
  <conditionalFormatting sqref="R598 X598 T598 Z598 V598 AB598">
    <cfRule type="containsBlanks" dxfId="12" priority="14">
      <formula>LEN(TRIM(R598))=0</formula>
    </cfRule>
  </conditionalFormatting>
  <conditionalFormatting sqref="R598:R599 X598:X599 T598:T599 Z598:Z599 V598:V599 AB598:AB599">
    <cfRule type="containsBlanks" dxfId="11" priority="13">
      <formula>LEN(TRIM(R598))=0</formula>
    </cfRule>
  </conditionalFormatting>
  <conditionalFormatting sqref="R600 X600 T600 Z600 V600 AB600">
    <cfRule type="containsBlanks" dxfId="10" priority="12">
      <formula>LEN(TRIM(R600))=0</formula>
    </cfRule>
  </conditionalFormatting>
  <conditionalFormatting sqref="S600 Y600 U600 AA600 W600 AC600:AE600 AG600:AG601">
    <cfRule type="containsBlanks" dxfId="9" priority="11">
      <formula>LEN(TRIM(S600))=0</formula>
    </cfRule>
  </conditionalFormatting>
  <conditionalFormatting sqref="S599 Y599 U599 AA599 W599 AC599:AE599 AG599">
    <cfRule type="containsBlanks" dxfId="8" priority="10">
      <formula>LEN(TRIM(S599))=0</formula>
    </cfRule>
  </conditionalFormatting>
  <conditionalFormatting sqref="S598 Y598 U598 AA598 W598 AC598:AE598 AG598">
    <cfRule type="containsBlanks" dxfId="7" priority="9">
      <formula>LEN(TRIM(S598))=0</formula>
    </cfRule>
  </conditionalFormatting>
  <conditionalFormatting sqref="S598:S599 Y598:Y599 U598:U599 AA598:AA599 W598:W599 AC598:AE599 AG598:AG599">
    <cfRule type="containsBlanks" dxfId="6" priority="8">
      <formula>LEN(TRIM(S598))=0</formula>
    </cfRule>
  </conditionalFormatting>
  <conditionalFormatting sqref="S600 Y600 U600 AA600 W600 AC600:AE600 AG600:AG601">
    <cfRule type="containsBlanks" dxfId="5" priority="7">
      <formula>LEN(TRIM(S600))=0</formula>
    </cfRule>
  </conditionalFormatting>
  <conditionalFormatting sqref="R602:AE602 AG602:AG603">
    <cfRule type="containsBlanks" dxfId="4" priority="6">
      <formula>LEN(TRIM(R602))=0</formula>
    </cfRule>
  </conditionalFormatting>
  <conditionalFormatting sqref="S602 Y602 U602 AA602 W602 AC602:AE602 AG602:AG603">
    <cfRule type="containsBlanks" dxfId="3" priority="5">
      <formula>LEN(TRIM(S602))=0</formula>
    </cfRule>
  </conditionalFormatting>
  <conditionalFormatting sqref="R604:AE608 AG604:AG608">
    <cfRule type="containsBlanks" dxfId="2" priority="4">
      <formula>LEN(TRIM(R604))=0</formula>
    </cfRule>
  </conditionalFormatting>
  <conditionalFormatting sqref="S604:S608 Y604:Y608 U604:U608 AA604:AA608 W604:W608 AC604:AE608 AG604:AG608">
    <cfRule type="containsBlanks" dxfId="1" priority="3">
      <formula>LEN(TRIM(S604))=0</formula>
    </cfRule>
  </conditionalFormatting>
  <conditionalFormatting sqref="R613:R625 X613:X625">
    <cfRule type="containsBlanks" dxfId="0" priority="2">
      <formula>LEN(TRIM(R613))=0</formula>
    </cfRule>
  </conditionalFormatting>
  <printOptions horizontalCentered="1"/>
  <pageMargins left="0.39370078740157483" right="0.19685039370078741" top="0.78740157480314965" bottom="0.78740157480314965" header="0.51181102362204722" footer="0.51181102362204722"/>
  <pageSetup paperSize="9" scale="26" fitToHeight="0" orientation="landscape" r:id="rId1"/>
  <headerFooter differentFirst="1" alignWithMargins="0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 Г ОС</vt:lpstr>
      <vt:lpstr>'3 Г ОС'!Область_печати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2022-03-24T05:26:51Z</dcterms:created>
  <dcterms:modified xsi:type="dcterms:W3CDTF">2022-03-24T06:59:39Z</dcterms:modified>
</cp:coreProperties>
</file>