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1\Отчет 4 квартал 2021\Годовой\Папка 1_Отчетность АО ДГК за 2021 год\"/>
    </mc:Choice>
  </mc:AlternateContent>
  <bookViews>
    <workbookView xWindow="0" yWindow="0" windowWidth="28800" windowHeight="10500"/>
  </bookViews>
  <sheets>
    <sheet name="1 Г ф" sheetId="1" r:id="rId1"/>
  </sheets>
  <definedNames>
    <definedName name="_xlnm._FilterDatabase" localSheetId="0" hidden="1">'1 Г ф'!$A$19:$AI$625</definedName>
    <definedName name="Z_312F225E_EFE3_455A_A167_B1F3199E1635_.wvu.FilterData" localSheetId="0" hidden="1">'1 Г ф'!$A$20:$AI$625</definedName>
    <definedName name="Z_312F225E_EFE3_455A_A167_B1F3199E1635_.wvu.PrintArea" localSheetId="0" hidden="1">'1 Г ф'!$A$1:$AC$627</definedName>
    <definedName name="_xlnm.Print_Area" localSheetId="0">'1 Г ф'!$A$1:$AC$625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619" i="1" l="1"/>
  <c r="Y619" i="1"/>
  <c r="W619" i="1"/>
  <c r="U619" i="1"/>
  <c r="S619" i="1"/>
  <c r="R619" i="1"/>
  <c r="Q619" i="1"/>
  <c r="P619" i="1"/>
  <c r="O619" i="1"/>
  <c r="N619" i="1"/>
  <c r="M619" i="1"/>
  <c r="L619" i="1"/>
  <c r="K619" i="1"/>
  <c r="J619" i="1"/>
  <c r="I619" i="1"/>
  <c r="H619" i="1"/>
  <c r="G619" i="1"/>
  <c r="F619" i="1"/>
  <c r="D619" i="1"/>
  <c r="AA613" i="1"/>
  <c r="AA612" i="1" s="1"/>
  <c r="Y613" i="1"/>
  <c r="Y612" i="1" s="1"/>
  <c r="W613" i="1"/>
  <c r="U613" i="1"/>
  <c r="U612" i="1" s="1"/>
  <c r="S613" i="1"/>
  <c r="S612" i="1" s="1"/>
  <c r="R613" i="1"/>
  <c r="Q613" i="1"/>
  <c r="Q612" i="1" s="1"/>
  <c r="P613" i="1"/>
  <c r="P612" i="1" s="1"/>
  <c r="O613" i="1"/>
  <c r="O612" i="1" s="1"/>
  <c r="N613" i="1"/>
  <c r="M613" i="1"/>
  <c r="L613" i="1"/>
  <c r="L612" i="1" s="1"/>
  <c r="K613" i="1"/>
  <c r="K612" i="1" s="1"/>
  <c r="J613" i="1"/>
  <c r="J612" i="1" s="1"/>
  <c r="I613" i="1"/>
  <c r="I612" i="1" s="1"/>
  <c r="H613" i="1"/>
  <c r="H612" i="1" s="1"/>
  <c r="G613" i="1"/>
  <c r="G612" i="1" s="1"/>
  <c r="F613" i="1"/>
  <c r="F612" i="1" s="1"/>
  <c r="W612" i="1"/>
  <c r="R612" i="1"/>
  <c r="N612" i="1"/>
  <c r="M612" i="1"/>
  <c r="AA611" i="1"/>
  <c r="AB611" i="1" s="1"/>
  <c r="Y611" i="1"/>
  <c r="Z611" i="1" s="1"/>
  <c r="W611" i="1"/>
  <c r="U611" i="1"/>
  <c r="M611" i="1"/>
  <c r="H611" i="1"/>
  <c r="AA610" i="1"/>
  <c r="Y610" i="1"/>
  <c r="Z610" i="1" s="1"/>
  <c r="W610" i="1"/>
  <c r="U610" i="1"/>
  <c r="M610" i="1"/>
  <c r="H610" i="1"/>
  <c r="AA609" i="1"/>
  <c r="AB609" i="1" s="1"/>
  <c r="Y609" i="1"/>
  <c r="Z609" i="1" s="1"/>
  <c r="W609" i="1"/>
  <c r="U609" i="1"/>
  <c r="M609" i="1"/>
  <c r="R609" i="1" s="1"/>
  <c r="H609" i="1"/>
  <c r="AA608" i="1"/>
  <c r="AB608" i="1" s="1"/>
  <c r="Y608" i="1"/>
  <c r="Z608" i="1" s="1"/>
  <c r="W608" i="1"/>
  <c r="U608" i="1"/>
  <c r="M608" i="1"/>
  <c r="H608" i="1"/>
  <c r="Q607" i="1"/>
  <c r="Q603" i="1" s="1"/>
  <c r="P607" i="1"/>
  <c r="P603" i="1" s="1"/>
  <c r="O607" i="1"/>
  <c r="O603" i="1" s="1"/>
  <c r="N607" i="1"/>
  <c r="N603" i="1" s="1"/>
  <c r="L607" i="1"/>
  <c r="L603" i="1" s="1"/>
  <c r="K607" i="1"/>
  <c r="K603" i="1" s="1"/>
  <c r="J607" i="1"/>
  <c r="J603" i="1" s="1"/>
  <c r="I607" i="1"/>
  <c r="I603" i="1" s="1"/>
  <c r="G607" i="1"/>
  <c r="G603" i="1" s="1"/>
  <c r="F607" i="1"/>
  <c r="F603" i="1" s="1"/>
  <c r="D607" i="1"/>
  <c r="D603" i="1" s="1"/>
  <c r="AA598" i="1"/>
  <c r="Y598" i="1"/>
  <c r="W598" i="1"/>
  <c r="U598" i="1"/>
  <c r="S598" i="1"/>
  <c r="R598" i="1"/>
  <c r="Q598" i="1"/>
  <c r="P598" i="1"/>
  <c r="O598" i="1"/>
  <c r="N598" i="1"/>
  <c r="M598" i="1"/>
  <c r="L598" i="1"/>
  <c r="K598" i="1"/>
  <c r="J598" i="1"/>
  <c r="I598" i="1"/>
  <c r="H598" i="1"/>
  <c r="G598" i="1"/>
  <c r="F598" i="1"/>
  <c r="D598" i="1"/>
  <c r="AA596" i="1"/>
  <c r="AA595" i="1" s="1"/>
  <c r="Y596" i="1"/>
  <c r="Y595" i="1" s="1"/>
  <c r="Y590" i="1" s="1"/>
  <c r="W596" i="1"/>
  <c r="W595" i="1" s="1"/>
  <c r="W590" i="1" s="1"/>
  <c r="U596" i="1"/>
  <c r="U595" i="1" s="1"/>
  <c r="U590" i="1" s="1"/>
  <c r="M596" i="1"/>
  <c r="R596" i="1" s="1"/>
  <c r="R595" i="1" s="1"/>
  <c r="R590" i="1" s="1"/>
  <c r="H596" i="1"/>
  <c r="H595" i="1" s="1"/>
  <c r="H590" i="1" s="1"/>
  <c r="Q595" i="1"/>
  <c r="Q590" i="1" s="1"/>
  <c r="P595" i="1"/>
  <c r="P590" i="1" s="1"/>
  <c r="O595" i="1"/>
  <c r="O590" i="1" s="1"/>
  <c r="N595" i="1"/>
  <c r="N590" i="1" s="1"/>
  <c r="L595" i="1"/>
  <c r="L590" i="1" s="1"/>
  <c r="K595" i="1"/>
  <c r="K590" i="1" s="1"/>
  <c r="J595" i="1"/>
  <c r="J590" i="1" s="1"/>
  <c r="I595" i="1"/>
  <c r="I590" i="1" s="1"/>
  <c r="G595" i="1"/>
  <c r="G590" i="1" s="1"/>
  <c r="F595" i="1"/>
  <c r="F590" i="1" s="1"/>
  <c r="D595" i="1"/>
  <c r="D590" i="1" s="1"/>
  <c r="AA587" i="1"/>
  <c r="Y587" i="1"/>
  <c r="W587" i="1"/>
  <c r="U587" i="1"/>
  <c r="S587" i="1"/>
  <c r="R587" i="1"/>
  <c r="Q587" i="1"/>
  <c r="P587" i="1"/>
  <c r="O587" i="1"/>
  <c r="N587" i="1"/>
  <c r="M587" i="1"/>
  <c r="L587" i="1"/>
  <c r="K587" i="1"/>
  <c r="J587" i="1"/>
  <c r="I587" i="1"/>
  <c r="H587" i="1"/>
  <c r="G587" i="1"/>
  <c r="F587" i="1"/>
  <c r="D587" i="1"/>
  <c r="AA584" i="1"/>
  <c r="Y584" i="1"/>
  <c r="W584" i="1"/>
  <c r="U584" i="1"/>
  <c r="S584" i="1"/>
  <c r="R584" i="1"/>
  <c r="Q584" i="1"/>
  <c r="P584" i="1"/>
  <c r="O584" i="1"/>
  <c r="N584" i="1"/>
  <c r="M584" i="1"/>
  <c r="L584" i="1"/>
  <c r="K584" i="1"/>
  <c r="J584" i="1"/>
  <c r="I584" i="1"/>
  <c r="H584" i="1"/>
  <c r="G584" i="1"/>
  <c r="F584" i="1"/>
  <c r="D584" i="1"/>
  <c r="AA581" i="1"/>
  <c r="AB581" i="1" s="1"/>
  <c r="Y581" i="1"/>
  <c r="Z581" i="1" s="1"/>
  <c r="W581" i="1"/>
  <c r="U581" i="1"/>
  <c r="M581" i="1"/>
  <c r="R581" i="1" s="1"/>
  <c r="H581" i="1"/>
  <c r="AA580" i="1"/>
  <c r="AB580" i="1" s="1"/>
  <c r="Y580" i="1"/>
  <c r="Z580" i="1" s="1"/>
  <c r="W580" i="1"/>
  <c r="U580" i="1"/>
  <c r="M580" i="1"/>
  <c r="H580" i="1"/>
  <c r="AA579" i="1"/>
  <c r="Y579" i="1"/>
  <c r="Z579" i="1" s="1"/>
  <c r="W579" i="1"/>
  <c r="U579" i="1"/>
  <c r="M579" i="1"/>
  <c r="R579" i="1" s="1"/>
  <c r="H579" i="1"/>
  <c r="AA578" i="1"/>
  <c r="AB578" i="1" s="1"/>
  <c r="Y578" i="1"/>
  <c r="Z578" i="1" s="1"/>
  <c r="W578" i="1"/>
  <c r="U578" i="1"/>
  <c r="M578" i="1"/>
  <c r="R578" i="1" s="1"/>
  <c r="H578" i="1"/>
  <c r="AA577" i="1"/>
  <c r="AB577" i="1" s="1"/>
  <c r="Y577" i="1"/>
  <c r="Z577" i="1" s="1"/>
  <c r="W577" i="1"/>
  <c r="U577" i="1"/>
  <c r="M577" i="1"/>
  <c r="R577" i="1" s="1"/>
  <c r="H577" i="1"/>
  <c r="M576" i="1"/>
  <c r="AA575" i="1"/>
  <c r="AB575" i="1" s="1"/>
  <c r="Y575" i="1"/>
  <c r="W575" i="1"/>
  <c r="U575" i="1"/>
  <c r="M575" i="1"/>
  <c r="H575" i="1"/>
  <c r="AA574" i="1"/>
  <c r="Y574" i="1"/>
  <c r="W574" i="1"/>
  <c r="U574" i="1"/>
  <c r="M574" i="1"/>
  <c r="H574" i="1"/>
  <c r="Q573" i="1"/>
  <c r="P573" i="1"/>
  <c r="O573" i="1"/>
  <c r="N573" i="1"/>
  <c r="L573" i="1"/>
  <c r="K573" i="1"/>
  <c r="J573" i="1"/>
  <c r="I573" i="1"/>
  <c r="G573" i="1"/>
  <c r="F573" i="1"/>
  <c r="D573" i="1"/>
  <c r="AA571" i="1"/>
  <c r="Y571" i="1"/>
  <c r="W571" i="1"/>
  <c r="W570" i="1" s="1"/>
  <c r="W566" i="1" s="1"/>
  <c r="U571" i="1"/>
  <c r="U570" i="1" s="1"/>
  <c r="U566" i="1" s="1"/>
  <c r="M571" i="1"/>
  <c r="M570" i="1" s="1"/>
  <c r="M566" i="1" s="1"/>
  <c r="H571" i="1"/>
  <c r="H570" i="1" s="1"/>
  <c r="H566" i="1" s="1"/>
  <c r="Q570" i="1"/>
  <c r="Q566" i="1" s="1"/>
  <c r="P570" i="1"/>
  <c r="P566" i="1" s="1"/>
  <c r="O570" i="1"/>
  <c r="O566" i="1" s="1"/>
  <c r="N570" i="1"/>
  <c r="N566" i="1" s="1"/>
  <c r="L570" i="1"/>
  <c r="L566" i="1" s="1"/>
  <c r="K570" i="1"/>
  <c r="K566" i="1" s="1"/>
  <c r="J570" i="1"/>
  <c r="J566" i="1" s="1"/>
  <c r="I570" i="1"/>
  <c r="I566" i="1" s="1"/>
  <c r="G570" i="1"/>
  <c r="G566" i="1" s="1"/>
  <c r="F570" i="1"/>
  <c r="F566" i="1" s="1"/>
  <c r="D570" i="1"/>
  <c r="D566" i="1" s="1"/>
  <c r="AA560" i="1"/>
  <c r="AA559" i="1" s="1"/>
  <c r="Y560" i="1"/>
  <c r="Y559" i="1" s="1"/>
  <c r="W560" i="1"/>
  <c r="W559" i="1" s="1"/>
  <c r="U560" i="1"/>
  <c r="U559" i="1" s="1"/>
  <c r="S560" i="1"/>
  <c r="S559" i="1" s="1"/>
  <c r="R560" i="1"/>
  <c r="R559" i="1" s="1"/>
  <c r="Q560" i="1"/>
  <c r="Q559" i="1" s="1"/>
  <c r="P560" i="1"/>
  <c r="P559" i="1" s="1"/>
  <c r="O560" i="1"/>
  <c r="O559" i="1" s="1"/>
  <c r="N560" i="1"/>
  <c r="N559" i="1" s="1"/>
  <c r="M560" i="1"/>
  <c r="M559" i="1" s="1"/>
  <c r="L560" i="1"/>
  <c r="L559" i="1" s="1"/>
  <c r="K560" i="1"/>
  <c r="K559" i="1" s="1"/>
  <c r="J560" i="1"/>
  <c r="J559" i="1" s="1"/>
  <c r="I560" i="1"/>
  <c r="I559" i="1" s="1"/>
  <c r="H560" i="1"/>
  <c r="H559" i="1" s="1"/>
  <c r="G560" i="1"/>
  <c r="G559" i="1" s="1"/>
  <c r="F560" i="1"/>
  <c r="F559" i="1" s="1"/>
  <c r="D559" i="1"/>
  <c r="M558" i="1"/>
  <c r="AA557" i="1"/>
  <c r="AB557" i="1" s="1"/>
  <c r="Y557" i="1"/>
  <c r="Z557" i="1" s="1"/>
  <c r="W557" i="1"/>
  <c r="U557" i="1"/>
  <c r="M557" i="1"/>
  <c r="H557" i="1"/>
  <c r="AA556" i="1"/>
  <c r="AB556" i="1" s="1"/>
  <c r="Y556" i="1"/>
  <c r="Z556" i="1" s="1"/>
  <c r="W556" i="1"/>
  <c r="U556" i="1"/>
  <c r="M556" i="1"/>
  <c r="H556" i="1"/>
  <c r="AA555" i="1"/>
  <c r="AB555" i="1" s="1"/>
  <c r="Y555" i="1"/>
  <c r="Z555" i="1" s="1"/>
  <c r="W555" i="1"/>
  <c r="U555" i="1"/>
  <c r="M555" i="1"/>
  <c r="H555" i="1"/>
  <c r="AA554" i="1"/>
  <c r="AB554" i="1" s="1"/>
  <c r="Y554" i="1"/>
  <c r="Z554" i="1" s="1"/>
  <c r="W554" i="1"/>
  <c r="U554" i="1"/>
  <c r="M554" i="1"/>
  <c r="R554" i="1" s="1"/>
  <c r="H554" i="1"/>
  <c r="AA553" i="1"/>
  <c r="AB553" i="1" s="1"/>
  <c r="Y553" i="1"/>
  <c r="Z553" i="1" s="1"/>
  <c r="W553" i="1"/>
  <c r="U553" i="1"/>
  <c r="M553" i="1"/>
  <c r="R553" i="1" s="1"/>
  <c r="H553" i="1"/>
  <c r="AA552" i="1"/>
  <c r="AB552" i="1" s="1"/>
  <c r="Y552" i="1"/>
  <c r="Z552" i="1" s="1"/>
  <c r="W552" i="1"/>
  <c r="U552" i="1"/>
  <c r="M552" i="1"/>
  <c r="H552" i="1"/>
  <c r="AA551" i="1"/>
  <c r="AB551" i="1" s="1"/>
  <c r="Y551" i="1"/>
  <c r="Z551" i="1" s="1"/>
  <c r="W551" i="1"/>
  <c r="U551" i="1"/>
  <c r="M551" i="1"/>
  <c r="H551" i="1"/>
  <c r="AA550" i="1"/>
  <c r="AB550" i="1" s="1"/>
  <c r="Y550" i="1"/>
  <c r="Z550" i="1" s="1"/>
  <c r="W550" i="1"/>
  <c r="U550" i="1"/>
  <c r="M550" i="1"/>
  <c r="R550" i="1" s="1"/>
  <c r="H550" i="1"/>
  <c r="AA549" i="1"/>
  <c r="AB549" i="1" s="1"/>
  <c r="Y549" i="1"/>
  <c r="Z549" i="1" s="1"/>
  <c r="W549" i="1"/>
  <c r="U549" i="1"/>
  <c r="M549" i="1"/>
  <c r="H549" i="1"/>
  <c r="AA548" i="1"/>
  <c r="AB548" i="1" s="1"/>
  <c r="Y548" i="1"/>
  <c r="Z548" i="1" s="1"/>
  <c r="W548" i="1"/>
  <c r="U548" i="1"/>
  <c r="M548" i="1"/>
  <c r="H548" i="1"/>
  <c r="AA547" i="1"/>
  <c r="Y547" i="1"/>
  <c r="Z547" i="1" s="1"/>
  <c r="W547" i="1"/>
  <c r="U547" i="1"/>
  <c r="M547" i="1"/>
  <c r="H547" i="1"/>
  <c r="AA546" i="1"/>
  <c r="AB546" i="1" s="1"/>
  <c r="Y546" i="1"/>
  <c r="Z546" i="1" s="1"/>
  <c r="W546" i="1"/>
  <c r="U546" i="1"/>
  <c r="M546" i="1"/>
  <c r="R546" i="1" s="1"/>
  <c r="H546" i="1"/>
  <c r="AA545" i="1"/>
  <c r="AB545" i="1" s="1"/>
  <c r="Y545" i="1"/>
  <c r="Z545" i="1" s="1"/>
  <c r="W545" i="1"/>
  <c r="U545" i="1"/>
  <c r="M545" i="1"/>
  <c r="H545" i="1"/>
  <c r="AA544" i="1"/>
  <c r="AB544" i="1" s="1"/>
  <c r="Y544" i="1"/>
  <c r="Z544" i="1" s="1"/>
  <c r="W544" i="1"/>
  <c r="U544" i="1"/>
  <c r="M544" i="1"/>
  <c r="H544" i="1"/>
  <c r="AA543" i="1"/>
  <c r="AB543" i="1" s="1"/>
  <c r="Y543" i="1"/>
  <c r="Z543" i="1" s="1"/>
  <c r="W543" i="1"/>
  <c r="U543" i="1"/>
  <c r="M543" i="1"/>
  <c r="H543" i="1"/>
  <c r="AA542" i="1"/>
  <c r="AB542" i="1" s="1"/>
  <c r="Y542" i="1"/>
  <c r="Z542" i="1" s="1"/>
  <c r="W542" i="1"/>
  <c r="U542" i="1"/>
  <c r="M542" i="1"/>
  <c r="R542" i="1" s="1"/>
  <c r="H542" i="1"/>
  <c r="AA541" i="1"/>
  <c r="AB541" i="1" s="1"/>
  <c r="Y541" i="1"/>
  <c r="W541" i="1"/>
  <c r="U541" i="1"/>
  <c r="M541" i="1"/>
  <c r="H541" i="1"/>
  <c r="AA540" i="1"/>
  <c r="AB540" i="1" s="1"/>
  <c r="Y540" i="1"/>
  <c r="Z540" i="1" s="1"/>
  <c r="W540" i="1"/>
  <c r="U540" i="1"/>
  <c r="M540" i="1"/>
  <c r="H540" i="1"/>
  <c r="Q539" i="1"/>
  <c r="P539" i="1"/>
  <c r="O539" i="1"/>
  <c r="N539" i="1"/>
  <c r="L539" i="1"/>
  <c r="K539" i="1"/>
  <c r="J539" i="1"/>
  <c r="I539" i="1"/>
  <c r="G539" i="1"/>
  <c r="F539" i="1"/>
  <c r="D539" i="1"/>
  <c r="AA536" i="1"/>
  <c r="AB536" i="1" s="1"/>
  <c r="Y536" i="1"/>
  <c r="Z536" i="1" s="1"/>
  <c r="W536" i="1"/>
  <c r="U536" i="1"/>
  <c r="M536" i="1"/>
  <c r="R536" i="1" s="1"/>
  <c r="H536" i="1"/>
  <c r="AA535" i="1"/>
  <c r="AB535" i="1" s="1"/>
  <c r="Y535" i="1"/>
  <c r="W535" i="1"/>
  <c r="U535" i="1"/>
  <c r="M535" i="1"/>
  <c r="H535" i="1"/>
  <c r="M534" i="1"/>
  <c r="AA533" i="1"/>
  <c r="AB533" i="1" s="1"/>
  <c r="Y533" i="1"/>
  <c r="W533" i="1"/>
  <c r="U533" i="1"/>
  <c r="M533" i="1"/>
  <c r="R533" i="1" s="1"/>
  <c r="H533" i="1"/>
  <c r="AA532" i="1"/>
  <c r="AB532" i="1" s="1"/>
  <c r="Y532" i="1"/>
  <c r="W532" i="1"/>
  <c r="U532" i="1"/>
  <c r="M532" i="1"/>
  <c r="H532" i="1"/>
  <c r="AA531" i="1"/>
  <c r="Y531" i="1"/>
  <c r="Z531" i="1" s="1"/>
  <c r="W531" i="1"/>
  <c r="U531" i="1"/>
  <c r="M531" i="1"/>
  <c r="H531" i="1"/>
  <c r="AA530" i="1"/>
  <c r="AB530" i="1" s="1"/>
  <c r="Y530" i="1"/>
  <c r="W530" i="1"/>
  <c r="U530" i="1"/>
  <c r="M530" i="1"/>
  <c r="R530" i="1" s="1"/>
  <c r="H530" i="1"/>
  <c r="Q529" i="1"/>
  <c r="P529" i="1"/>
  <c r="P528" i="1" s="1"/>
  <c r="O529" i="1"/>
  <c r="N529" i="1"/>
  <c r="L529" i="1"/>
  <c r="K529" i="1"/>
  <c r="K528" i="1" s="1"/>
  <c r="J529" i="1"/>
  <c r="I529" i="1"/>
  <c r="G529" i="1"/>
  <c r="F529" i="1"/>
  <c r="F528" i="1" s="1"/>
  <c r="D529" i="1"/>
  <c r="AA527" i="1"/>
  <c r="AB527" i="1" s="1"/>
  <c r="Y527" i="1"/>
  <c r="W527" i="1"/>
  <c r="U527" i="1"/>
  <c r="M527" i="1"/>
  <c r="R527" i="1" s="1"/>
  <c r="H527" i="1"/>
  <c r="AA526" i="1"/>
  <c r="AB526" i="1" s="1"/>
  <c r="Y526" i="1"/>
  <c r="Z526" i="1" s="1"/>
  <c r="W526" i="1"/>
  <c r="U526" i="1"/>
  <c r="M526" i="1"/>
  <c r="R526" i="1" s="1"/>
  <c r="H526" i="1"/>
  <c r="AA525" i="1"/>
  <c r="Y525" i="1"/>
  <c r="Z525" i="1" s="1"/>
  <c r="W525" i="1"/>
  <c r="U525" i="1"/>
  <c r="M525" i="1"/>
  <c r="H525" i="1"/>
  <c r="Q524" i="1"/>
  <c r="P524" i="1"/>
  <c r="O524" i="1"/>
  <c r="N524" i="1"/>
  <c r="L524" i="1"/>
  <c r="K524" i="1"/>
  <c r="J524" i="1"/>
  <c r="I524" i="1"/>
  <c r="G524" i="1"/>
  <c r="F524" i="1"/>
  <c r="D524" i="1"/>
  <c r="AA523" i="1"/>
  <c r="Y523" i="1"/>
  <c r="Z523" i="1" s="1"/>
  <c r="W523" i="1"/>
  <c r="W522" i="1" s="1"/>
  <c r="U523" i="1"/>
  <c r="U522" i="1" s="1"/>
  <c r="M523" i="1"/>
  <c r="H523" i="1"/>
  <c r="H522" i="1" s="1"/>
  <c r="Q522" i="1"/>
  <c r="P522" i="1"/>
  <c r="O522" i="1"/>
  <c r="N522" i="1"/>
  <c r="L522" i="1"/>
  <c r="K522" i="1"/>
  <c r="J522" i="1"/>
  <c r="I522" i="1"/>
  <c r="G522" i="1"/>
  <c r="F522" i="1"/>
  <c r="E522" i="1"/>
  <c r="D522" i="1"/>
  <c r="AA521" i="1"/>
  <c r="Y521" i="1"/>
  <c r="Y520" i="1" s="1"/>
  <c r="W521" i="1"/>
  <c r="W520" i="1" s="1"/>
  <c r="U521" i="1"/>
  <c r="U520" i="1" s="1"/>
  <c r="M521" i="1"/>
  <c r="R521" i="1" s="1"/>
  <c r="R520" i="1" s="1"/>
  <c r="H521" i="1"/>
  <c r="Q520" i="1"/>
  <c r="P520" i="1"/>
  <c r="O520" i="1"/>
  <c r="N520" i="1"/>
  <c r="L520" i="1"/>
  <c r="K520" i="1"/>
  <c r="J520" i="1"/>
  <c r="I520" i="1"/>
  <c r="G520" i="1"/>
  <c r="F520" i="1"/>
  <c r="D520" i="1"/>
  <c r="AA519" i="1"/>
  <c r="AB519" i="1" s="1"/>
  <c r="Y519" i="1"/>
  <c r="Z519" i="1" s="1"/>
  <c r="W519" i="1"/>
  <c r="U519" i="1"/>
  <c r="M519" i="1"/>
  <c r="H519" i="1"/>
  <c r="AA518" i="1"/>
  <c r="AB518" i="1" s="1"/>
  <c r="Y518" i="1"/>
  <c r="Z518" i="1" s="1"/>
  <c r="W518" i="1"/>
  <c r="U518" i="1"/>
  <c r="M518" i="1"/>
  <c r="H518" i="1"/>
  <c r="AA517" i="1"/>
  <c r="AB517" i="1" s="1"/>
  <c r="Y517" i="1"/>
  <c r="Z517" i="1" s="1"/>
  <c r="W517" i="1"/>
  <c r="U517" i="1"/>
  <c r="M517" i="1"/>
  <c r="H517" i="1"/>
  <c r="AA516" i="1"/>
  <c r="AB516" i="1" s="1"/>
  <c r="Y516" i="1"/>
  <c r="Z516" i="1" s="1"/>
  <c r="W516" i="1"/>
  <c r="U516" i="1"/>
  <c r="M516" i="1"/>
  <c r="R516" i="1" s="1"/>
  <c r="H516" i="1"/>
  <c r="AA515" i="1"/>
  <c r="AB515" i="1" s="1"/>
  <c r="Y515" i="1"/>
  <c r="W515" i="1"/>
  <c r="U515" i="1"/>
  <c r="M515" i="1"/>
  <c r="R515" i="1" s="1"/>
  <c r="H515" i="1"/>
  <c r="AA514" i="1"/>
  <c r="AB514" i="1" s="1"/>
  <c r="Y514" i="1"/>
  <c r="Z514" i="1" s="1"/>
  <c r="W514" i="1"/>
  <c r="U514" i="1"/>
  <c r="M514" i="1"/>
  <c r="H514" i="1"/>
  <c r="Q513" i="1"/>
  <c r="P513" i="1"/>
  <c r="O513" i="1"/>
  <c r="N513" i="1"/>
  <c r="L513" i="1"/>
  <c r="K513" i="1"/>
  <c r="J513" i="1"/>
  <c r="I513" i="1"/>
  <c r="G513" i="1"/>
  <c r="F513" i="1"/>
  <c r="D513" i="1"/>
  <c r="AA510" i="1"/>
  <c r="AB510" i="1" s="1"/>
  <c r="Y510" i="1"/>
  <c r="W510" i="1"/>
  <c r="U510" i="1"/>
  <c r="M510" i="1"/>
  <c r="R510" i="1" s="1"/>
  <c r="H510" i="1"/>
  <c r="AA509" i="1"/>
  <c r="AB509" i="1" s="1"/>
  <c r="Y509" i="1"/>
  <c r="W509" i="1"/>
  <c r="U509" i="1"/>
  <c r="M509" i="1"/>
  <c r="R509" i="1" s="1"/>
  <c r="H509" i="1"/>
  <c r="AA508" i="1"/>
  <c r="Y508" i="1"/>
  <c r="W508" i="1"/>
  <c r="U508" i="1"/>
  <c r="M508" i="1"/>
  <c r="R508" i="1" s="1"/>
  <c r="H508" i="1"/>
  <c r="Q507" i="1"/>
  <c r="Q502" i="1" s="1"/>
  <c r="P507" i="1"/>
  <c r="P502" i="1" s="1"/>
  <c r="O507" i="1"/>
  <c r="O502" i="1" s="1"/>
  <c r="N507" i="1"/>
  <c r="N502" i="1" s="1"/>
  <c r="L507" i="1"/>
  <c r="L502" i="1" s="1"/>
  <c r="K507" i="1"/>
  <c r="K502" i="1" s="1"/>
  <c r="J507" i="1"/>
  <c r="J502" i="1" s="1"/>
  <c r="I507" i="1"/>
  <c r="I502" i="1" s="1"/>
  <c r="G507" i="1"/>
  <c r="G502" i="1" s="1"/>
  <c r="F507" i="1"/>
  <c r="F502" i="1" s="1"/>
  <c r="D507" i="1"/>
  <c r="D502" i="1" s="1"/>
  <c r="AA499" i="1"/>
  <c r="Y499" i="1"/>
  <c r="W499" i="1"/>
  <c r="U499" i="1"/>
  <c r="S499" i="1"/>
  <c r="R499" i="1"/>
  <c r="Q499" i="1"/>
  <c r="P499" i="1"/>
  <c r="O499" i="1"/>
  <c r="N499" i="1"/>
  <c r="M499" i="1"/>
  <c r="L499" i="1"/>
  <c r="K499" i="1"/>
  <c r="J499" i="1"/>
  <c r="I499" i="1"/>
  <c r="H499" i="1"/>
  <c r="G499" i="1"/>
  <c r="F499" i="1"/>
  <c r="AA496" i="1"/>
  <c r="Y496" i="1"/>
  <c r="W496" i="1"/>
  <c r="U496" i="1"/>
  <c r="S496" i="1"/>
  <c r="R496" i="1"/>
  <c r="Q496" i="1"/>
  <c r="P496" i="1"/>
  <c r="O496" i="1"/>
  <c r="N496" i="1"/>
  <c r="M496" i="1"/>
  <c r="L496" i="1"/>
  <c r="K496" i="1"/>
  <c r="J496" i="1"/>
  <c r="I496" i="1"/>
  <c r="H496" i="1"/>
  <c r="G496" i="1"/>
  <c r="F496" i="1"/>
  <c r="D496" i="1"/>
  <c r="AA493" i="1"/>
  <c r="AB493" i="1" s="1"/>
  <c r="Y493" i="1"/>
  <c r="Z493" i="1" s="1"/>
  <c r="W493" i="1"/>
  <c r="U493" i="1"/>
  <c r="M493" i="1"/>
  <c r="H493" i="1"/>
  <c r="M492" i="1"/>
  <c r="AA491" i="1"/>
  <c r="AB491" i="1" s="1"/>
  <c r="Y491" i="1"/>
  <c r="Z491" i="1" s="1"/>
  <c r="W491" i="1"/>
  <c r="U491" i="1"/>
  <c r="M491" i="1"/>
  <c r="H491" i="1"/>
  <c r="AA490" i="1"/>
  <c r="AB490" i="1" s="1"/>
  <c r="Y490" i="1"/>
  <c r="Z490" i="1" s="1"/>
  <c r="W490" i="1"/>
  <c r="U490" i="1"/>
  <c r="M490" i="1"/>
  <c r="R490" i="1" s="1"/>
  <c r="H490" i="1"/>
  <c r="AA489" i="1"/>
  <c r="AB489" i="1" s="1"/>
  <c r="Y489" i="1"/>
  <c r="Z489" i="1" s="1"/>
  <c r="W489" i="1"/>
  <c r="U489" i="1"/>
  <c r="M489" i="1"/>
  <c r="R489" i="1" s="1"/>
  <c r="H489" i="1"/>
  <c r="AA488" i="1"/>
  <c r="AB488" i="1" s="1"/>
  <c r="Y488" i="1"/>
  <c r="Z488" i="1" s="1"/>
  <c r="W488" i="1"/>
  <c r="U488" i="1"/>
  <c r="M488" i="1"/>
  <c r="H488" i="1"/>
  <c r="AA487" i="1"/>
  <c r="AB487" i="1" s="1"/>
  <c r="Y487" i="1"/>
  <c r="Z487" i="1" s="1"/>
  <c r="W487" i="1"/>
  <c r="U487" i="1"/>
  <c r="M487" i="1"/>
  <c r="H487" i="1"/>
  <c r="AA486" i="1"/>
  <c r="AB486" i="1" s="1"/>
  <c r="Y486" i="1"/>
  <c r="Z486" i="1" s="1"/>
  <c r="W486" i="1"/>
  <c r="U486" i="1"/>
  <c r="M486" i="1"/>
  <c r="R486" i="1" s="1"/>
  <c r="H486" i="1"/>
  <c r="M485" i="1"/>
  <c r="AA484" i="1"/>
  <c r="AB484" i="1" s="1"/>
  <c r="Y484" i="1"/>
  <c r="Z484" i="1" s="1"/>
  <c r="W484" i="1"/>
  <c r="U484" i="1"/>
  <c r="M484" i="1"/>
  <c r="R484" i="1" s="1"/>
  <c r="H484" i="1"/>
  <c r="AA483" i="1"/>
  <c r="AB483" i="1" s="1"/>
  <c r="Y483" i="1"/>
  <c r="Z483" i="1" s="1"/>
  <c r="W483" i="1"/>
  <c r="U483" i="1"/>
  <c r="M483" i="1"/>
  <c r="R483" i="1" s="1"/>
  <c r="H483" i="1"/>
  <c r="AA482" i="1"/>
  <c r="AB482" i="1" s="1"/>
  <c r="Y482" i="1"/>
  <c r="Z482" i="1" s="1"/>
  <c r="W482" i="1"/>
  <c r="U482" i="1"/>
  <c r="M482" i="1"/>
  <c r="H482" i="1"/>
  <c r="AA481" i="1"/>
  <c r="AB481" i="1" s="1"/>
  <c r="Y481" i="1"/>
  <c r="Z481" i="1" s="1"/>
  <c r="W481" i="1"/>
  <c r="U481" i="1"/>
  <c r="M481" i="1"/>
  <c r="H481" i="1"/>
  <c r="AA480" i="1"/>
  <c r="AB480" i="1" s="1"/>
  <c r="Y480" i="1"/>
  <c r="Z480" i="1" s="1"/>
  <c r="W480" i="1"/>
  <c r="U480" i="1"/>
  <c r="M480" i="1"/>
  <c r="H480" i="1"/>
  <c r="AA479" i="1"/>
  <c r="AB479" i="1" s="1"/>
  <c r="Y479" i="1"/>
  <c r="Z479" i="1" s="1"/>
  <c r="W479" i="1"/>
  <c r="U479" i="1"/>
  <c r="M479" i="1"/>
  <c r="R479" i="1" s="1"/>
  <c r="H479" i="1"/>
  <c r="AA478" i="1"/>
  <c r="AB478" i="1" s="1"/>
  <c r="Y478" i="1"/>
  <c r="Z478" i="1" s="1"/>
  <c r="W478" i="1"/>
  <c r="U478" i="1"/>
  <c r="M478" i="1"/>
  <c r="H478" i="1"/>
  <c r="AA477" i="1"/>
  <c r="AB477" i="1" s="1"/>
  <c r="Y477" i="1"/>
  <c r="Z477" i="1" s="1"/>
  <c r="W477" i="1"/>
  <c r="U477" i="1"/>
  <c r="M477" i="1"/>
  <c r="H477" i="1"/>
  <c r="AA476" i="1"/>
  <c r="AB476" i="1" s="1"/>
  <c r="Y476" i="1"/>
  <c r="Z476" i="1" s="1"/>
  <c r="W476" i="1"/>
  <c r="U476" i="1"/>
  <c r="M476" i="1"/>
  <c r="H476" i="1"/>
  <c r="AA475" i="1"/>
  <c r="AB475" i="1" s="1"/>
  <c r="Y475" i="1"/>
  <c r="Z475" i="1" s="1"/>
  <c r="W475" i="1"/>
  <c r="U475" i="1"/>
  <c r="M475" i="1"/>
  <c r="R475" i="1" s="1"/>
  <c r="H475" i="1"/>
  <c r="AA474" i="1"/>
  <c r="AB474" i="1" s="1"/>
  <c r="Y474" i="1"/>
  <c r="Z474" i="1" s="1"/>
  <c r="W474" i="1"/>
  <c r="U474" i="1"/>
  <c r="M474" i="1"/>
  <c r="H474" i="1"/>
  <c r="AA473" i="1"/>
  <c r="AB473" i="1" s="1"/>
  <c r="Y473" i="1"/>
  <c r="Z473" i="1" s="1"/>
  <c r="W473" i="1"/>
  <c r="U473" i="1"/>
  <c r="M473" i="1"/>
  <c r="H473" i="1"/>
  <c r="AA472" i="1"/>
  <c r="AB472" i="1" s="1"/>
  <c r="Y472" i="1"/>
  <c r="Z472" i="1" s="1"/>
  <c r="W472" i="1"/>
  <c r="U472" i="1"/>
  <c r="M472" i="1"/>
  <c r="H472" i="1"/>
  <c r="AA471" i="1"/>
  <c r="AB471" i="1" s="1"/>
  <c r="Y471" i="1"/>
  <c r="Z471" i="1" s="1"/>
  <c r="W471" i="1"/>
  <c r="U471" i="1"/>
  <c r="M471" i="1"/>
  <c r="H471" i="1"/>
  <c r="AA470" i="1"/>
  <c r="AB470" i="1" s="1"/>
  <c r="Y470" i="1"/>
  <c r="Z470" i="1" s="1"/>
  <c r="W470" i="1"/>
  <c r="U470" i="1"/>
  <c r="M470" i="1"/>
  <c r="H470" i="1"/>
  <c r="AA469" i="1"/>
  <c r="AB469" i="1" s="1"/>
  <c r="Y469" i="1"/>
  <c r="Z469" i="1" s="1"/>
  <c r="W469" i="1"/>
  <c r="U469" i="1"/>
  <c r="M469" i="1"/>
  <c r="H469" i="1"/>
  <c r="AA468" i="1"/>
  <c r="AB468" i="1" s="1"/>
  <c r="Y468" i="1"/>
  <c r="Z468" i="1" s="1"/>
  <c r="W468" i="1"/>
  <c r="U468" i="1"/>
  <c r="M468" i="1"/>
  <c r="H468" i="1"/>
  <c r="AA467" i="1"/>
  <c r="AB467" i="1" s="1"/>
  <c r="Y467" i="1"/>
  <c r="Z467" i="1" s="1"/>
  <c r="W467" i="1"/>
  <c r="U467" i="1"/>
  <c r="M467" i="1"/>
  <c r="R467" i="1" s="1"/>
  <c r="H467" i="1"/>
  <c r="AA466" i="1"/>
  <c r="AB466" i="1" s="1"/>
  <c r="Y466" i="1"/>
  <c r="Z466" i="1" s="1"/>
  <c r="W466" i="1"/>
  <c r="U466" i="1"/>
  <c r="M466" i="1"/>
  <c r="H466" i="1"/>
  <c r="AA465" i="1"/>
  <c r="AB465" i="1" s="1"/>
  <c r="Y465" i="1"/>
  <c r="Z465" i="1" s="1"/>
  <c r="W465" i="1"/>
  <c r="U465" i="1"/>
  <c r="M465" i="1"/>
  <c r="H465" i="1"/>
  <c r="AA464" i="1"/>
  <c r="AB464" i="1" s="1"/>
  <c r="Y464" i="1"/>
  <c r="Z464" i="1" s="1"/>
  <c r="W464" i="1"/>
  <c r="U464" i="1"/>
  <c r="M464" i="1"/>
  <c r="H464" i="1"/>
  <c r="AA463" i="1"/>
  <c r="AB463" i="1" s="1"/>
  <c r="Y463" i="1"/>
  <c r="W463" i="1"/>
  <c r="U463" i="1"/>
  <c r="M463" i="1"/>
  <c r="R463" i="1" s="1"/>
  <c r="H463" i="1"/>
  <c r="M462" i="1"/>
  <c r="AA461" i="1"/>
  <c r="AB461" i="1" s="1"/>
  <c r="Y461" i="1"/>
  <c r="W461" i="1"/>
  <c r="U461" i="1"/>
  <c r="M461" i="1"/>
  <c r="R461" i="1" s="1"/>
  <c r="H461" i="1"/>
  <c r="AA460" i="1"/>
  <c r="AB460" i="1" s="1"/>
  <c r="Y460" i="1"/>
  <c r="W460" i="1"/>
  <c r="U460" i="1"/>
  <c r="M460" i="1"/>
  <c r="H460" i="1"/>
  <c r="Q459" i="1"/>
  <c r="P459" i="1"/>
  <c r="O459" i="1"/>
  <c r="N459" i="1"/>
  <c r="L459" i="1"/>
  <c r="K459" i="1"/>
  <c r="J459" i="1"/>
  <c r="I459" i="1"/>
  <c r="G459" i="1"/>
  <c r="F459" i="1"/>
  <c r="D459" i="1"/>
  <c r="AA457" i="1"/>
  <c r="AB457" i="1" s="1"/>
  <c r="Y457" i="1"/>
  <c r="W457" i="1"/>
  <c r="W456" i="1" s="1"/>
  <c r="W452" i="1" s="1"/>
  <c r="U457" i="1"/>
  <c r="U456" i="1" s="1"/>
  <c r="U452" i="1" s="1"/>
  <c r="M457" i="1"/>
  <c r="M456" i="1" s="1"/>
  <c r="M452" i="1" s="1"/>
  <c r="H457" i="1"/>
  <c r="Q456" i="1"/>
  <c r="Q452" i="1" s="1"/>
  <c r="P456" i="1"/>
  <c r="P452" i="1" s="1"/>
  <c r="O456" i="1"/>
  <c r="O452" i="1" s="1"/>
  <c r="N456" i="1"/>
  <c r="N452" i="1" s="1"/>
  <c r="L456" i="1"/>
  <c r="L452" i="1" s="1"/>
  <c r="K456" i="1"/>
  <c r="K452" i="1" s="1"/>
  <c r="J456" i="1"/>
  <c r="J452" i="1" s="1"/>
  <c r="I456" i="1"/>
  <c r="I452" i="1" s="1"/>
  <c r="G456" i="1"/>
  <c r="G452" i="1" s="1"/>
  <c r="F456" i="1"/>
  <c r="F452" i="1" s="1"/>
  <c r="D456" i="1"/>
  <c r="D452" i="1" s="1"/>
  <c r="G448" i="1"/>
  <c r="G446" i="1" s="1"/>
  <c r="G445" i="1" s="1"/>
  <c r="F448" i="1"/>
  <c r="F446" i="1" s="1"/>
  <c r="F445" i="1" s="1"/>
  <c r="D448" i="1"/>
  <c r="D446" i="1" s="1"/>
  <c r="D445" i="1" s="1"/>
  <c r="AA446" i="1"/>
  <c r="AA445" i="1" s="1"/>
  <c r="Y446" i="1"/>
  <c r="Y445" i="1" s="1"/>
  <c r="W446" i="1"/>
  <c r="W445" i="1" s="1"/>
  <c r="U446" i="1"/>
  <c r="U445" i="1" s="1"/>
  <c r="S446" i="1"/>
  <c r="R446" i="1"/>
  <c r="R445" i="1" s="1"/>
  <c r="Q446" i="1"/>
  <c r="Q445" i="1" s="1"/>
  <c r="P446" i="1"/>
  <c r="P445" i="1" s="1"/>
  <c r="O446" i="1"/>
  <c r="O445" i="1" s="1"/>
  <c r="N446" i="1"/>
  <c r="N445" i="1" s="1"/>
  <c r="M446" i="1"/>
  <c r="M445" i="1" s="1"/>
  <c r="L446" i="1"/>
  <c r="L445" i="1" s="1"/>
  <c r="K446" i="1"/>
  <c r="K445" i="1" s="1"/>
  <c r="J446" i="1"/>
  <c r="J445" i="1" s="1"/>
  <c r="I446" i="1"/>
  <c r="I445" i="1" s="1"/>
  <c r="H446" i="1"/>
  <c r="H445" i="1" s="1"/>
  <c r="S445" i="1"/>
  <c r="AA444" i="1"/>
  <c r="AB444" i="1" s="1"/>
  <c r="Y444" i="1"/>
  <c r="W444" i="1"/>
  <c r="U444" i="1"/>
  <c r="M444" i="1"/>
  <c r="H444" i="1"/>
  <c r="M443" i="1"/>
  <c r="AA442" i="1"/>
  <c r="AB442" i="1" s="1"/>
  <c r="Y442" i="1"/>
  <c r="Z442" i="1" s="1"/>
  <c r="W442" i="1"/>
  <c r="U442" i="1"/>
  <c r="M442" i="1"/>
  <c r="H442" i="1"/>
  <c r="AA441" i="1"/>
  <c r="AB441" i="1" s="1"/>
  <c r="Y441" i="1"/>
  <c r="Z441" i="1" s="1"/>
  <c r="W441" i="1"/>
  <c r="U441" i="1"/>
  <c r="M441" i="1"/>
  <c r="H441" i="1"/>
  <c r="AA440" i="1"/>
  <c r="AB440" i="1" s="1"/>
  <c r="Y440" i="1"/>
  <c r="Z440" i="1" s="1"/>
  <c r="W440" i="1"/>
  <c r="U440" i="1"/>
  <c r="M440" i="1"/>
  <c r="R440" i="1" s="1"/>
  <c r="H440" i="1"/>
  <c r="AA439" i="1"/>
  <c r="AB439" i="1" s="1"/>
  <c r="Y439" i="1"/>
  <c r="Z439" i="1" s="1"/>
  <c r="W439" i="1"/>
  <c r="U439" i="1"/>
  <c r="M439" i="1"/>
  <c r="R439" i="1" s="1"/>
  <c r="H439" i="1"/>
  <c r="AA438" i="1"/>
  <c r="AB438" i="1" s="1"/>
  <c r="Y438" i="1"/>
  <c r="Z438" i="1" s="1"/>
  <c r="W438" i="1"/>
  <c r="U438" i="1"/>
  <c r="M438" i="1"/>
  <c r="R438" i="1" s="1"/>
  <c r="H438" i="1"/>
  <c r="AA437" i="1"/>
  <c r="AB437" i="1" s="1"/>
  <c r="Y437" i="1"/>
  <c r="Z437" i="1" s="1"/>
  <c r="W437" i="1"/>
  <c r="U437" i="1"/>
  <c r="M437" i="1"/>
  <c r="H437" i="1"/>
  <c r="AA436" i="1"/>
  <c r="AB436" i="1" s="1"/>
  <c r="Y436" i="1"/>
  <c r="Z436" i="1" s="1"/>
  <c r="W436" i="1"/>
  <c r="U436" i="1"/>
  <c r="M436" i="1"/>
  <c r="R436" i="1" s="1"/>
  <c r="H436" i="1"/>
  <c r="AA435" i="1"/>
  <c r="AB435" i="1" s="1"/>
  <c r="Y435" i="1"/>
  <c r="Z435" i="1" s="1"/>
  <c r="W435" i="1"/>
  <c r="U435" i="1"/>
  <c r="M435" i="1"/>
  <c r="R435" i="1" s="1"/>
  <c r="H435" i="1"/>
  <c r="AA434" i="1"/>
  <c r="AB434" i="1" s="1"/>
  <c r="Y434" i="1"/>
  <c r="Z434" i="1" s="1"/>
  <c r="W434" i="1"/>
  <c r="U434" i="1"/>
  <c r="M434" i="1"/>
  <c r="H434" i="1"/>
  <c r="AA433" i="1"/>
  <c r="AB433" i="1" s="1"/>
  <c r="Y433" i="1"/>
  <c r="Z433" i="1" s="1"/>
  <c r="W433" i="1"/>
  <c r="U433" i="1"/>
  <c r="M433" i="1"/>
  <c r="H433" i="1"/>
  <c r="AA432" i="1"/>
  <c r="AB432" i="1" s="1"/>
  <c r="Y432" i="1"/>
  <c r="Z432" i="1" s="1"/>
  <c r="W432" i="1"/>
  <c r="U432" i="1"/>
  <c r="M432" i="1"/>
  <c r="R432" i="1" s="1"/>
  <c r="H432" i="1"/>
  <c r="AA431" i="1"/>
  <c r="AB431" i="1" s="1"/>
  <c r="Y431" i="1"/>
  <c r="Z431" i="1" s="1"/>
  <c r="W431" i="1"/>
  <c r="U431" i="1"/>
  <c r="M431" i="1"/>
  <c r="R431" i="1" s="1"/>
  <c r="H431" i="1"/>
  <c r="AA430" i="1"/>
  <c r="AB430" i="1" s="1"/>
  <c r="Y430" i="1"/>
  <c r="Z430" i="1" s="1"/>
  <c r="W430" i="1"/>
  <c r="U430" i="1"/>
  <c r="M430" i="1"/>
  <c r="R430" i="1" s="1"/>
  <c r="H430" i="1"/>
  <c r="AA429" i="1"/>
  <c r="AB429" i="1" s="1"/>
  <c r="Y429" i="1"/>
  <c r="Z429" i="1" s="1"/>
  <c r="W429" i="1"/>
  <c r="U429" i="1"/>
  <c r="M429" i="1"/>
  <c r="H429" i="1"/>
  <c r="AA428" i="1"/>
  <c r="AB428" i="1" s="1"/>
  <c r="Y428" i="1"/>
  <c r="Z428" i="1" s="1"/>
  <c r="W428" i="1"/>
  <c r="U428" i="1"/>
  <c r="M428" i="1"/>
  <c r="R428" i="1" s="1"/>
  <c r="H428" i="1"/>
  <c r="AA427" i="1"/>
  <c r="AB427" i="1" s="1"/>
  <c r="Y427" i="1"/>
  <c r="Z427" i="1" s="1"/>
  <c r="W427" i="1"/>
  <c r="U427" i="1"/>
  <c r="M427" i="1"/>
  <c r="H427" i="1"/>
  <c r="AA426" i="1"/>
  <c r="AB426" i="1" s="1"/>
  <c r="Y426" i="1"/>
  <c r="Z426" i="1" s="1"/>
  <c r="W426" i="1"/>
  <c r="U426" i="1"/>
  <c r="M426" i="1"/>
  <c r="H426" i="1"/>
  <c r="AA425" i="1"/>
  <c r="AB425" i="1" s="1"/>
  <c r="Y425" i="1"/>
  <c r="Z425" i="1" s="1"/>
  <c r="W425" i="1"/>
  <c r="U425" i="1"/>
  <c r="M425" i="1"/>
  <c r="H425" i="1"/>
  <c r="AA424" i="1"/>
  <c r="AB424" i="1" s="1"/>
  <c r="Y424" i="1"/>
  <c r="Z424" i="1" s="1"/>
  <c r="W424" i="1"/>
  <c r="U424" i="1"/>
  <c r="M424" i="1"/>
  <c r="R424" i="1" s="1"/>
  <c r="H424" i="1"/>
  <c r="AA423" i="1"/>
  <c r="AB423" i="1" s="1"/>
  <c r="Y423" i="1"/>
  <c r="W423" i="1"/>
  <c r="U423" i="1"/>
  <c r="M423" i="1"/>
  <c r="H423" i="1"/>
  <c r="AA422" i="1"/>
  <c r="AB422" i="1" s="1"/>
  <c r="Y422" i="1"/>
  <c r="Z422" i="1" s="1"/>
  <c r="W422" i="1"/>
  <c r="U422" i="1"/>
  <c r="M422" i="1"/>
  <c r="H422" i="1"/>
  <c r="AA421" i="1"/>
  <c r="AB421" i="1" s="1"/>
  <c r="Y421" i="1"/>
  <c r="Z421" i="1" s="1"/>
  <c r="W421" i="1"/>
  <c r="U421" i="1"/>
  <c r="M421" i="1"/>
  <c r="R421" i="1" s="1"/>
  <c r="H421" i="1"/>
  <c r="AA420" i="1"/>
  <c r="AB420" i="1" s="1"/>
  <c r="Y420" i="1"/>
  <c r="Z420" i="1" s="1"/>
  <c r="W420" i="1"/>
  <c r="U420" i="1"/>
  <c r="M420" i="1"/>
  <c r="R420" i="1" s="1"/>
  <c r="H420" i="1"/>
  <c r="AA419" i="1"/>
  <c r="AB419" i="1" s="1"/>
  <c r="Y419" i="1"/>
  <c r="Z419" i="1" s="1"/>
  <c r="W419" i="1"/>
  <c r="U419" i="1"/>
  <c r="M419" i="1"/>
  <c r="H419" i="1"/>
  <c r="AA418" i="1"/>
  <c r="Y418" i="1"/>
  <c r="Z418" i="1" s="1"/>
  <c r="W418" i="1"/>
  <c r="U418" i="1"/>
  <c r="M418" i="1"/>
  <c r="H418" i="1"/>
  <c r="AA417" i="1"/>
  <c r="AB417" i="1" s="1"/>
  <c r="Y417" i="1"/>
  <c r="W417" i="1"/>
  <c r="U417" i="1"/>
  <c r="M417" i="1"/>
  <c r="H417" i="1"/>
  <c r="Q416" i="1"/>
  <c r="P416" i="1"/>
  <c r="O416" i="1"/>
  <c r="N416" i="1"/>
  <c r="L416" i="1"/>
  <c r="K416" i="1"/>
  <c r="J416" i="1"/>
  <c r="I416" i="1"/>
  <c r="G416" i="1"/>
  <c r="F416" i="1"/>
  <c r="D416" i="1"/>
  <c r="AA415" i="1"/>
  <c r="AB415" i="1" s="1"/>
  <c r="Y415" i="1"/>
  <c r="Z415" i="1" s="1"/>
  <c r="W415" i="1"/>
  <c r="U415" i="1"/>
  <c r="M415" i="1"/>
  <c r="R415" i="1" s="1"/>
  <c r="H415" i="1"/>
  <c r="AA414" i="1"/>
  <c r="AB414" i="1" s="1"/>
  <c r="Y414" i="1"/>
  <c r="Z414" i="1" s="1"/>
  <c r="W414" i="1"/>
  <c r="U414" i="1"/>
  <c r="M414" i="1"/>
  <c r="H414" i="1"/>
  <c r="AA413" i="1"/>
  <c r="AB413" i="1" s="1"/>
  <c r="Y413" i="1"/>
  <c r="Z413" i="1" s="1"/>
  <c r="W413" i="1"/>
  <c r="U413" i="1"/>
  <c r="M413" i="1"/>
  <c r="H413" i="1"/>
  <c r="AA412" i="1"/>
  <c r="AB412" i="1" s="1"/>
  <c r="Y412" i="1"/>
  <c r="Z412" i="1" s="1"/>
  <c r="W412" i="1"/>
  <c r="U412" i="1"/>
  <c r="M412" i="1"/>
  <c r="H412" i="1"/>
  <c r="AA411" i="1"/>
  <c r="AB411" i="1" s="1"/>
  <c r="Y411" i="1"/>
  <c r="Z411" i="1" s="1"/>
  <c r="W411" i="1"/>
  <c r="U411" i="1"/>
  <c r="M411" i="1"/>
  <c r="R411" i="1" s="1"/>
  <c r="H411" i="1"/>
  <c r="AA410" i="1"/>
  <c r="AB410" i="1" s="1"/>
  <c r="Y410" i="1"/>
  <c r="Z410" i="1" s="1"/>
  <c r="W410" i="1"/>
  <c r="U410" i="1"/>
  <c r="M410" i="1"/>
  <c r="R410" i="1" s="1"/>
  <c r="H410" i="1"/>
  <c r="AA409" i="1"/>
  <c r="AB409" i="1" s="1"/>
  <c r="Y409" i="1"/>
  <c r="Z409" i="1" s="1"/>
  <c r="W409" i="1"/>
  <c r="U409" i="1"/>
  <c r="M409" i="1"/>
  <c r="H409" i="1"/>
  <c r="AA408" i="1"/>
  <c r="AB408" i="1" s="1"/>
  <c r="Y408" i="1"/>
  <c r="Z408" i="1" s="1"/>
  <c r="W408" i="1"/>
  <c r="U408" i="1"/>
  <c r="M408" i="1"/>
  <c r="H408" i="1"/>
  <c r="AA407" i="1"/>
  <c r="AB407" i="1" s="1"/>
  <c r="Y407" i="1"/>
  <c r="Z407" i="1" s="1"/>
  <c r="W407" i="1"/>
  <c r="U407" i="1"/>
  <c r="M407" i="1"/>
  <c r="R407" i="1" s="1"/>
  <c r="H407" i="1"/>
  <c r="AA406" i="1"/>
  <c r="AB406" i="1" s="1"/>
  <c r="Y406" i="1"/>
  <c r="Z406" i="1" s="1"/>
  <c r="W406" i="1"/>
  <c r="U406" i="1"/>
  <c r="M406" i="1"/>
  <c r="H406" i="1"/>
  <c r="AA405" i="1"/>
  <c r="AB405" i="1" s="1"/>
  <c r="Y405" i="1"/>
  <c r="Z405" i="1" s="1"/>
  <c r="W405" i="1"/>
  <c r="U405" i="1"/>
  <c r="M405" i="1"/>
  <c r="H405" i="1"/>
  <c r="AA404" i="1"/>
  <c r="AB404" i="1" s="1"/>
  <c r="Y404" i="1"/>
  <c r="Z404" i="1" s="1"/>
  <c r="W404" i="1"/>
  <c r="U404" i="1"/>
  <c r="M404" i="1"/>
  <c r="H404" i="1"/>
  <c r="AA403" i="1"/>
  <c r="AB403" i="1" s="1"/>
  <c r="Y403" i="1"/>
  <c r="Z403" i="1" s="1"/>
  <c r="W403" i="1"/>
  <c r="U403" i="1"/>
  <c r="M403" i="1"/>
  <c r="R403" i="1" s="1"/>
  <c r="H403" i="1"/>
  <c r="AA402" i="1"/>
  <c r="AB402" i="1" s="1"/>
  <c r="Y402" i="1"/>
  <c r="Z402" i="1" s="1"/>
  <c r="W402" i="1"/>
  <c r="U402" i="1"/>
  <c r="M402" i="1"/>
  <c r="H402" i="1"/>
  <c r="AA401" i="1"/>
  <c r="AB401" i="1" s="1"/>
  <c r="Y401" i="1"/>
  <c r="Z401" i="1" s="1"/>
  <c r="W401" i="1"/>
  <c r="U401" i="1"/>
  <c r="M401" i="1"/>
  <c r="H401" i="1"/>
  <c r="AA400" i="1"/>
  <c r="AB400" i="1" s="1"/>
  <c r="Y400" i="1"/>
  <c r="Z400" i="1" s="1"/>
  <c r="W400" i="1"/>
  <c r="U400" i="1"/>
  <c r="M400" i="1"/>
  <c r="H400" i="1"/>
  <c r="AA399" i="1"/>
  <c r="AB399" i="1" s="1"/>
  <c r="Y399" i="1"/>
  <c r="Z399" i="1" s="1"/>
  <c r="W399" i="1"/>
  <c r="U399" i="1"/>
  <c r="M399" i="1"/>
  <c r="H399" i="1"/>
  <c r="AA398" i="1"/>
  <c r="AB398" i="1" s="1"/>
  <c r="Y398" i="1"/>
  <c r="Z398" i="1" s="1"/>
  <c r="W398" i="1"/>
  <c r="U398" i="1"/>
  <c r="M398" i="1"/>
  <c r="H398" i="1"/>
  <c r="AA397" i="1"/>
  <c r="AB397" i="1" s="1"/>
  <c r="Y397" i="1"/>
  <c r="Z397" i="1" s="1"/>
  <c r="W397" i="1"/>
  <c r="U397" i="1"/>
  <c r="M397" i="1"/>
  <c r="R397" i="1" s="1"/>
  <c r="H397" i="1"/>
  <c r="AA396" i="1"/>
  <c r="AB396" i="1" s="1"/>
  <c r="Y396" i="1"/>
  <c r="Z396" i="1" s="1"/>
  <c r="W396" i="1"/>
  <c r="U396" i="1"/>
  <c r="M396" i="1"/>
  <c r="H396" i="1"/>
  <c r="AA395" i="1"/>
  <c r="AB395" i="1" s="1"/>
  <c r="Y395" i="1"/>
  <c r="Z395" i="1" s="1"/>
  <c r="W395" i="1"/>
  <c r="U395" i="1"/>
  <c r="M395" i="1"/>
  <c r="R395" i="1" s="1"/>
  <c r="H395" i="1"/>
  <c r="AA394" i="1"/>
  <c r="AB394" i="1" s="1"/>
  <c r="Y394" i="1"/>
  <c r="Z394" i="1" s="1"/>
  <c r="W394" i="1"/>
  <c r="U394" i="1"/>
  <c r="M394" i="1"/>
  <c r="H394" i="1"/>
  <c r="AA393" i="1"/>
  <c r="AB393" i="1" s="1"/>
  <c r="Y393" i="1"/>
  <c r="W393" i="1"/>
  <c r="U393" i="1"/>
  <c r="M393" i="1"/>
  <c r="H393" i="1"/>
  <c r="AA392" i="1"/>
  <c r="Y392" i="1"/>
  <c r="Z392" i="1" s="1"/>
  <c r="W392" i="1"/>
  <c r="U392" i="1"/>
  <c r="M392" i="1"/>
  <c r="H392" i="1"/>
  <c r="AA391" i="1"/>
  <c r="AB391" i="1" s="1"/>
  <c r="Y391" i="1"/>
  <c r="Z391" i="1" s="1"/>
  <c r="W391" i="1"/>
  <c r="U391" i="1"/>
  <c r="M391" i="1"/>
  <c r="R391" i="1" s="1"/>
  <c r="H391" i="1"/>
  <c r="Q390" i="1"/>
  <c r="P390" i="1"/>
  <c r="O390" i="1"/>
  <c r="N390" i="1"/>
  <c r="L390" i="1"/>
  <c r="K390" i="1"/>
  <c r="J390" i="1"/>
  <c r="I390" i="1"/>
  <c r="G390" i="1"/>
  <c r="F390" i="1"/>
  <c r="D390" i="1"/>
  <c r="AA389" i="1"/>
  <c r="Y389" i="1"/>
  <c r="Z389" i="1" s="1"/>
  <c r="W389" i="1"/>
  <c r="W388" i="1" s="1"/>
  <c r="U389" i="1"/>
  <c r="U388" i="1" s="1"/>
  <c r="M389" i="1"/>
  <c r="H389" i="1"/>
  <c r="H388" i="1" s="1"/>
  <c r="Q388" i="1"/>
  <c r="P388" i="1"/>
  <c r="O388" i="1"/>
  <c r="N388" i="1"/>
  <c r="L388" i="1"/>
  <c r="K388" i="1"/>
  <c r="J388" i="1"/>
  <c r="I388" i="1"/>
  <c r="G388" i="1"/>
  <c r="F388" i="1"/>
  <c r="E388" i="1"/>
  <c r="D388" i="1"/>
  <c r="M387" i="1"/>
  <c r="AA386" i="1"/>
  <c r="AB386" i="1" s="1"/>
  <c r="Y386" i="1"/>
  <c r="Z386" i="1" s="1"/>
  <c r="W386" i="1"/>
  <c r="U386" i="1"/>
  <c r="M386" i="1"/>
  <c r="H386" i="1"/>
  <c r="AA385" i="1"/>
  <c r="AB385" i="1" s="1"/>
  <c r="Y385" i="1"/>
  <c r="Z385" i="1" s="1"/>
  <c r="W385" i="1"/>
  <c r="U385" i="1"/>
  <c r="M385" i="1"/>
  <c r="H385" i="1"/>
  <c r="AA384" i="1"/>
  <c r="AB384" i="1" s="1"/>
  <c r="Y384" i="1"/>
  <c r="W384" i="1"/>
  <c r="U384" i="1"/>
  <c r="M384" i="1"/>
  <c r="H384" i="1"/>
  <c r="AA383" i="1"/>
  <c r="Y383" i="1"/>
  <c r="Z383" i="1" s="1"/>
  <c r="W383" i="1"/>
  <c r="U383" i="1"/>
  <c r="M383" i="1"/>
  <c r="R383" i="1" s="1"/>
  <c r="H383" i="1"/>
  <c r="Q382" i="1"/>
  <c r="P382" i="1"/>
  <c r="O382" i="1"/>
  <c r="N382" i="1"/>
  <c r="L382" i="1"/>
  <c r="K382" i="1"/>
  <c r="J382" i="1"/>
  <c r="I382" i="1"/>
  <c r="G382" i="1"/>
  <c r="F382" i="1"/>
  <c r="D382" i="1"/>
  <c r="AA380" i="1"/>
  <c r="Y380" i="1"/>
  <c r="Z380" i="1" s="1"/>
  <c r="W380" i="1"/>
  <c r="U380" i="1"/>
  <c r="M380" i="1"/>
  <c r="H380" i="1"/>
  <c r="AA379" i="1"/>
  <c r="AB379" i="1" s="1"/>
  <c r="Y379" i="1"/>
  <c r="Z379" i="1" s="1"/>
  <c r="W379" i="1"/>
  <c r="U379" i="1"/>
  <c r="M379" i="1"/>
  <c r="R379" i="1" s="1"/>
  <c r="H379" i="1"/>
  <c r="AA378" i="1"/>
  <c r="AB378" i="1" s="1"/>
  <c r="Y378" i="1"/>
  <c r="W378" i="1"/>
  <c r="U378" i="1"/>
  <c r="M378" i="1"/>
  <c r="H378" i="1"/>
  <c r="Q377" i="1"/>
  <c r="P377" i="1"/>
  <c r="O377" i="1"/>
  <c r="N377" i="1"/>
  <c r="L377" i="1"/>
  <c r="K377" i="1"/>
  <c r="J377" i="1"/>
  <c r="I377" i="1"/>
  <c r="G377" i="1"/>
  <c r="F377" i="1"/>
  <c r="D377" i="1"/>
  <c r="AA376" i="1"/>
  <c r="Y376" i="1"/>
  <c r="Z376" i="1" s="1"/>
  <c r="W376" i="1"/>
  <c r="W375" i="1" s="1"/>
  <c r="U376" i="1"/>
  <c r="U375" i="1" s="1"/>
  <c r="M376" i="1"/>
  <c r="H376" i="1"/>
  <c r="H375" i="1" s="1"/>
  <c r="Q375" i="1"/>
  <c r="P375" i="1"/>
  <c r="O375" i="1"/>
  <c r="N375" i="1"/>
  <c r="L375" i="1"/>
  <c r="K375" i="1"/>
  <c r="J375" i="1"/>
  <c r="I375" i="1"/>
  <c r="G375" i="1"/>
  <c r="F375" i="1"/>
  <c r="D375" i="1"/>
  <c r="M370" i="1"/>
  <c r="AA369" i="1"/>
  <c r="AB369" i="1" s="1"/>
  <c r="Y369" i="1"/>
  <c r="W369" i="1"/>
  <c r="U369" i="1"/>
  <c r="M369" i="1"/>
  <c r="R369" i="1" s="1"/>
  <c r="H369" i="1"/>
  <c r="AA368" i="1"/>
  <c r="AB368" i="1" s="1"/>
  <c r="Y368" i="1"/>
  <c r="Z368" i="1" s="1"/>
  <c r="W368" i="1"/>
  <c r="U368" i="1"/>
  <c r="M368" i="1"/>
  <c r="H368" i="1"/>
  <c r="AA367" i="1"/>
  <c r="AB367" i="1" s="1"/>
  <c r="Y367" i="1"/>
  <c r="Z367" i="1" s="1"/>
  <c r="W367" i="1"/>
  <c r="U367" i="1"/>
  <c r="M367" i="1"/>
  <c r="H367" i="1"/>
  <c r="AA366" i="1"/>
  <c r="AB366" i="1" s="1"/>
  <c r="Y366" i="1"/>
  <c r="Z366" i="1" s="1"/>
  <c r="W366" i="1"/>
  <c r="U366" i="1"/>
  <c r="M366" i="1"/>
  <c r="H366" i="1"/>
  <c r="AA365" i="1"/>
  <c r="AB365" i="1" s="1"/>
  <c r="Y365" i="1"/>
  <c r="Z365" i="1" s="1"/>
  <c r="W365" i="1"/>
  <c r="U365" i="1"/>
  <c r="M365" i="1"/>
  <c r="R365" i="1" s="1"/>
  <c r="H365" i="1"/>
  <c r="AA364" i="1"/>
  <c r="AB364" i="1" s="1"/>
  <c r="Y364" i="1"/>
  <c r="Z364" i="1" s="1"/>
  <c r="W364" i="1"/>
  <c r="U364" i="1"/>
  <c r="M364" i="1"/>
  <c r="R364" i="1" s="1"/>
  <c r="H364" i="1"/>
  <c r="AA363" i="1"/>
  <c r="AB363" i="1" s="1"/>
  <c r="Y363" i="1"/>
  <c r="W363" i="1"/>
  <c r="U363" i="1"/>
  <c r="M363" i="1"/>
  <c r="H363" i="1"/>
  <c r="AA362" i="1"/>
  <c r="AB362" i="1" s="1"/>
  <c r="Y362" i="1"/>
  <c r="Z362" i="1" s="1"/>
  <c r="W362" i="1"/>
  <c r="U362" i="1"/>
  <c r="M362" i="1"/>
  <c r="R362" i="1" s="1"/>
  <c r="H362" i="1"/>
  <c r="AA361" i="1"/>
  <c r="AB361" i="1" s="1"/>
  <c r="Y361" i="1"/>
  <c r="Z361" i="1" s="1"/>
  <c r="W361" i="1"/>
  <c r="U361" i="1"/>
  <c r="M361" i="1"/>
  <c r="H361" i="1"/>
  <c r="AA360" i="1"/>
  <c r="AB360" i="1" s="1"/>
  <c r="Y360" i="1"/>
  <c r="Z360" i="1" s="1"/>
  <c r="W360" i="1"/>
  <c r="U360" i="1"/>
  <c r="M360" i="1"/>
  <c r="H360" i="1"/>
  <c r="AA359" i="1"/>
  <c r="AB359" i="1" s="1"/>
  <c r="Y359" i="1"/>
  <c r="Z359" i="1" s="1"/>
  <c r="W359" i="1"/>
  <c r="U359" i="1"/>
  <c r="M359" i="1"/>
  <c r="H359" i="1"/>
  <c r="AA358" i="1"/>
  <c r="AB358" i="1" s="1"/>
  <c r="Y358" i="1"/>
  <c r="Z358" i="1" s="1"/>
  <c r="W358" i="1"/>
  <c r="U358" i="1"/>
  <c r="M358" i="1"/>
  <c r="R358" i="1" s="1"/>
  <c r="H358" i="1"/>
  <c r="AA357" i="1"/>
  <c r="AB357" i="1" s="1"/>
  <c r="Y357" i="1"/>
  <c r="W357" i="1"/>
  <c r="U357" i="1"/>
  <c r="M357" i="1"/>
  <c r="H357" i="1"/>
  <c r="AA356" i="1"/>
  <c r="AB356" i="1" s="1"/>
  <c r="Y356" i="1"/>
  <c r="Z356" i="1" s="1"/>
  <c r="W356" i="1"/>
  <c r="U356" i="1"/>
  <c r="M356" i="1"/>
  <c r="H356" i="1"/>
  <c r="AA355" i="1"/>
  <c r="AB355" i="1" s="1"/>
  <c r="Y355" i="1"/>
  <c r="Z355" i="1" s="1"/>
  <c r="W355" i="1"/>
  <c r="U355" i="1"/>
  <c r="M355" i="1"/>
  <c r="H355" i="1"/>
  <c r="AA354" i="1"/>
  <c r="AB354" i="1" s="1"/>
  <c r="Y354" i="1"/>
  <c r="W354" i="1"/>
  <c r="U354" i="1"/>
  <c r="M354" i="1"/>
  <c r="H354" i="1"/>
  <c r="AA353" i="1"/>
  <c r="AB353" i="1" s="1"/>
  <c r="Y353" i="1"/>
  <c r="W353" i="1"/>
  <c r="U353" i="1"/>
  <c r="M353" i="1"/>
  <c r="H353" i="1"/>
  <c r="Q352" i="1"/>
  <c r="P352" i="1"/>
  <c r="O352" i="1"/>
  <c r="N352" i="1"/>
  <c r="L352" i="1"/>
  <c r="K352" i="1"/>
  <c r="J352" i="1"/>
  <c r="I352" i="1"/>
  <c r="G352" i="1"/>
  <c r="F352" i="1"/>
  <c r="D352" i="1"/>
  <c r="M350" i="1"/>
  <c r="M349" i="1"/>
  <c r="M348" i="1"/>
  <c r="AA347" i="1"/>
  <c r="AB347" i="1" s="1"/>
  <c r="Y347" i="1"/>
  <c r="Y346" i="1" s="1"/>
  <c r="W347" i="1"/>
  <c r="W346" i="1" s="1"/>
  <c r="U347" i="1"/>
  <c r="U346" i="1" s="1"/>
  <c r="M347" i="1"/>
  <c r="R347" i="1" s="1"/>
  <c r="R346" i="1" s="1"/>
  <c r="H347" i="1"/>
  <c r="H346" i="1" s="1"/>
  <c r="Q346" i="1"/>
  <c r="P346" i="1"/>
  <c r="O346" i="1"/>
  <c r="N346" i="1"/>
  <c r="L346" i="1"/>
  <c r="K346" i="1"/>
  <c r="J346" i="1"/>
  <c r="I346" i="1"/>
  <c r="G346" i="1"/>
  <c r="F346" i="1"/>
  <c r="D346" i="1"/>
  <c r="AA334" i="1"/>
  <c r="AB334" i="1" s="1"/>
  <c r="Y334" i="1"/>
  <c r="Z334" i="1" s="1"/>
  <c r="W334" i="1"/>
  <c r="U334" i="1"/>
  <c r="M334" i="1"/>
  <c r="R334" i="1" s="1"/>
  <c r="H334" i="1"/>
  <c r="AA333" i="1"/>
  <c r="AB333" i="1" s="1"/>
  <c r="Y333" i="1"/>
  <c r="Z333" i="1" s="1"/>
  <c r="W333" i="1"/>
  <c r="U333" i="1"/>
  <c r="M333" i="1"/>
  <c r="H333" i="1"/>
  <c r="AA332" i="1"/>
  <c r="AB332" i="1" s="1"/>
  <c r="Y332" i="1"/>
  <c r="Z332" i="1" s="1"/>
  <c r="W332" i="1"/>
  <c r="U332" i="1"/>
  <c r="M332" i="1"/>
  <c r="H332" i="1"/>
  <c r="AA331" i="1"/>
  <c r="AB331" i="1" s="1"/>
  <c r="Y331" i="1"/>
  <c r="Z331" i="1" s="1"/>
  <c r="W331" i="1"/>
  <c r="U331" i="1"/>
  <c r="M331" i="1"/>
  <c r="H331" i="1"/>
  <c r="AA330" i="1"/>
  <c r="AB330" i="1" s="1"/>
  <c r="Y330" i="1"/>
  <c r="Z330" i="1" s="1"/>
  <c r="W330" i="1"/>
  <c r="U330" i="1"/>
  <c r="M330" i="1"/>
  <c r="R330" i="1" s="1"/>
  <c r="H330" i="1"/>
  <c r="AA329" i="1"/>
  <c r="AB329" i="1" s="1"/>
  <c r="Y329" i="1"/>
  <c r="Z329" i="1" s="1"/>
  <c r="W329" i="1"/>
  <c r="U329" i="1"/>
  <c r="M329" i="1"/>
  <c r="H329" i="1"/>
  <c r="AA328" i="1"/>
  <c r="AB328" i="1" s="1"/>
  <c r="Y328" i="1"/>
  <c r="Z328" i="1" s="1"/>
  <c r="W328" i="1"/>
  <c r="U328" i="1"/>
  <c r="M328" i="1"/>
  <c r="H328" i="1"/>
  <c r="AA327" i="1"/>
  <c r="AB327" i="1" s="1"/>
  <c r="Y327" i="1"/>
  <c r="Z327" i="1" s="1"/>
  <c r="W327" i="1"/>
  <c r="U327" i="1"/>
  <c r="M327" i="1"/>
  <c r="H327" i="1"/>
  <c r="AA326" i="1"/>
  <c r="AB326" i="1" s="1"/>
  <c r="Y326" i="1"/>
  <c r="Z326" i="1" s="1"/>
  <c r="W326" i="1"/>
  <c r="U326" i="1"/>
  <c r="M326" i="1"/>
  <c r="H326" i="1"/>
  <c r="AA325" i="1"/>
  <c r="AB325" i="1" s="1"/>
  <c r="Y325" i="1"/>
  <c r="Z325" i="1" s="1"/>
  <c r="W325" i="1"/>
  <c r="U325" i="1"/>
  <c r="M325" i="1"/>
  <c r="H325" i="1"/>
  <c r="AA324" i="1"/>
  <c r="AB324" i="1" s="1"/>
  <c r="Y324" i="1"/>
  <c r="Z324" i="1" s="1"/>
  <c r="W324" i="1"/>
  <c r="U324" i="1"/>
  <c r="M324" i="1"/>
  <c r="H324" i="1"/>
  <c r="AA323" i="1"/>
  <c r="AB323" i="1" s="1"/>
  <c r="Y323" i="1"/>
  <c r="Z323" i="1" s="1"/>
  <c r="W323" i="1"/>
  <c r="U323" i="1"/>
  <c r="M323" i="1"/>
  <c r="H323" i="1"/>
  <c r="AA322" i="1"/>
  <c r="AB322" i="1" s="1"/>
  <c r="Y322" i="1"/>
  <c r="Z322" i="1" s="1"/>
  <c r="W322" i="1"/>
  <c r="U322" i="1"/>
  <c r="M322" i="1"/>
  <c r="R322" i="1" s="1"/>
  <c r="H322" i="1"/>
  <c r="AA321" i="1"/>
  <c r="AB321" i="1" s="1"/>
  <c r="Y321" i="1"/>
  <c r="Z321" i="1" s="1"/>
  <c r="W321" i="1"/>
  <c r="U321" i="1"/>
  <c r="M321" i="1"/>
  <c r="H321" i="1"/>
  <c r="AA320" i="1"/>
  <c r="AB320" i="1" s="1"/>
  <c r="Y320" i="1"/>
  <c r="Z320" i="1" s="1"/>
  <c r="W320" i="1"/>
  <c r="U320" i="1"/>
  <c r="M320" i="1"/>
  <c r="H320" i="1"/>
  <c r="AA319" i="1"/>
  <c r="AB319" i="1" s="1"/>
  <c r="Y319" i="1"/>
  <c r="Z319" i="1" s="1"/>
  <c r="W319" i="1"/>
  <c r="U319" i="1"/>
  <c r="M319" i="1"/>
  <c r="H319" i="1"/>
  <c r="AA318" i="1"/>
  <c r="AB318" i="1" s="1"/>
  <c r="Y318" i="1"/>
  <c r="Z318" i="1" s="1"/>
  <c r="W318" i="1"/>
  <c r="U318" i="1"/>
  <c r="M318" i="1"/>
  <c r="H318" i="1"/>
  <c r="AA317" i="1"/>
  <c r="AB317" i="1" s="1"/>
  <c r="Y317" i="1"/>
  <c r="Z317" i="1" s="1"/>
  <c r="W317" i="1"/>
  <c r="U317" i="1"/>
  <c r="M317" i="1"/>
  <c r="H317" i="1"/>
  <c r="AA316" i="1"/>
  <c r="AB316" i="1" s="1"/>
  <c r="Y316" i="1"/>
  <c r="Z316" i="1" s="1"/>
  <c r="W316" i="1"/>
  <c r="U316" i="1"/>
  <c r="M316" i="1"/>
  <c r="R316" i="1" s="1"/>
  <c r="H316" i="1"/>
  <c r="AA315" i="1"/>
  <c r="Y315" i="1"/>
  <c r="Z315" i="1" s="1"/>
  <c r="W315" i="1"/>
  <c r="U315" i="1"/>
  <c r="M315" i="1"/>
  <c r="H315" i="1"/>
  <c r="AA314" i="1"/>
  <c r="AB314" i="1" s="1"/>
  <c r="Y314" i="1"/>
  <c r="Z314" i="1" s="1"/>
  <c r="W314" i="1"/>
  <c r="U314" i="1"/>
  <c r="M314" i="1"/>
  <c r="R314" i="1" s="1"/>
  <c r="H314" i="1"/>
  <c r="AA313" i="1"/>
  <c r="AB313" i="1" s="1"/>
  <c r="Y313" i="1"/>
  <c r="W313" i="1"/>
  <c r="U313" i="1"/>
  <c r="M313" i="1"/>
  <c r="H313" i="1"/>
  <c r="Q312" i="1"/>
  <c r="P312" i="1"/>
  <c r="O312" i="1"/>
  <c r="N312" i="1"/>
  <c r="L312" i="1"/>
  <c r="K312" i="1"/>
  <c r="J312" i="1"/>
  <c r="I312" i="1"/>
  <c r="G312" i="1"/>
  <c r="F312" i="1"/>
  <c r="D312" i="1"/>
  <c r="AA310" i="1"/>
  <c r="AA309" i="1" s="1"/>
  <c r="AA305" i="1" s="1"/>
  <c r="Y310" i="1"/>
  <c r="W310" i="1"/>
  <c r="W309" i="1" s="1"/>
  <c r="W305" i="1" s="1"/>
  <c r="U310" i="1"/>
  <c r="U309" i="1" s="1"/>
  <c r="U305" i="1" s="1"/>
  <c r="M310" i="1"/>
  <c r="M309" i="1" s="1"/>
  <c r="M305" i="1" s="1"/>
  <c r="H310" i="1"/>
  <c r="H309" i="1" s="1"/>
  <c r="H305" i="1" s="1"/>
  <c r="Q309" i="1"/>
  <c r="Q305" i="1" s="1"/>
  <c r="P309" i="1"/>
  <c r="P305" i="1" s="1"/>
  <c r="O309" i="1"/>
  <c r="O305" i="1" s="1"/>
  <c r="N309" i="1"/>
  <c r="L309" i="1"/>
  <c r="L305" i="1" s="1"/>
  <c r="K309" i="1"/>
  <c r="K305" i="1" s="1"/>
  <c r="J309" i="1"/>
  <c r="J305" i="1" s="1"/>
  <c r="I309" i="1"/>
  <c r="I305" i="1" s="1"/>
  <c r="G309" i="1"/>
  <c r="F309" i="1"/>
  <c r="F305" i="1" s="1"/>
  <c r="D309" i="1"/>
  <c r="D305" i="1" s="1"/>
  <c r="N305" i="1"/>
  <c r="G305" i="1"/>
  <c r="AA299" i="1"/>
  <c r="AA298" i="1" s="1"/>
  <c r="Y299" i="1"/>
  <c r="Y298" i="1" s="1"/>
  <c r="W299" i="1"/>
  <c r="W298" i="1" s="1"/>
  <c r="U299" i="1"/>
  <c r="U298" i="1" s="1"/>
  <c r="S299" i="1"/>
  <c r="S298" i="1" s="1"/>
  <c r="R299" i="1"/>
  <c r="R298" i="1" s="1"/>
  <c r="Q299" i="1"/>
  <c r="Q298" i="1" s="1"/>
  <c r="P299" i="1"/>
  <c r="P298" i="1" s="1"/>
  <c r="O299" i="1"/>
  <c r="O298" i="1" s="1"/>
  <c r="N299" i="1"/>
  <c r="N298" i="1" s="1"/>
  <c r="M299" i="1"/>
  <c r="M298" i="1" s="1"/>
  <c r="L299" i="1"/>
  <c r="L298" i="1" s="1"/>
  <c r="K299" i="1"/>
  <c r="K298" i="1" s="1"/>
  <c r="J299" i="1"/>
  <c r="J298" i="1" s="1"/>
  <c r="I299" i="1"/>
  <c r="I298" i="1" s="1"/>
  <c r="H299" i="1"/>
  <c r="H298" i="1" s="1"/>
  <c r="G299" i="1"/>
  <c r="G298" i="1" s="1"/>
  <c r="F299" i="1"/>
  <c r="F298" i="1" s="1"/>
  <c r="D299" i="1"/>
  <c r="D298" i="1" s="1"/>
  <c r="AA297" i="1"/>
  <c r="AB297" i="1" s="1"/>
  <c r="Y297" i="1"/>
  <c r="Z297" i="1" s="1"/>
  <c r="W297" i="1"/>
  <c r="U297" i="1"/>
  <c r="M297" i="1"/>
  <c r="H297" i="1"/>
  <c r="AA296" i="1"/>
  <c r="AB296" i="1" s="1"/>
  <c r="Y296" i="1"/>
  <c r="Z296" i="1" s="1"/>
  <c r="W296" i="1"/>
  <c r="U296" i="1"/>
  <c r="M296" i="1"/>
  <c r="H296" i="1"/>
  <c r="AA295" i="1"/>
  <c r="AB295" i="1" s="1"/>
  <c r="Y295" i="1"/>
  <c r="Z295" i="1" s="1"/>
  <c r="W295" i="1"/>
  <c r="U295" i="1"/>
  <c r="M295" i="1"/>
  <c r="H295" i="1"/>
  <c r="AA294" i="1"/>
  <c r="AB294" i="1" s="1"/>
  <c r="Y294" i="1"/>
  <c r="Z294" i="1" s="1"/>
  <c r="W294" i="1"/>
  <c r="U294" i="1"/>
  <c r="M294" i="1"/>
  <c r="R294" i="1" s="1"/>
  <c r="H294" i="1"/>
  <c r="AA293" i="1"/>
  <c r="AB293" i="1" s="1"/>
  <c r="Y293" i="1"/>
  <c r="Z293" i="1" s="1"/>
  <c r="W293" i="1"/>
  <c r="U293" i="1"/>
  <c r="M293" i="1"/>
  <c r="H293" i="1"/>
  <c r="AA292" i="1"/>
  <c r="AB292" i="1" s="1"/>
  <c r="Y292" i="1"/>
  <c r="Z292" i="1" s="1"/>
  <c r="W292" i="1"/>
  <c r="U292" i="1"/>
  <c r="M292" i="1"/>
  <c r="H292" i="1"/>
  <c r="AA291" i="1"/>
  <c r="AB291" i="1" s="1"/>
  <c r="Y291" i="1"/>
  <c r="Z291" i="1" s="1"/>
  <c r="W291" i="1"/>
  <c r="U291" i="1"/>
  <c r="M291" i="1"/>
  <c r="H291" i="1"/>
  <c r="AA290" i="1"/>
  <c r="AB290" i="1" s="1"/>
  <c r="Y290" i="1"/>
  <c r="Z290" i="1" s="1"/>
  <c r="W290" i="1"/>
  <c r="U290" i="1"/>
  <c r="M290" i="1"/>
  <c r="H290" i="1"/>
  <c r="AA289" i="1"/>
  <c r="AB289" i="1" s="1"/>
  <c r="Y289" i="1"/>
  <c r="Z289" i="1" s="1"/>
  <c r="W289" i="1"/>
  <c r="U289" i="1"/>
  <c r="M289" i="1"/>
  <c r="H289" i="1"/>
  <c r="AA288" i="1"/>
  <c r="Y288" i="1"/>
  <c r="Z288" i="1" s="1"/>
  <c r="W288" i="1"/>
  <c r="U288" i="1"/>
  <c r="M288" i="1"/>
  <c r="H288" i="1"/>
  <c r="M287" i="1"/>
  <c r="AA286" i="1"/>
  <c r="AB286" i="1" s="1"/>
  <c r="Y286" i="1"/>
  <c r="Z286" i="1" s="1"/>
  <c r="W286" i="1"/>
  <c r="U286" i="1"/>
  <c r="M286" i="1"/>
  <c r="H286" i="1"/>
  <c r="AA285" i="1"/>
  <c r="AB285" i="1" s="1"/>
  <c r="Y285" i="1"/>
  <c r="Z285" i="1" s="1"/>
  <c r="W285" i="1"/>
  <c r="U285" i="1"/>
  <c r="M285" i="1"/>
  <c r="H285" i="1"/>
  <c r="AA284" i="1"/>
  <c r="AB284" i="1" s="1"/>
  <c r="Y284" i="1"/>
  <c r="Z284" i="1" s="1"/>
  <c r="W284" i="1"/>
  <c r="U284" i="1"/>
  <c r="M284" i="1"/>
  <c r="R284" i="1" s="1"/>
  <c r="H284" i="1"/>
  <c r="AA283" i="1"/>
  <c r="AB283" i="1" s="1"/>
  <c r="Y283" i="1"/>
  <c r="W283" i="1"/>
  <c r="U283" i="1"/>
  <c r="M283" i="1"/>
  <c r="H283" i="1"/>
  <c r="Q282" i="1"/>
  <c r="P282" i="1"/>
  <c r="O282" i="1"/>
  <c r="N282" i="1"/>
  <c r="L282" i="1"/>
  <c r="K282" i="1"/>
  <c r="J282" i="1"/>
  <c r="I282" i="1"/>
  <c r="G282" i="1"/>
  <c r="F282" i="1"/>
  <c r="D282" i="1"/>
  <c r="AA279" i="1"/>
  <c r="AB279" i="1" s="1"/>
  <c r="Y279" i="1"/>
  <c r="Z279" i="1" s="1"/>
  <c r="W279" i="1"/>
  <c r="U279" i="1"/>
  <c r="M279" i="1"/>
  <c r="R279" i="1" s="1"/>
  <c r="H279" i="1"/>
  <c r="AA278" i="1"/>
  <c r="AB278" i="1" s="1"/>
  <c r="Y278" i="1"/>
  <c r="W278" i="1"/>
  <c r="U278" i="1"/>
  <c r="M278" i="1"/>
  <c r="R278" i="1" s="1"/>
  <c r="H278" i="1"/>
  <c r="AA277" i="1"/>
  <c r="AB277" i="1" s="1"/>
  <c r="Y277" i="1"/>
  <c r="Z277" i="1" s="1"/>
  <c r="W277" i="1"/>
  <c r="U277" i="1"/>
  <c r="M277" i="1"/>
  <c r="H277" i="1"/>
  <c r="Q276" i="1"/>
  <c r="P276" i="1"/>
  <c r="O276" i="1"/>
  <c r="N276" i="1"/>
  <c r="L276" i="1"/>
  <c r="K276" i="1"/>
  <c r="J276" i="1"/>
  <c r="I276" i="1"/>
  <c r="G276" i="1"/>
  <c r="F276" i="1"/>
  <c r="D276" i="1"/>
  <c r="AA274" i="1"/>
  <c r="Y274" i="1"/>
  <c r="Z274" i="1" s="1"/>
  <c r="W274" i="1"/>
  <c r="U274" i="1"/>
  <c r="M274" i="1"/>
  <c r="H274" i="1"/>
  <c r="AA273" i="1"/>
  <c r="AB273" i="1" s="1"/>
  <c r="Y273" i="1"/>
  <c r="Z273" i="1" s="1"/>
  <c r="W273" i="1"/>
  <c r="U273" i="1"/>
  <c r="M273" i="1"/>
  <c r="R273" i="1" s="1"/>
  <c r="H273" i="1"/>
  <c r="AA272" i="1"/>
  <c r="AB272" i="1" s="1"/>
  <c r="Y272" i="1"/>
  <c r="Z272" i="1" s="1"/>
  <c r="W272" i="1"/>
  <c r="U272" i="1"/>
  <c r="M272" i="1"/>
  <c r="H272" i="1"/>
  <c r="AA271" i="1"/>
  <c r="AB271" i="1" s="1"/>
  <c r="Y271" i="1"/>
  <c r="Z271" i="1" s="1"/>
  <c r="W271" i="1"/>
  <c r="U271" i="1"/>
  <c r="M271" i="1"/>
  <c r="H271" i="1"/>
  <c r="AA270" i="1"/>
  <c r="AB270" i="1" s="1"/>
  <c r="Y270" i="1"/>
  <c r="Z270" i="1" s="1"/>
  <c r="W270" i="1"/>
  <c r="U270" i="1"/>
  <c r="M270" i="1"/>
  <c r="H270" i="1"/>
  <c r="AA269" i="1"/>
  <c r="AB269" i="1" s="1"/>
  <c r="Y269" i="1"/>
  <c r="Z269" i="1" s="1"/>
  <c r="W269" i="1"/>
  <c r="U269" i="1"/>
  <c r="M269" i="1"/>
  <c r="H269" i="1"/>
  <c r="AA268" i="1"/>
  <c r="AB268" i="1" s="1"/>
  <c r="Y268" i="1"/>
  <c r="W268" i="1"/>
  <c r="U268" i="1"/>
  <c r="M268" i="1"/>
  <c r="H268" i="1"/>
  <c r="AA267" i="1"/>
  <c r="AB267" i="1" s="1"/>
  <c r="Y267" i="1"/>
  <c r="Z267" i="1" s="1"/>
  <c r="W267" i="1"/>
  <c r="U267" i="1"/>
  <c r="M267" i="1"/>
  <c r="H267" i="1"/>
  <c r="Q266" i="1"/>
  <c r="P266" i="1"/>
  <c r="O266" i="1"/>
  <c r="N266" i="1"/>
  <c r="L266" i="1"/>
  <c r="K266" i="1"/>
  <c r="J266" i="1"/>
  <c r="I266" i="1"/>
  <c r="G266" i="1"/>
  <c r="F266" i="1"/>
  <c r="D266" i="1"/>
  <c r="AA265" i="1"/>
  <c r="Y265" i="1"/>
  <c r="W265" i="1"/>
  <c r="W264" i="1" s="1"/>
  <c r="U265" i="1"/>
  <c r="U264" i="1" s="1"/>
  <c r="M265" i="1"/>
  <c r="H265" i="1"/>
  <c r="H264" i="1" s="1"/>
  <c r="V264" i="1"/>
  <c r="Q264" i="1"/>
  <c r="P264" i="1"/>
  <c r="O264" i="1"/>
  <c r="N264" i="1"/>
  <c r="L264" i="1"/>
  <c r="K264" i="1"/>
  <c r="J264" i="1"/>
  <c r="I264" i="1"/>
  <c r="G264" i="1"/>
  <c r="F264" i="1"/>
  <c r="E264" i="1"/>
  <c r="D264" i="1"/>
  <c r="AA262" i="1"/>
  <c r="AB262" i="1" s="1"/>
  <c r="Y262" i="1"/>
  <c r="Z262" i="1" s="1"/>
  <c r="W262" i="1"/>
  <c r="U262" i="1"/>
  <c r="M262" i="1"/>
  <c r="H262" i="1"/>
  <c r="AA261" i="1"/>
  <c r="Y261" i="1"/>
  <c r="Z261" i="1" s="1"/>
  <c r="W261" i="1"/>
  <c r="U261" i="1"/>
  <c r="M261" i="1"/>
  <c r="H261" i="1"/>
  <c r="AA260" i="1"/>
  <c r="AB260" i="1" s="1"/>
  <c r="Y260" i="1"/>
  <c r="W260" i="1"/>
  <c r="U260" i="1"/>
  <c r="M260" i="1"/>
  <c r="R260" i="1" s="1"/>
  <c r="H260" i="1"/>
  <c r="Q259" i="1"/>
  <c r="P259" i="1"/>
  <c r="O259" i="1"/>
  <c r="N259" i="1"/>
  <c r="L259" i="1"/>
  <c r="K259" i="1"/>
  <c r="J259" i="1"/>
  <c r="I259" i="1"/>
  <c r="G259" i="1"/>
  <c r="F259" i="1"/>
  <c r="D259" i="1"/>
  <c r="AA256" i="1"/>
  <c r="AB256" i="1" s="1"/>
  <c r="Y256" i="1"/>
  <c r="W256" i="1"/>
  <c r="U256" i="1"/>
  <c r="M256" i="1"/>
  <c r="H256" i="1"/>
  <c r="AA255" i="1"/>
  <c r="AB255" i="1" s="1"/>
  <c r="Y255" i="1"/>
  <c r="W255" i="1"/>
  <c r="U255" i="1"/>
  <c r="M255" i="1"/>
  <c r="R255" i="1" s="1"/>
  <c r="H255" i="1"/>
  <c r="AA254" i="1"/>
  <c r="AB254" i="1" s="1"/>
  <c r="Y254" i="1"/>
  <c r="W254" i="1"/>
  <c r="U254" i="1"/>
  <c r="M254" i="1"/>
  <c r="H254" i="1"/>
  <c r="AA253" i="1"/>
  <c r="Y253" i="1"/>
  <c r="W253" i="1"/>
  <c r="U253" i="1"/>
  <c r="M253" i="1"/>
  <c r="H253" i="1"/>
  <c r="Q252" i="1"/>
  <c r="Q247" i="1" s="1"/>
  <c r="P252" i="1"/>
  <c r="P247" i="1" s="1"/>
  <c r="O252" i="1"/>
  <c r="O247" i="1" s="1"/>
  <c r="N252" i="1"/>
  <c r="N247" i="1" s="1"/>
  <c r="L252" i="1"/>
  <c r="L247" i="1" s="1"/>
  <c r="K252" i="1"/>
  <c r="K247" i="1" s="1"/>
  <c r="J252" i="1"/>
  <c r="J247" i="1" s="1"/>
  <c r="I252" i="1"/>
  <c r="I247" i="1" s="1"/>
  <c r="G252" i="1"/>
  <c r="G247" i="1" s="1"/>
  <c r="F252" i="1"/>
  <c r="F247" i="1" s="1"/>
  <c r="D252" i="1"/>
  <c r="D247" i="1" s="1"/>
  <c r="AA244" i="1"/>
  <c r="Y244" i="1"/>
  <c r="W244" i="1"/>
  <c r="U244" i="1"/>
  <c r="S244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F244" i="1"/>
  <c r="D244" i="1"/>
  <c r="AA241" i="1"/>
  <c r="Y241" i="1"/>
  <c r="W241" i="1"/>
  <c r="U241" i="1"/>
  <c r="S241" i="1"/>
  <c r="R241" i="1"/>
  <c r="Q241" i="1"/>
  <c r="P241" i="1"/>
  <c r="O241" i="1"/>
  <c r="N241" i="1"/>
  <c r="M241" i="1"/>
  <c r="L241" i="1"/>
  <c r="K241" i="1"/>
  <c r="J241" i="1"/>
  <c r="I241" i="1"/>
  <c r="H241" i="1"/>
  <c r="G241" i="1"/>
  <c r="F241" i="1"/>
  <c r="D241" i="1"/>
  <c r="AA238" i="1"/>
  <c r="AB238" i="1" s="1"/>
  <c r="Y238" i="1"/>
  <c r="Z238" i="1" s="1"/>
  <c r="W238" i="1"/>
  <c r="U238" i="1"/>
  <c r="M238" i="1"/>
  <c r="H238" i="1"/>
  <c r="AA237" i="1"/>
  <c r="AB237" i="1" s="1"/>
  <c r="Y237" i="1"/>
  <c r="Z237" i="1" s="1"/>
  <c r="W237" i="1"/>
  <c r="U237" i="1"/>
  <c r="M237" i="1"/>
  <c r="H237" i="1"/>
  <c r="AA236" i="1"/>
  <c r="Y236" i="1"/>
  <c r="Z236" i="1" s="1"/>
  <c r="W236" i="1"/>
  <c r="U236" i="1"/>
  <c r="M236" i="1"/>
  <c r="R236" i="1" s="1"/>
  <c r="H236" i="1"/>
  <c r="AA235" i="1"/>
  <c r="AB235" i="1" s="1"/>
  <c r="Y235" i="1"/>
  <c r="Z235" i="1" s="1"/>
  <c r="W235" i="1"/>
  <c r="U235" i="1"/>
  <c r="M235" i="1"/>
  <c r="R235" i="1" s="1"/>
  <c r="H235" i="1"/>
  <c r="AA234" i="1"/>
  <c r="AB234" i="1" s="1"/>
  <c r="Y234" i="1"/>
  <c r="Z234" i="1" s="1"/>
  <c r="W234" i="1"/>
  <c r="U234" i="1"/>
  <c r="M234" i="1"/>
  <c r="H234" i="1"/>
  <c r="AA233" i="1"/>
  <c r="AB233" i="1" s="1"/>
  <c r="Y233" i="1"/>
  <c r="Z233" i="1" s="1"/>
  <c r="W233" i="1"/>
  <c r="U233" i="1"/>
  <c r="M233" i="1"/>
  <c r="R233" i="1" s="1"/>
  <c r="H233" i="1"/>
  <c r="AA232" i="1"/>
  <c r="AB232" i="1" s="1"/>
  <c r="Y232" i="1"/>
  <c r="Z232" i="1" s="1"/>
  <c r="W232" i="1"/>
  <c r="U232" i="1"/>
  <c r="M232" i="1"/>
  <c r="H232" i="1"/>
  <c r="AA231" i="1"/>
  <c r="AB231" i="1" s="1"/>
  <c r="Y231" i="1"/>
  <c r="Z231" i="1" s="1"/>
  <c r="W231" i="1"/>
  <c r="U231" i="1"/>
  <c r="M231" i="1"/>
  <c r="H231" i="1"/>
  <c r="AA230" i="1"/>
  <c r="AB230" i="1" s="1"/>
  <c r="Y230" i="1"/>
  <c r="Z230" i="1" s="1"/>
  <c r="W230" i="1"/>
  <c r="U230" i="1"/>
  <c r="M230" i="1"/>
  <c r="H230" i="1"/>
  <c r="AA229" i="1"/>
  <c r="AB229" i="1" s="1"/>
  <c r="Y229" i="1"/>
  <c r="Z229" i="1" s="1"/>
  <c r="W229" i="1"/>
  <c r="U229" i="1"/>
  <c r="M229" i="1"/>
  <c r="R229" i="1" s="1"/>
  <c r="H229" i="1"/>
  <c r="AA228" i="1"/>
  <c r="AB228" i="1" s="1"/>
  <c r="Y228" i="1"/>
  <c r="Z228" i="1" s="1"/>
  <c r="W228" i="1"/>
  <c r="U228" i="1"/>
  <c r="M228" i="1"/>
  <c r="R228" i="1" s="1"/>
  <c r="H228" i="1"/>
  <c r="AA227" i="1"/>
  <c r="AB227" i="1" s="1"/>
  <c r="Y227" i="1"/>
  <c r="Z227" i="1" s="1"/>
  <c r="W227" i="1"/>
  <c r="U227" i="1"/>
  <c r="M227" i="1"/>
  <c r="H227" i="1"/>
  <c r="AA226" i="1"/>
  <c r="AB226" i="1" s="1"/>
  <c r="Y226" i="1"/>
  <c r="Z226" i="1" s="1"/>
  <c r="W226" i="1"/>
  <c r="U226" i="1"/>
  <c r="M226" i="1"/>
  <c r="H226" i="1"/>
  <c r="AA225" i="1"/>
  <c r="AB225" i="1" s="1"/>
  <c r="Y225" i="1"/>
  <c r="Z225" i="1" s="1"/>
  <c r="W225" i="1"/>
  <c r="U225" i="1"/>
  <c r="M225" i="1"/>
  <c r="R225" i="1" s="1"/>
  <c r="H225" i="1"/>
  <c r="AA224" i="1"/>
  <c r="AB224" i="1" s="1"/>
  <c r="Y224" i="1"/>
  <c r="Z224" i="1" s="1"/>
  <c r="W224" i="1"/>
  <c r="U224" i="1"/>
  <c r="M224" i="1"/>
  <c r="H224" i="1"/>
  <c r="AA223" i="1"/>
  <c r="AB223" i="1" s="1"/>
  <c r="Y223" i="1"/>
  <c r="Z223" i="1" s="1"/>
  <c r="W223" i="1"/>
  <c r="U223" i="1"/>
  <c r="M223" i="1"/>
  <c r="H223" i="1"/>
  <c r="AA222" i="1"/>
  <c r="AB222" i="1" s="1"/>
  <c r="Y222" i="1"/>
  <c r="Z222" i="1" s="1"/>
  <c r="W222" i="1"/>
  <c r="U222" i="1"/>
  <c r="M222" i="1"/>
  <c r="H222" i="1"/>
  <c r="AA221" i="1"/>
  <c r="AB221" i="1" s="1"/>
  <c r="Y221" i="1"/>
  <c r="Z221" i="1" s="1"/>
  <c r="W221" i="1"/>
  <c r="U221" i="1"/>
  <c r="M221" i="1"/>
  <c r="H221" i="1"/>
  <c r="AA220" i="1"/>
  <c r="AB220" i="1" s="1"/>
  <c r="Y220" i="1"/>
  <c r="Z220" i="1" s="1"/>
  <c r="W220" i="1"/>
  <c r="U220" i="1"/>
  <c r="M220" i="1"/>
  <c r="H220" i="1"/>
  <c r="AA219" i="1"/>
  <c r="AB219" i="1" s="1"/>
  <c r="Y219" i="1"/>
  <c r="Z219" i="1" s="1"/>
  <c r="W219" i="1"/>
  <c r="U219" i="1"/>
  <c r="M219" i="1"/>
  <c r="H219" i="1"/>
  <c r="AA218" i="1"/>
  <c r="AB218" i="1" s="1"/>
  <c r="Y218" i="1"/>
  <c r="Z218" i="1" s="1"/>
  <c r="W218" i="1"/>
  <c r="U218" i="1"/>
  <c r="M218" i="1"/>
  <c r="H218" i="1"/>
  <c r="AA217" i="1"/>
  <c r="AB217" i="1" s="1"/>
  <c r="Y217" i="1"/>
  <c r="Z217" i="1" s="1"/>
  <c r="W217" i="1"/>
  <c r="U217" i="1"/>
  <c r="M217" i="1"/>
  <c r="R217" i="1" s="1"/>
  <c r="H217" i="1"/>
  <c r="AA216" i="1"/>
  <c r="AB216" i="1" s="1"/>
  <c r="Y216" i="1"/>
  <c r="Z216" i="1" s="1"/>
  <c r="W216" i="1"/>
  <c r="U216" i="1"/>
  <c r="M216" i="1"/>
  <c r="H216" i="1"/>
  <c r="AA215" i="1"/>
  <c r="AB215" i="1" s="1"/>
  <c r="Y215" i="1"/>
  <c r="Z215" i="1" s="1"/>
  <c r="W215" i="1"/>
  <c r="U215" i="1"/>
  <c r="M215" i="1"/>
  <c r="H215" i="1"/>
  <c r="AA214" i="1"/>
  <c r="AB214" i="1" s="1"/>
  <c r="Y214" i="1"/>
  <c r="Z214" i="1" s="1"/>
  <c r="W214" i="1"/>
  <c r="U214" i="1"/>
  <c r="M214" i="1"/>
  <c r="H214" i="1"/>
  <c r="AA213" i="1"/>
  <c r="AB213" i="1" s="1"/>
  <c r="Y213" i="1"/>
  <c r="Z213" i="1" s="1"/>
  <c r="W213" i="1"/>
  <c r="U213" i="1"/>
  <c r="M213" i="1"/>
  <c r="H213" i="1"/>
  <c r="AA212" i="1"/>
  <c r="AB212" i="1" s="1"/>
  <c r="Y212" i="1"/>
  <c r="Z212" i="1" s="1"/>
  <c r="W212" i="1"/>
  <c r="U212" i="1"/>
  <c r="M212" i="1"/>
  <c r="H212" i="1"/>
  <c r="AA211" i="1"/>
  <c r="AB211" i="1" s="1"/>
  <c r="Y211" i="1"/>
  <c r="Z211" i="1" s="1"/>
  <c r="W211" i="1"/>
  <c r="U211" i="1"/>
  <c r="M211" i="1"/>
  <c r="H211" i="1"/>
  <c r="AA210" i="1"/>
  <c r="AB210" i="1" s="1"/>
  <c r="Y210" i="1"/>
  <c r="Z210" i="1" s="1"/>
  <c r="W210" i="1"/>
  <c r="U210" i="1"/>
  <c r="M210" i="1"/>
  <c r="H210" i="1"/>
  <c r="AA209" i="1"/>
  <c r="AB209" i="1" s="1"/>
  <c r="Y209" i="1"/>
  <c r="Z209" i="1" s="1"/>
  <c r="W209" i="1"/>
  <c r="U209" i="1"/>
  <c r="M209" i="1"/>
  <c r="R209" i="1" s="1"/>
  <c r="H209" i="1"/>
  <c r="AA208" i="1"/>
  <c r="AB208" i="1" s="1"/>
  <c r="Y208" i="1"/>
  <c r="Z208" i="1" s="1"/>
  <c r="W208" i="1"/>
  <c r="U208" i="1"/>
  <c r="M208" i="1"/>
  <c r="H208" i="1"/>
  <c r="AA207" i="1"/>
  <c r="AB207" i="1" s="1"/>
  <c r="Y207" i="1"/>
  <c r="Z207" i="1" s="1"/>
  <c r="W207" i="1"/>
  <c r="U207" i="1"/>
  <c r="M207" i="1"/>
  <c r="H207" i="1"/>
  <c r="AA206" i="1"/>
  <c r="AB206" i="1" s="1"/>
  <c r="Y206" i="1"/>
  <c r="Z206" i="1" s="1"/>
  <c r="W206" i="1"/>
  <c r="U206" i="1"/>
  <c r="M206" i="1"/>
  <c r="H206" i="1"/>
  <c r="AA205" i="1"/>
  <c r="AB205" i="1" s="1"/>
  <c r="Y205" i="1"/>
  <c r="Z205" i="1" s="1"/>
  <c r="W205" i="1"/>
  <c r="U205" i="1"/>
  <c r="M205" i="1"/>
  <c r="H205" i="1"/>
  <c r="AA204" i="1"/>
  <c r="AB204" i="1" s="1"/>
  <c r="Y204" i="1"/>
  <c r="Z204" i="1" s="1"/>
  <c r="W204" i="1"/>
  <c r="U204" i="1"/>
  <c r="M204" i="1"/>
  <c r="H204" i="1"/>
  <c r="AA203" i="1"/>
  <c r="AB203" i="1" s="1"/>
  <c r="Y203" i="1"/>
  <c r="Z203" i="1" s="1"/>
  <c r="W203" i="1"/>
  <c r="U203" i="1"/>
  <c r="M203" i="1"/>
  <c r="H203" i="1"/>
  <c r="AA202" i="1"/>
  <c r="AB202" i="1" s="1"/>
  <c r="Y202" i="1"/>
  <c r="Z202" i="1" s="1"/>
  <c r="W202" i="1"/>
  <c r="U202" i="1"/>
  <c r="M202" i="1"/>
  <c r="H202" i="1"/>
  <c r="AA201" i="1"/>
  <c r="AB201" i="1" s="1"/>
  <c r="Y201" i="1"/>
  <c r="Z201" i="1" s="1"/>
  <c r="W201" i="1"/>
  <c r="U201" i="1"/>
  <c r="M201" i="1"/>
  <c r="R201" i="1" s="1"/>
  <c r="H201" i="1"/>
  <c r="AA200" i="1"/>
  <c r="AB200" i="1" s="1"/>
  <c r="Y200" i="1"/>
  <c r="Z200" i="1" s="1"/>
  <c r="W200" i="1"/>
  <c r="U200" i="1"/>
  <c r="M200" i="1"/>
  <c r="R200" i="1" s="1"/>
  <c r="H200" i="1"/>
  <c r="AA199" i="1"/>
  <c r="AB199" i="1" s="1"/>
  <c r="Y199" i="1"/>
  <c r="Z199" i="1" s="1"/>
  <c r="W199" i="1"/>
  <c r="U199" i="1"/>
  <c r="M199" i="1"/>
  <c r="H199" i="1"/>
  <c r="AA198" i="1"/>
  <c r="AB198" i="1" s="1"/>
  <c r="Y198" i="1"/>
  <c r="Z198" i="1" s="1"/>
  <c r="W198" i="1"/>
  <c r="U198" i="1"/>
  <c r="M198" i="1"/>
  <c r="H198" i="1"/>
  <c r="AA197" i="1"/>
  <c r="AB197" i="1" s="1"/>
  <c r="Y197" i="1"/>
  <c r="Z197" i="1" s="1"/>
  <c r="W197" i="1"/>
  <c r="U197" i="1"/>
  <c r="M197" i="1"/>
  <c r="R197" i="1" s="1"/>
  <c r="H197" i="1"/>
  <c r="AA196" i="1"/>
  <c r="AB196" i="1" s="1"/>
  <c r="Y196" i="1"/>
  <c r="Z196" i="1" s="1"/>
  <c r="W196" i="1"/>
  <c r="U196" i="1"/>
  <c r="M196" i="1"/>
  <c r="H196" i="1"/>
  <c r="AA195" i="1"/>
  <c r="AB195" i="1" s="1"/>
  <c r="Y195" i="1"/>
  <c r="Z195" i="1" s="1"/>
  <c r="W195" i="1"/>
  <c r="U195" i="1"/>
  <c r="M195" i="1"/>
  <c r="R195" i="1" s="1"/>
  <c r="H195" i="1"/>
  <c r="AA194" i="1"/>
  <c r="AB194" i="1" s="1"/>
  <c r="Y194" i="1"/>
  <c r="Z194" i="1" s="1"/>
  <c r="W194" i="1"/>
  <c r="U194" i="1"/>
  <c r="M194" i="1"/>
  <c r="H194" i="1"/>
  <c r="AA193" i="1"/>
  <c r="AB193" i="1" s="1"/>
  <c r="Y193" i="1"/>
  <c r="Z193" i="1" s="1"/>
  <c r="W193" i="1"/>
  <c r="U193" i="1"/>
  <c r="M193" i="1"/>
  <c r="R193" i="1" s="1"/>
  <c r="H193" i="1"/>
  <c r="AA192" i="1"/>
  <c r="AB192" i="1" s="1"/>
  <c r="Y192" i="1"/>
  <c r="Z192" i="1" s="1"/>
  <c r="W192" i="1"/>
  <c r="U192" i="1"/>
  <c r="M192" i="1"/>
  <c r="H192" i="1"/>
  <c r="AA191" i="1"/>
  <c r="AB191" i="1" s="1"/>
  <c r="Y191" i="1"/>
  <c r="Z191" i="1" s="1"/>
  <c r="W191" i="1"/>
  <c r="U191" i="1"/>
  <c r="M191" i="1"/>
  <c r="H191" i="1"/>
  <c r="AA190" i="1"/>
  <c r="AB190" i="1" s="1"/>
  <c r="Y190" i="1"/>
  <c r="Z190" i="1" s="1"/>
  <c r="W190" i="1"/>
  <c r="U190" i="1"/>
  <c r="M190" i="1"/>
  <c r="H190" i="1"/>
  <c r="AA189" i="1"/>
  <c r="AB189" i="1" s="1"/>
  <c r="Y189" i="1"/>
  <c r="Z189" i="1" s="1"/>
  <c r="W189" i="1"/>
  <c r="U189" i="1"/>
  <c r="M189" i="1"/>
  <c r="R189" i="1" s="1"/>
  <c r="H189" i="1"/>
  <c r="AA188" i="1"/>
  <c r="AB188" i="1" s="1"/>
  <c r="Y188" i="1"/>
  <c r="Z188" i="1" s="1"/>
  <c r="W188" i="1"/>
  <c r="U188" i="1"/>
  <c r="M188" i="1"/>
  <c r="R188" i="1" s="1"/>
  <c r="H188" i="1"/>
  <c r="AA187" i="1"/>
  <c r="AB187" i="1" s="1"/>
  <c r="Y187" i="1"/>
  <c r="Z187" i="1" s="1"/>
  <c r="W187" i="1"/>
  <c r="U187" i="1"/>
  <c r="M187" i="1"/>
  <c r="H187" i="1"/>
  <c r="AA186" i="1"/>
  <c r="AB186" i="1" s="1"/>
  <c r="Y186" i="1"/>
  <c r="Z186" i="1" s="1"/>
  <c r="W186" i="1"/>
  <c r="U186" i="1"/>
  <c r="M186" i="1"/>
  <c r="H186" i="1"/>
  <c r="AA185" i="1"/>
  <c r="AB185" i="1" s="1"/>
  <c r="Y185" i="1"/>
  <c r="Z185" i="1" s="1"/>
  <c r="W185" i="1"/>
  <c r="U185" i="1"/>
  <c r="M185" i="1"/>
  <c r="R185" i="1" s="1"/>
  <c r="H185" i="1"/>
  <c r="AA184" i="1"/>
  <c r="AB184" i="1" s="1"/>
  <c r="Y184" i="1"/>
  <c r="Z184" i="1" s="1"/>
  <c r="W184" i="1"/>
  <c r="U184" i="1"/>
  <c r="M184" i="1"/>
  <c r="R184" i="1" s="1"/>
  <c r="H184" i="1"/>
  <c r="AA183" i="1"/>
  <c r="AB183" i="1" s="1"/>
  <c r="Y183" i="1"/>
  <c r="Z183" i="1" s="1"/>
  <c r="W183" i="1"/>
  <c r="U183" i="1"/>
  <c r="M183" i="1"/>
  <c r="H183" i="1"/>
  <c r="AA182" i="1"/>
  <c r="AB182" i="1" s="1"/>
  <c r="Y182" i="1"/>
  <c r="Z182" i="1" s="1"/>
  <c r="W182" i="1"/>
  <c r="U182" i="1"/>
  <c r="M182" i="1"/>
  <c r="H182" i="1"/>
  <c r="AA181" i="1"/>
  <c r="AB181" i="1" s="1"/>
  <c r="Y181" i="1"/>
  <c r="Z181" i="1" s="1"/>
  <c r="W181" i="1"/>
  <c r="U181" i="1"/>
  <c r="M181" i="1"/>
  <c r="R181" i="1" s="1"/>
  <c r="H181" i="1"/>
  <c r="AA180" i="1"/>
  <c r="AB180" i="1" s="1"/>
  <c r="Y180" i="1"/>
  <c r="Z180" i="1" s="1"/>
  <c r="W180" i="1"/>
  <c r="U180" i="1"/>
  <c r="M180" i="1"/>
  <c r="R180" i="1" s="1"/>
  <c r="H180" i="1"/>
  <c r="AA179" i="1"/>
  <c r="AB179" i="1" s="1"/>
  <c r="Y179" i="1"/>
  <c r="Z179" i="1" s="1"/>
  <c r="W179" i="1"/>
  <c r="U179" i="1"/>
  <c r="M179" i="1"/>
  <c r="H179" i="1"/>
  <c r="AA178" i="1"/>
  <c r="AB178" i="1" s="1"/>
  <c r="Y178" i="1"/>
  <c r="Z178" i="1" s="1"/>
  <c r="W178" i="1"/>
  <c r="U178" i="1"/>
  <c r="M178" i="1"/>
  <c r="H178" i="1"/>
  <c r="AA177" i="1"/>
  <c r="AB177" i="1" s="1"/>
  <c r="Y177" i="1"/>
  <c r="Z177" i="1" s="1"/>
  <c r="W177" i="1"/>
  <c r="U177" i="1"/>
  <c r="M177" i="1"/>
  <c r="R177" i="1" s="1"/>
  <c r="H177" i="1"/>
  <c r="AA176" i="1"/>
  <c r="AB176" i="1" s="1"/>
  <c r="Y176" i="1"/>
  <c r="Z176" i="1" s="1"/>
  <c r="W176" i="1"/>
  <c r="U176" i="1"/>
  <c r="M176" i="1"/>
  <c r="R176" i="1" s="1"/>
  <c r="H176" i="1"/>
  <c r="AA175" i="1"/>
  <c r="AB175" i="1" s="1"/>
  <c r="Y175" i="1"/>
  <c r="Z175" i="1" s="1"/>
  <c r="W175" i="1"/>
  <c r="U175" i="1"/>
  <c r="M175" i="1"/>
  <c r="H175" i="1"/>
  <c r="AA174" i="1"/>
  <c r="AB174" i="1" s="1"/>
  <c r="Y174" i="1"/>
  <c r="Z174" i="1" s="1"/>
  <c r="W174" i="1"/>
  <c r="U174" i="1"/>
  <c r="M174" i="1"/>
  <c r="H174" i="1"/>
  <c r="AA173" i="1"/>
  <c r="AB173" i="1" s="1"/>
  <c r="Y173" i="1"/>
  <c r="Z173" i="1" s="1"/>
  <c r="W173" i="1"/>
  <c r="U173" i="1"/>
  <c r="M173" i="1"/>
  <c r="R173" i="1" s="1"/>
  <c r="H173" i="1"/>
  <c r="AA172" i="1"/>
  <c r="AB172" i="1" s="1"/>
  <c r="Y172" i="1"/>
  <c r="Z172" i="1" s="1"/>
  <c r="W172" i="1"/>
  <c r="U172" i="1"/>
  <c r="M172" i="1"/>
  <c r="R172" i="1" s="1"/>
  <c r="H172" i="1"/>
  <c r="AA171" i="1"/>
  <c r="AB171" i="1" s="1"/>
  <c r="Y171" i="1"/>
  <c r="Z171" i="1" s="1"/>
  <c r="W171" i="1"/>
  <c r="U171" i="1"/>
  <c r="M171" i="1"/>
  <c r="H171" i="1"/>
  <c r="AA170" i="1"/>
  <c r="AB170" i="1" s="1"/>
  <c r="Y170" i="1"/>
  <c r="Z170" i="1" s="1"/>
  <c r="W170" i="1"/>
  <c r="U170" i="1"/>
  <c r="M170" i="1"/>
  <c r="H170" i="1"/>
  <c r="AA169" i="1"/>
  <c r="AB169" i="1" s="1"/>
  <c r="Y169" i="1"/>
  <c r="Z169" i="1" s="1"/>
  <c r="W169" i="1"/>
  <c r="U169" i="1"/>
  <c r="M169" i="1"/>
  <c r="R169" i="1" s="1"/>
  <c r="H169" i="1"/>
  <c r="M168" i="1"/>
  <c r="AA167" i="1"/>
  <c r="AB167" i="1" s="1"/>
  <c r="Y167" i="1"/>
  <c r="Z167" i="1" s="1"/>
  <c r="W167" i="1"/>
  <c r="U167" i="1"/>
  <c r="M167" i="1"/>
  <c r="H167" i="1"/>
  <c r="AA166" i="1"/>
  <c r="AB166" i="1" s="1"/>
  <c r="Y166" i="1"/>
  <c r="Z166" i="1" s="1"/>
  <c r="W166" i="1"/>
  <c r="U166" i="1"/>
  <c r="M166" i="1"/>
  <c r="H166" i="1"/>
  <c r="AA165" i="1"/>
  <c r="AB165" i="1" s="1"/>
  <c r="Y165" i="1"/>
  <c r="Z165" i="1" s="1"/>
  <c r="W165" i="1"/>
  <c r="U165" i="1"/>
  <c r="M165" i="1"/>
  <c r="H165" i="1"/>
  <c r="AA164" i="1"/>
  <c r="AB164" i="1" s="1"/>
  <c r="Y164" i="1"/>
  <c r="Z164" i="1" s="1"/>
  <c r="W164" i="1"/>
  <c r="U164" i="1"/>
  <c r="M164" i="1"/>
  <c r="H164" i="1"/>
  <c r="AA163" i="1"/>
  <c r="AB163" i="1" s="1"/>
  <c r="Y163" i="1"/>
  <c r="Z163" i="1" s="1"/>
  <c r="W163" i="1"/>
  <c r="U163" i="1"/>
  <c r="M163" i="1"/>
  <c r="R163" i="1" s="1"/>
  <c r="H163" i="1"/>
  <c r="AA162" i="1"/>
  <c r="AB162" i="1" s="1"/>
  <c r="Y162" i="1"/>
  <c r="Z162" i="1" s="1"/>
  <c r="W162" i="1"/>
  <c r="U162" i="1"/>
  <c r="M162" i="1"/>
  <c r="R162" i="1" s="1"/>
  <c r="H162" i="1"/>
  <c r="AA161" i="1"/>
  <c r="AB161" i="1" s="1"/>
  <c r="Y161" i="1"/>
  <c r="Z161" i="1" s="1"/>
  <c r="W161" i="1"/>
  <c r="U161" i="1"/>
  <c r="M161" i="1"/>
  <c r="H161" i="1"/>
  <c r="AA160" i="1"/>
  <c r="Y160" i="1"/>
  <c r="Z160" i="1" s="1"/>
  <c r="W160" i="1"/>
  <c r="U160" i="1"/>
  <c r="M160" i="1"/>
  <c r="H160" i="1"/>
  <c r="AA159" i="1"/>
  <c r="AB159" i="1" s="1"/>
  <c r="Y159" i="1"/>
  <c r="Z159" i="1" s="1"/>
  <c r="W159" i="1"/>
  <c r="U159" i="1"/>
  <c r="M159" i="1"/>
  <c r="R159" i="1" s="1"/>
  <c r="H159" i="1"/>
  <c r="AA158" i="1"/>
  <c r="AB158" i="1" s="1"/>
  <c r="Y158" i="1"/>
  <c r="W158" i="1"/>
  <c r="U158" i="1"/>
  <c r="M158" i="1"/>
  <c r="Q157" i="1"/>
  <c r="P157" i="1"/>
  <c r="O157" i="1"/>
  <c r="N157" i="1"/>
  <c r="L157" i="1"/>
  <c r="K157" i="1"/>
  <c r="J157" i="1"/>
  <c r="I157" i="1"/>
  <c r="G157" i="1"/>
  <c r="F157" i="1"/>
  <c r="D157" i="1"/>
  <c r="AA155" i="1"/>
  <c r="AB155" i="1" s="1"/>
  <c r="Y155" i="1"/>
  <c r="Z155" i="1" s="1"/>
  <c r="W155" i="1"/>
  <c r="U155" i="1"/>
  <c r="M155" i="1"/>
  <c r="H155" i="1"/>
  <c r="AA154" i="1"/>
  <c r="AB154" i="1" s="1"/>
  <c r="Y154" i="1"/>
  <c r="Z154" i="1" s="1"/>
  <c r="W154" i="1"/>
  <c r="U154" i="1"/>
  <c r="M154" i="1"/>
  <c r="H154" i="1"/>
  <c r="AA153" i="1"/>
  <c r="AB153" i="1" s="1"/>
  <c r="Y153" i="1"/>
  <c r="W153" i="1"/>
  <c r="U153" i="1"/>
  <c r="M153" i="1"/>
  <c r="R153" i="1" s="1"/>
  <c r="H153" i="1"/>
  <c r="AA152" i="1"/>
  <c r="AB152" i="1" s="1"/>
  <c r="Y152" i="1"/>
  <c r="Z152" i="1" s="1"/>
  <c r="W152" i="1"/>
  <c r="U152" i="1"/>
  <c r="M152" i="1"/>
  <c r="H152" i="1"/>
  <c r="AA151" i="1"/>
  <c r="Y151" i="1"/>
  <c r="Z151" i="1" s="1"/>
  <c r="W151" i="1"/>
  <c r="U151" i="1"/>
  <c r="M151" i="1"/>
  <c r="R151" i="1" s="1"/>
  <c r="H151" i="1"/>
  <c r="AA150" i="1"/>
  <c r="AB150" i="1" s="1"/>
  <c r="Y150" i="1"/>
  <c r="Z150" i="1" s="1"/>
  <c r="W150" i="1"/>
  <c r="U150" i="1"/>
  <c r="M150" i="1"/>
  <c r="H150" i="1"/>
  <c r="AA149" i="1"/>
  <c r="Y149" i="1"/>
  <c r="Z149" i="1" s="1"/>
  <c r="W149" i="1"/>
  <c r="U149" i="1"/>
  <c r="M149" i="1"/>
  <c r="H149" i="1"/>
  <c r="Q148" i="1"/>
  <c r="P148" i="1"/>
  <c r="O148" i="1"/>
  <c r="N148" i="1"/>
  <c r="L148" i="1"/>
  <c r="K148" i="1"/>
  <c r="J148" i="1"/>
  <c r="I148" i="1"/>
  <c r="G148" i="1"/>
  <c r="F148" i="1"/>
  <c r="D148" i="1"/>
  <c r="AA147" i="1"/>
  <c r="AB147" i="1" s="1"/>
  <c r="Y147" i="1"/>
  <c r="Z147" i="1" s="1"/>
  <c r="W147" i="1"/>
  <c r="U147" i="1"/>
  <c r="M147" i="1"/>
  <c r="H147" i="1"/>
  <c r="AA146" i="1"/>
  <c r="AB146" i="1" s="1"/>
  <c r="Y146" i="1"/>
  <c r="Z146" i="1" s="1"/>
  <c r="W146" i="1"/>
  <c r="U146" i="1"/>
  <c r="M146" i="1"/>
  <c r="H146" i="1"/>
  <c r="Q145" i="1"/>
  <c r="P145" i="1"/>
  <c r="O145" i="1"/>
  <c r="N145" i="1"/>
  <c r="L145" i="1"/>
  <c r="K145" i="1"/>
  <c r="J145" i="1"/>
  <c r="I145" i="1"/>
  <c r="F145" i="1"/>
  <c r="D145" i="1"/>
  <c r="AA144" i="1"/>
  <c r="AA143" i="1" s="1"/>
  <c r="Y144" i="1"/>
  <c r="W144" i="1"/>
  <c r="W143" i="1" s="1"/>
  <c r="U144" i="1"/>
  <c r="U143" i="1" s="1"/>
  <c r="M144" i="1"/>
  <c r="H144" i="1"/>
  <c r="H143" i="1" s="1"/>
  <c r="Q143" i="1"/>
  <c r="P143" i="1"/>
  <c r="O143" i="1"/>
  <c r="N143" i="1"/>
  <c r="L143" i="1"/>
  <c r="K143" i="1"/>
  <c r="J143" i="1"/>
  <c r="I143" i="1"/>
  <c r="G143" i="1"/>
  <c r="F143" i="1"/>
  <c r="D143" i="1"/>
  <c r="AA135" i="1"/>
  <c r="AA134" i="1" s="1"/>
  <c r="Y135" i="1"/>
  <c r="Y134" i="1" s="1"/>
  <c r="W135" i="1"/>
  <c r="W134" i="1" s="1"/>
  <c r="U135" i="1"/>
  <c r="U134" i="1" s="1"/>
  <c r="S135" i="1"/>
  <c r="S134" i="1" s="1"/>
  <c r="R135" i="1"/>
  <c r="R134" i="1" s="1"/>
  <c r="Q135" i="1"/>
  <c r="Q134" i="1" s="1"/>
  <c r="P135" i="1"/>
  <c r="P134" i="1" s="1"/>
  <c r="O135" i="1"/>
  <c r="O134" i="1" s="1"/>
  <c r="N135" i="1"/>
  <c r="N134" i="1" s="1"/>
  <c r="M135" i="1"/>
  <c r="M134" i="1" s="1"/>
  <c r="L135" i="1"/>
  <c r="L134" i="1" s="1"/>
  <c r="K135" i="1"/>
  <c r="K134" i="1" s="1"/>
  <c r="J135" i="1"/>
  <c r="J134" i="1" s="1"/>
  <c r="I135" i="1"/>
  <c r="I134" i="1" s="1"/>
  <c r="H135" i="1"/>
  <c r="H134" i="1" s="1"/>
  <c r="G135" i="1"/>
  <c r="G134" i="1" s="1"/>
  <c r="F135" i="1"/>
  <c r="F134" i="1" s="1"/>
  <c r="D135" i="1"/>
  <c r="D134" i="1" s="1"/>
  <c r="M133" i="1"/>
  <c r="M132" i="1"/>
  <c r="AA131" i="1"/>
  <c r="AB131" i="1" s="1"/>
  <c r="Y131" i="1"/>
  <c r="Z131" i="1" s="1"/>
  <c r="W131" i="1"/>
  <c r="U131" i="1"/>
  <c r="M131" i="1"/>
  <c r="H131" i="1"/>
  <c r="AA130" i="1"/>
  <c r="AB130" i="1" s="1"/>
  <c r="Y130" i="1"/>
  <c r="Z130" i="1" s="1"/>
  <c r="W130" i="1"/>
  <c r="U130" i="1"/>
  <c r="M130" i="1"/>
  <c r="H130" i="1"/>
  <c r="AA129" i="1"/>
  <c r="AB129" i="1" s="1"/>
  <c r="Y129" i="1"/>
  <c r="Z129" i="1" s="1"/>
  <c r="W129" i="1"/>
  <c r="U129" i="1"/>
  <c r="M129" i="1"/>
  <c r="R129" i="1" s="1"/>
  <c r="H129" i="1"/>
  <c r="AA128" i="1"/>
  <c r="AB128" i="1" s="1"/>
  <c r="Y128" i="1"/>
  <c r="Z128" i="1" s="1"/>
  <c r="W128" i="1"/>
  <c r="U128" i="1"/>
  <c r="M128" i="1"/>
  <c r="H128" i="1"/>
  <c r="AA127" i="1"/>
  <c r="AB127" i="1" s="1"/>
  <c r="Y127" i="1"/>
  <c r="Z127" i="1" s="1"/>
  <c r="W127" i="1"/>
  <c r="U127" i="1"/>
  <c r="M127" i="1"/>
  <c r="H127" i="1"/>
  <c r="AA126" i="1"/>
  <c r="AB126" i="1" s="1"/>
  <c r="Y126" i="1"/>
  <c r="Z126" i="1" s="1"/>
  <c r="W126" i="1"/>
  <c r="U126" i="1"/>
  <c r="M126" i="1"/>
  <c r="H126" i="1"/>
  <c r="AA125" i="1"/>
  <c r="AB125" i="1" s="1"/>
  <c r="Y125" i="1"/>
  <c r="Z125" i="1" s="1"/>
  <c r="W125" i="1"/>
  <c r="U125" i="1"/>
  <c r="M125" i="1"/>
  <c r="H125" i="1"/>
  <c r="AA124" i="1"/>
  <c r="AB124" i="1" s="1"/>
  <c r="Y124" i="1"/>
  <c r="Z124" i="1" s="1"/>
  <c r="W124" i="1"/>
  <c r="U124" i="1"/>
  <c r="M124" i="1"/>
  <c r="R124" i="1" s="1"/>
  <c r="H124" i="1"/>
  <c r="AA123" i="1"/>
  <c r="AB123" i="1" s="1"/>
  <c r="Y123" i="1"/>
  <c r="Z123" i="1" s="1"/>
  <c r="W123" i="1"/>
  <c r="U123" i="1"/>
  <c r="M123" i="1"/>
  <c r="H123" i="1"/>
  <c r="AA122" i="1"/>
  <c r="AB122" i="1" s="1"/>
  <c r="Y122" i="1"/>
  <c r="Z122" i="1" s="1"/>
  <c r="W122" i="1"/>
  <c r="U122" i="1"/>
  <c r="M122" i="1"/>
  <c r="H122" i="1"/>
  <c r="AA121" i="1"/>
  <c r="AB121" i="1" s="1"/>
  <c r="Y121" i="1"/>
  <c r="Z121" i="1" s="1"/>
  <c r="W121" i="1"/>
  <c r="U121" i="1"/>
  <c r="M121" i="1"/>
  <c r="R121" i="1" s="1"/>
  <c r="H121" i="1"/>
  <c r="AA120" i="1"/>
  <c r="AB120" i="1" s="1"/>
  <c r="Y120" i="1"/>
  <c r="Z120" i="1" s="1"/>
  <c r="W120" i="1"/>
  <c r="U120" i="1"/>
  <c r="M120" i="1"/>
  <c r="H120" i="1"/>
  <c r="AA119" i="1"/>
  <c r="AB119" i="1" s="1"/>
  <c r="Y119" i="1"/>
  <c r="Z119" i="1" s="1"/>
  <c r="W119" i="1"/>
  <c r="U119" i="1"/>
  <c r="M119" i="1"/>
  <c r="H119" i="1"/>
  <c r="AA118" i="1"/>
  <c r="AB118" i="1" s="1"/>
  <c r="Y118" i="1"/>
  <c r="Z118" i="1" s="1"/>
  <c r="W118" i="1"/>
  <c r="U118" i="1"/>
  <c r="M118" i="1"/>
  <c r="R118" i="1" s="1"/>
  <c r="H118" i="1"/>
  <c r="AA117" i="1"/>
  <c r="AB117" i="1" s="1"/>
  <c r="Y117" i="1"/>
  <c r="Z117" i="1" s="1"/>
  <c r="W117" i="1"/>
  <c r="U117" i="1"/>
  <c r="M117" i="1"/>
  <c r="R117" i="1" s="1"/>
  <c r="H117" i="1"/>
  <c r="AA116" i="1"/>
  <c r="AB116" i="1" s="1"/>
  <c r="Y116" i="1"/>
  <c r="Z116" i="1" s="1"/>
  <c r="W116" i="1"/>
  <c r="U116" i="1"/>
  <c r="M116" i="1"/>
  <c r="R116" i="1" s="1"/>
  <c r="H116" i="1"/>
  <c r="AA115" i="1"/>
  <c r="AB115" i="1" s="1"/>
  <c r="Y115" i="1"/>
  <c r="Z115" i="1" s="1"/>
  <c r="W115" i="1"/>
  <c r="U115" i="1"/>
  <c r="M115" i="1"/>
  <c r="R115" i="1" s="1"/>
  <c r="H115" i="1"/>
  <c r="AA114" i="1"/>
  <c r="AB114" i="1" s="1"/>
  <c r="Y114" i="1"/>
  <c r="Z114" i="1" s="1"/>
  <c r="W114" i="1"/>
  <c r="U114" i="1"/>
  <c r="M114" i="1"/>
  <c r="H114" i="1"/>
  <c r="AA113" i="1"/>
  <c r="AB113" i="1" s="1"/>
  <c r="Y113" i="1"/>
  <c r="Z113" i="1" s="1"/>
  <c r="W113" i="1"/>
  <c r="U113" i="1"/>
  <c r="M113" i="1"/>
  <c r="H113" i="1"/>
  <c r="AA112" i="1"/>
  <c r="AB112" i="1" s="1"/>
  <c r="Y112" i="1"/>
  <c r="Z112" i="1" s="1"/>
  <c r="W112" i="1"/>
  <c r="U112" i="1"/>
  <c r="M112" i="1"/>
  <c r="R112" i="1" s="1"/>
  <c r="H112" i="1"/>
  <c r="AA111" i="1"/>
  <c r="AB111" i="1" s="1"/>
  <c r="Y111" i="1"/>
  <c r="Z111" i="1" s="1"/>
  <c r="W111" i="1"/>
  <c r="U111" i="1"/>
  <c r="M111" i="1"/>
  <c r="R111" i="1" s="1"/>
  <c r="H111" i="1"/>
  <c r="AA110" i="1"/>
  <c r="AB110" i="1" s="1"/>
  <c r="Y110" i="1"/>
  <c r="Z110" i="1" s="1"/>
  <c r="W110" i="1"/>
  <c r="U110" i="1"/>
  <c r="M110" i="1"/>
  <c r="H110" i="1"/>
  <c r="AA109" i="1"/>
  <c r="AB109" i="1" s="1"/>
  <c r="Y109" i="1"/>
  <c r="Z109" i="1" s="1"/>
  <c r="W109" i="1"/>
  <c r="U109" i="1"/>
  <c r="M109" i="1"/>
  <c r="R109" i="1" s="1"/>
  <c r="H109" i="1"/>
  <c r="AA108" i="1"/>
  <c r="AB108" i="1" s="1"/>
  <c r="Y108" i="1"/>
  <c r="Z108" i="1" s="1"/>
  <c r="W108" i="1"/>
  <c r="U108" i="1"/>
  <c r="M108" i="1"/>
  <c r="R108" i="1" s="1"/>
  <c r="H108" i="1"/>
  <c r="AA107" i="1"/>
  <c r="AB107" i="1" s="1"/>
  <c r="Y107" i="1"/>
  <c r="Z107" i="1" s="1"/>
  <c r="W107" i="1"/>
  <c r="U107" i="1"/>
  <c r="M107" i="1"/>
  <c r="H107" i="1"/>
  <c r="AA106" i="1"/>
  <c r="AB106" i="1" s="1"/>
  <c r="Y106" i="1"/>
  <c r="Z106" i="1" s="1"/>
  <c r="W106" i="1"/>
  <c r="U106" i="1"/>
  <c r="M106" i="1"/>
  <c r="H106" i="1"/>
  <c r="AA105" i="1"/>
  <c r="AB105" i="1" s="1"/>
  <c r="Y105" i="1"/>
  <c r="Z105" i="1" s="1"/>
  <c r="W105" i="1"/>
  <c r="U105" i="1"/>
  <c r="M105" i="1"/>
  <c r="H105" i="1"/>
  <c r="AA104" i="1"/>
  <c r="AB104" i="1" s="1"/>
  <c r="Y104" i="1"/>
  <c r="Z104" i="1" s="1"/>
  <c r="W104" i="1"/>
  <c r="U104" i="1"/>
  <c r="M104" i="1"/>
  <c r="H104" i="1"/>
  <c r="AA103" i="1"/>
  <c r="AB103" i="1" s="1"/>
  <c r="Y103" i="1"/>
  <c r="Z103" i="1" s="1"/>
  <c r="W103" i="1"/>
  <c r="U103" i="1"/>
  <c r="M103" i="1"/>
  <c r="H103" i="1"/>
  <c r="AA102" i="1"/>
  <c r="AB102" i="1" s="1"/>
  <c r="Y102" i="1"/>
  <c r="Z102" i="1" s="1"/>
  <c r="W102" i="1"/>
  <c r="U102" i="1"/>
  <c r="M102" i="1"/>
  <c r="R102" i="1" s="1"/>
  <c r="H102" i="1"/>
  <c r="AA101" i="1"/>
  <c r="AB101" i="1" s="1"/>
  <c r="Y101" i="1"/>
  <c r="Z101" i="1" s="1"/>
  <c r="W101" i="1"/>
  <c r="U101" i="1"/>
  <c r="M101" i="1"/>
  <c r="R101" i="1" s="1"/>
  <c r="H101" i="1"/>
  <c r="AA100" i="1"/>
  <c r="AB100" i="1" s="1"/>
  <c r="Y100" i="1"/>
  <c r="Z100" i="1" s="1"/>
  <c r="W100" i="1"/>
  <c r="U100" i="1"/>
  <c r="M100" i="1"/>
  <c r="H100" i="1"/>
  <c r="AA99" i="1"/>
  <c r="AB99" i="1" s="1"/>
  <c r="Y99" i="1"/>
  <c r="Z99" i="1" s="1"/>
  <c r="W99" i="1"/>
  <c r="U99" i="1"/>
  <c r="M99" i="1"/>
  <c r="R99" i="1" s="1"/>
  <c r="H99" i="1"/>
  <c r="AA98" i="1"/>
  <c r="AB98" i="1" s="1"/>
  <c r="Y98" i="1"/>
  <c r="Z98" i="1" s="1"/>
  <c r="W98" i="1"/>
  <c r="U98" i="1"/>
  <c r="M98" i="1"/>
  <c r="H98" i="1"/>
  <c r="AA97" i="1"/>
  <c r="Y97" i="1"/>
  <c r="W97" i="1"/>
  <c r="U97" i="1"/>
  <c r="M97" i="1"/>
  <c r="H97" i="1"/>
  <c r="Q96" i="1"/>
  <c r="P96" i="1"/>
  <c r="O96" i="1"/>
  <c r="N96" i="1"/>
  <c r="L96" i="1"/>
  <c r="K96" i="1"/>
  <c r="J96" i="1"/>
  <c r="I96" i="1"/>
  <c r="G96" i="1"/>
  <c r="F96" i="1"/>
  <c r="D96" i="1"/>
  <c r="AA95" i="1"/>
  <c r="AB95" i="1" s="1"/>
  <c r="Y95" i="1"/>
  <c r="Z95" i="1" s="1"/>
  <c r="W95" i="1"/>
  <c r="U95" i="1"/>
  <c r="M95" i="1"/>
  <c r="R95" i="1" s="1"/>
  <c r="H95" i="1"/>
  <c r="AA94" i="1"/>
  <c r="AB94" i="1" s="1"/>
  <c r="Y94" i="1"/>
  <c r="Z94" i="1" s="1"/>
  <c r="W94" i="1"/>
  <c r="U94" i="1"/>
  <c r="M94" i="1"/>
  <c r="H94" i="1"/>
  <c r="AA93" i="1"/>
  <c r="AB93" i="1" s="1"/>
  <c r="Y93" i="1"/>
  <c r="Z93" i="1" s="1"/>
  <c r="W93" i="1"/>
  <c r="U93" i="1"/>
  <c r="M93" i="1"/>
  <c r="R93" i="1" s="1"/>
  <c r="H93" i="1"/>
  <c r="AA92" i="1"/>
  <c r="AB92" i="1" s="1"/>
  <c r="Y92" i="1"/>
  <c r="Z92" i="1" s="1"/>
  <c r="W92" i="1"/>
  <c r="U92" i="1"/>
  <c r="M92" i="1"/>
  <c r="H92" i="1"/>
  <c r="AA91" i="1"/>
  <c r="AB91" i="1" s="1"/>
  <c r="Y91" i="1"/>
  <c r="Z91" i="1" s="1"/>
  <c r="W91" i="1"/>
  <c r="U91" i="1"/>
  <c r="M91" i="1"/>
  <c r="R91" i="1" s="1"/>
  <c r="H91" i="1"/>
  <c r="AA90" i="1"/>
  <c r="AB90" i="1" s="1"/>
  <c r="Y90" i="1"/>
  <c r="Z90" i="1" s="1"/>
  <c r="W90" i="1"/>
  <c r="U90" i="1"/>
  <c r="M90" i="1"/>
  <c r="R90" i="1" s="1"/>
  <c r="H90" i="1"/>
  <c r="AA89" i="1"/>
  <c r="AB89" i="1" s="1"/>
  <c r="Y89" i="1"/>
  <c r="Z89" i="1" s="1"/>
  <c r="W89" i="1"/>
  <c r="U89" i="1"/>
  <c r="M89" i="1"/>
  <c r="R89" i="1" s="1"/>
  <c r="H89" i="1"/>
  <c r="AA88" i="1"/>
  <c r="AB88" i="1" s="1"/>
  <c r="Y88" i="1"/>
  <c r="Z88" i="1" s="1"/>
  <c r="W88" i="1"/>
  <c r="U88" i="1"/>
  <c r="M88" i="1"/>
  <c r="H88" i="1"/>
  <c r="AA87" i="1"/>
  <c r="AB87" i="1" s="1"/>
  <c r="Y87" i="1"/>
  <c r="Z87" i="1" s="1"/>
  <c r="W87" i="1"/>
  <c r="U87" i="1"/>
  <c r="M87" i="1"/>
  <c r="R87" i="1" s="1"/>
  <c r="H87" i="1"/>
  <c r="AA86" i="1"/>
  <c r="AB86" i="1" s="1"/>
  <c r="Y86" i="1"/>
  <c r="Z86" i="1" s="1"/>
  <c r="W86" i="1"/>
  <c r="U86" i="1"/>
  <c r="M86" i="1"/>
  <c r="R86" i="1" s="1"/>
  <c r="H86" i="1"/>
  <c r="AA85" i="1"/>
  <c r="AB85" i="1" s="1"/>
  <c r="Y85" i="1"/>
  <c r="Z85" i="1" s="1"/>
  <c r="W85" i="1"/>
  <c r="U85" i="1"/>
  <c r="M85" i="1"/>
  <c r="H85" i="1"/>
  <c r="AA84" i="1"/>
  <c r="AB84" i="1" s="1"/>
  <c r="Y84" i="1"/>
  <c r="Z84" i="1" s="1"/>
  <c r="W84" i="1"/>
  <c r="U84" i="1"/>
  <c r="M84" i="1"/>
  <c r="H84" i="1"/>
  <c r="AA83" i="1"/>
  <c r="AB83" i="1" s="1"/>
  <c r="Y83" i="1"/>
  <c r="Z83" i="1" s="1"/>
  <c r="W83" i="1"/>
  <c r="U83" i="1"/>
  <c r="M83" i="1"/>
  <c r="H83" i="1"/>
  <c r="AA82" i="1"/>
  <c r="AB82" i="1" s="1"/>
  <c r="Y82" i="1"/>
  <c r="Z82" i="1" s="1"/>
  <c r="W82" i="1"/>
  <c r="U82" i="1"/>
  <c r="M82" i="1"/>
  <c r="R82" i="1" s="1"/>
  <c r="H82" i="1"/>
  <c r="AA81" i="1"/>
  <c r="Y81" i="1"/>
  <c r="W81" i="1"/>
  <c r="U81" i="1"/>
  <c r="M81" i="1"/>
  <c r="R81" i="1" s="1"/>
  <c r="H81" i="1"/>
  <c r="Q80" i="1"/>
  <c r="P80" i="1"/>
  <c r="O80" i="1"/>
  <c r="N80" i="1"/>
  <c r="L80" i="1"/>
  <c r="K80" i="1"/>
  <c r="J80" i="1"/>
  <c r="I80" i="1"/>
  <c r="G80" i="1"/>
  <c r="F80" i="1"/>
  <c r="D80" i="1"/>
  <c r="AA78" i="1"/>
  <c r="AB78" i="1" s="1"/>
  <c r="Y78" i="1"/>
  <c r="Z78" i="1" s="1"/>
  <c r="W78" i="1"/>
  <c r="U78" i="1"/>
  <c r="M78" i="1"/>
  <c r="R78" i="1" s="1"/>
  <c r="H78" i="1"/>
  <c r="AA77" i="1"/>
  <c r="AB77" i="1" s="1"/>
  <c r="Y77" i="1"/>
  <c r="Z77" i="1" s="1"/>
  <c r="W77" i="1"/>
  <c r="U77" i="1"/>
  <c r="M77" i="1"/>
  <c r="H77" i="1"/>
  <c r="AA76" i="1"/>
  <c r="AB76" i="1" s="1"/>
  <c r="Y76" i="1"/>
  <c r="Z76" i="1" s="1"/>
  <c r="W76" i="1"/>
  <c r="U76" i="1"/>
  <c r="M76" i="1"/>
  <c r="H76" i="1"/>
  <c r="AA75" i="1"/>
  <c r="AB75" i="1" s="1"/>
  <c r="Y75" i="1"/>
  <c r="Z75" i="1" s="1"/>
  <c r="W75" i="1"/>
  <c r="U75" i="1"/>
  <c r="M75" i="1"/>
  <c r="H75" i="1"/>
  <c r="AA74" i="1"/>
  <c r="AB74" i="1" s="1"/>
  <c r="Y74" i="1"/>
  <c r="Z74" i="1" s="1"/>
  <c r="W74" i="1"/>
  <c r="U74" i="1"/>
  <c r="M74" i="1"/>
  <c r="R74" i="1" s="1"/>
  <c r="H74" i="1"/>
  <c r="AA73" i="1"/>
  <c r="AB73" i="1" s="1"/>
  <c r="Y73" i="1"/>
  <c r="Z73" i="1" s="1"/>
  <c r="W73" i="1"/>
  <c r="U73" i="1"/>
  <c r="M73" i="1"/>
  <c r="H73" i="1"/>
  <c r="AA72" i="1"/>
  <c r="AB72" i="1" s="1"/>
  <c r="Y72" i="1"/>
  <c r="Z72" i="1" s="1"/>
  <c r="W72" i="1"/>
  <c r="U72" i="1"/>
  <c r="M72" i="1"/>
  <c r="R72" i="1" s="1"/>
  <c r="H72" i="1"/>
  <c r="AA71" i="1"/>
  <c r="AB71" i="1" s="1"/>
  <c r="Y71" i="1"/>
  <c r="Z71" i="1" s="1"/>
  <c r="W71" i="1"/>
  <c r="U71" i="1"/>
  <c r="M71" i="1"/>
  <c r="H71" i="1"/>
  <c r="AA70" i="1"/>
  <c r="AB70" i="1" s="1"/>
  <c r="Y70" i="1"/>
  <c r="Z70" i="1" s="1"/>
  <c r="W70" i="1"/>
  <c r="U70" i="1"/>
  <c r="M70" i="1"/>
  <c r="R70" i="1" s="1"/>
  <c r="H70" i="1"/>
  <c r="AA69" i="1"/>
  <c r="AB69" i="1" s="1"/>
  <c r="Y69" i="1"/>
  <c r="Z69" i="1" s="1"/>
  <c r="W69" i="1"/>
  <c r="U69" i="1"/>
  <c r="M69" i="1"/>
  <c r="R69" i="1" s="1"/>
  <c r="H69" i="1"/>
  <c r="AA68" i="1"/>
  <c r="AB68" i="1" s="1"/>
  <c r="Y68" i="1"/>
  <c r="Z68" i="1" s="1"/>
  <c r="W68" i="1"/>
  <c r="U68" i="1"/>
  <c r="M68" i="1"/>
  <c r="R68" i="1" s="1"/>
  <c r="H68" i="1"/>
  <c r="AA67" i="1"/>
  <c r="AB67" i="1" s="1"/>
  <c r="Y67" i="1"/>
  <c r="Z67" i="1" s="1"/>
  <c r="W67" i="1"/>
  <c r="U67" i="1"/>
  <c r="M67" i="1"/>
  <c r="H67" i="1"/>
  <c r="Q66" i="1"/>
  <c r="P66" i="1"/>
  <c r="O66" i="1"/>
  <c r="N66" i="1"/>
  <c r="L66" i="1"/>
  <c r="K66" i="1"/>
  <c r="J66" i="1"/>
  <c r="I66" i="1"/>
  <c r="G66" i="1"/>
  <c r="F66" i="1"/>
  <c r="D66" i="1"/>
  <c r="AA64" i="1"/>
  <c r="AB64" i="1" s="1"/>
  <c r="Y64" i="1"/>
  <c r="Z64" i="1" s="1"/>
  <c r="W64" i="1"/>
  <c r="U64" i="1"/>
  <c r="M64" i="1"/>
  <c r="R64" i="1" s="1"/>
  <c r="H64" i="1"/>
  <c r="AA63" i="1"/>
  <c r="AB63" i="1" s="1"/>
  <c r="Y63" i="1"/>
  <c r="Z63" i="1" s="1"/>
  <c r="W63" i="1"/>
  <c r="U63" i="1"/>
  <c r="M63" i="1"/>
  <c r="R63" i="1" s="1"/>
  <c r="H63" i="1"/>
  <c r="AA62" i="1"/>
  <c r="AB62" i="1" s="1"/>
  <c r="Y62" i="1"/>
  <c r="Z62" i="1" s="1"/>
  <c r="W62" i="1"/>
  <c r="U62" i="1"/>
  <c r="M62" i="1"/>
  <c r="H62" i="1"/>
  <c r="M61" i="1"/>
  <c r="Q60" i="1"/>
  <c r="P60" i="1"/>
  <c r="O60" i="1"/>
  <c r="N60" i="1"/>
  <c r="L60" i="1"/>
  <c r="K60" i="1"/>
  <c r="J60" i="1"/>
  <c r="I60" i="1"/>
  <c r="G60" i="1"/>
  <c r="F60" i="1"/>
  <c r="D60" i="1"/>
  <c r="AA59" i="1"/>
  <c r="Y59" i="1"/>
  <c r="Y58" i="1" s="1"/>
  <c r="W59" i="1"/>
  <c r="W58" i="1" s="1"/>
  <c r="U59" i="1"/>
  <c r="U58" i="1" s="1"/>
  <c r="M59" i="1"/>
  <c r="H59" i="1"/>
  <c r="H58" i="1" s="1"/>
  <c r="Q58" i="1"/>
  <c r="P58" i="1"/>
  <c r="O58" i="1"/>
  <c r="N58" i="1"/>
  <c r="L58" i="1"/>
  <c r="K58" i="1"/>
  <c r="J58" i="1"/>
  <c r="I58" i="1"/>
  <c r="G58" i="1"/>
  <c r="F58" i="1"/>
  <c r="D58" i="1"/>
  <c r="AA57" i="1"/>
  <c r="AB57" i="1" s="1"/>
  <c r="Y57" i="1"/>
  <c r="Z57" i="1" s="1"/>
  <c r="W57" i="1"/>
  <c r="U57" i="1"/>
  <c r="M57" i="1"/>
  <c r="R57" i="1" s="1"/>
  <c r="H57" i="1"/>
  <c r="AA56" i="1"/>
  <c r="AB56" i="1" s="1"/>
  <c r="Y56" i="1"/>
  <c r="Z56" i="1" s="1"/>
  <c r="W56" i="1"/>
  <c r="U56" i="1"/>
  <c r="M56" i="1"/>
  <c r="H56" i="1"/>
  <c r="AA55" i="1"/>
  <c r="AB55" i="1" s="1"/>
  <c r="Y55" i="1"/>
  <c r="Z55" i="1" s="1"/>
  <c r="W55" i="1"/>
  <c r="U55" i="1"/>
  <c r="M55" i="1"/>
  <c r="R55" i="1" s="1"/>
  <c r="H55" i="1"/>
  <c r="AA54" i="1"/>
  <c r="Y54" i="1"/>
  <c r="Z54" i="1" s="1"/>
  <c r="W54" i="1"/>
  <c r="U54" i="1"/>
  <c r="M54" i="1"/>
  <c r="H54" i="1"/>
  <c r="Q53" i="1"/>
  <c r="P53" i="1"/>
  <c r="O53" i="1"/>
  <c r="N53" i="1"/>
  <c r="L53" i="1"/>
  <c r="K53" i="1"/>
  <c r="J53" i="1"/>
  <c r="I53" i="1"/>
  <c r="G53" i="1"/>
  <c r="F53" i="1"/>
  <c r="D53" i="1"/>
  <c r="AA52" i="1"/>
  <c r="AB52" i="1" s="1"/>
  <c r="Y52" i="1"/>
  <c r="Z52" i="1" s="1"/>
  <c r="W52" i="1"/>
  <c r="U52" i="1"/>
  <c r="M52" i="1"/>
  <c r="H52" i="1"/>
  <c r="AA51" i="1"/>
  <c r="Y51" i="1"/>
  <c r="Z51" i="1" s="1"/>
  <c r="W51" i="1"/>
  <c r="U51" i="1"/>
  <c r="M51" i="1"/>
  <c r="H51" i="1"/>
  <c r="Q50" i="1"/>
  <c r="P50" i="1"/>
  <c r="O50" i="1"/>
  <c r="N50" i="1"/>
  <c r="L50" i="1"/>
  <c r="K50" i="1"/>
  <c r="J50" i="1"/>
  <c r="I50" i="1"/>
  <c r="G50" i="1"/>
  <c r="F50" i="1"/>
  <c r="D50" i="1"/>
  <c r="AA47" i="1"/>
  <c r="AB47" i="1" s="1"/>
  <c r="Y47" i="1"/>
  <c r="Z47" i="1" s="1"/>
  <c r="W47" i="1"/>
  <c r="U47" i="1"/>
  <c r="M47" i="1"/>
  <c r="R47" i="1" s="1"/>
  <c r="H47" i="1"/>
  <c r="AA46" i="1"/>
  <c r="AB46" i="1" s="1"/>
  <c r="Y46" i="1"/>
  <c r="W46" i="1"/>
  <c r="U46" i="1"/>
  <c r="M46" i="1"/>
  <c r="H46" i="1"/>
  <c r="AA45" i="1"/>
  <c r="AB45" i="1" s="1"/>
  <c r="Y45" i="1"/>
  <c r="W45" i="1"/>
  <c r="U45" i="1"/>
  <c r="M45" i="1"/>
  <c r="R45" i="1" s="1"/>
  <c r="H45" i="1"/>
  <c r="AA44" i="1"/>
  <c r="Y44" i="1"/>
  <c r="W44" i="1"/>
  <c r="U44" i="1"/>
  <c r="M44" i="1"/>
  <c r="R44" i="1" s="1"/>
  <c r="H44" i="1"/>
  <c r="Q43" i="1"/>
  <c r="P43" i="1"/>
  <c r="O43" i="1"/>
  <c r="N43" i="1"/>
  <c r="L43" i="1"/>
  <c r="K43" i="1"/>
  <c r="J43" i="1"/>
  <c r="I43" i="1"/>
  <c r="G43" i="1"/>
  <c r="F43" i="1"/>
  <c r="D43" i="1"/>
  <c r="AA41" i="1"/>
  <c r="AB41" i="1" s="1"/>
  <c r="Y41" i="1"/>
  <c r="Y40" i="1" s="1"/>
  <c r="W41" i="1"/>
  <c r="W40" i="1" s="1"/>
  <c r="U41" i="1"/>
  <c r="U40" i="1" s="1"/>
  <c r="U37" i="1" s="1"/>
  <c r="M41" i="1"/>
  <c r="H41" i="1"/>
  <c r="H40" i="1" s="1"/>
  <c r="Q40" i="1"/>
  <c r="P40" i="1"/>
  <c r="O40" i="1"/>
  <c r="N40" i="1"/>
  <c r="L40" i="1"/>
  <c r="K40" i="1"/>
  <c r="J40" i="1"/>
  <c r="I40" i="1"/>
  <c r="G40" i="1"/>
  <c r="F40" i="1"/>
  <c r="D40" i="1"/>
  <c r="AA32" i="1"/>
  <c r="AB32" i="1" s="1"/>
  <c r="Y32" i="1"/>
  <c r="Z32" i="1" s="1"/>
  <c r="W32" i="1"/>
  <c r="W31" i="1" s="1"/>
  <c r="W30" i="1" s="1"/>
  <c r="U32" i="1"/>
  <c r="U31" i="1" s="1"/>
  <c r="U30" i="1" s="1"/>
  <c r="M32" i="1"/>
  <c r="M31" i="1" s="1"/>
  <c r="M30" i="1" s="1"/>
  <c r="H32" i="1"/>
  <c r="H31" i="1" s="1"/>
  <c r="H30" i="1" s="1"/>
  <c r="Q31" i="1"/>
  <c r="Q30" i="1" s="1"/>
  <c r="P31" i="1"/>
  <c r="P30" i="1" s="1"/>
  <c r="O31" i="1"/>
  <c r="O30" i="1" s="1"/>
  <c r="N31" i="1"/>
  <c r="N30" i="1" s="1"/>
  <c r="L31" i="1"/>
  <c r="L30" i="1" s="1"/>
  <c r="K31" i="1"/>
  <c r="K30" i="1" s="1"/>
  <c r="J31" i="1"/>
  <c r="J30" i="1" s="1"/>
  <c r="I31" i="1"/>
  <c r="I30" i="1" s="1"/>
  <c r="G31" i="1"/>
  <c r="G30" i="1" s="1"/>
  <c r="F31" i="1"/>
  <c r="F30" i="1" s="1"/>
  <c r="E31" i="1"/>
  <c r="D31" i="1"/>
  <c r="D30" i="1" s="1"/>
  <c r="AA26" i="1"/>
  <c r="Y26" i="1"/>
  <c r="W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D26" i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N372" i="1" l="1"/>
  <c r="K27" i="1"/>
  <c r="S171" i="1"/>
  <c r="T171" i="1" s="1"/>
  <c r="S378" i="1"/>
  <c r="T378" i="1" s="1"/>
  <c r="S546" i="1"/>
  <c r="T546" i="1" s="1"/>
  <c r="F275" i="1"/>
  <c r="K275" i="1"/>
  <c r="P275" i="1"/>
  <c r="S128" i="1"/>
  <c r="T128" i="1" s="1"/>
  <c r="O141" i="1"/>
  <c r="S144" i="1"/>
  <c r="S155" i="1"/>
  <c r="T155" i="1" s="1"/>
  <c r="I27" i="1"/>
  <c r="N27" i="1"/>
  <c r="S192" i="1"/>
  <c r="T192" i="1" s="1"/>
  <c r="Q343" i="1"/>
  <c r="Q336" i="1" s="1"/>
  <c r="D37" i="1"/>
  <c r="D29" i="1" s="1"/>
  <c r="S197" i="1"/>
  <c r="T197" i="1" s="1"/>
  <c r="AA456" i="1"/>
  <c r="S82" i="1"/>
  <c r="T82" i="1" s="1"/>
  <c r="S90" i="1"/>
  <c r="T90" i="1" s="1"/>
  <c r="S457" i="1"/>
  <c r="S456" i="1" s="1"/>
  <c r="J512" i="1"/>
  <c r="F583" i="1"/>
  <c r="F582" i="1" s="1"/>
  <c r="F37" i="1"/>
  <c r="F29" i="1" s="1"/>
  <c r="P37" i="1"/>
  <c r="D65" i="1"/>
  <c r="J65" i="1"/>
  <c r="O65" i="1"/>
  <c r="K141" i="1"/>
  <c r="S150" i="1"/>
  <c r="T150" i="1" s="1"/>
  <c r="D27" i="1"/>
  <c r="S185" i="1"/>
  <c r="T185" i="1" s="1"/>
  <c r="S212" i="1"/>
  <c r="T212" i="1" s="1"/>
  <c r="S293" i="1"/>
  <c r="T293" i="1" s="1"/>
  <c r="P24" i="1"/>
  <c r="S358" i="1"/>
  <c r="T358" i="1" s="1"/>
  <c r="S364" i="1"/>
  <c r="T364" i="1" s="1"/>
  <c r="S514" i="1"/>
  <c r="H583" i="1"/>
  <c r="L583" i="1"/>
  <c r="L582" i="1" s="1"/>
  <c r="L49" i="1"/>
  <c r="F24" i="1"/>
  <c r="W145" i="1"/>
  <c r="G275" i="1"/>
  <c r="L275" i="1"/>
  <c r="G27" i="1"/>
  <c r="L27" i="1"/>
  <c r="Q27" i="1"/>
  <c r="AA346" i="1"/>
  <c r="S81" i="1"/>
  <c r="S223" i="1"/>
  <c r="T223" i="1" s="1"/>
  <c r="S227" i="1"/>
  <c r="T227" i="1" s="1"/>
  <c r="S279" i="1"/>
  <c r="T279" i="1" s="1"/>
  <c r="D343" i="1"/>
  <c r="D336" i="1" s="1"/>
  <c r="J343" i="1"/>
  <c r="J336" i="1" s="1"/>
  <c r="O343" i="1"/>
  <c r="O336" i="1" s="1"/>
  <c r="S384" i="1"/>
  <c r="T384" i="1" s="1"/>
  <c r="S403" i="1"/>
  <c r="T403" i="1" s="1"/>
  <c r="S439" i="1"/>
  <c r="T439" i="1" s="1"/>
  <c r="S474" i="1"/>
  <c r="T474" i="1" s="1"/>
  <c r="N37" i="1"/>
  <c r="N29" i="1" s="1"/>
  <c r="S100" i="1"/>
  <c r="T100" i="1" s="1"/>
  <c r="S127" i="1"/>
  <c r="T127" i="1" s="1"/>
  <c r="R128" i="1"/>
  <c r="N24" i="1"/>
  <c r="R150" i="1"/>
  <c r="R192" i="1"/>
  <c r="R127" i="1"/>
  <c r="K24" i="1"/>
  <c r="H145" i="1"/>
  <c r="U145" i="1"/>
  <c r="F27" i="1"/>
  <c r="P27" i="1"/>
  <c r="S166" i="1"/>
  <c r="T166" i="1" s="1"/>
  <c r="S181" i="1"/>
  <c r="T181" i="1" s="1"/>
  <c r="S183" i="1"/>
  <c r="T183" i="1" s="1"/>
  <c r="S187" i="1"/>
  <c r="T187" i="1" s="1"/>
  <c r="S215" i="1"/>
  <c r="T215" i="1" s="1"/>
  <c r="G258" i="1"/>
  <c r="S265" i="1"/>
  <c r="T265" i="1" s="1"/>
  <c r="S290" i="1"/>
  <c r="T290" i="1" s="1"/>
  <c r="J27" i="1"/>
  <c r="O27" i="1"/>
  <c r="S410" i="1"/>
  <c r="T410" i="1" s="1"/>
  <c r="H24" i="1"/>
  <c r="L24" i="1"/>
  <c r="S523" i="1"/>
  <c r="S522" i="1" s="1"/>
  <c r="T522" i="1" s="1"/>
  <c r="H524" i="1"/>
  <c r="L528" i="1"/>
  <c r="Q528" i="1"/>
  <c r="S574" i="1"/>
  <c r="T574" i="1" s="1"/>
  <c r="U607" i="1"/>
  <c r="U603" i="1" s="1"/>
  <c r="K25" i="1"/>
  <c r="I37" i="1"/>
  <c r="I49" i="1"/>
  <c r="Y24" i="1"/>
  <c r="S220" i="1"/>
  <c r="T220" i="1" s="1"/>
  <c r="S235" i="1"/>
  <c r="T235" i="1" s="1"/>
  <c r="I240" i="1"/>
  <c r="Q240" i="1"/>
  <c r="S254" i="1"/>
  <c r="T254" i="1" s="1"/>
  <c r="S271" i="1"/>
  <c r="T271" i="1" s="1"/>
  <c r="S469" i="1"/>
  <c r="T469" i="1" s="1"/>
  <c r="R474" i="1"/>
  <c r="R507" i="1"/>
  <c r="R502" i="1" s="1"/>
  <c r="R514" i="1"/>
  <c r="S575" i="1"/>
  <c r="T575" i="1" s="1"/>
  <c r="S577" i="1"/>
  <c r="T577" i="1" s="1"/>
  <c r="M595" i="1"/>
  <c r="M590" i="1" s="1"/>
  <c r="S596" i="1"/>
  <c r="S595" i="1" s="1"/>
  <c r="T595" i="1" s="1"/>
  <c r="S611" i="1"/>
  <c r="T611" i="1" s="1"/>
  <c r="W53" i="1"/>
  <c r="O25" i="1"/>
  <c r="S184" i="1"/>
  <c r="T184" i="1" s="1"/>
  <c r="S236" i="1"/>
  <c r="T236" i="1" s="1"/>
  <c r="R265" i="1"/>
  <c r="R264" i="1" s="1"/>
  <c r="S322" i="1"/>
  <c r="T322" i="1" s="1"/>
  <c r="S369" i="1"/>
  <c r="T369" i="1" s="1"/>
  <c r="Y388" i="1"/>
  <c r="S431" i="1"/>
  <c r="T431" i="1" s="1"/>
  <c r="S466" i="1"/>
  <c r="T466" i="1" s="1"/>
  <c r="S483" i="1"/>
  <c r="T483" i="1" s="1"/>
  <c r="Z521" i="1"/>
  <c r="R574" i="1"/>
  <c r="S45" i="1"/>
  <c r="T45" i="1" s="1"/>
  <c r="Z58" i="1"/>
  <c r="S77" i="1"/>
  <c r="T77" i="1" s="1"/>
  <c r="I65" i="1"/>
  <c r="N65" i="1"/>
  <c r="S89" i="1"/>
  <c r="T89" i="1" s="1"/>
  <c r="AB144" i="1"/>
  <c r="S153" i="1"/>
  <c r="T153" i="1" s="1"/>
  <c r="S189" i="1"/>
  <c r="T189" i="1" s="1"/>
  <c r="S191" i="1"/>
  <c r="T191" i="1" s="1"/>
  <c r="S204" i="1"/>
  <c r="T204" i="1" s="1"/>
  <c r="S207" i="1"/>
  <c r="T207" i="1" s="1"/>
  <c r="R212" i="1"/>
  <c r="J240" i="1"/>
  <c r="N240" i="1"/>
  <c r="Y252" i="1"/>
  <c r="Y247" i="1" s="1"/>
  <c r="Y240" i="1" s="1"/>
  <c r="U252" i="1"/>
  <c r="U247" i="1" s="1"/>
  <c r="U240" i="1" s="1"/>
  <c r="S277" i="1"/>
  <c r="T277" i="1" s="1"/>
  <c r="S289" i="1"/>
  <c r="T289" i="1" s="1"/>
  <c r="R290" i="1"/>
  <c r="S292" i="1"/>
  <c r="T292" i="1" s="1"/>
  <c r="S325" i="1"/>
  <c r="T325" i="1" s="1"/>
  <c r="I343" i="1"/>
  <c r="I336" i="1" s="1"/>
  <c r="R384" i="1"/>
  <c r="S391" i="1"/>
  <c r="R466" i="1"/>
  <c r="W507" i="1"/>
  <c r="W502" i="1" s="1"/>
  <c r="W495" i="1" s="1"/>
  <c r="S510" i="1"/>
  <c r="T510" i="1" s="1"/>
  <c r="S519" i="1"/>
  <c r="T519" i="1" s="1"/>
  <c r="S578" i="1"/>
  <c r="T578" i="1" s="1"/>
  <c r="U583" i="1"/>
  <c r="R611" i="1"/>
  <c r="H53" i="1"/>
  <c r="Z59" i="1"/>
  <c r="F65" i="1"/>
  <c r="K65" i="1"/>
  <c r="P65" i="1"/>
  <c r="S72" i="1"/>
  <c r="T72" i="1" s="1"/>
  <c r="R77" i="1"/>
  <c r="S112" i="1"/>
  <c r="T112" i="1" s="1"/>
  <c r="M143" i="1"/>
  <c r="G145" i="1"/>
  <c r="G141" i="1" s="1"/>
  <c r="G25" i="1" s="1"/>
  <c r="S162" i="1"/>
  <c r="T162" i="1" s="1"/>
  <c r="R204" i="1"/>
  <c r="D240" i="1"/>
  <c r="S255" i="1"/>
  <c r="T255" i="1" s="1"/>
  <c r="D258" i="1"/>
  <c r="S288" i="1"/>
  <c r="T288" i="1" s="1"/>
  <c r="R289" i="1"/>
  <c r="R325" i="1"/>
  <c r="M382" i="1"/>
  <c r="J381" i="1"/>
  <c r="S432" i="1"/>
  <c r="T432" i="1" s="1"/>
  <c r="S463" i="1"/>
  <c r="T463" i="1" s="1"/>
  <c r="S479" i="1"/>
  <c r="T479" i="1" s="1"/>
  <c r="D495" i="1"/>
  <c r="L495" i="1"/>
  <c r="I512" i="1"/>
  <c r="N512" i="1"/>
  <c r="S515" i="1"/>
  <c r="T515" i="1" s="1"/>
  <c r="S516" i="1"/>
  <c r="T516" i="1" s="1"/>
  <c r="H513" i="1"/>
  <c r="R519" i="1"/>
  <c r="I528" i="1"/>
  <c r="J37" i="1"/>
  <c r="J29" i="1" s="1"/>
  <c r="O37" i="1"/>
  <c r="O29" i="1" s="1"/>
  <c r="S44" i="1"/>
  <c r="T44" i="1" s="1"/>
  <c r="Y53" i="1"/>
  <c r="Z53" i="1" s="1"/>
  <c r="S111" i="1"/>
  <c r="T111" i="1" s="1"/>
  <c r="J24" i="1"/>
  <c r="R24" i="1"/>
  <c r="S172" i="1"/>
  <c r="T172" i="1" s="1"/>
  <c r="S217" i="1"/>
  <c r="T217" i="1" s="1"/>
  <c r="S225" i="1"/>
  <c r="T225" i="1" s="1"/>
  <c r="S273" i="1"/>
  <c r="T273" i="1" s="1"/>
  <c r="Y375" i="1"/>
  <c r="Z375" i="1" s="1"/>
  <c r="R378" i="1"/>
  <c r="Q381" i="1"/>
  <c r="S435" i="1"/>
  <c r="T435" i="1" s="1"/>
  <c r="S553" i="1"/>
  <c r="T553" i="1" s="1"/>
  <c r="P583" i="1"/>
  <c r="S268" i="1"/>
  <c r="T268" i="1" s="1"/>
  <c r="R268" i="1"/>
  <c r="G512" i="1"/>
  <c r="S557" i="1"/>
  <c r="T557" i="1" s="1"/>
  <c r="R557" i="1"/>
  <c r="Q37" i="1"/>
  <c r="Q29" i="1" s="1"/>
  <c r="S46" i="1"/>
  <c r="T46" i="1" s="1"/>
  <c r="D49" i="1"/>
  <c r="W50" i="1"/>
  <c r="Y60" i="1"/>
  <c r="Z60" i="1" s="1"/>
  <c r="H66" i="1"/>
  <c r="W80" i="1"/>
  <c r="S94" i="1"/>
  <c r="T94" i="1" s="1"/>
  <c r="S97" i="1"/>
  <c r="T97" i="1" s="1"/>
  <c r="S116" i="1"/>
  <c r="T116" i="1" s="1"/>
  <c r="S120" i="1"/>
  <c r="T120" i="1" s="1"/>
  <c r="J141" i="1"/>
  <c r="J25" i="1" s="1"/>
  <c r="S149" i="1"/>
  <c r="T149" i="1" s="1"/>
  <c r="R166" i="1"/>
  <c r="S176" i="1"/>
  <c r="T176" i="1" s="1"/>
  <c r="S179" i="1"/>
  <c r="T179" i="1" s="1"/>
  <c r="R187" i="1"/>
  <c r="R220" i="1"/>
  <c r="AB265" i="1"/>
  <c r="AA264" i="1"/>
  <c r="AB264" i="1" s="1"/>
  <c r="S283" i="1"/>
  <c r="T283" i="1" s="1"/>
  <c r="R283" i="1"/>
  <c r="S317" i="1"/>
  <c r="T317" i="1" s="1"/>
  <c r="R317" i="1"/>
  <c r="R361" i="1"/>
  <c r="S361" i="1"/>
  <c r="T361" i="1" s="1"/>
  <c r="S398" i="1"/>
  <c r="T398" i="1" s="1"/>
  <c r="R398" i="1"/>
  <c r="H456" i="1"/>
  <c r="H452" i="1" s="1"/>
  <c r="S470" i="1"/>
  <c r="T470" i="1" s="1"/>
  <c r="R470" i="1"/>
  <c r="Y570" i="1"/>
  <c r="Z571" i="1"/>
  <c r="AA40" i="1"/>
  <c r="AB40" i="1" s="1"/>
  <c r="F49" i="1"/>
  <c r="H50" i="1"/>
  <c r="W60" i="1"/>
  <c r="U66" i="1"/>
  <c r="S69" i="1"/>
  <c r="T69" i="1" s="1"/>
  <c r="S75" i="1"/>
  <c r="T75" i="1" s="1"/>
  <c r="S86" i="1"/>
  <c r="T86" i="1" s="1"/>
  <c r="S91" i="1"/>
  <c r="T91" i="1" s="1"/>
  <c r="S115" i="1"/>
  <c r="T115" i="1" s="1"/>
  <c r="S124" i="1"/>
  <c r="T124" i="1" s="1"/>
  <c r="S175" i="1"/>
  <c r="T175" i="1" s="1"/>
  <c r="S177" i="1"/>
  <c r="T177" i="1" s="1"/>
  <c r="S180" i="1"/>
  <c r="T180" i="1" s="1"/>
  <c r="S188" i="1"/>
  <c r="T188" i="1" s="1"/>
  <c r="S199" i="1"/>
  <c r="T199" i="1" s="1"/>
  <c r="S253" i="1"/>
  <c r="T253" i="1" s="1"/>
  <c r="R253" i="1"/>
  <c r="D275" i="1"/>
  <c r="O275" i="1"/>
  <c r="N343" i="1"/>
  <c r="N336" i="1" s="1"/>
  <c r="R354" i="1"/>
  <c r="S354" i="1"/>
  <c r="T354" i="1" s="1"/>
  <c r="AA522" i="1"/>
  <c r="AB522" i="1" s="1"/>
  <c r="AB523" i="1"/>
  <c r="S556" i="1"/>
  <c r="T556" i="1" s="1"/>
  <c r="R556" i="1"/>
  <c r="Y573" i="1"/>
  <c r="P29" i="1"/>
  <c r="S47" i="1"/>
  <c r="T47" i="1" s="1"/>
  <c r="Q49" i="1"/>
  <c r="Q65" i="1"/>
  <c r="M148" i="1"/>
  <c r="S200" i="1"/>
  <c r="T200" i="1" s="1"/>
  <c r="S209" i="1"/>
  <c r="T209" i="1" s="1"/>
  <c r="S427" i="1"/>
  <c r="T427" i="1" s="1"/>
  <c r="R427" i="1"/>
  <c r="K512" i="1"/>
  <c r="R227" i="1"/>
  <c r="S228" i="1"/>
  <c r="T228" i="1" s="1"/>
  <c r="L258" i="1"/>
  <c r="W259" i="1"/>
  <c r="N275" i="1"/>
  <c r="S330" i="1"/>
  <c r="T330" i="1" s="1"/>
  <c r="U377" i="1"/>
  <c r="U372" i="1" s="1"/>
  <c r="D381" i="1"/>
  <c r="S395" i="1"/>
  <c r="T395" i="1" s="1"/>
  <c r="S411" i="1"/>
  <c r="T411" i="1" s="1"/>
  <c r="U24" i="1"/>
  <c r="S486" i="1"/>
  <c r="T486" i="1" s="1"/>
  <c r="F512" i="1"/>
  <c r="G583" i="1"/>
  <c r="G582" i="1" s="1"/>
  <c r="G24" i="1"/>
  <c r="O24" i="1"/>
  <c r="S24" i="1"/>
  <c r="AA24" i="1"/>
  <c r="S232" i="1"/>
  <c r="T232" i="1" s="1"/>
  <c r="K240" i="1"/>
  <c r="M264" i="1"/>
  <c r="H266" i="1"/>
  <c r="G343" i="1"/>
  <c r="G336" i="1" s="1"/>
  <c r="D372" i="1"/>
  <c r="D335" i="1" s="1"/>
  <c r="J372" i="1"/>
  <c r="O372" i="1"/>
  <c r="Q372" i="1"/>
  <c r="U382" i="1"/>
  <c r="K381" i="1"/>
  <c r="S444" i="1"/>
  <c r="T444" i="1" s="1"/>
  <c r="I495" i="1"/>
  <c r="M507" i="1"/>
  <c r="M502" i="1" s="1"/>
  <c r="M495" i="1" s="1"/>
  <c r="Q495" i="1"/>
  <c r="U513" i="1"/>
  <c r="Y522" i="1"/>
  <c r="Z522" i="1" s="1"/>
  <c r="S527" i="1"/>
  <c r="T527" i="1" s="1"/>
  <c r="S532" i="1"/>
  <c r="T532" i="1" s="1"/>
  <c r="S536" i="1"/>
  <c r="T536" i="1" s="1"/>
  <c r="S548" i="1"/>
  <c r="T548" i="1" s="1"/>
  <c r="S549" i="1"/>
  <c r="T549" i="1" s="1"/>
  <c r="S555" i="1"/>
  <c r="T555" i="1" s="1"/>
  <c r="S571" i="1"/>
  <c r="S570" i="1" s="1"/>
  <c r="W583" i="1"/>
  <c r="N583" i="1"/>
  <c r="Y583" i="1"/>
  <c r="K583" i="1"/>
  <c r="K582" i="1" s="1"/>
  <c r="O583" i="1"/>
  <c r="O582" i="1" s="1"/>
  <c r="S610" i="1"/>
  <c r="T610" i="1" s="1"/>
  <c r="S229" i="1"/>
  <c r="T229" i="1" s="1"/>
  <c r="R232" i="1"/>
  <c r="G240" i="1"/>
  <c r="P258" i="1"/>
  <c r="U266" i="1"/>
  <c r="S321" i="1"/>
  <c r="T321" i="1" s="1"/>
  <c r="F343" i="1"/>
  <c r="F336" i="1" s="1"/>
  <c r="S362" i="1"/>
  <c r="T362" i="1" s="1"/>
  <c r="F372" i="1"/>
  <c r="P372" i="1"/>
  <c r="I372" i="1"/>
  <c r="I381" i="1"/>
  <c r="H382" i="1"/>
  <c r="S402" i="1"/>
  <c r="T402" i="1" s="1"/>
  <c r="S421" i="1"/>
  <c r="T421" i="1" s="1"/>
  <c r="S424" i="1"/>
  <c r="T424" i="1" s="1"/>
  <c r="S438" i="1"/>
  <c r="T438" i="1" s="1"/>
  <c r="S440" i="1"/>
  <c r="T440" i="1" s="1"/>
  <c r="R457" i="1"/>
  <c r="R456" i="1" s="1"/>
  <c r="R452" i="1" s="1"/>
  <c r="S461" i="1"/>
  <c r="T461" i="1" s="1"/>
  <c r="S489" i="1"/>
  <c r="T489" i="1" s="1"/>
  <c r="O512" i="1"/>
  <c r="D528" i="1"/>
  <c r="S530" i="1"/>
  <c r="R548" i="1"/>
  <c r="R549" i="1"/>
  <c r="S580" i="1"/>
  <c r="T580" i="1" s="1"/>
  <c r="S224" i="1"/>
  <c r="T224" i="1" s="1"/>
  <c r="R224" i="1"/>
  <c r="S238" i="1"/>
  <c r="T238" i="1" s="1"/>
  <c r="R238" i="1"/>
  <c r="R326" i="1"/>
  <c r="S326" i="1"/>
  <c r="T326" i="1" s="1"/>
  <c r="S406" i="1"/>
  <c r="T406" i="1" s="1"/>
  <c r="R406" i="1"/>
  <c r="Y31" i="1"/>
  <c r="Z31" i="1" s="1"/>
  <c r="R32" i="1"/>
  <c r="R31" i="1" s="1"/>
  <c r="R30" i="1" s="1"/>
  <c r="L37" i="1"/>
  <c r="L29" i="1" s="1"/>
  <c r="AA43" i="1"/>
  <c r="AB43" i="1" s="1"/>
  <c r="AA60" i="1"/>
  <c r="AB60" i="1" s="1"/>
  <c r="U60" i="1"/>
  <c r="S73" i="1"/>
  <c r="T73" i="1" s="1"/>
  <c r="R73" i="1"/>
  <c r="I141" i="1"/>
  <c r="I25" i="1" s="1"/>
  <c r="Q141" i="1"/>
  <c r="Q25" i="1" s="1"/>
  <c r="R167" i="1"/>
  <c r="S167" i="1"/>
  <c r="T167" i="1" s="1"/>
  <c r="R221" i="1"/>
  <c r="S221" i="1"/>
  <c r="T221" i="1" s="1"/>
  <c r="AB383" i="1"/>
  <c r="AA382" i="1"/>
  <c r="AB382" i="1" s="1"/>
  <c r="W390" i="1"/>
  <c r="R76" i="1"/>
  <c r="S76" i="1"/>
  <c r="T76" i="1" s="1"/>
  <c r="S104" i="1"/>
  <c r="T104" i="1" s="1"/>
  <c r="R104" i="1"/>
  <c r="S147" i="1"/>
  <c r="T147" i="1" s="1"/>
  <c r="R147" i="1"/>
  <c r="R213" i="1"/>
  <c r="S213" i="1"/>
  <c r="T213" i="1" s="1"/>
  <c r="I29" i="1"/>
  <c r="AA31" i="1"/>
  <c r="N49" i="1"/>
  <c r="Y50" i="1"/>
  <c r="P49" i="1"/>
  <c r="S56" i="1"/>
  <c r="T56" i="1" s="1"/>
  <c r="H60" i="1"/>
  <c r="W96" i="1"/>
  <c r="S203" i="1"/>
  <c r="T203" i="1" s="1"/>
  <c r="R203" i="1"/>
  <c r="S208" i="1"/>
  <c r="T208" i="1" s="1"/>
  <c r="R208" i="1"/>
  <c r="S211" i="1"/>
  <c r="T211" i="1" s="1"/>
  <c r="R211" i="1"/>
  <c r="O240" i="1"/>
  <c r="U276" i="1"/>
  <c r="R113" i="1"/>
  <c r="S113" i="1"/>
  <c r="T113" i="1" s="1"/>
  <c r="Z393" i="1"/>
  <c r="Y390" i="1"/>
  <c r="Z390" i="1" s="1"/>
  <c r="W43" i="1"/>
  <c r="W37" i="1" s="1"/>
  <c r="W29" i="1" s="1"/>
  <c r="J49" i="1"/>
  <c r="O49" i="1"/>
  <c r="W66" i="1"/>
  <c r="U148" i="1"/>
  <c r="H148" i="1"/>
  <c r="H141" i="1" s="1"/>
  <c r="S165" i="1"/>
  <c r="T165" i="1" s="1"/>
  <c r="R165" i="1"/>
  <c r="S196" i="1"/>
  <c r="T196" i="1" s="1"/>
  <c r="R196" i="1"/>
  <c r="R205" i="1"/>
  <c r="S205" i="1"/>
  <c r="T205" i="1" s="1"/>
  <c r="S216" i="1"/>
  <c r="T216" i="1" s="1"/>
  <c r="R216" i="1"/>
  <c r="S219" i="1"/>
  <c r="T219" i="1" s="1"/>
  <c r="R219" i="1"/>
  <c r="Y259" i="1"/>
  <c r="Z259" i="1" s="1"/>
  <c r="Z260" i="1"/>
  <c r="S269" i="1"/>
  <c r="T269" i="1" s="1"/>
  <c r="R269" i="1"/>
  <c r="S272" i="1"/>
  <c r="T272" i="1" s="1"/>
  <c r="R272" i="1"/>
  <c r="H276" i="1"/>
  <c r="S85" i="1"/>
  <c r="T85" i="1" s="1"/>
  <c r="S98" i="1"/>
  <c r="T98" i="1" s="1"/>
  <c r="S131" i="1"/>
  <c r="T131" i="1" s="1"/>
  <c r="N141" i="1"/>
  <c r="N25" i="1" s="1"/>
  <c r="F141" i="1"/>
  <c r="S152" i="1"/>
  <c r="T152" i="1" s="1"/>
  <c r="S163" i="1"/>
  <c r="T163" i="1" s="1"/>
  <c r="S195" i="1"/>
  <c r="T195" i="1" s="1"/>
  <c r="S201" i="1"/>
  <c r="T201" i="1" s="1"/>
  <c r="S231" i="1"/>
  <c r="T231" i="1" s="1"/>
  <c r="W252" i="1"/>
  <c r="W247" i="1" s="1"/>
  <c r="W240" i="1" s="1"/>
  <c r="Q258" i="1"/>
  <c r="I275" i="1"/>
  <c r="M276" i="1"/>
  <c r="Q275" i="1"/>
  <c r="W276" i="1"/>
  <c r="W312" i="1"/>
  <c r="R318" i="1"/>
  <c r="S318" i="1"/>
  <c r="T318" i="1" s="1"/>
  <c r="S357" i="1"/>
  <c r="T357" i="1" s="1"/>
  <c r="S368" i="1"/>
  <c r="T368" i="1" s="1"/>
  <c r="AB376" i="1"/>
  <c r="AA375" i="1"/>
  <c r="AB375" i="1" s="1"/>
  <c r="R399" i="1"/>
  <c r="S399" i="1"/>
  <c r="T399" i="1" s="1"/>
  <c r="S414" i="1"/>
  <c r="T414" i="1" s="1"/>
  <c r="S417" i="1"/>
  <c r="T417" i="1" s="1"/>
  <c r="R417" i="1"/>
  <c r="AB579" i="1"/>
  <c r="AA573" i="1"/>
  <c r="S74" i="1"/>
  <c r="T74" i="1" s="1"/>
  <c r="U80" i="1"/>
  <c r="S92" i="1"/>
  <c r="T92" i="1" s="1"/>
  <c r="R94" i="1"/>
  <c r="R97" i="1"/>
  <c r="S99" i="1"/>
  <c r="T99" i="1" s="1"/>
  <c r="R100" i="1"/>
  <c r="S107" i="1"/>
  <c r="T107" i="1" s="1"/>
  <c r="S119" i="1"/>
  <c r="T119" i="1" s="1"/>
  <c r="R120" i="1"/>
  <c r="R144" i="1"/>
  <c r="R143" i="1" s="1"/>
  <c r="S146" i="1"/>
  <c r="T146" i="1" s="1"/>
  <c r="S159" i="1"/>
  <c r="T159" i="1" s="1"/>
  <c r="S193" i="1"/>
  <c r="T193" i="1" s="1"/>
  <c r="S256" i="1"/>
  <c r="T256" i="1" s="1"/>
  <c r="J258" i="1"/>
  <c r="O258" i="1"/>
  <c r="U259" i="1"/>
  <c r="I258" i="1"/>
  <c r="S278" i="1"/>
  <c r="T278" i="1" s="1"/>
  <c r="R292" i="1"/>
  <c r="R293" i="1"/>
  <c r="S310" i="1"/>
  <c r="T310" i="1" s="1"/>
  <c r="S324" i="1"/>
  <c r="T324" i="1" s="1"/>
  <c r="R324" i="1"/>
  <c r="S329" i="1"/>
  <c r="T329" i="1" s="1"/>
  <c r="R385" i="1"/>
  <c r="S385" i="1"/>
  <c r="T385" i="1" s="1"/>
  <c r="S473" i="1"/>
  <c r="T473" i="1" s="1"/>
  <c r="R473" i="1"/>
  <c r="G65" i="1"/>
  <c r="L65" i="1"/>
  <c r="S68" i="1"/>
  <c r="T68" i="1" s="1"/>
  <c r="S93" i="1"/>
  <c r="T93" i="1" s="1"/>
  <c r="U96" i="1"/>
  <c r="S108" i="1"/>
  <c r="T108" i="1" s="1"/>
  <c r="S129" i="1"/>
  <c r="T129" i="1" s="1"/>
  <c r="L141" i="1"/>
  <c r="L25" i="1" s="1"/>
  <c r="P141" i="1"/>
  <c r="P25" i="1" s="1"/>
  <c r="R149" i="1"/>
  <c r="S151" i="1"/>
  <c r="T151" i="1" s="1"/>
  <c r="S161" i="1"/>
  <c r="T161" i="1" s="1"/>
  <c r="S169" i="1"/>
  <c r="T169" i="1" s="1"/>
  <c r="R171" i="1"/>
  <c r="S173" i="1"/>
  <c r="T173" i="1" s="1"/>
  <c r="R179" i="1"/>
  <c r="S233" i="1"/>
  <c r="T233" i="1" s="1"/>
  <c r="F240" i="1"/>
  <c r="F258" i="1"/>
  <c r="K258" i="1"/>
  <c r="S294" i="1"/>
  <c r="T294" i="1" s="1"/>
  <c r="S297" i="1"/>
  <c r="T297" i="1" s="1"/>
  <c r="R297" i="1"/>
  <c r="S313" i="1"/>
  <c r="T313" i="1" s="1"/>
  <c r="R313" i="1"/>
  <c r="S333" i="1"/>
  <c r="T333" i="1" s="1"/>
  <c r="R333" i="1"/>
  <c r="K343" i="1"/>
  <c r="K336" i="1" s="1"/>
  <c r="P343" i="1"/>
  <c r="P336" i="1" s="1"/>
  <c r="S367" i="1"/>
  <c r="T367" i="1" s="1"/>
  <c r="R367" i="1"/>
  <c r="O381" i="1"/>
  <c r="S394" i="1"/>
  <c r="T394" i="1" s="1"/>
  <c r="R394" i="1"/>
  <c r="U416" i="1"/>
  <c r="Z530" i="1"/>
  <c r="Y529" i="1"/>
  <c r="Z529" i="1" s="1"/>
  <c r="S541" i="1"/>
  <c r="T541" i="1" s="1"/>
  <c r="R541" i="1"/>
  <c r="S552" i="1"/>
  <c r="T552" i="1" s="1"/>
  <c r="R552" i="1"/>
  <c r="U312" i="1"/>
  <c r="S332" i="1"/>
  <c r="T332" i="1" s="1"/>
  <c r="S356" i="1"/>
  <c r="T356" i="1" s="1"/>
  <c r="S405" i="1"/>
  <c r="T405" i="1" s="1"/>
  <c r="S545" i="1"/>
  <c r="T545" i="1" s="1"/>
  <c r="R545" i="1"/>
  <c r="AB571" i="1"/>
  <c r="AA570" i="1"/>
  <c r="AA566" i="1" s="1"/>
  <c r="AB566" i="1" s="1"/>
  <c r="J583" i="1"/>
  <c r="J582" i="1" s="1"/>
  <c r="S608" i="1"/>
  <c r="T608" i="1" s="1"/>
  <c r="R608" i="1"/>
  <c r="M607" i="1"/>
  <c r="M603" i="1" s="1"/>
  <c r="R310" i="1"/>
  <c r="R309" i="1" s="1"/>
  <c r="R305" i="1" s="1"/>
  <c r="R321" i="1"/>
  <c r="R329" i="1"/>
  <c r="R332" i="1"/>
  <c r="S334" i="1"/>
  <c r="T334" i="1" s="1"/>
  <c r="H352" i="1"/>
  <c r="H343" i="1" s="1"/>
  <c r="H336" i="1" s="1"/>
  <c r="R356" i="1"/>
  <c r="R357" i="1"/>
  <c r="S360" i="1"/>
  <c r="T360" i="1" s="1"/>
  <c r="R368" i="1"/>
  <c r="G372" i="1"/>
  <c r="F381" i="1"/>
  <c r="R402" i="1"/>
  <c r="R405" i="1"/>
  <c r="S407" i="1"/>
  <c r="T407" i="1" s="1"/>
  <c r="S413" i="1"/>
  <c r="T413" i="1" s="1"/>
  <c r="R414" i="1"/>
  <c r="S478" i="1"/>
  <c r="T478" i="1" s="1"/>
  <c r="R478" i="1"/>
  <c r="P495" i="1"/>
  <c r="AB521" i="1"/>
  <c r="AA520" i="1"/>
  <c r="S540" i="1"/>
  <c r="T540" i="1" s="1"/>
  <c r="R540" i="1"/>
  <c r="AB610" i="1"/>
  <c r="AA607" i="1"/>
  <c r="AA603" i="1" s="1"/>
  <c r="AB603" i="1" s="1"/>
  <c r="J275" i="1"/>
  <c r="W282" i="1"/>
  <c r="D24" i="1"/>
  <c r="M24" i="1"/>
  <c r="W24" i="1"/>
  <c r="S316" i="1"/>
  <c r="T316" i="1" s="1"/>
  <c r="S347" i="1"/>
  <c r="S346" i="1" s="1"/>
  <c r="R360" i="1"/>
  <c r="S365" i="1"/>
  <c r="T365" i="1" s="1"/>
  <c r="W377" i="1"/>
  <c r="W372" i="1" s="1"/>
  <c r="M377" i="1"/>
  <c r="L381" i="1"/>
  <c r="P381" i="1"/>
  <c r="S383" i="1"/>
  <c r="T383" i="1" s="1"/>
  <c r="G381" i="1"/>
  <c r="S397" i="1"/>
  <c r="T397" i="1" s="1"/>
  <c r="R413" i="1"/>
  <c r="S415" i="1"/>
  <c r="T415" i="1" s="1"/>
  <c r="S420" i="1"/>
  <c r="T420" i="1" s="1"/>
  <c r="R471" i="1"/>
  <c r="S471" i="1"/>
  <c r="T471" i="1" s="1"/>
  <c r="AA513" i="1"/>
  <c r="AB513" i="1" s="1"/>
  <c r="W524" i="1"/>
  <c r="W607" i="1"/>
  <c r="W603" i="1" s="1"/>
  <c r="W582" i="1" s="1"/>
  <c r="H607" i="1"/>
  <c r="H603" i="1" s="1"/>
  <c r="S609" i="1"/>
  <c r="T609" i="1" s="1"/>
  <c r="S475" i="1"/>
  <c r="T475" i="1" s="1"/>
  <c r="U507" i="1"/>
  <c r="U502" i="1" s="1"/>
  <c r="U495" i="1" s="1"/>
  <c r="Q512" i="1"/>
  <c r="U524" i="1"/>
  <c r="S550" i="1"/>
  <c r="T550" i="1" s="1"/>
  <c r="U573" i="1"/>
  <c r="P582" i="1"/>
  <c r="D583" i="1"/>
  <c r="D582" i="1" s="1"/>
  <c r="N381" i="1"/>
  <c r="H416" i="1"/>
  <c r="S419" i="1"/>
  <c r="T419" i="1" s="1"/>
  <c r="S430" i="1"/>
  <c r="T430" i="1" s="1"/>
  <c r="S477" i="1"/>
  <c r="T477" i="1" s="1"/>
  <c r="S484" i="1"/>
  <c r="T484" i="1" s="1"/>
  <c r="S490" i="1"/>
  <c r="T490" i="1" s="1"/>
  <c r="S509" i="1"/>
  <c r="T509" i="1" s="1"/>
  <c r="S526" i="1"/>
  <c r="T526" i="1" s="1"/>
  <c r="N528" i="1"/>
  <c r="W529" i="1"/>
  <c r="S533" i="1"/>
  <c r="T533" i="1" s="1"/>
  <c r="S551" i="1"/>
  <c r="T551" i="1" s="1"/>
  <c r="S554" i="1"/>
  <c r="T554" i="1" s="1"/>
  <c r="H573" i="1"/>
  <c r="S581" i="1"/>
  <c r="T581" i="1" s="1"/>
  <c r="S428" i="1"/>
  <c r="T428" i="1" s="1"/>
  <c r="S436" i="1"/>
  <c r="T436" i="1" s="1"/>
  <c r="S467" i="1"/>
  <c r="T467" i="1" s="1"/>
  <c r="G495" i="1"/>
  <c r="O495" i="1"/>
  <c r="Y507" i="1"/>
  <c r="Y502" i="1" s="1"/>
  <c r="Y495" i="1" s="1"/>
  <c r="P512" i="1"/>
  <c r="M520" i="1"/>
  <c r="M522" i="1"/>
  <c r="J528" i="1"/>
  <c r="O528" i="1"/>
  <c r="W573" i="1"/>
  <c r="S579" i="1"/>
  <c r="T579" i="1" s="1"/>
  <c r="I583" i="1"/>
  <c r="I582" i="1" s="1"/>
  <c r="M583" i="1"/>
  <c r="Q583" i="1"/>
  <c r="Q582" i="1" s="1"/>
  <c r="R583" i="1"/>
  <c r="R51" i="1"/>
  <c r="M50" i="1"/>
  <c r="S71" i="1"/>
  <c r="T71" i="1" s="1"/>
  <c r="R71" i="1"/>
  <c r="S103" i="1"/>
  <c r="T103" i="1" s="1"/>
  <c r="R103" i="1"/>
  <c r="S110" i="1"/>
  <c r="T110" i="1" s="1"/>
  <c r="R110" i="1"/>
  <c r="S114" i="1"/>
  <c r="T114" i="1" s="1"/>
  <c r="R114" i="1"/>
  <c r="S285" i="1"/>
  <c r="T285" i="1" s="1"/>
  <c r="R285" i="1"/>
  <c r="M282" i="1"/>
  <c r="AB288" i="1"/>
  <c r="AA282" i="1"/>
  <c r="AB282" i="1" s="1"/>
  <c r="S400" i="1"/>
  <c r="T400" i="1" s="1"/>
  <c r="R400" i="1"/>
  <c r="S547" i="1"/>
  <c r="T547" i="1" s="1"/>
  <c r="R547" i="1"/>
  <c r="K37" i="1"/>
  <c r="K29" i="1" s="1"/>
  <c r="R46" i="1"/>
  <c r="R43" i="1" s="1"/>
  <c r="S52" i="1"/>
  <c r="T52" i="1" s="1"/>
  <c r="U53" i="1"/>
  <c r="S62" i="1"/>
  <c r="M60" i="1"/>
  <c r="S67" i="1"/>
  <c r="R67" i="1"/>
  <c r="S70" i="1"/>
  <c r="T70" i="1" s="1"/>
  <c r="R85" i="1"/>
  <c r="Y96" i="1"/>
  <c r="Z96" i="1" s="1"/>
  <c r="R107" i="1"/>
  <c r="H282" i="1"/>
  <c r="S284" i="1"/>
  <c r="T284" i="1" s="1"/>
  <c r="U282" i="1"/>
  <c r="S425" i="1"/>
  <c r="T425" i="1" s="1"/>
  <c r="R425" i="1"/>
  <c r="S465" i="1"/>
  <c r="T465" i="1" s="1"/>
  <c r="R465" i="1"/>
  <c r="U29" i="1"/>
  <c r="S32" i="1"/>
  <c r="S41" i="1"/>
  <c r="M40" i="1"/>
  <c r="M43" i="1"/>
  <c r="G49" i="1"/>
  <c r="K49" i="1"/>
  <c r="R52" i="1"/>
  <c r="R54" i="1"/>
  <c r="M53" i="1"/>
  <c r="R56" i="1"/>
  <c r="R59" i="1"/>
  <c r="R58" i="1" s="1"/>
  <c r="M58" i="1"/>
  <c r="R62" i="1"/>
  <c r="R60" i="1" s="1"/>
  <c r="Y66" i="1"/>
  <c r="M80" i="1"/>
  <c r="H80" i="1"/>
  <c r="R83" i="1"/>
  <c r="S83" i="1"/>
  <c r="T83" i="1" s="1"/>
  <c r="S87" i="1"/>
  <c r="T87" i="1" s="1"/>
  <c r="M96" i="1"/>
  <c r="H96" i="1"/>
  <c r="Z97" i="1"/>
  <c r="R98" i="1"/>
  <c r="R105" i="1"/>
  <c r="S105" i="1"/>
  <c r="T105" i="1" s="1"/>
  <c r="S109" i="1"/>
  <c r="T109" i="1" s="1"/>
  <c r="S123" i="1"/>
  <c r="T123" i="1" s="1"/>
  <c r="R123" i="1"/>
  <c r="R125" i="1"/>
  <c r="S125" i="1"/>
  <c r="T125" i="1" s="1"/>
  <c r="AB149" i="1"/>
  <c r="AA148" i="1"/>
  <c r="AB148" i="1" s="1"/>
  <c r="S158" i="1"/>
  <c r="M157" i="1"/>
  <c r="R158" i="1"/>
  <c r="AB274" i="1"/>
  <c r="AA266" i="1"/>
  <c r="AB266" i="1" s="1"/>
  <c r="AA276" i="1"/>
  <c r="S296" i="1"/>
  <c r="T296" i="1" s="1"/>
  <c r="R296" i="1"/>
  <c r="AB315" i="1"/>
  <c r="AA312" i="1"/>
  <c r="AB312" i="1" s="1"/>
  <c r="S88" i="1"/>
  <c r="T88" i="1" s="1"/>
  <c r="R88" i="1"/>
  <c r="S261" i="1"/>
  <c r="T261" i="1" s="1"/>
  <c r="M259" i="1"/>
  <c r="R261" i="1"/>
  <c r="Y276" i="1"/>
  <c r="Z278" i="1"/>
  <c r="S482" i="1"/>
  <c r="T482" i="1" s="1"/>
  <c r="R482" i="1"/>
  <c r="S488" i="1"/>
  <c r="T488" i="1" s="1"/>
  <c r="R488" i="1"/>
  <c r="AB595" i="1"/>
  <c r="AA590" i="1"/>
  <c r="G37" i="1"/>
  <c r="G29" i="1" s="1"/>
  <c r="H43" i="1"/>
  <c r="H37" i="1" s="1"/>
  <c r="H29" i="1" s="1"/>
  <c r="AB44" i="1"/>
  <c r="S51" i="1"/>
  <c r="AB54" i="1"/>
  <c r="AA53" i="1"/>
  <c r="AB53" i="1" s="1"/>
  <c r="S64" i="1"/>
  <c r="T64" i="1" s="1"/>
  <c r="AA80" i="1"/>
  <c r="AB80" i="1" s="1"/>
  <c r="Y80" i="1"/>
  <c r="Z80" i="1" s="1"/>
  <c r="H259" i="1"/>
  <c r="S260" i="1"/>
  <c r="R41" i="1"/>
  <c r="R40" i="1" s="1"/>
  <c r="Z44" i="1"/>
  <c r="Y43" i="1"/>
  <c r="Z43" i="1" s="1"/>
  <c r="U50" i="1"/>
  <c r="AB51" i="1"/>
  <c r="AA50" i="1"/>
  <c r="S54" i="1"/>
  <c r="S55" i="1"/>
  <c r="T55" i="1" s="1"/>
  <c r="S59" i="1"/>
  <c r="S63" i="1"/>
  <c r="T63" i="1" s="1"/>
  <c r="M66" i="1"/>
  <c r="AA66" i="1"/>
  <c r="R75" i="1"/>
  <c r="R92" i="1"/>
  <c r="AA96" i="1"/>
  <c r="AB96" i="1" s="1"/>
  <c r="I24" i="1"/>
  <c r="Q24" i="1"/>
  <c r="H157" i="1"/>
  <c r="S262" i="1"/>
  <c r="T262" i="1" s="1"/>
  <c r="R262" i="1"/>
  <c r="S267" i="1"/>
  <c r="M266" i="1"/>
  <c r="R267" i="1"/>
  <c r="S286" i="1"/>
  <c r="T286" i="1" s="1"/>
  <c r="R286" i="1"/>
  <c r="S295" i="1"/>
  <c r="T295" i="1" s="1"/>
  <c r="R295" i="1"/>
  <c r="S328" i="1"/>
  <c r="T328" i="1" s="1"/>
  <c r="R328" i="1"/>
  <c r="Z457" i="1"/>
  <c r="Y456" i="1"/>
  <c r="S126" i="1"/>
  <c r="T126" i="1" s="1"/>
  <c r="Z144" i="1"/>
  <c r="Y143" i="1"/>
  <c r="D141" i="1"/>
  <c r="S154" i="1"/>
  <c r="T154" i="1" s="1"/>
  <c r="R154" i="1"/>
  <c r="S160" i="1"/>
  <c r="T160" i="1" s="1"/>
  <c r="R160" i="1"/>
  <c r="S174" i="1"/>
  <c r="T174" i="1" s="1"/>
  <c r="R174" i="1"/>
  <c r="S182" i="1"/>
  <c r="T182" i="1" s="1"/>
  <c r="R182" i="1"/>
  <c r="S190" i="1"/>
  <c r="T190" i="1" s="1"/>
  <c r="R190" i="1"/>
  <c r="S198" i="1"/>
  <c r="T198" i="1" s="1"/>
  <c r="R198" i="1"/>
  <c r="S206" i="1"/>
  <c r="T206" i="1" s="1"/>
  <c r="R206" i="1"/>
  <c r="S214" i="1"/>
  <c r="T214" i="1" s="1"/>
  <c r="R214" i="1"/>
  <c r="S222" i="1"/>
  <c r="T222" i="1" s="1"/>
  <c r="R222" i="1"/>
  <c r="S230" i="1"/>
  <c r="T230" i="1" s="1"/>
  <c r="R230" i="1"/>
  <c r="S270" i="1"/>
  <c r="T270" i="1" s="1"/>
  <c r="R270" i="1"/>
  <c r="Z283" i="1"/>
  <c r="Y282" i="1"/>
  <c r="Z282" i="1" s="1"/>
  <c r="Y309" i="1"/>
  <c r="Z310" i="1"/>
  <c r="H312" i="1"/>
  <c r="S314" i="1"/>
  <c r="T314" i="1" s="1"/>
  <c r="S320" i="1"/>
  <c r="T320" i="1" s="1"/>
  <c r="R320" i="1"/>
  <c r="S327" i="1"/>
  <c r="T327" i="1" s="1"/>
  <c r="R327" i="1"/>
  <c r="Z357" i="1"/>
  <c r="Y352" i="1"/>
  <c r="Z352" i="1" s="1"/>
  <c r="S363" i="1"/>
  <c r="T363" i="1" s="1"/>
  <c r="R363" i="1"/>
  <c r="T391" i="1"/>
  <c r="S441" i="1"/>
  <c r="T441" i="1" s="1"/>
  <c r="R441" i="1"/>
  <c r="S464" i="1"/>
  <c r="T464" i="1" s="1"/>
  <c r="R464" i="1"/>
  <c r="S480" i="1"/>
  <c r="T480" i="1" s="1"/>
  <c r="R480" i="1"/>
  <c r="AB547" i="1"/>
  <c r="AA539" i="1"/>
  <c r="AB539" i="1" s="1"/>
  <c r="S518" i="1"/>
  <c r="T518" i="1" s="1"/>
  <c r="R518" i="1"/>
  <c r="S84" i="1"/>
  <c r="T84" i="1" s="1"/>
  <c r="S106" i="1"/>
  <c r="T106" i="1" s="1"/>
  <c r="R119" i="1"/>
  <c r="S121" i="1"/>
  <c r="T121" i="1" s="1"/>
  <c r="S122" i="1"/>
  <c r="T122" i="1" s="1"/>
  <c r="R126" i="1"/>
  <c r="S130" i="1"/>
  <c r="T130" i="1" s="1"/>
  <c r="R130" i="1"/>
  <c r="AB143" i="1"/>
  <c r="T144" i="1"/>
  <c r="S143" i="1"/>
  <c r="R146" i="1"/>
  <c r="W148" i="1"/>
  <c r="R152" i="1"/>
  <c r="R155" i="1"/>
  <c r="Y157" i="1"/>
  <c r="U157" i="1"/>
  <c r="R161" i="1"/>
  <c r="R175" i="1"/>
  <c r="R183" i="1"/>
  <c r="R191" i="1"/>
  <c r="R199" i="1"/>
  <c r="R207" i="1"/>
  <c r="R215" i="1"/>
  <c r="R223" i="1"/>
  <c r="R231" i="1"/>
  <c r="L240" i="1"/>
  <c r="P240" i="1"/>
  <c r="M252" i="1"/>
  <c r="M247" i="1" s="1"/>
  <c r="M240" i="1" s="1"/>
  <c r="R254" i="1"/>
  <c r="AA259" i="1"/>
  <c r="AB261" i="1"/>
  <c r="Y266" i="1"/>
  <c r="Z266" i="1" s="1"/>
  <c r="Z268" i="1"/>
  <c r="R271" i="1"/>
  <c r="S274" i="1"/>
  <c r="T274" i="1" s="1"/>
  <c r="R274" i="1"/>
  <c r="M312" i="1"/>
  <c r="S319" i="1"/>
  <c r="T319" i="1" s="1"/>
  <c r="R319" i="1"/>
  <c r="U352" i="1"/>
  <c r="U343" i="1" s="1"/>
  <c r="U336" i="1" s="1"/>
  <c r="H377" i="1"/>
  <c r="H372" i="1" s="1"/>
  <c r="S379" i="1"/>
  <c r="T379" i="1" s="1"/>
  <c r="S393" i="1"/>
  <c r="T393" i="1" s="1"/>
  <c r="R393" i="1"/>
  <c r="S408" i="1"/>
  <c r="T408" i="1" s="1"/>
  <c r="R408" i="1"/>
  <c r="S423" i="1"/>
  <c r="T423" i="1" s="1"/>
  <c r="R423" i="1"/>
  <c r="Y459" i="1"/>
  <c r="Z459" i="1" s="1"/>
  <c r="Z463" i="1"/>
  <c r="S57" i="1"/>
  <c r="T57" i="1" s="1"/>
  <c r="AB59" i="1"/>
  <c r="AA58" i="1"/>
  <c r="AB58" i="1" s="1"/>
  <c r="S78" i="1"/>
  <c r="T78" i="1" s="1"/>
  <c r="R84" i="1"/>
  <c r="S95" i="1"/>
  <c r="T95" i="1" s="1"/>
  <c r="S101" i="1"/>
  <c r="T101" i="1" s="1"/>
  <c r="S102" i="1"/>
  <c r="T102" i="1" s="1"/>
  <c r="R106" i="1"/>
  <c r="S117" i="1"/>
  <c r="T117" i="1" s="1"/>
  <c r="S118" i="1"/>
  <c r="T118" i="1" s="1"/>
  <c r="R122" i="1"/>
  <c r="R131" i="1"/>
  <c r="M145" i="1"/>
  <c r="AA145" i="1"/>
  <c r="AB145" i="1" s="1"/>
  <c r="W157" i="1"/>
  <c r="AB160" i="1"/>
  <c r="AA157" i="1"/>
  <c r="S164" i="1"/>
  <c r="T164" i="1" s="1"/>
  <c r="R164" i="1"/>
  <c r="S170" i="1"/>
  <c r="T170" i="1" s="1"/>
  <c r="R170" i="1"/>
  <c r="S178" i="1"/>
  <c r="T178" i="1" s="1"/>
  <c r="R178" i="1"/>
  <c r="S186" i="1"/>
  <c r="T186" i="1" s="1"/>
  <c r="R186" i="1"/>
  <c r="S194" i="1"/>
  <c r="T194" i="1" s="1"/>
  <c r="R194" i="1"/>
  <c r="S202" i="1"/>
  <c r="T202" i="1" s="1"/>
  <c r="R202" i="1"/>
  <c r="S210" i="1"/>
  <c r="T210" i="1" s="1"/>
  <c r="R210" i="1"/>
  <c r="S218" i="1"/>
  <c r="T218" i="1" s="1"/>
  <c r="R218" i="1"/>
  <c r="S226" i="1"/>
  <c r="T226" i="1" s="1"/>
  <c r="R226" i="1"/>
  <c r="S234" i="1"/>
  <c r="T234" i="1" s="1"/>
  <c r="R234" i="1"/>
  <c r="S237" i="1"/>
  <c r="T237" i="1" s="1"/>
  <c r="R237" i="1"/>
  <c r="H252" i="1"/>
  <c r="H247" i="1" s="1"/>
  <c r="H240" i="1" s="1"/>
  <c r="AA252" i="1"/>
  <c r="AB253" i="1"/>
  <c r="R256" i="1"/>
  <c r="N258" i="1"/>
  <c r="Z265" i="1"/>
  <c r="Y264" i="1"/>
  <c r="Z264" i="1" s="1"/>
  <c r="W266" i="1"/>
  <c r="W258" i="1" s="1"/>
  <c r="R277" i="1"/>
  <c r="R276" i="1" s="1"/>
  <c r="R288" i="1"/>
  <c r="S291" i="1"/>
  <c r="T291" i="1" s="1"/>
  <c r="R291" i="1"/>
  <c r="L343" i="1"/>
  <c r="L336" i="1" s="1"/>
  <c r="S366" i="1"/>
  <c r="T366" i="1" s="1"/>
  <c r="R366" i="1"/>
  <c r="K372" i="1"/>
  <c r="S401" i="1"/>
  <c r="T401" i="1" s="1"/>
  <c r="R401" i="1"/>
  <c r="S422" i="1"/>
  <c r="T422" i="1" s="1"/>
  <c r="R422" i="1"/>
  <c r="M416" i="1"/>
  <c r="S434" i="1"/>
  <c r="T434" i="1" s="1"/>
  <c r="R434" i="1"/>
  <c r="H459" i="1"/>
  <c r="U459" i="1"/>
  <c r="U458" i="1" s="1"/>
  <c r="U26" i="1" s="1"/>
  <c r="H507" i="1"/>
  <c r="H502" i="1" s="1"/>
  <c r="H495" i="1" s="1"/>
  <c r="S508" i="1"/>
  <c r="Z313" i="1"/>
  <c r="Y312" i="1"/>
  <c r="Z312" i="1" s="1"/>
  <c r="S353" i="1"/>
  <c r="R353" i="1"/>
  <c r="M352" i="1"/>
  <c r="W352" i="1"/>
  <c r="W343" i="1" s="1"/>
  <c r="W336" i="1" s="1"/>
  <c r="S355" i="1"/>
  <c r="T355" i="1" s="1"/>
  <c r="R355" i="1"/>
  <c r="L372" i="1"/>
  <c r="S376" i="1"/>
  <c r="R376" i="1"/>
  <c r="R375" i="1" s="1"/>
  <c r="M375" i="1"/>
  <c r="S389" i="1"/>
  <c r="R389" i="1"/>
  <c r="R388" i="1" s="1"/>
  <c r="M388" i="1"/>
  <c r="S392" i="1"/>
  <c r="T392" i="1" s="1"/>
  <c r="M390" i="1"/>
  <c r="R392" i="1"/>
  <c r="AB418" i="1"/>
  <c r="AA416" i="1"/>
  <c r="AB416" i="1" s="1"/>
  <c r="W416" i="1"/>
  <c r="S433" i="1"/>
  <c r="T433" i="1" s="1"/>
  <c r="R433" i="1"/>
  <c r="AA452" i="1"/>
  <c r="AB452" i="1" s="1"/>
  <c r="AB456" i="1"/>
  <c r="S481" i="1"/>
  <c r="T481" i="1" s="1"/>
  <c r="R481" i="1"/>
  <c r="S487" i="1"/>
  <c r="T487" i="1" s="1"/>
  <c r="R487" i="1"/>
  <c r="S517" i="1"/>
  <c r="T517" i="1" s="1"/>
  <c r="R517" i="1"/>
  <c r="M513" i="1"/>
  <c r="Y145" i="1"/>
  <c r="Z145" i="1" s="1"/>
  <c r="Y148" i="1"/>
  <c r="Z148" i="1" s="1"/>
  <c r="S315" i="1"/>
  <c r="T315" i="1" s="1"/>
  <c r="R315" i="1"/>
  <c r="S323" i="1"/>
  <c r="T323" i="1" s="1"/>
  <c r="R323" i="1"/>
  <c r="S331" i="1"/>
  <c r="T331" i="1" s="1"/>
  <c r="R331" i="1"/>
  <c r="M346" i="1"/>
  <c r="AA352" i="1"/>
  <c r="S359" i="1"/>
  <c r="T359" i="1" s="1"/>
  <c r="R359" i="1"/>
  <c r="AB380" i="1"/>
  <c r="AA377" i="1"/>
  <c r="Y382" i="1"/>
  <c r="Z384" i="1"/>
  <c r="S409" i="1"/>
  <c r="T409" i="1" s="1"/>
  <c r="R409" i="1"/>
  <c r="S426" i="1"/>
  <c r="T426" i="1" s="1"/>
  <c r="R426" i="1"/>
  <c r="S442" i="1"/>
  <c r="T442" i="1" s="1"/>
  <c r="R442" i="1"/>
  <c r="S472" i="1"/>
  <c r="T472" i="1" s="1"/>
  <c r="R472" i="1"/>
  <c r="S521" i="1"/>
  <c r="H520" i="1"/>
  <c r="Z378" i="1"/>
  <c r="Y377" i="1"/>
  <c r="W382" i="1"/>
  <c r="S386" i="1"/>
  <c r="T386" i="1" s="1"/>
  <c r="R386" i="1"/>
  <c r="AA388" i="1"/>
  <c r="AB389" i="1"/>
  <c r="S418" i="1"/>
  <c r="T418" i="1" s="1"/>
  <c r="R418" i="1"/>
  <c r="T457" i="1"/>
  <c r="S460" i="1"/>
  <c r="R460" i="1"/>
  <c r="M459" i="1"/>
  <c r="W459" i="1"/>
  <c r="S468" i="1"/>
  <c r="T468" i="1" s="1"/>
  <c r="R468" i="1"/>
  <c r="S476" i="1"/>
  <c r="T476" i="1" s="1"/>
  <c r="R476" i="1"/>
  <c r="W513" i="1"/>
  <c r="W512" i="1" s="1"/>
  <c r="AB525" i="1"/>
  <c r="AA524" i="1"/>
  <c r="AB524" i="1" s="1"/>
  <c r="Z527" i="1"/>
  <c r="Y524" i="1"/>
  <c r="Z524" i="1" s="1"/>
  <c r="T530" i="1"/>
  <c r="U529" i="1"/>
  <c r="AA529" i="1"/>
  <c r="AB531" i="1"/>
  <c r="U539" i="1"/>
  <c r="S544" i="1"/>
  <c r="T544" i="1" s="1"/>
  <c r="R544" i="1"/>
  <c r="S380" i="1"/>
  <c r="T380" i="1" s="1"/>
  <c r="R380" i="1"/>
  <c r="H390" i="1"/>
  <c r="U390" i="1"/>
  <c r="AA390" i="1"/>
  <c r="AB390" i="1" s="1"/>
  <c r="AB392" i="1"/>
  <c r="S396" i="1"/>
  <c r="T396" i="1" s="1"/>
  <c r="R396" i="1"/>
  <c r="S404" i="1"/>
  <c r="T404" i="1" s="1"/>
  <c r="R404" i="1"/>
  <c r="S412" i="1"/>
  <c r="T412" i="1" s="1"/>
  <c r="R412" i="1"/>
  <c r="Y416" i="1"/>
  <c r="Z416" i="1" s="1"/>
  <c r="R419" i="1"/>
  <c r="S429" i="1"/>
  <c r="T429" i="1" s="1"/>
  <c r="R429" i="1"/>
  <c r="S437" i="1"/>
  <c r="T437" i="1" s="1"/>
  <c r="R437" i="1"/>
  <c r="R444" i="1"/>
  <c r="AA459" i="1"/>
  <c r="AB459" i="1" s="1"/>
  <c r="R469" i="1"/>
  <c r="R477" i="1"/>
  <c r="AA507" i="1"/>
  <c r="AB508" i="1"/>
  <c r="D512" i="1"/>
  <c r="G528" i="1"/>
  <c r="S543" i="1"/>
  <c r="T543" i="1" s="1"/>
  <c r="R543" i="1"/>
  <c r="M539" i="1"/>
  <c r="S491" i="1"/>
  <c r="T491" i="1" s="1"/>
  <c r="R491" i="1"/>
  <c r="K495" i="1"/>
  <c r="K494" i="1" s="1"/>
  <c r="T514" i="1"/>
  <c r="S525" i="1"/>
  <c r="R525" i="1"/>
  <c r="R524" i="1" s="1"/>
  <c r="M524" i="1"/>
  <c r="H529" i="1"/>
  <c r="S531" i="1"/>
  <c r="T531" i="1" s="1"/>
  <c r="M529" i="1"/>
  <c r="R531" i="1"/>
  <c r="S542" i="1"/>
  <c r="H539" i="1"/>
  <c r="S493" i="1"/>
  <c r="T493" i="1" s="1"/>
  <c r="R493" i="1"/>
  <c r="F495" i="1"/>
  <c r="J495" i="1"/>
  <c r="N495" i="1"/>
  <c r="R495" i="1"/>
  <c r="L512" i="1"/>
  <c r="Y513" i="1"/>
  <c r="Z515" i="1"/>
  <c r="R523" i="1"/>
  <c r="R522" i="1" s="1"/>
  <c r="R532" i="1"/>
  <c r="S535" i="1"/>
  <c r="T535" i="1" s="1"/>
  <c r="R535" i="1"/>
  <c r="Z541" i="1"/>
  <c r="Y539" i="1"/>
  <c r="Z539" i="1" s="1"/>
  <c r="W539" i="1"/>
  <c r="N582" i="1"/>
  <c r="R571" i="1"/>
  <c r="R570" i="1" s="1"/>
  <c r="R566" i="1" s="1"/>
  <c r="Z574" i="1"/>
  <c r="R575" i="1"/>
  <c r="R580" i="1"/>
  <c r="AB596" i="1"/>
  <c r="Y607" i="1"/>
  <c r="R610" i="1"/>
  <c r="R551" i="1"/>
  <c r="R555" i="1"/>
  <c r="M573" i="1"/>
  <c r="AB607" i="1" l="1"/>
  <c r="J494" i="1"/>
  <c r="I494" i="1"/>
  <c r="H512" i="1"/>
  <c r="K23" i="1"/>
  <c r="U582" i="1"/>
  <c r="R607" i="1"/>
  <c r="R603" i="1" s="1"/>
  <c r="P239" i="1"/>
  <c r="W275" i="1"/>
  <c r="W239" i="1" s="1"/>
  <c r="L494" i="1"/>
  <c r="AA37" i="1"/>
  <c r="AB37" i="1" s="1"/>
  <c r="N335" i="1"/>
  <c r="F494" i="1"/>
  <c r="R377" i="1"/>
  <c r="K239" i="1"/>
  <c r="U141" i="1"/>
  <c r="U25" i="1" s="1"/>
  <c r="J335" i="1"/>
  <c r="Q335" i="1"/>
  <c r="T523" i="1"/>
  <c r="T571" i="1"/>
  <c r="P23" i="1"/>
  <c r="H582" i="1"/>
  <c r="F239" i="1"/>
  <c r="W528" i="1"/>
  <c r="W494" i="1" s="1"/>
  <c r="W141" i="1"/>
  <c r="W25" i="1" s="1"/>
  <c r="N28" i="1"/>
  <c r="G22" i="1"/>
  <c r="H275" i="1"/>
  <c r="H239" i="1" s="1"/>
  <c r="T596" i="1"/>
  <c r="I239" i="1"/>
  <c r="D23" i="1"/>
  <c r="Q28" i="1"/>
  <c r="I335" i="1"/>
  <c r="D239" i="1"/>
  <c r="AB570" i="1"/>
  <c r="Q494" i="1"/>
  <c r="U381" i="1"/>
  <c r="U335" i="1" s="1"/>
  <c r="S309" i="1"/>
  <c r="S305" i="1" s="1"/>
  <c r="T305" i="1" s="1"/>
  <c r="R145" i="1"/>
  <c r="M37" i="1"/>
  <c r="M29" i="1" s="1"/>
  <c r="S590" i="1"/>
  <c r="T590" i="1" s="1"/>
  <c r="S264" i="1"/>
  <c r="T264" i="1" s="1"/>
  <c r="L23" i="1"/>
  <c r="U275" i="1"/>
  <c r="Y49" i="1"/>
  <c r="Z49" i="1" s="1"/>
  <c r="H381" i="1"/>
  <c r="H335" i="1" s="1"/>
  <c r="M141" i="1"/>
  <c r="M25" i="1" s="1"/>
  <c r="J28" i="1"/>
  <c r="U512" i="1"/>
  <c r="G335" i="1"/>
  <c r="G239" i="1"/>
  <c r="N22" i="1"/>
  <c r="U49" i="1"/>
  <c r="S43" i="1"/>
  <c r="T43" i="1" s="1"/>
  <c r="F335" i="1"/>
  <c r="F22" i="1"/>
  <c r="I23" i="1"/>
  <c r="F28" i="1"/>
  <c r="W65" i="1"/>
  <c r="H49" i="1"/>
  <c r="N494" i="1"/>
  <c r="R382" i="1"/>
  <c r="D22" i="1"/>
  <c r="S276" i="1"/>
  <c r="T276" i="1" s="1"/>
  <c r="M65" i="1"/>
  <c r="Z50" i="1"/>
  <c r="U258" i="1"/>
  <c r="R582" i="1"/>
  <c r="M343" i="1"/>
  <c r="M336" i="1" s="1"/>
  <c r="M275" i="1"/>
  <c r="Q23" i="1"/>
  <c r="H25" i="1"/>
  <c r="L28" i="1"/>
  <c r="P335" i="1"/>
  <c r="R259" i="1"/>
  <c r="U65" i="1"/>
  <c r="Q22" i="1"/>
  <c r="S513" i="1"/>
  <c r="T513" i="1" s="1"/>
  <c r="AA381" i="1"/>
  <c r="AB381" i="1" s="1"/>
  <c r="T347" i="1"/>
  <c r="L239" i="1"/>
  <c r="S145" i="1"/>
  <c r="T145" i="1" s="1"/>
  <c r="F25" i="1"/>
  <c r="I22" i="1"/>
  <c r="F21" i="1"/>
  <c r="J23" i="1"/>
  <c r="P494" i="1"/>
  <c r="M582" i="1"/>
  <c r="O335" i="1"/>
  <c r="O239" i="1"/>
  <c r="S607" i="1"/>
  <c r="S603" i="1" s="1"/>
  <c r="T603" i="1" s="1"/>
  <c r="G494" i="1"/>
  <c r="M372" i="1"/>
  <c r="S252" i="1"/>
  <c r="T252" i="1" s="1"/>
  <c r="H258" i="1"/>
  <c r="O494" i="1"/>
  <c r="Z570" i="1"/>
  <c r="Y566" i="1"/>
  <c r="Z566" i="1" s="1"/>
  <c r="W49" i="1"/>
  <c r="N23" i="1"/>
  <c r="R390" i="1"/>
  <c r="L335" i="1"/>
  <c r="S148" i="1"/>
  <c r="T148" i="1" s="1"/>
  <c r="Q239" i="1"/>
  <c r="H65" i="1"/>
  <c r="Y30" i="1"/>
  <c r="Z30" i="1" s="1"/>
  <c r="J22" i="1"/>
  <c r="P22" i="1"/>
  <c r="Q21" i="1"/>
  <c r="F23" i="1"/>
  <c r="R372" i="1"/>
  <c r="M381" i="1"/>
  <c r="M335" i="1" s="1"/>
  <c r="L22" i="1"/>
  <c r="K335" i="1"/>
  <c r="R513" i="1"/>
  <c r="R512" i="1" s="1"/>
  <c r="Y343" i="1"/>
  <c r="Z343" i="1" s="1"/>
  <c r="R282" i="1"/>
  <c r="R275" i="1" s="1"/>
  <c r="R37" i="1"/>
  <c r="R29" i="1" s="1"/>
  <c r="O21" i="1"/>
  <c r="I21" i="1"/>
  <c r="I28" i="1"/>
  <c r="O23" i="1"/>
  <c r="O22" i="1"/>
  <c r="AB31" i="1"/>
  <c r="AA30" i="1"/>
  <c r="S573" i="1"/>
  <c r="M528" i="1"/>
  <c r="R539" i="1"/>
  <c r="J239" i="1"/>
  <c r="R148" i="1"/>
  <c r="R141" i="1" s="1"/>
  <c r="R25" i="1" s="1"/>
  <c r="Y37" i="1"/>
  <c r="Z37" i="1" s="1"/>
  <c r="P28" i="1"/>
  <c r="O28" i="1"/>
  <c r="D21" i="1"/>
  <c r="H21" i="1"/>
  <c r="K28" i="1"/>
  <c r="K21" i="1"/>
  <c r="T525" i="1"/>
  <c r="S524" i="1"/>
  <c r="T524" i="1" s="1"/>
  <c r="T353" i="1"/>
  <c r="S352" i="1"/>
  <c r="T267" i="1"/>
  <c r="S266" i="1"/>
  <c r="T266" i="1" s="1"/>
  <c r="S58" i="1"/>
  <c r="T58" i="1" s="1"/>
  <c r="T59" i="1"/>
  <c r="G28" i="1"/>
  <c r="G21" i="1"/>
  <c r="R157" i="1"/>
  <c r="R66" i="1"/>
  <c r="T62" i="1"/>
  <c r="S60" i="1"/>
  <c r="T60" i="1" s="1"/>
  <c r="R573" i="1"/>
  <c r="Z513" i="1"/>
  <c r="Y512" i="1"/>
  <c r="Z512" i="1" s="1"/>
  <c r="T542" i="1"/>
  <c r="S539" i="1"/>
  <c r="T539" i="1" s="1"/>
  <c r="H528" i="1"/>
  <c r="AA502" i="1"/>
  <c r="AB507" i="1"/>
  <c r="AB529" i="1"/>
  <c r="AA528" i="1"/>
  <c r="AB528" i="1" s="1"/>
  <c r="T456" i="1"/>
  <c r="S452" i="1"/>
  <c r="T452" i="1" s="1"/>
  <c r="W381" i="1"/>
  <c r="S520" i="1"/>
  <c r="T520" i="1" s="1"/>
  <c r="T521" i="1"/>
  <c r="S416" i="1"/>
  <c r="T416" i="1" s="1"/>
  <c r="AB377" i="1"/>
  <c r="AA372" i="1"/>
  <c r="AB372" i="1" s="1"/>
  <c r="AB352" i="1"/>
  <c r="AA343" i="1"/>
  <c r="S312" i="1"/>
  <c r="T312" i="1" s="1"/>
  <c r="M512" i="1"/>
  <c r="S507" i="1"/>
  <c r="T508" i="1"/>
  <c r="AB157" i="1"/>
  <c r="AA27" i="1"/>
  <c r="AB27" i="1" s="1"/>
  <c r="AB259" i="1"/>
  <c r="AA258" i="1"/>
  <c r="AB258" i="1" s="1"/>
  <c r="U27" i="1"/>
  <c r="N239" i="1"/>
  <c r="Z143" i="1"/>
  <c r="Y141" i="1"/>
  <c r="AB66" i="1"/>
  <c r="AA65" i="1"/>
  <c r="S259" i="1"/>
  <c r="T260" i="1"/>
  <c r="T51" i="1"/>
  <c r="S50" i="1"/>
  <c r="M258" i="1"/>
  <c r="M27" i="1"/>
  <c r="R96" i="1"/>
  <c r="R53" i="1"/>
  <c r="T32" i="1"/>
  <c r="S31" i="1"/>
  <c r="S66" i="1"/>
  <c r="T67" i="1"/>
  <c r="M49" i="1"/>
  <c r="N21" i="1"/>
  <c r="T460" i="1"/>
  <c r="S459" i="1"/>
  <c r="T459" i="1" s="1"/>
  <c r="T376" i="1"/>
  <c r="S375" i="1"/>
  <c r="T375" i="1" s="1"/>
  <c r="H27" i="1"/>
  <c r="AA275" i="1"/>
  <c r="AB275" i="1" s="1"/>
  <c r="AB276" i="1"/>
  <c r="R80" i="1"/>
  <c r="T41" i="1"/>
  <c r="S40" i="1"/>
  <c r="S96" i="1"/>
  <c r="T96" i="1" s="1"/>
  <c r="Y603" i="1"/>
  <c r="Z607" i="1"/>
  <c r="R529" i="1"/>
  <c r="S382" i="1"/>
  <c r="S377" i="1"/>
  <c r="U528" i="1"/>
  <c r="Z377" i="1"/>
  <c r="Y372" i="1"/>
  <c r="Z372" i="1" s="1"/>
  <c r="D494" i="1"/>
  <c r="AA247" i="1"/>
  <c r="AB252" i="1"/>
  <c r="Z157" i="1"/>
  <c r="Y27" i="1"/>
  <c r="Z27" i="1" s="1"/>
  <c r="AA512" i="1"/>
  <c r="AB512" i="1" s="1"/>
  <c r="D28" i="1"/>
  <c r="D25" i="1"/>
  <c r="Z456" i="1"/>
  <c r="Y452" i="1"/>
  <c r="Z452" i="1" s="1"/>
  <c r="R266" i="1"/>
  <c r="S53" i="1"/>
  <c r="T53" i="1" s="1"/>
  <c r="T54" i="1"/>
  <c r="T158" i="1"/>
  <c r="S157" i="1"/>
  <c r="U21" i="1"/>
  <c r="S80" i="1"/>
  <c r="T80" i="1" s="1"/>
  <c r="G23" i="1"/>
  <c r="S566" i="1"/>
  <c r="T566" i="1" s="1"/>
  <c r="T570" i="1"/>
  <c r="R50" i="1"/>
  <c r="P21" i="1"/>
  <c r="W21" i="1"/>
  <c r="J21" i="1"/>
  <c r="L21" i="1"/>
  <c r="S388" i="1"/>
  <c r="T389" i="1"/>
  <c r="R252" i="1"/>
  <c r="R247" i="1" s="1"/>
  <c r="R240" i="1" s="1"/>
  <c r="S529" i="1"/>
  <c r="R459" i="1"/>
  <c r="R416" i="1"/>
  <c r="Y381" i="1"/>
  <c r="Z381" i="1" s="1"/>
  <c r="Z382" i="1"/>
  <c r="R312" i="1"/>
  <c r="R352" i="1"/>
  <c r="R343" i="1" s="1"/>
  <c r="R336" i="1" s="1"/>
  <c r="W27" i="1"/>
  <c r="S282" i="1"/>
  <c r="T282" i="1" s="1"/>
  <c r="Y258" i="1"/>
  <c r="T143" i="1"/>
  <c r="Y528" i="1"/>
  <c r="Z528" i="1" s="1"/>
  <c r="S390" i="1"/>
  <c r="T390" i="1" s="1"/>
  <c r="Y305" i="1"/>
  <c r="Z305" i="1" s="1"/>
  <c r="Z309" i="1"/>
  <c r="AA141" i="1"/>
  <c r="AB50" i="1"/>
  <c r="AA49" i="1"/>
  <c r="AB590" i="1"/>
  <c r="AA583" i="1"/>
  <c r="Z276" i="1"/>
  <c r="Y275" i="1"/>
  <c r="Z275" i="1" s="1"/>
  <c r="Z66" i="1"/>
  <c r="Y65" i="1"/>
  <c r="K22" i="1"/>
  <c r="S583" i="1" l="1"/>
  <c r="U28" i="1"/>
  <c r="R528" i="1"/>
  <c r="U494" i="1"/>
  <c r="T309" i="1"/>
  <c r="L20" i="1"/>
  <c r="M239" i="1"/>
  <c r="M23" i="1"/>
  <c r="H28" i="1"/>
  <c r="M21" i="1"/>
  <c r="R381" i="1"/>
  <c r="U22" i="1"/>
  <c r="U20" i="1" s="1"/>
  <c r="U23" i="1"/>
  <c r="W28" i="1"/>
  <c r="H23" i="1"/>
  <c r="I20" i="1"/>
  <c r="H22" i="1"/>
  <c r="N20" i="1"/>
  <c r="Y29" i="1"/>
  <c r="P20" i="1"/>
  <c r="T607" i="1"/>
  <c r="M22" i="1"/>
  <c r="W23" i="1"/>
  <c r="W22" i="1"/>
  <c r="W20" i="1" s="1"/>
  <c r="U239" i="1"/>
  <c r="R494" i="1"/>
  <c r="Y336" i="1"/>
  <c r="F20" i="1"/>
  <c r="R258" i="1"/>
  <c r="R239" i="1" s="1"/>
  <c r="Q20" i="1"/>
  <c r="S247" i="1"/>
  <c r="S240" i="1" s="1"/>
  <c r="R65" i="1"/>
  <c r="R23" i="1" s="1"/>
  <c r="S141" i="1"/>
  <c r="T141" i="1" s="1"/>
  <c r="D20" i="1"/>
  <c r="J20" i="1"/>
  <c r="H494" i="1"/>
  <c r="W335" i="1"/>
  <c r="AB30" i="1"/>
  <c r="AA29" i="1"/>
  <c r="AB29" i="1" s="1"/>
  <c r="O20" i="1"/>
  <c r="Y239" i="1"/>
  <c r="Z239" i="1" s="1"/>
  <c r="S512" i="1"/>
  <c r="T512" i="1" s="1"/>
  <c r="M494" i="1"/>
  <c r="M28" i="1"/>
  <c r="K20" i="1"/>
  <c r="R335" i="1"/>
  <c r="T157" i="1"/>
  <c r="S27" i="1"/>
  <c r="T27" i="1" s="1"/>
  <c r="AB247" i="1"/>
  <c r="AA240" i="1"/>
  <c r="T377" i="1"/>
  <c r="S372" i="1"/>
  <c r="T372" i="1" s="1"/>
  <c r="T507" i="1"/>
  <c r="S502" i="1"/>
  <c r="R49" i="1"/>
  <c r="T382" i="1"/>
  <c r="S381" i="1"/>
  <c r="T381" i="1" s="1"/>
  <c r="S37" i="1"/>
  <c r="T37" i="1" s="1"/>
  <c r="T40" i="1"/>
  <c r="T66" i="1"/>
  <c r="S65" i="1"/>
  <c r="Z141" i="1"/>
  <c r="Y25" i="1"/>
  <c r="Z25" i="1" s="1"/>
  <c r="T247" i="1"/>
  <c r="S275" i="1"/>
  <c r="T275" i="1" s="1"/>
  <c r="AB502" i="1"/>
  <c r="AA495" i="1"/>
  <c r="R27" i="1"/>
  <c r="R21" i="1"/>
  <c r="Z258" i="1"/>
  <c r="Y22" i="1"/>
  <c r="Z22" i="1" s="1"/>
  <c r="Z65" i="1"/>
  <c r="Y23" i="1"/>
  <c r="Z23" i="1" s="1"/>
  <c r="AB583" i="1"/>
  <c r="AA582" i="1"/>
  <c r="AB582" i="1" s="1"/>
  <c r="AB141" i="1"/>
  <c r="AA25" i="1"/>
  <c r="AB25" i="1" s="1"/>
  <c r="S528" i="1"/>
  <c r="T528" i="1" s="1"/>
  <c r="T529" i="1"/>
  <c r="S582" i="1"/>
  <c r="T582" i="1" s="1"/>
  <c r="T583" i="1"/>
  <c r="T31" i="1"/>
  <c r="S30" i="1"/>
  <c r="S258" i="1"/>
  <c r="T258" i="1" s="1"/>
  <c r="T259" i="1"/>
  <c r="Y494" i="1"/>
  <c r="Z494" i="1" s="1"/>
  <c r="Y28" i="1"/>
  <c r="Z28" i="1" s="1"/>
  <c r="Y21" i="1"/>
  <c r="Z29" i="1"/>
  <c r="AA22" i="1"/>
  <c r="AB22" i="1" s="1"/>
  <c r="AB49" i="1"/>
  <c r="AA336" i="1"/>
  <c r="AB343" i="1"/>
  <c r="Z603" i="1"/>
  <c r="Y582" i="1"/>
  <c r="Z582" i="1" s="1"/>
  <c r="Y335" i="1"/>
  <c r="Z335" i="1" s="1"/>
  <c r="Z336" i="1"/>
  <c r="S49" i="1"/>
  <c r="T50" i="1"/>
  <c r="AB65" i="1"/>
  <c r="AA23" i="1"/>
  <c r="AB23" i="1" s="1"/>
  <c r="G20" i="1"/>
  <c r="T352" i="1"/>
  <c r="S343" i="1"/>
  <c r="S25" i="1" l="1"/>
  <c r="T25" i="1" s="1"/>
  <c r="M20" i="1"/>
  <c r="H20" i="1"/>
  <c r="AA28" i="1"/>
  <c r="AB28" i="1" s="1"/>
  <c r="AA494" i="1"/>
  <c r="AB494" i="1" s="1"/>
  <c r="AB495" i="1"/>
  <c r="T30" i="1"/>
  <c r="S29" i="1"/>
  <c r="R22" i="1"/>
  <c r="R20" i="1" s="1"/>
  <c r="R28" i="1"/>
  <c r="S22" i="1"/>
  <c r="T22" i="1" s="1"/>
  <c r="T49" i="1"/>
  <c r="AB336" i="1"/>
  <c r="AA335" i="1"/>
  <c r="AB335" i="1" s="1"/>
  <c r="T343" i="1"/>
  <c r="S336" i="1"/>
  <c r="Z21" i="1"/>
  <c r="Y20" i="1"/>
  <c r="Z20" i="1" s="1"/>
  <c r="T240" i="1"/>
  <c r="S239" i="1"/>
  <c r="T239" i="1" s="1"/>
  <c r="T65" i="1"/>
  <c r="S23" i="1"/>
  <c r="T23" i="1" s="1"/>
  <c r="T502" i="1"/>
  <c r="S495" i="1"/>
  <c r="AA239" i="1"/>
  <c r="AB239" i="1" s="1"/>
  <c r="AB240" i="1"/>
  <c r="AA21" i="1"/>
  <c r="S28" i="1" l="1"/>
  <c r="T28" i="1" s="1"/>
  <c r="S21" i="1"/>
  <c r="T29" i="1"/>
  <c r="AA20" i="1"/>
  <c r="AB20" i="1" s="1"/>
  <c r="AB21" i="1"/>
  <c r="S494" i="1"/>
  <c r="T494" i="1" s="1"/>
  <c r="T495" i="1"/>
  <c r="S335" i="1"/>
  <c r="T335" i="1" s="1"/>
  <c r="T336" i="1"/>
  <c r="T21" i="1" l="1"/>
  <c r="S20" i="1"/>
  <c r="T20" i="1" s="1"/>
</calcChain>
</file>

<file path=xl/sharedStrings.xml><?xml version="1.0" encoding="utf-8"?>
<sst xmlns="http://schemas.openxmlformats.org/spreadsheetml/2006/main" count="3397" uniqueCount="1131">
  <si>
    <t>Приложение  № 1</t>
  </si>
  <si>
    <t>к приказу Минэнерго России</t>
  </si>
  <si>
    <t>от «___» ___ 2017 г. №______</t>
  </si>
  <si>
    <t>Форма 1. Отчет об исполнении плана финансирования капитальных вложений по инвестиционным проектам</t>
  </si>
  <si>
    <t>за 2021 год</t>
  </si>
  <si>
    <t>Отчет  о реализации инвестиционной программы  акционерного общества "Дальневосточная генерирующая компания"</t>
  </si>
  <si>
    <t xml:space="preserve">                          полное наименование субъекта электроэнергетики</t>
  </si>
  <si>
    <t>Год формирования информации: 2022 год</t>
  </si>
  <si>
    <t>Утвержденные плановые значения показателей приведены в соответствии с  приказом Минэнерго России от 16.12.2021 № 19@</t>
  </si>
  <si>
    <t xml:space="preserve">         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</si>
  <si>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</si>
  <si>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</si>
  <si>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</si>
  <si>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</si>
  <si>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 рублей (с НДС)</t>
  </si>
  <si>
    <t xml:space="preserve">Фактический объем финансирования на 01.01.2021 года, млн рублей 
(с НДС) </t>
  </si>
  <si>
    <t xml:space="preserve">Остаток финансирования капитальных вложений 
на 01.01.2021 года в прогнозных ценах соответствующих лет,  млн рублей (с НДС) </t>
  </si>
  <si>
    <t>Финансирование капитальных вложений 2021 года, млн рублей (с НДС)</t>
  </si>
  <si>
    <t xml:space="preserve">Остаток финансирования капитальных вложений 
на 01.01.2022 года в прогнозных ценах соответствующих лет,  млн рублей 
(с НДС) </t>
  </si>
  <si>
    <t>Отклонение от плана финансирования 2021 года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</si>
  <si>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</si>
  <si>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</si>
  <si>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</si>
  <si>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</si>
  <si>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</si>
  <si>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</si>
  <si>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</si>
  <si>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</si>
  <si>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</si>
  <si>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 рублей (с НДС)</t>
  </si>
  <si>
    <t>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</si>
  <si>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</si>
  <si>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</si>
  <si>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</si>
  <si>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</si>
  <si>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</si>
  <si>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</si>
  <si>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</si>
  <si>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</si>
  <si>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</si>
  <si>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</si>
  <si>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</si>
  <si>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</si>
  <si>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</si>
  <si>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</si>
  <si>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</si>
  <si>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</si>
  <si>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</si>
  <si>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</si>
  <si>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</si>
  <si>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</si>
  <si>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</si>
  <si>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</si>
  <si>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</si>
  <si>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</si>
  <si>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</si>
  <si>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</si>
  <si>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</si>
  <si>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</si>
  <si>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</si>
  <si>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</si>
  <si>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</si>
  <si>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</si>
  <si>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</si>
  <si>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</si>
  <si>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</si>
  <si>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</si>
  <si>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</si>
  <si>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</si>
  <si>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</si>
  <si>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</si>
  <si>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</si>
  <si>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</si>
  <si>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</si>
  <si>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</si>
  <si>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</si>
  <si>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</si>
  <si>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</si>
  <si>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</si>
  <si>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</si>
  <si>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</si>
  <si>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</si>
  <si>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</si>
  <si>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</si>
  <si>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</si>
  <si>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</si>
  <si>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</si>
  <si>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Досрочное погашение обязятельств, снижение КЗ на конец отчетного периода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</si>
  <si>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</si>
  <si>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</si>
  <si>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</si>
  <si>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</si>
  <si>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</si>
  <si>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</si>
  <si>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</si>
  <si>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</si>
  <si>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Возврат ГУ в 2021</t>
  </si>
  <si>
    <t>Реконструкция электрофильтров Хабаровской ТЭЦ-3</t>
  </si>
  <si>
    <t>I_505-ХГ-134</t>
  </si>
  <si>
    <t>Возникновение обязательств по финансированию в ходе реализации проекта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</si>
  <si>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</si>
  <si>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</si>
  <si>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</si>
  <si>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</si>
  <si>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</si>
  <si>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</si>
  <si>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</si>
  <si>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</si>
  <si>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</si>
  <si>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</si>
  <si>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</si>
  <si>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</si>
  <si>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</si>
  <si>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</si>
  <si>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</si>
  <si>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</si>
  <si>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</si>
  <si>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</si>
  <si>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Изменение  условий оплаты по результатам заключения договоров/доп. Соглашений</t>
  </si>
  <si>
    <t>Наращивание золоотвала №2 (1 очередь) Хабаровской ТЭЦ-3 на 1800 тыс. м3</t>
  </si>
  <si>
    <t>H_505-ХГ-57</t>
  </si>
  <si>
    <t>Реконструкция баков  аккумуляторов на ПНС-922 и ПНС-315 (СП ХТС)</t>
  </si>
  <si>
    <t>F_505-ХТСКх-15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</si>
  <si>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</si>
  <si>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</si>
  <si>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</si>
  <si>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</si>
  <si>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</si>
  <si>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</si>
  <si>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</si>
  <si>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</si>
  <si>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</si>
  <si>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</si>
  <si>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</si>
  <si>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</si>
  <si>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</si>
  <si>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</si>
  <si>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Техперевооружение установки постоянного тока на Хабаровской ТЭЦ-1</t>
  </si>
  <si>
    <t>K_505-ХГ-165</t>
  </si>
  <si>
    <t>Модернизация турбоагрегата ст. № 8 Т-100/130 Хабаровской ТЭЦ-1</t>
  </si>
  <si>
    <t>I_505-ХГ-119</t>
  </si>
  <si>
    <t>Модернизация котлоагрегата к/а ст. № 8 БКЗ-220-100 Хабаровской ТЭЦ-1</t>
  </si>
  <si>
    <t>H_505-ХГ-91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</si>
  <si>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</si>
  <si>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</si>
  <si>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</si>
  <si>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</si>
  <si>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</si>
  <si>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</si>
  <si>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</si>
  <si>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</si>
  <si>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</si>
  <si>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</si>
  <si>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</si>
  <si>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</si>
  <si>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</si>
  <si>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</si>
  <si>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</si>
  <si>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</si>
  <si>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Выплата аванса на работы 2022 года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</si>
  <si>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</si>
  <si>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</si>
  <si>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</si>
  <si>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</si>
  <si>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</si>
  <si>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</si>
  <si>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Погашение КЗ за прошлый отчтетный период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</si>
  <si>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</si>
  <si>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</si>
  <si>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</si>
  <si>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</si>
  <si>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</si>
  <si>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</si>
  <si>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</si>
  <si>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</si>
  <si>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Досрочное погашение обязятельств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</si>
  <si>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</si>
  <si>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</si>
  <si>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</si>
  <si>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</si>
  <si>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</si>
  <si>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</si>
  <si>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</si>
  <si>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</si>
  <si>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</si>
  <si>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</si>
  <si>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</si>
  <si>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</si>
  <si>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</si>
  <si>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</si>
  <si>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</si>
  <si>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</si>
  <si>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</si>
  <si>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</si>
  <si>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"Хабаровская ТЭЦ-3"  (2 шт)</t>
  </si>
  <si>
    <t>I_505-ХГ-137</t>
  </si>
  <si>
    <t>Техническое перевооружение ПЭН (питательных электронасосов) на СП  "Комсомольская ТЭЦ-3" (2 шт)</t>
  </si>
  <si>
    <t>I_505-ХГ-138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</si>
  <si>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</si>
  <si>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</si>
  <si>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Профинансированы работы по разработке ПИР, не завершённые в 2020 году, в связи с невыполнением Подрядчиком договорных сроков предоставления проектно-сметной документации.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</si>
  <si>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</si>
  <si>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</si>
  <si>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</si>
  <si>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</si>
  <si>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</si>
  <si>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</si>
  <si>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</si>
  <si>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</si>
  <si>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</si>
  <si>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</si>
  <si>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</si>
  <si>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</si>
  <si>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</si>
  <si>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</si>
  <si>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</si>
  <si>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</si>
  <si>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</si>
  <si>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</si>
  <si>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</si>
  <si>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</si>
  <si>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</si>
  <si>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</si>
  <si>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</si>
  <si>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</si>
  <si>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</si>
  <si>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</si>
  <si>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</si>
  <si>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</si>
  <si>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</si>
  <si>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</si>
  <si>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</si>
  <si>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</si>
  <si>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</si>
  <si>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</si>
  <si>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</si>
  <si>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</si>
  <si>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</si>
  <si>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</si>
  <si>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</si>
  <si>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</si>
  <si>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Установка приборов учета сточных вод Амурской ТЭЦ (выпуск № 1, № 2), 2 шт.</t>
  </si>
  <si>
    <t>H_505-ХГ-115</t>
  </si>
  <si>
    <t>Изменение сроков реализации проекта и объемов инвестиций обусловлено корректировкой графика реализации проекта в связи с поздним заключением договора на выполнение работ 2020 года.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</si>
  <si>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</si>
  <si>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</si>
  <si>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</si>
  <si>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</si>
  <si>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</si>
  <si>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</si>
  <si>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</si>
  <si>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</si>
  <si>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</si>
  <si>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</si>
  <si>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</si>
  <si>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</si>
  <si>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</si>
  <si>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</si>
  <si>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</si>
  <si>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</si>
  <si>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</si>
  <si>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</si>
  <si>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</si>
  <si>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</si>
  <si>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Установка приборов учета расхода топлива на тепловозы Хабаровская ТЭЦ-1 (Тепловоз маневровый ТЭМ 2А инв.B0200000016670;Тепловоз ТГМ 6Д B020019337- 2 шт.</t>
  </si>
  <si>
    <t>M_505-ХГ-187</t>
  </si>
  <si>
    <t>Проект включён в инвестиционную программу 2021 года внепланово для обеспечения необходимого контроля расхода дизельного топлива.</t>
  </si>
  <si>
    <t>Замена компрессора 2ВМ4 – 24/9 ст.№1 СП Хабаровская ТЭЦ-3</t>
  </si>
  <si>
    <t>L_505-ХГ-179</t>
  </si>
  <si>
    <t>Новый проект, включен в инвестиционную программу. Заключен договор на выполнение работ. В связи с задержкой поставки оборудования, не представлялось возможным приступить к работам в сроки, предусмотренные договором.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</si>
  <si>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</si>
  <si>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</si>
  <si>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</si>
  <si>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</si>
  <si>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</si>
  <si>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</si>
  <si>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</si>
  <si>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</si>
  <si>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</si>
  <si>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</si>
  <si>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</si>
  <si>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</si>
  <si>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</si>
  <si>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</si>
  <si>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</si>
  <si>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</si>
  <si>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</si>
  <si>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</si>
  <si>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</si>
  <si>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</si>
  <si>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</si>
  <si>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</si>
  <si>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</si>
  <si>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</si>
  <si>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</si>
  <si>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</si>
  <si>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</si>
  <si>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</si>
  <si>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</si>
  <si>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</si>
  <si>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</si>
  <si>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</si>
  <si>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</si>
  <si>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</si>
  <si>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</si>
  <si>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</si>
  <si>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(S=10779,1 м2)</t>
  </si>
  <si>
    <t>I_505-ХГ-130</t>
  </si>
  <si>
    <t>Корректировка графика реализации проекта по итогам 2020 года (Пролонгация сроков выполения работ подрядной организации). Увеличение цены договора</t>
  </si>
  <si>
    <t>Строительство нового золоотвала Хабаровской ТЭЦ-1 (ёмкость - 3200 тыс. м3)</t>
  </si>
  <si>
    <t>H_505-ХГ-86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</si>
  <si>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</si>
  <si>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</si>
  <si>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Перераспределение прочих затрат ОКСа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</si>
  <si>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</si>
  <si>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</si>
  <si>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</si>
  <si>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</si>
  <si>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</si>
  <si>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</si>
  <si>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</si>
  <si>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</si>
  <si>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</si>
  <si>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</si>
  <si>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Увеличение стоимости в результате закупочных процедур.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</si>
  <si>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</si>
  <si>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</si>
  <si>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</si>
  <si>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</si>
  <si>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</si>
  <si>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</si>
  <si>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</si>
  <si>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</si>
  <si>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</si>
  <si>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</si>
  <si>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</si>
  <si>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</si>
  <si>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</si>
  <si>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</si>
  <si>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</si>
  <si>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</si>
  <si>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Фактические расходы по  услугам агента, поставка запланирована на 2022 г.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</si>
  <si>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</si>
  <si>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</si>
  <si>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</si>
  <si>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</si>
  <si>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</si>
  <si>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</si>
  <si>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</si>
  <si>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</si>
  <si>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</si>
  <si>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</si>
  <si>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</si>
  <si>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</si>
  <si>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</si>
  <si>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</si>
  <si>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</si>
  <si>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</si>
  <si>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</si>
  <si>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</si>
  <si>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</si>
  <si>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</si>
  <si>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</si>
  <si>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</si>
  <si>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</si>
  <si>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</si>
  <si>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</si>
  <si>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</si>
  <si>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</si>
  <si>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</si>
  <si>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</si>
  <si>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</si>
  <si>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</si>
  <si>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</si>
  <si>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</si>
  <si>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</si>
  <si>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</si>
  <si>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</si>
  <si>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</si>
  <si>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</si>
  <si>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</si>
  <si>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</si>
  <si>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</si>
  <si>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</si>
  <si>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</si>
  <si>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</si>
  <si>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</si>
  <si>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</si>
  <si>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</si>
  <si>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</si>
  <si>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</si>
  <si>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</si>
  <si>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</si>
  <si>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</si>
  <si>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</si>
  <si>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</si>
  <si>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</si>
  <si>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</si>
  <si>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</si>
  <si>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</si>
  <si>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</si>
  <si>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</si>
  <si>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</si>
  <si>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</si>
  <si>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</si>
  <si>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</si>
  <si>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</si>
  <si>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</si>
  <si>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</si>
  <si>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</si>
  <si>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</si>
  <si>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</si>
  <si>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</si>
  <si>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</si>
  <si>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</si>
  <si>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</si>
  <si>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</si>
  <si>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</si>
  <si>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</si>
  <si>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</si>
  <si>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</si>
  <si>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</si>
  <si>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</si>
  <si>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</si>
  <si>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</si>
  <si>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</si>
  <si>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</si>
  <si>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</si>
  <si>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</si>
  <si>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</si>
  <si>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</si>
  <si>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</si>
  <si>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</si>
  <si>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</si>
  <si>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</si>
  <si>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</si>
  <si>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</si>
  <si>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</si>
  <si>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</si>
  <si>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</si>
  <si>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</si>
  <si>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</si>
  <si>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</si>
  <si>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</si>
  <si>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</si>
  <si>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</si>
  <si>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</si>
  <si>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</si>
  <si>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</si>
  <si>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</si>
  <si>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</si>
  <si>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</si>
  <si>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</si>
  <si>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</si>
  <si>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Возникновение обязательств для финансирования по факту заключенного договора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</si>
  <si>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</si>
  <si>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</si>
  <si>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</si>
  <si>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</si>
  <si>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</si>
  <si>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</si>
  <si>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</si>
  <si>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</si>
  <si>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</si>
  <si>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</si>
  <si>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</si>
  <si>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</si>
  <si>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</si>
  <si>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</si>
  <si>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</si>
  <si>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</si>
  <si>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</si>
  <si>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</si>
  <si>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ВКС (2021 г. - 1 компл.), Исполнительный аппарат АО "ДГК"</t>
  </si>
  <si>
    <t>H_505-ИА-1-49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</si>
  <si>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</si>
  <si>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</si>
  <si>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Оплата за фактические работы 2021 года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</si>
  <si>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</si>
  <si>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</si>
  <si>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</si>
  <si>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</si>
  <si>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</si>
  <si>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</si>
  <si>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</si>
  <si>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</si>
  <si>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</si>
  <si>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</si>
  <si>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</si>
  <si>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</si>
  <si>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</si>
  <si>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</si>
  <si>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</si>
  <si>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</si>
  <si>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</si>
  <si>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</si>
  <si>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</si>
  <si>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</si>
  <si>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</si>
  <si>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</si>
  <si>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</si>
  <si>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</si>
  <si>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</si>
  <si>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</si>
  <si>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</si>
  <si>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Финансирование ГУ в 2021 году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</si>
  <si>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</si>
  <si>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</si>
  <si>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</si>
  <si>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</si>
  <si>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</si>
  <si>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</si>
  <si>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</si>
  <si>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</si>
  <si>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</si>
  <si>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</si>
  <si>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</si>
  <si>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</si>
  <si>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</si>
  <si>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</si>
  <si>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</si>
  <si>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</si>
  <si>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</si>
  <si>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</si>
  <si>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пожарной сигнализации на объектах СП РГГРЭС</t>
  </si>
  <si>
    <t>H_505-АГ-38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</si>
  <si>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</si>
  <si>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</si>
  <si>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</si>
  <si>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</si>
  <si>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</si>
  <si>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</si>
  <si>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</si>
  <si>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</si>
  <si>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</si>
  <si>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</si>
  <si>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Наращивание дамбы золоотвала № 2 СП РГРЭС (ПИР)</t>
  </si>
  <si>
    <t>H_505-АГ-41</t>
  </si>
  <si>
    <t>2.3</t>
  </si>
  <si>
    <t>2.3.1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</si>
  <si>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</si>
  <si>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</si>
  <si>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</si>
  <si>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</si>
  <si>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</si>
  <si>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</si>
  <si>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</si>
  <si>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</si>
  <si>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</si>
  <si>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</si>
  <si>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</si>
  <si>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Досрочное выполнение работ Подрядчиком, выплата ГУ в 2021 году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</si>
  <si>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</si>
  <si>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</si>
  <si>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</si>
  <si>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</si>
  <si>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</si>
  <si>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</si>
  <si>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</si>
  <si>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</si>
  <si>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Увеличение сроков выполнения работ подрядной организации</t>
  </si>
  <si>
    <t>Прокладка ВОЛС к объектам ЦТС СП РГРЭС</t>
  </si>
  <si>
    <t>H_505-АГ-49</t>
  </si>
  <si>
    <t>Внедрение частотно-регулируемого привода на питательный электронасос №5 РГРЭС</t>
  </si>
  <si>
    <t>I_505-АГ-64</t>
  </si>
  <si>
    <t>Модернизация балансировочного станка СП БТЭЦ</t>
  </si>
  <si>
    <t>I_505-АГ-70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</si>
  <si>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</si>
  <si>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</si>
  <si>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</si>
  <si>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</si>
  <si>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</si>
  <si>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</si>
  <si>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</si>
  <si>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</si>
  <si>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</si>
  <si>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</si>
  <si>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</si>
  <si>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</si>
  <si>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</si>
  <si>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</si>
  <si>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Новый проект Включен на основании предписания Госпожнадзора по гроду Благовещенску от 16.12.2019 № 170/1/1. Приняты к учету прочие затраты.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</si>
  <si>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</si>
  <si>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</si>
  <si>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</si>
  <si>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</si>
  <si>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</si>
  <si>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</si>
  <si>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</si>
  <si>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</si>
  <si>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</si>
  <si>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</si>
  <si>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</si>
  <si>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</si>
  <si>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</si>
  <si>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</si>
  <si>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</si>
  <si>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</si>
  <si>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</si>
  <si>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оборудования видеоконференции БТЭЦ,, 1 шт.</t>
  </si>
  <si>
    <t>H_505-АГ-27-76</t>
  </si>
  <si>
    <t>Увеличение стоимости проекта по результатам закупочных процедур</t>
  </si>
  <si>
    <t>Покупка оборудования бесперебойного питания, СП РГРЭС, АУ АГ, 2 шт.</t>
  </si>
  <si>
    <t>H_505-АГ-27-78</t>
  </si>
  <si>
    <t>Покупка бульдозер Б14 СП РГРЭС 3 шт.</t>
  </si>
  <si>
    <t>I_505-АГ-27-120</t>
  </si>
  <si>
    <t>Покупка самосвал с трехсторонней разгрузкой 5 т. ГАЗ-C41R13 ГАЗон NEXT РГРЭС 1 шт.</t>
  </si>
  <si>
    <t>I_505-АГ-27-128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</si>
  <si>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</si>
  <si>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</si>
  <si>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</si>
  <si>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</si>
  <si>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</si>
  <si>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</si>
  <si>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</si>
  <si>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</si>
  <si>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</si>
  <si>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</si>
  <si>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</si>
  <si>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</si>
  <si>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Дробилка молотковая МД5х2 РГРЭС (1 шт)</t>
  </si>
  <si>
    <t>I_505-АГ-27-135</t>
  </si>
  <si>
    <t>Покупка Комплекс измерительный механических параметров турбин РГРЭС, (2 шт)</t>
  </si>
  <si>
    <t>I_505-АГ-27-144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</si>
  <si>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</si>
  <si>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</si>
  <si>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</si>
  <si>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</si>
  <si>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</si>
  <si>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</si>
  <si>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</si>
  <si>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</si>
  <si>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</si>
  <si>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</si>
  <si>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</si>
  <si>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</si>
  <si>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</si>
  <si>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</si>
  <si>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</si>
  <si>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</si>
  <si>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</si>
  <si>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</si>
  <si>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</si>
  <si>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</si>
  <si>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</si>
  <si>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</si>
  <si>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</si>
  <si>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</si>
  <si>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</si>
  <si>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</si>
  <si>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</si>
  <si>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</si>
  <si>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</si>
  <si>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</si>
  <si>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</si>
  <si>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</si>
  <si>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</si>
  <si>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</si>
  <si>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</si>
  <si>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</si>
  <si>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</si>
  <si>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Дополнительные заявки потребителей на строительство новых тепловых сетей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</si>
  <si>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</si>
  <si>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</si>
  <si>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</si>
  <si>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</si>
  <si>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3.1.3.4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</si>
  <si>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</si>
  <si>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</si>
  <si>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</si>
  <si>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</si>
  <si>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</si>
  <si>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</si>
  <si>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</si>
  <si>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</si>
  <si>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</si>
  <si>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</si>
  <si>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</si>
  <si>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</si>
  <si>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</si>
  <si>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</si>
  <si>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</si>
  <si>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изменение  условий оплаты по результатам заключения договоров/доп. Соглашений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</si>
  <si>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</si>
  <si>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</si>
  <si>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</si>
  <si>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</si>
  <si>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</si>
  <si>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</si>
  <si>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Изменение сроков выполнения работ подрядной организации. Переходящие объемы работ (несостоявшиеся) 2020г.Изменение объема работ 2021 года.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</si>
  <si>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</si>
  <si>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</si>
  <si>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 xml:space="preserve">изменение  условий оплаты по результатам заключения договоров/доп. Соглашений.Увеличение цены договора по причине роста стоимости трубной продукции. 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</si>
  <si>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</si>
  <si>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</si>
  <si>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</si>
  <si>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</si>
  <si>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</si>
  <si>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</si>
  <si>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</si>
  <si>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</si>
  <si>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</si>
  <si>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</si>
  <si>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</si>
  <si>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</si>
  <si>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</si>
  <si>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</si>
  <si>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</si>
  <si>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</si>
  <si>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</si>
  <si>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</si>
  <si>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</si>
  <si>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</si>
  <si>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</si>
  <si>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</si>
  <si>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</si>
  <si>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</si>
  <si>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</si>
  <si>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</si>
  <si>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</si>
  <si>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</si>
  <si>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</si>
  <si>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</si>
  <si>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</si>
  <si>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</si>
  <si>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</si>
  <si>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</si>
  <si>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</si>
  <si>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</si>
  <si>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</si>
  <si>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</si>
  <si>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Замена трансформатора Т4, Т5 на  трансформатор ТДТН-40000/110 Партизанской ГРЭС (2 шт.)</t>
  </si>
  <si>
    <t>J_505-ПГг-102</t>
  </si>
  <si>
    <t>Исключение проекта из ИПР, по причине неактуальности, вследствие внесения изменений в методику расчета ИТС оборудования.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</si>
  <si>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</si>
  <si>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</si>
  <si>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</si>
  <si>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</si>
  <si>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</si>
  <si>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</si>
  <si>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</si>
  <si>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</si>
  <si>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</si>
  <si>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</si>
  <si>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</si>
  <si>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</si>
  <si>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</si>
  <si>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</si>
  <si>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</si>
  <si>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</si>
  <si>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</si>
  <si>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</si>
  <si>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</si>
  <si>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</si>
  <si>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</si>
  <si>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</si>
  <si>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</si>
  <si>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</si>
  <si>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</si>
  <si>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</si>
  <si>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</si>
  <si>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</si>
  <si>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</si>
  <si>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</si>
  <si>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</si>
  <si>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</si>
  <si>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</si>
  <si>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</si>
  <si>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</si>
  <si>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</si>
  <si>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Корректировка стоимости работ по причине удорожания металопродукции.  Доп. соглашение от 04.10.2021.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</si>
  <si>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</si>
  <si>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</si>
  <si>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</si>
  <si>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</si>
  <si>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Перераспределение затрат на содержание ОКС. Изменение объема работ и удорожание стоимости проекта в следствие роста стоимости металлопродукции у производителя (Протокол заседания ЦЗК АО "ДГК" №777-2 от 23.09.2021). Освоение затрат по фактически выполненным объемам с опережением графика работ. Доп. соглашение к договору от  04.10.2021.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</si>
  <si>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</si>
  <si>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</si>
  <si>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</si>
  <si>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</si>
  <si>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</si>
  <si>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</si>
  <si>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</si>
  <si>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</si>
  <si>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</si>
  <si>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</si>
  <si>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</si>
  <si>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</si>
  <si>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</si>
  <si>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</si>
  <si>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</si>
  <si>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</si>
  <si>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</si>
  <si>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</si>
  <si>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</si>
  <si>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</si>
  <si>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</si>
  <si>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</si>
  <si>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</si>
  <si>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</si>
  <si>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</si>
  <si>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</si>
  <si>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</si>
  <si>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</si>
  <si>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</si>
  <si>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</si>
  <si>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</si>
  <si>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</si>
  <si>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</si>
  <si>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</si>
  <si>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</si>
  <si>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</si>
  <si>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</si>
  <si>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</si>
  <si>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</si>
  <si>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</si>
  <si>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</si>
  <si>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</si>
  <si>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</si>
  <si>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</si>
  <si>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</si>
  <si>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</si>
  <si>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</si>
  <si>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</si>
  <si>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</si>
  <si>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</si>
  <si>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</si>
  <si>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</si>
  <si>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</si>
  <si>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</si>
  <si>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</si>
  <si>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</si>
  <si>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</si>
  <si>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</si>
  <si>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</si>
  <si>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</si>
  <si>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</si>
  <si>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</si>
  <si>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</si>
  <si>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</si>
  <si>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</si>
  <si>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</si>
  <si>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</si>
  <si>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приборов учета расхода топлива на тепловозы Артемовской ТЭЦ (ТЭМ-2У  Инв. №2670105; ТЭМ-1 Инв. №2670048 -2 шт.</t>
  </si>
  <si>
    <t>M_505-ПГг-142</t>
  </si>
  <si>
    <t>Модернизация тепловоза    (ПримГРЭС)</t>
  </si>
  <si>
    <t>F_505-ЛуТЭК-10</t>
  </si>
  <si>
    <t xml:space="preserve">Не выплачены подрядчику гарантийные удержания, оплата которых, согласно условиям договора, осуществляется после подписания КС-11. Контрагентом не возвращен, направленый ранее, подписанный Акт приемки законченного строительством объекта. 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</si>
  <si>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</si>
  <si>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</si>
  <si>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</si>
  <si>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</si>
  <si>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</si>
  <si>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</si>
  <si>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</si>
  <si>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</si>
  <si>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</si>
  <si>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</si>
  <si>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</si>
  <si>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</si>
  <si>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</si>
  <si>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</si>
  <si>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</si>
  <si>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</si>
  <si>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</si>
  <si>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</si>
  <si>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</si>
  <si>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</si>
  <si>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</si>
  <si>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бульдозера ДЭТ-400Б1З2, СП Артемовская ТЭЦ,, кол-во 5 шт.</t>
  </si>
  <si>
    <t>F_505-ПГг-39-1</t>
  </si>
  <si>
    <t>Покупка углеперегружателя Sennebogen 825R  , СП Партизанская ГРЭС кол-во  3 шт.</t>
  </si>
  <si>
    <t>H_505-ПГг-39-3</t>
  </si>
  <si>
    <t>Увеличение стоимости оборудования по итогам проведения закупочных процедур.</t>
  </si>
  <si>
    <t>Покупка газоаналитического оборудования по КР-4311А  Партизанская ГРЭС 1 шт.</t>
  </si>
  <si>
    <t>J_505-ПГг-39-107</t>
  </si>
  <si>
    <t>Покупка толщиномера ультразвукового УТ-907 Артемовской ТЭЦ 1 шт.</t>
  </si>
  <si>
    <t>I_505-ПГг-39-56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</si>
  <si>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</si>
  <si>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</si>
  <si>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</si>
  <si>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</si>
  <si>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</si>
  <si>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</si>
  <si>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</si>
  <si>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</si>
  <si>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</si>
  <si>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</si>
  <si>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</si>
  <si>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</si>
  <si>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</si>
  <si>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</si>
  <si>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</si>
  <si>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</si>
  <si>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</si>
  <si>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</si>
  <si>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</si>
  <si>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</si>
  <si>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</si>
  <si>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</si>
  <si>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</si>
  <si>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</si>
  <si>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</si>
  <si>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</si>
  <si>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</si>
  <si>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</si>
  <si>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</si>
  <si>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</si>
  <si>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</si>
  <si>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</si>
  <si>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</si>
  <si>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</si>
  <si>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VoIP-шлюз для 36 абонентов - 5 шт. СП Приморские тепловые сети</t>
  </si>
  <si>
    <t>K_505-ПГт-11-93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</si>
  <si>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</si>
  <si>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</si>
  <si>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</si>
  <si>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</si>
  <si>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Корректировка стоимости оборудования связана с изменением условий заключенного договора на поставку оборудования. 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</si>
  <si>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</si>
  <si>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</si>
  <si>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NEXT 1шт, Приморские тепловые сети </t>
  </si>
  <si>
    <t>K_505-ПГт-11-114</t>
  </si>
  <si>
    <t>Покупка фронтального погрузчика, СП Артемовская ТЭЦ, кол-во 1 шт</t>
  </si>
  <si>
    <t>L_505-ПГг-39-182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</si>
  <si>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</si>
  <si>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</si>
  <si>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</si>
  <si>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</si>
  <si>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автомобиля УАЗ Патриот, 1 шт, Приморские тепловые сети</t>
  </si>
  <si>
    <t>L_505-ПГт-11-122</t>
  </si>
  <si>
    <t>финансирование в соответствиии с условиями договора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</si>
  <si>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</si>
  <si>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</si>
  <si>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</si>
  <si>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</si>
  <si>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</si>
  <si>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</si>
  <si>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</si>
  <si>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</si>
  <si>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</si>
  <si>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</si>
  <si>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</si>
  <si>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</si>
  <si>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</si>
  <si>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</si>
  <si>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</si>
  <si>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</si>
  <si>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</si>
  <si>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</si>
  <si>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</si>
  <si>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</si>
  <si>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</si>
  <si>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</si>
  <si>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</si>
  <si>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</si>
  <si>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</si>
  <si>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</si>
  <si>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</si>
  <si>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</si>
  <si>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</si>
  <si>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</si>
  <si>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</si>
  <si>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</si>
  <si>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</si>
  <si>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</si>
  <si>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</si>
  <si>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</si>
  <si>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</si>
  <si>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Изменение  условий оплаты по результатам заключения договоров.По факту учтена ставка НДС 18%и20%</t>
  </si>
  <si>
    <t>Реконструкция э/б ст. №3 НГРЭС</t>
  </si>
  <si>
    <t>H_505-НГ-33</t>
  </si>
  <si>
    <t>Реконструкция котлоагрегата ст. №4 БКЗ-75-39 ЧТЭЦ</t>
  </si>
  <si>
    <t>H_505-НГ-40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</si>
  <si>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</si>
  <si>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</si>
  <si>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</si>
  <si>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</si>
  <si>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</si>
  <si>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</si>
  <si>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</si>
  <si>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</si>
  <si>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</si>
  <si>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Реконструкция вагоноопрокидывателя НГРЭС</t>
  </si>
  <si>
    <t>H_505-НГ-43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</si>
  <si>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</si>
  <si>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</si>
  <si>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</si>
  <si>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</si>
  <si>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</si>
  <si>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</si>
  <si>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</si>
  <si>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</si>
  <si>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</si>
  <si>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</si>
  <si>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</si>
  <si>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</si>
  <si>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Изменение  условий оплаты по результатам заключения договоров/доп. Соглашений.Авансирование по договору поставки.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</si>
  <si>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</si>
  <si>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</si>
  <si>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</si>
  <si>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</si>
  <si>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 xml:space="preserve">Новый проект. Включен в ИПР на основании решения Протокола ПАО «РусГидро» от 09.11.2020 №47прс. 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</si>
  <si>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</si>
  <si>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</si>
  <si>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</si>
  <si>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</si>
  <si>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Изменение  условий оплаты по результатам заключения договоров/доп. Соглашений.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</si>
  <si>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</si>
  <si>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</si>
  <si>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</si>
  <si>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</si>
  <si>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</si>
  <si>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</si>
  <si>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</si>
  <si>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</si>
  <si>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</si>
  <si>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</si>
  <si>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</si>
  <si>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</si>
  <si>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</si>
  <si>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</si>
  <si>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</si>
  <si>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</si>
  <si>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</si>
  <si>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</si>
  <si>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</si>
  <si>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</si>
  <si>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</si>
  <si>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</si>
  <si>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</si>
  <si>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</si>
  <si>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</si>
  <si>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</si>
  <si>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</si>
  <si>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</si>
  <si>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</si>
  <si>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</si>
  <si>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</si>
  <si>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</si>
  <si>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</si>
  <si>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</si>
  <si>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</si>
  <si>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</si>
  <si>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</si>
  <si>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Установка электрических парогенераторов СП НГРЭС</t>
  </si>
  <si>
    <t>L_505-НГ-109</t>
  </si>
  <si>
    <t>Установка приборов учета расхода топлива на тепловозы СП НГРЭС ( Тепловоз ТЭМ2 инв. №НО800067,№НО800221,№НО901640,Тепловоз ТГМ-40 инв. №НО500982- 4 шт.</t>
  </si>
  <si>
    <t>M_505-НГ-110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</si>
  <si>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</si>
  <si>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</si>
  <si>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</si>
  <si>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</si>
  <si>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</si>
  <si>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</si>
  <si>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</si>
  <si>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</si>
  <si>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</si>
  <si>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</si>
  <si>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</si>
  <si>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</si>
  <si>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</si>
  <si>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</si>
  <si>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</si>
  <si>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</si>
  <si>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</si>
  <si>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</si>
  <si>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</si>
  <si>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</si>
  <si>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бульдозера Б10 ЧТЭЦ (2022 г. -1 шт.т)</t>
  </si>
  <si>
    <t>H_505-НГ-24-27</t>
  </si>
  <si>
    <t>Покупка мини-погрузчика, ЧТЭЦ 1 шт</t>
  </si>
  <si>
    <t>K_505-НГ-24-72</t>
  </si>
  <si>
    <t>Покупка проборазделочной машины МПЛ-300, НГРЭС 1 шт.</t>
  </si>
  <si>
    <t>J_505-НГ-24-67</t>
  </si>
  <si>
    <t>Покупка стенда для проверки лестниц, 1 шт. НГРЭС</t>
  </si>
  <si>
    <t>K_505-НГ-24-73</t>
  </si>
  <si>
    <t>Покупка шкафа вытяжного для муфельных печей, 1 шт. ЧТЭЦ</t>
  </si>
  <si>
    <t>K_505-НГ-24-76</t>
  </si>
  <si>
    <t>Покупка расходомера-счётчика Днепр-7, 2 шт. НГРЭС</t>
  </si>
  <si>
    <t>K_505-НГ-24-74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</si>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</sst>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0000"/>
    <numFmt numFmtId="165" formatCode="#,##0.0"/>
    <numFmt numFmtId="166" formatCode="_-* #,##0.00_р_._-;\-* #,##0.00_р_._-;_-* &quot;-&quot;??_р_._-;_-@_-"/>
    <numFmt numFmtId="167" formatCode="#,##0.00000"/>
    <numFmt numFmtId="168" formatCode="#,##0.00000000"/>
  </numFmts>
  <fonts count="11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3" fillId="0" borderId="0" xfId="1" applyFont="1" applyFill="1" applyBorder="1" applyAlignment="1">
      <alignment horizont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2" fontId="6" fillId="0" borderId="8" xfId="3" applyNumberFormat="1" applyFont="1" applyFill="1" applyBorder="1" applyAlignment="1" applyProtection="1">
      <alignment horizontal="center" vertical="center" wrapText="1"/>
      <protection locked="0"/>
    </xf>
    <xf numFmtId="2" fontId="6" fillId="0" borderId="9" xfId="3" applyNumberFormat="1" applyFont="1" applyFill="1" applyBorder="1" applyAlignment="1" applyProtection="1">
      <alignment horizontal="center" vertical="center" wrapText="1"/>
      <protection locked="0"/>
    </xf>
    <xf numFmtId="10" fontId="6" fillId="0" borderId="9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10" xfId="1" applyFont="1" applyFill="1" applyBorder="1" applyAlignment="1">
      <alignment horizontal="center" vertical="center" wrapText="1"/>
    </xf>
    <xf numFmtId="2" fontId="7" fillId="0" borderId="6" xfId="2" applyNumberFormat="1" applyFont="1" applyFill="1" applyBorder="1" applyAlignment="1">
      <alignment horizontal="center" vertical="center"/>
    </xf>
    <xf numFmtId="2" fontId="7" fillId="0" borderId="6" xfId="2" applyNumberFormat="1" applyFont="1" applyFill="1" applyBorder="1" applyAlignment="1">
      <alignment horizontal="center" wrapText="1"/>
    </xf>
    <xf numFmtId="2" fontId="7" fillId="0" borderId="6" xfId="1" applyNumberFormat="1" applyFont="1" applyFill="1" applyBorder="1" applyAlignment="1">
      <alignment horizontal="center" vertical="center"/>
    </xf>
    <xf numFmtId="10" fontId="6" fillId="0" borderId="6" xfId="3" applyNumberFormat="1" applyFont="1" applyFill="1" applyBorder="1" applyAlignment="1" applyProtection="1">
      <alignment horizontal="center" vertical="center" wrapText="1"/>
      <protection locked="0"/>
    </xf>
    <xf numFmtId="2" fontId="7" fillId="0" borderId="3" xfId="2" applyNumberFormat="1" applyFont="1" applyFill="1" applyBorder="1" applyAlignment="1">
      <alignment horizontal="center" vertical="center"/>
    </xf>
    <xf numFmtId="2" fontId="7" fillId="0" borderId="3" xfId="1" applyNumberFormat="1" applyFont="1" applyFill="1" applyBorder="1" applyAlignment="1">
      <alignment horizontal="center" vertical="center"/>
    </xf>
    <xf numFmtId="2" fontId="7" fillId="0" borderId="3" xfId="1" applyNumberFormat="1" applyFont="1" applyFill="1" applyBorder="1" applyAlignment="1">
      <alignment horizontal="center" vertical="center" wrapText="1"/>
    </xf>
    <xf numFmtId="10" fontId="6" fillId="0" borderId="3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3" xfId="1" applyFont="1" applyFill="1" applyBorder="1" applyAlignment="1">
      <alignment horizontal="center" vertical="center" wrapText="1"/>
    </xf>
    <xf numFmtId="2" fontId="7" fillId="0" borderId="3" xfId="2" applyNumberFormat="1" applyFont="1" applyFill="1" applyBorder="1" applyAlignment="1">
      <alignment horizontal="center" vertical="center" wrapText="1"/>
    </xf>
    <xf numFmtId="10" fontId="7" fillId="0" borderId="3" xfId="1" applyNumberFormat="1" applyFont="1" applyFill="1" applyBorder="1" applyAlignment="1">
      <alignment horizontal="center" vertical="center" wrapText="1"/>
    </xf>
    <xf numFmtId="2" fontId="1" fillId="0" borderId="3" xfId="2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center" vertical="center"/>
    </xf>
    <xf numFmtId="10" fontId="1" fillId="0" borderId="3" xfId="1" applyNumberFormat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2" fontId="6" fillId="0" borderId="3" xfId="3" applyNumberFormat="1" applyFont="1" applyFill="1" applyBorder="1" applyAlignment="1" applyProtection="1">
      <alignment horizontal="center" vertical="center" wrapText="1"/>
      <protection locked="0"/>
    </xf>
    <xf numFmtId="4" fontId="6" fillId="0" borderId="3" xfId="3" applyNumberFormat="1" applyFont="1" applyFill="1" applyBorder="1" applyAlignment="1" applyProtection="1">
      <alignment horizontal="center" vertical="center" wrapText="1"/>
      <protection locked="0"/>
    </xf>
    <xf numFmtId="2" fontId="6" fillId="0" borderId="3" xfId="4" applyNumberFormat="1" applyFont="1" applyFill="1" applyBorder="1" applyAlignment="1" applyProtection="1">
      <alignment horizontal="center" vertical="center" wrapText="1"/>
      <protection locked="0"/>
    </xf>
    <xf numFmtId="10" fontId="7" fillId="0" borderId="3" xfId="0" applyNumberFormat="1" applyFont="1" applyFill="1" applyBorder="1" applyAlignment="1">
      <alignment horizontal="center" vertical="center"/>
    </xf>
    <xf numFmtId="167" fontId="7" fillId="0" borderId="3" xfId="1" applyNumberFormat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 wrapText="1"/>
    </xf>
    <xf numFmtId="2" fontId="7" fillId="0" borderId="3" xfId="1" applyNumberFormat="1" applyFont="1" applyFill="1" applyBorder="1" applyAlignment="1">
      <alignment horizontal="center" vertical="top"/>
    </xf>
    <xf numFmtId="2" fontId="7" fillId="0" borderId="3" xfId="3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6" applyFont="1" applyFill="1" applyAlignment="1">
      <alignment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4" fontId="6" fillId="0" borderId="9" xfId="3" applyNumberFormat="1" applyFont="1" applyFill="1" applyBorder="1" applyAlignment="1" applyProtection="1">
      <alignment horizontal="center" vertical="center" wrapText="1"/>
      <protection locked="0"/>
    </xf>
    <xf numFmtId="4" fontId="7" fillId="0" borderId="6" xfId="0" applyNumberFormat="1" applyFont="1" applyFill="1" applyBorder="1" applyAlignment="1">
      <alignment horizontal="center" vertical="center"/>
    </xf>
    <xf numFmtId="4" fontId="7" fillId="0" borderId="6" xfId="1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3" xfId="1" applyNumberFormat="1" applyFont="1" applyFill="1" applyBorder="1" applyAlignment="1">
      <alignment horizontal="center" vertical="center" wrapText="1"/>
    </xf>
    <xf numFmtId="4" fontId="6" fillId="0" borderId="3" xfId="4" applyNumberFormat="1" applyFont="1" applyFill="1" applyBorder="1" applyAlignment="1" applyProtection="1">
      <alignment horizontal="center" vertical="center"/>
      <protection locked="0"/>
    </xf>
    <xf numFmtId="4" fontId="7" fillId="0" borderId="3" xfId="0" applyNumberFormat="1" applyFont="1" applyFill="1" applyBorder="1" applyAlignment="1">
      <alignment horizontal="center" vertical="center" wrapText="1"/>
    </xf>
    <xf numFmtId="4" fontId="6" fillId="0" borderId="3" xfId="4" applyNumberFormat="1" applyFont="1" applyFill="1" applyBorder="1" applyAlignment="1" applyProtection="1">
      <alignment horizontal="center" vertical="center" wrapText="1"/>
      <protection locked="0"/>
    </xf>
    <xf numFmtId="4" fontId="7" fillId="0" borderId="3" xfId="4" applyNumberFormat="1" applyFont="1" applyFill="1" applyBorder="1" applyAlignment="1" applyProtection="1">
      <alignment horizontal="center" vertical="center"/>
    </xf>
    <xf numFmtId="0" fontId="1" fillId="0" borderId="0" xfId="1" applyFont="1" applyFill="1"/>
    <xf numFmtId="0" fontId="1" fillId="0" borderId="0" xfId="1" applyFont="1" applyFill="1" applyBorder="1"/>
    <xf numFmtId="0" fontId="1" fillId="0" borderId="0" xfId="1" applyFont="1" applyFill="1" applyAlignment="1">
      <alignment horizontal="center" wrapText="1"/>
    </xf>
    <xf numFmtId="0" fontId="7" fillId="0" borderId="0" xfId="1" applyFont="1" applyFill="1"/>
    <xf numFmtId="0" fontId="7" fillId="0" borderId="0" xfId="1" applyFont="1" applyFill="1" applyBorder="1" applyAlignment="1">
      <alignment vertical="center" wrapText="1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164" fontId="1" fillId="0" borderId="0" xfId="1" applyNumberFormat="1" applyFont="1" applyFill="1"/>
    <xf numFmtId="4" fontId="1" fillId="0" borderId="3" xfId="2" applyNumberFormat="1" applyFont="1" applyFill="1" applyBorder="1" applyAlignment="1">
      <alignment horizontal="center" vertical="center"/>
    </xf>
    <xf numFmtId="4" fontId="1" fillId="0" borderId="3" xfId="1" applyNumberFormat="1" applyFont="1" applyFill="1" applyBorder="1" applyAlignment="1">
      <alignment horizontal="center" vertical="center"/>
    </xf>
    <xf numFmtId="4" fontId="8" fillId="0" borderId="3" xfId="3" applyNumberFormat="1" applyFont="1" applyFill="1" applyBorder="1" applyAlignment="1" applyProtection="1">
      <alignment horizontal="center" vertical="center" wrapText="1"/>
      <protection locked="0"/>
    </xf>
    <xf numFmtId="4" fontId="8" fillId="0" borderId="3" xfId="4" applyNumberFormat="1" applyFont="1" applyFill="1" applyBorder="1" applyAlignment="1" applyProtection="1">
      <alignment horizontal="center" vertical="center" wrapText="1"/>
      <protection locked="0"/>
    </xf>
    <xf numFmtId="49" fontId="1" fillId="0" borderId="3" xfId="2" applyNumberFormat="1" applyFont="1" applyFill="1" applyBorder="1" applyAlignment="1">
      <alignment horizontal="center" vertical="center"/>
    </xf>
    <xf numFmtId="165" fontId="8" fillId="0" borderId="3" xfId="3" applyNumberFormat="1" applyFont="1" applyFill="1" applyBorder="1" applyAlignment="1" applyProtection="1">
      <alignment horizontal="center" vertical="center" wrapText="1"/>
      <protection locked="0"/>
    </xf>
    <xf numFmtId="166" fontId="8" fillId="0" borderId="3" xfId="3" applyNumberFormat="1" applyFont="1" applyFill="1" applyBorder="1" applyAlignment="1" applyProtection="1">
      <alignment horizontal="center" vertical="center" wrapText="1"/>
      <protection locked="0"/>
    </xf>
    <xf numFmtId="166" fontId="8" fillId="0" borderId="3" xfId="4" applyNumberFormat="1" applyFont="1" applyFill="1" applyBorder="1" applyAlignment="1" applyProtection="1">
      <alignment horizontal="center" vertical="center" wrapText="1"/>
      <protection locked="0"/>
    </xf>
    <xf numFmtId="4" fontId="8" fillId="0" borderId="3" xfId="4" applyNumberFormat="1" applyFont="1" applyFill="1" applyBorder="1" applyAlignment="1" applyProtection="1">
      <alignment horizontal="center" vertical="center"/>
      <protection locked="0"/>
    </xf>
    <xf numFmtId="4" fontId="1" fillId="0" borderId="3" xfId="4" applyNumberFormat="1" applyFont="1" applyFill="1" applyBorder="1" applyAlignment="1" applyProtection="1">
      <alignment horizontal="center" vertical="center"/>
    </xf>
    <xf numFmtId="168" fontId="1" fillId="0" borderId="3" xfId="1" applyNumberFormat="1" applyFont="1" applyFill="1" applyBorder="1"/>
    <xf numFmtId="0" fontId="1" fillId="0" borderId="3" xfId="1" applyFont="1" applyFill="1" applyBorder="1" applyAlignment="1">
      <alignment horizontal="center" vertical="center"/>
    </xf>
    <xf numFmtId="0" fontId="1" fillId="0" borderId="3" xfId="1" applyFont="1" applyFill="1" applyBorder="1"/>
    <xf numFmtId="0" fontId="8" fillId="0" borderId="3" xfId="5" applyFont="1" applyFill="1" applyBorder="1" applyAlignment="1" applyProtection="1">
      <alignment horizontal="center" vertical="center" wrapText="1"/>
      <protection locked="0"/>
    </xf>
    <xf numFmtId="4" fontId="9" fillId="0" borderId="3" xfId="0" applyNumberFormat="1" applyFont="1" applyFill="1" applyBorder="1" applyAlignment="1" applyProtection="1">
      <alignment horizontal="center" vertical="center"/>
      <protection locked="0"/>
    </xf>
    <xf numFmtId="4" fontId="1" fillId="0" borderId="3" xfId="3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1" applyNumberFormat="1" applyFont="1" applyFill="1" applyBorder="1" applyAlignment="1">
      <alignment horizontal="center" vertical="center"/>
    </xf>
    <xf numFmtId="165" fontId="1" fillId="0" borderId="3" xfId="3" applyNumberFormat="1" applyFont="1" applyFill="1" applyBorder="1" applyAlignment="1" applyProtection="1">
      <alignment horizontal="center" vertical="center" wrapText="1"/>
      <protection locked="0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/>
    </xf>
    <xf numFmtId="4" fontId="8" fillId="0" borderId="3" xfId="3" applyNumberFormat="1" applyFont="1" applyFill="1" applyBorder="1" applyAlignment="1">
      <alignment horizontal="center" vertical="center" wrapText="1"/>
    </xf>
    <xf numFmtId="4" fontId="1" fillId="0" borderId="3" xfId="5" applyNumberFormat="1" applyFont="1" applyFill="1" applyBorder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4" fontId="6" fillId="0" borderId="6" xfId="3" applyNumberFormat="1" applyFont="1" applyFill="1" applyBorder="1" applyAlignment="1" applyProtection="1">
      <alignment horizontal="center" vertical="center" wrapText="1"/>
      <protection locked="0"/>
    </xf>
    <xf numFmtId="2" fontId="1" fillId="0" borderId="6" xfId="2" applyNumberFormat="1" applyFont="1" applyFill="1" applyBorder="1" applyAlignment="1">
      <alignment horizontal="left" vertical="center" wrapText="1"/>
    </xf>
    <xf numFmtId="0" fontId="1" fillId="0" borderId="0" xfId="1" applyFont="1" applyFill="1" applyAlignment="1">
      <alignment horizontal="center" wrapText="1"/>
    </xf>
    <xf numFmtId="0" fontId="1" fillId="0" borderId="0" xfId="6" applyFont="1" applyFill="1" applyAlignment="1">
      <alignment horizontal="left" vertical="center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/>
    <xf numFmtId="0" fontId="1" fillId="0" borderId="0" xfId="2" applyFont="1" applyFill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5" xfId="0" applyFont="1" applyFill="1" applyBorder="1"/>
    <xf numFmtId="0" fontId="1" fillId="0" borderId="7" xfId="0" applyFont="1" applyFill="1" applyBorder="1"/>
    <xf numFmtId="0" fontId="1" fillId="0" borderId="3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vertical="center"/>
    </xf>
    <xf numFmtId="0" fontId="10" fillId="0" borderId="0" xfId="2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3" fillId="0" borderId="0" xfId="0" applyFont="1" applyFill="1" applyAlignment="1">
      <alignment horizontal="center"/>
    </xf>
  </cellXfs>
  <cellStyles count="7">
    <cellStyle name="Обычный" xfId="0" builtinId="0"/>
    <cellStyle name="Обычный 10" xfId="6"/>
    <cellStyle name="Обычный 11" xfId="5"/>
    <cellStyle name="Обычный 3" xfId="1"/>
    <cellStyle name="Обычный 7" xfId="2"/>
    <cellStyle name="Стиль 1" xfId="3"/>
    <cellStyle name="Стиль 1 2" xfId="4"/>
  </cellStyles>
  <dxfs count="70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27" name="Text Box 4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28" name="Text Box 5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29" name="Text Box 6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30" name="Text Box 7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32" name="Text Box 9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33" name="Text Box 10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34" name="Text Box 11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35" name="Text Box 12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36" name="Text Box 13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37" name="Text Box 14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38" name="Text Box 15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39" name="Text Box 16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40" name="Text Box 17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42" name="Text Box 19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45" name="Text Box 22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49" name="Text Box 4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50" name="Text Box 5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51" name="Text Box 6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52" name="Text Box 7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53" name="Text Box 8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54" name="Text Box 9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55" name="Text Box 10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56" name="Text Box 11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57" name="Text Box 12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58" name="Text Box 13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59" name="Text Box 14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60" name="Text Box 15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61" name="Text Box 16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62" name="Text Box 17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63" name="Text Box 18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64" name="Text Box 19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65" name="Text Box 20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66" name="Text Box 21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67" name="Text Box 22"/>
        <xdr:cNvSpPr txBox="1">
          <a:spLocks noChangeArrowheads="1"/>
        </xdr:cNvSpPr>
      </xdr:nvSpPr>
      <xdr:spPr bwMode="auto">
        <a:xfrm>
          <a:off x="1762125" y="256641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79" name="Text Box 12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80" name="Text Box 13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81" name="Text Box 14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82" name="Text Box 15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83" name="Text Box 16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84" name="Text Box 17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85" name="Text Box 18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86" name="Text Box 19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87" name="Text Box 20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89" name="Text Box 22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93" name="Text Box 4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94" name="Text Box 5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95" name="Text Box 6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96" name="Text Box 7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97" name="Text Box 8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98" name="Text Box 9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99" name="Text Box 10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00" name="Text Box 11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01" name="Text Box 12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02" name="Text Box 13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03" name="Text Box 14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04" name="Text Box 15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05" name="Text Box 16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06" name="Text Box 17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07" name="Text Box 18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08" name="Text Box 19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09" name="Text Box 20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11" name="Text Box 22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15" name="Text Box 4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16" name="Text Box 5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17" name="Text Box 6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18" name="Text Box 7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19" name="Text Box 8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20" name="Text Box 9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21" name="Text Box 10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22" name="Text Box 11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23" name="Text Box 12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24" name="Text Box 13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25" name="Text Box 14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26" name="Text Box 15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27" name="Text Box 16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28" name="Text Box 17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29" name="Text Box 18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30" name="Text Box 19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31" name="Text Box 20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133" name="Text Box 22"/>
        <xdr:cNvSpPr txBox="1">
          <a:spLocks noChangeArrowheads="1"/>
        </xdr:cNvSpPr>
      </xdr:nvSpPr>
      <xdr:spPr bwMode="auto">
        <a:xfrm>
          <a:off x="1762125" y="1216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37" name="Text Box 4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38" name="Text Box 5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39" name="Text Box 6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40" name="Text Box 7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41" name="Text Box 8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42" name="Text Box 9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43" name="Text Box 10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44" name="Text Box 11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45" name="Text Box 12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46" name="Text Box 13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47" name="Text Box 14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48" name="Text Box 15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49" name="Text Box 16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50" name="Text Box 17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51" name="Text Box 18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52" name="Text Box 19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53" name="Text Box 20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55" name="Text Box 22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59" name="Text Box 4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60" name="Text Box 5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61" name="Text Box 6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62" name="Text Box 7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63" name="Text Box 8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64" name="Text Box 9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65" name="Text Box 10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66" name="Text Box 11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67" name="Text Box 12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68" name="Text Box 13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69" name="Text Box 14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70" name="Text Box 15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71" name="Text Box 16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72" name="Text Box 17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73" name="Text Box 18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74" name="Text Box 19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75" name="Text Box 20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76" name="Text Box 21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77" name="Text Box 22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81" name="Text Box 4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82" name="Text Box 5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83" name="Text Box 6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84" name="Text Box 7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85" name="Text Box 8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86" name="Text Box 9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87" name="Text Box 10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88" name="Text Box 11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89" name="Text Box 12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90" name="Text Box 13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91" name="Text Box 14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92" name="Text Box 15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93" name="Text Box 16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94" name="Text Box 17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95" name="Text Box 18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96" name="Text Box 19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97" name="Text Box 20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99" name="Text Box 22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03" name="Text Box 4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04" name="Text Box 5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05" name="Text Box 6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06" name="Text Box 7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07" name="Text Box 8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08" name="Text Box 9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09" name="Text Box 10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11" name="Text Box 12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12" name="Text Box 13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13" name="Text Box 14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14" name="Text Box 15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15" name="Text Box 16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16" name="Text Box 17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17" name="Text Box 18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18" name="Text Box 19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19" name="Text Box 20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21" name="Text Box 22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24" name="Text Box 3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25" name="Text Box 4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26" name="Text Box 5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27" name="Text Box 6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28" name="Text Box 7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29" name="Text Box 8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30" name="Text Box 9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31" name="Text Box 10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32" name="Text Box 11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33" name="Text Box 12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34" name="Text Box 13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35" name="Text Box 14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36" name="Text Box 15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37" name="Text Box 16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38" name="Text Box 17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39" name="Text Box 18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40" name="Text Box 19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41" name="Text Box 20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42" name="Text Box 21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43" name="Text Box 22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46" name="Text Box 3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47" name="Text Box 4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48" name="Text Box 5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49" name="Text Box 6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50" name="Text Box 7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51" name="Text Box 8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52" name="Text Box 9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53" name="Text Box 10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54" name="Text Box 11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55" name="Text Box 12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56" name="Text Box 13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57" name="Text Box 14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58" name="Text Box 15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59" name="Text Box 16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60" name="Text Box 17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61" name="Text Box 18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62" name="Text Box 19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63" name="Text Box 20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64" name="Text Box 21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365</xdr:row>
      <xdr:rowOff>0</xdr:rowOff>
    </xdr:from>
    <xdr:ext cx="0" cy="160020"/>
    <xdr:sp macro="" textlink="">
      <xdr:nvSpPr>
        <xdr:cNvPr id="265" name="Text Box 22"/>
        <xdr:cNvSpPr txBox="1">
          <a:spLocks noChangeArrowheads="1"/>
        </xdr:cNvSpPr>
      </xdr:nvSpPr>
      <xdr:spPr bwMode="auto">
        <a:xfrm>
          <a:off x="1762125" y="187833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69" name="Text Box 4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70" name="Text Box 5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71" name="Text Box 6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72" name="Text Box 7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73" name="Text Box 8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74" name="Text Box 9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75" name="Text Box 10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76" name="Text Box 11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77" name="Text Box 12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78" name="Text Box 13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79" name="Text Box 14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80" name="Text Box 15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81" name="Text Box 16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82" name="Text Box 17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83" name="Text Box 18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84" name="Text Box 19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85" name="Text Box 20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86" name="Text Box 21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87" name="Text Box 22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89" name="Text Box 2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91" name="Text Box 4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92" name="Text Box 5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93" name="Text Box 6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94" name="Text Box 7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95" name="Text Box 8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96" name="Text Box 9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97" name="Text Box 10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98" name="Text Box 11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99" name="Text Box 12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00" name="Text Box 13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01" name="Text Box 14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02" name="Text Box 15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03" name="Text Box 16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04" name="Text Box 17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05" name="Text Box 18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06" name="Text Box 19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07" name="Text Box 20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08" name="Text Box 21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09" name="Text Box 22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11" name="Text Box 2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12" name="Text Box 3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13" name="Text Box 4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14" name="Text Box 5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15" name="Text Box 6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16" name="Text Box 7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17" name="Text Box 8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18" name="Text Box 9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19" name="Text Box 10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20" name="Text Box 11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21" name="Text Box 12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22" name="Text Box 13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23" name="Text Box 14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24" name="Text Box 15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25" name="Text Box 16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26" name="Text Box 17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27" name="Text Box 18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28" name="Text Box 19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29" name="Text Box 20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30" name="Text Box 21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31" name="Text Box 22"/>
        <xdr:cNvSpPr txBox="1">
          <a:spLocks noChangeArrowheads="1"/>
        </xdr:cNvSpPr>
      </xdr:nvSpPr>
      <xdr:spPr bwMode="auto">
        <a:xfrm>
          <a:off x="1762125" y="2564415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33" name="Text Box 2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34" name="Text Box 3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35" name="Text Box 4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36" name="Text Box 5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37" name="Text Box 6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38" name="Text Box 7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39" name="Text Box 8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40" name="Text Box 9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41" name="Text Box 10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42" name="Text Box 11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43" name="Text Box 12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44" name="Text Box 13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45" name="Text Box 14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46" name="Text Box 15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47" name="Text Box 16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48" name="Text Box 17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49" name="Text Box 18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50" name="Text Box 19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51" name="Text Box 20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52" name="Text Box 21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53" name="Text Box 22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55" name="Text Box 2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56" name="Text Box 3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57" name="Text Box 4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58" name="Text Box 5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59" name="Text Box 6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60" name="Text Box 7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61" name="Text Box 8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62" name="Text Box 9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63" name="Text Box 10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64" name="Text Box 11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65" name="Text Box 12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66" name="Text Box 13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67" name="Text Box 14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68" name="Text Box 15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69" name="Text Box 16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70" name="Text Box 17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71" name="Text Box 18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72" name="Text Box 19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73" name="Text Box 20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74" name="Text Box 21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75" name="Text Box 22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77" name="Text Box 2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78" name="Text Box 3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79" name="Text Box 4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80" name="Text Box 5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81" name="Text Box 6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82" name="Text Box 7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83" name="Text Box 8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84" name="Text Box 9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85" name="Text Box 10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86" name="Text Box 11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87" name="Text Box 12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88" name="Text Box 13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89" name="Text Box 14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90" name="Text Box 15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91" name="Text Box 16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92" name="Text Box 17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93" name="Text Box 18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94" name="Text Box 19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95" name="Text Box 20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96" name="Text Box 21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51</xdr:row>
      <xdr:rowOff>0</xdr:rowOff>
    </xdr:from>
    <xdr:ext cx="0" cy="160020"/>
    <xdr:sp macro="" textlink="">
      <xdr:nvSpPr>
        <xdr:cNvPr id="397" name="Text Box 22"/>
        <xdr:cNvSpPr txBox="1">
          <a:spLocks noChangeArrowheads="1"/>
        </xdr:cNvSpPr>
      </xdr:nvSpPr>
      <xdr:spPr bwMode="auto">
        <a:xfrm>
          <a:off x="1762125" y="26041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399" name="Text Box 2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00" name="Text Box 3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01" name="Text Box 4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02" name="Text Box 5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03" name="Text Box 6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04" name="Text Box 7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05" name="Text Box 8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06" name="Text Box 9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07" name="Text Box 10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08" name="Text Box 11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09" name="Text Box 12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10" name="Text Box 13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11" name="Text Box 14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12" name="Text Box 15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13" name="Text Box 16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14" name="Text Box 17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15" name="Text Box 18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16" name="Text Box 19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17" name="Text Box 20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18" name="Text Box 21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19" name="Text Box 22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21" name="Text Box 2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22" name="Text Box 3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23" name="Text Box 4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24" name="Text Box 5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25" name="Text Box 6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26" name="Text Box 7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27" name="Text Box 8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28" name="Text Box 9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29" name="Text Box 10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30" name="Text Box 11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31" name="Text Box 12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32" name="Text Box 13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33" name="Text Box 14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34" name="Text Box 15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35" name="Text Box 16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36" name="Text Box 17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37" name="Text Box 18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38" name="Text Box 19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39" name="Text Box 20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40" name="Text Box 21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41" name="Text Box 22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44" name="Text Box 3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45" name="Text Box 4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46" name="Text Box 5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47" name="Text Box 6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48" name="Text Box 7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49" name="Text Box 8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50" name="Text Box 9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51" name="Text Box 10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52" name="Text Box 11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53" name="Text Box 12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54" name="Text Box 13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55" name="Text Box 14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56" name="Text Box 15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57" name="Text Box 16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58" name="Text Box 17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59" name="Text Box 18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60" name="Text Box 19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61" name="Text Box 20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62" name="Text Box 21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97</xdr:row>
      <xdr:rowOff>0</xdr:rowOff>
    </xdr:from>
    <xdr:ext cx="0" cy="160020"/>
    <xdr:sp macro="" textlink="">
      <xdr:nvSpPr>
        <xdr:cNvPr id="463" name="Text Box 22"/>
        <xdr:cNvSpPr txBox="1">
          <a:spLocks noChangeArrowheads="1"/>
        </xdr:cNvSpPr>
      </xdr:nvSpPr>
      <xdr:spPr bwMode="auto">
        <a:xfrm>
          <a:off x="1762125" y="47015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1158875</xdr:colOff>
      <xdr:row>391</xdr:row>
      <xdr:rowOff>0</xdr:rowOff>
    </xdr:from>
    <xdr:to>
      <xdr:col>1</xdr:col>
      <xdr:colOff>1711325</xdr:colOff>
      <xdr:row>391</xdr:row>
      <xdr:rowOff>112395</xdr:rowOff>
    </xdr:to>
    <xdr:sp macro="" textlink="">
      <xdr:nvSpPr>
        <xdr:cNvPr id="464" name="Text Box 2"/>
        <xdr:cNvSpPr txBox="1">
          <a:spLocks noChangeArrowheads="1"/>
        </xdr:cNvSpPr>
      </xdr:nvSpPr>
      <xdr:spPr bwMode="auto">
        <a:xfrm>
          <a:off x="1968500" y="200634600"/>
          <a:ext cx="552450" cy="1123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65" name="Text Box 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68" name="Text Box 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69" name="Text Box 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70" name="Text Box 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71" name="Text Box 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72" name="Text Box 1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73" name="Text Box 1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74" name="Text Box 1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75" name="Text Box 1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78" name="Text Box 1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79" name="Text Box 1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80" name="Text Box 1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81" name="Text Box 1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82" name="Text Box 2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83" name="Text Box 2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84" name="Text Box 2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86" name="Text Box 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87" name="Text Box 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88" name="Text Box 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89" name="Text Box 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90" name="Text Box 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91" name="Text Box 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92" name="Text Box 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93" name="Text Box 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94" name="Text Box 1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95" name="Text Box 1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96" name="Text Box 1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97" name="Text Box 1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98" name="Text Box 1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499" name="Text Box 1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00" name="Text Box 1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01" name="Text Box 1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02" name="Text Box 1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03" name="Text Box 1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04" name="Text Box 2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05" name="Text Box 2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06" name="Text Box 2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08" name="Text Box 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09" name="Text Box 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12" name="Text Box 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13" name="Text Box 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14" name="Text Box 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15" name="Text Box 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16" name="Text Box 1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17" name="Text Box 1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18" name="Text Box 1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19" name="Text Box 1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22" name="Text Box 1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23" name="Text Box 1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24" name="Text Box 1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25" name="Text Box 1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26" name="Text Box 2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27" name="Text Box 2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28" name="Text Box 2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30" name="Text Box 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31" name="Text Box 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32" name="Text Box 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33" name="Text Box 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34" name="Text Box 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35" name="Text Box 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36" name="Text Box 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37" name="Text Box 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38" name="Text Box 1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39" name="Text Box 1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40" name="Text Box 1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41" name="Text Box 1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42" name="Text Box 1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43" name="Text Box 1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44" name="Text Box 1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45" name="Text Box 1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46" name="Text Box 1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47" name="Text Box 1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48" name="Text Box 2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49" name="Text Box 2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50" name="Text Box 2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52" name="Text Box 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53" name="Text Box 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56" name="Text Box 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57" name="Text Box 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58" name="Text Box 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59" name="Text Box 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60" name="Text Box 1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61" name="Text Box 1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62" name="Text Box 1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63" name="Text Box 1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66" name="Text Box 1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67" name="Text Box 1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68" name="Text Box 1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69" name="Text Box 1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70" name="Text Box 2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71" name="Text Box 2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72" name="Text Box 2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74" name="Text Box 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75" name="Text Box 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76" name="Text Box 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77" name="Text Box 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78" name="Text Box 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79" name="Text Box 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80" name="Text Box 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81" name="Text Box 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82" name="Text Box 1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83" name="Text Box 1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84" name="Text Box 1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85" name="Text Box 1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86" name="Text Box 1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87" name="Text Box 1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88" name="Text Box 1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91" name="Text Box 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92" name="Text Box 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93" name="Text Box 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94" name="Text Box 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95" name="Text Box 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96" name="Text Box 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97" name="Text Box 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98" name="Text Box 1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599" name="Text Box 1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00" name="Text Box 1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01" name="Text Box 1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02" name="Text Box 1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03" name="Text Box 1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04" name="Text Box 1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05" name="Text Box 1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06" name="Text Box 1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07" name="Text Box 1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08" name="Text Box 2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09" name="Text Box 2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10" name="Text Box 2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13" name="Text Box 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16" name="Text Box 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17" name="Text Box 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18" name="Text Box 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19" name="Text Box 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20" name="Text Box 1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21" name="Text Box 1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22" name="Text Box 1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23" name="Text Box 1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26" name="Text Box 1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27" name="Text Box 1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28" name="Text Box 1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29" name="Text Box 1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30" name="Text Box 2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31" name="Text Box 2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32" name="Text Box 2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35" name="Text Box 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36" name="Text Box 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37" name="Text Box 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38" name="Text Box 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39" name="Text Box 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40" name="Text Box 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41" name="Text Box 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42" name="Text Box 1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43" name="Text Box 1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44" name="Text Box 1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45" name="Text Box 1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46" name="Text Box 1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47" name="Text Box 1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48" name="Text Box 1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49" name="Text Box 1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50" name="Text Box 1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51" name="Text Box 1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52" name="Text Box 2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53" name="Text Box 2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654" name="Text Box 2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57" name="Text Box 3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0" name="Text Box 6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1" name="Text Box 7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2" name="Text Box 8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3" name="Text Box 9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4" name="Text Box 10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5" name="Text Box 11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6" name="Text Box 12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7" name="Text Box 13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0" name="Text Box 16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1" name="Text Box 17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2" name="Text Box 18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3" name="Text Box 19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4" name="Text Box 20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5" name="Text Box 21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6" name="Text Box 22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7" name="Text Box 1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8" name="Text Box 2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9" name="Text Box 3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0" name="Text Box 4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1" name="Text Box 5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2" name="Text Box 6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3" name="Text Box 7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4" name="Text Box 8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5" name="Text Box 9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6" name="Text Box 10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7" name="Text Box 11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8" name="Text Box 12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9" name="Text Box 13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0" name="Text Box 14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1" name="Text Box 15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2" name="Text Box 16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3" name="Text Box 17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4" name="Text Box 18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5" name="Text Box 19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6" name="Text Box 20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7" name="Text Box 21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8" name="Text Box 22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9" name="Text Box 1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0" name="Text Box 2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1" name="Text Box 3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4" name="Text Box 6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5" name="Text Box 7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6" name="Text Box 8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7" name="Text Box 9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8" name="Text Box 10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9" name="Text Box 11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0" name="Text Box 12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1" name="Text Box 13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4" name="Text Box 16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5" name="Text Box 17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6" name="Text Box 18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7" name="Text Box 19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8" name="Text Box 20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9" name="Text Box 21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20" name="Text Box 22"/>
        <xdr:cNvSpPr txBox="1">
          <a:spLocks noChangeArrowheads="1"/>
        </xdr:cNvSpPr>
      </xdr:nvSpPr>
      <xdr:spPr bwMode="auto">
        <a:xfrm>
          <a:off x="1762125" y="1544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22" name="Text Box 2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23" name="Text Box 3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24" name="Text Box 4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25" name="Text Box 5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26" name="Text Box 6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27" name="Text Box 7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28" name="Text Box 8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29" name="Text Box 9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30" name="Text Box 10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31" name="Text Box 11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32" name="Text Box 12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33" name="Text Box 13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34" name="Text Box 14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35" name="Text Box 15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36" name="Text Box 16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37" name="Text Box 17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38" name="Text Box 18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39" name="Text Box 19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40" name="Text Box 20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41" name="Text Box 21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42" name="Text Box 22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43" name="Text Box 1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44" name="Text Box 2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45" name="Text Box 3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48" name="Text Box 6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49" name="Text Box 7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50" name="Text Box 8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51" name="Text Box 9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52" name="Text Box 10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53" name="Text Box 11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54" name="Text Box 12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55" name="Text Box 13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58" name="Text Box 16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59" name="Text Box 17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60" name="Text Box 18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61" name="Text Box 19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62" name="Text Box 20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63" name="Text Box 21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64" name="Text Box 22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67" name="Text Box 3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68" name="Text Box 4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69" name="Text Box 5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70" name="Text Box 6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71" name="Text Box 7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72" name="Text Box 8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73" name="Text Box 9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74" name="Text Box 10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75" name="Text Box 11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76" name="Text Box 12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77" name="Text Box 13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78" name="Text Box 14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79" name="Text Box 15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80" name="Text Box 16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81" name="Text Box 17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82" name="Text Box 18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83" name="Text Box 19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84" name="Text Box 20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85" name="Text Box 21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77</xdr:row>
      <xdr:rowOff>0</xdr:rowOff>
    </xdr:from>
    <xdr:ext cx="0" cy="160020"/>
    <xdr:sp macro="" textlink="">
      <xdr:nvSpPr>
        <xdr:cNvPr id="786" name="Text Box 22"/>
        <xdr:cNvSpPr txBox="1">
          <a:spLocks noChangeArrowheads="1"/>
        </xdr:cNvSpPr>
      </xdr:nvSpPr>
      <xdr:spPr bwMode="auto">
        <a:xfrm>
          <a:off x="1762125" y="380142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787" name="Text Box 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788" name="Text Box 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789" name="Text Box 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790" name="Text Box 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791" name="Text Box 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792" name="Text Box 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793" name="Text Box 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794" name="Text Box 1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795" name="Text Box 1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796" name="Text Box 1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797" name="Text Box 1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798" name="Text Box 1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799" name="Text Box 1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00" name="Text Box 1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01" name="Text Box 1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02" name="Text Box 1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03" name="Text Box 1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04" name="Text Box 2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05" name="Text Box 2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06" name="Text Box 2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09" name="Text Box 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12" name="Text Box 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13" name="Text Box 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14" name="Text Box 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15" name="Text Box 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16" name="Text Box 1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17" name="Text Box 1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18" name="Text Box 1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19" name="Text Box 1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22" name="Text Box 1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23" name="Text Box 1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24" name="Text Box 1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25" name="Text Box 1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26" name="Text Box 2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27" name="Text Box 2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28" name="Text Box 2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29" name="Text Box 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31" name="Text Box 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32" name="Text Box 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33" name="Text Box 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34" name="Text Box 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35" name="Text Box 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36" name="Text Box 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37" name="Text Box 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38" name="Text Box 1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39" name="Text Box 1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40" name="Text Box 1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41" name="Text Box 1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42" name="Text Box 1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43" name="Text Box 1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44" name="Text Box 1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45" name="Text Box 1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46" name="Text Box 1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47" name="Text Box 1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48" name="Text Box 2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49" name="Text Box 2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50" name="Text Box 2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51" name="Text Box 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52" name="Text Box 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53" name="Text Box 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56" name="Text Box 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57" name="Text Box 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58" name="Text Box 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59" name="Text Box 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60" name="Text Box 1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61" name="Text Box 1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62" name="Text Box 1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63" name="Text Box 1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66" name="Text Box 1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67" name="Text Box 1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68" name="Text Box 1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69" name="Text Box 1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70" name="Text Box 2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71" name="Text Box 2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72" name="Text Box 2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73" name="Text Box 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74" name="Text Box 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75" name="Text Box 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76" name="Text Box 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77" name="Text Box 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78" name="Text Box 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79" name="Text Box 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80" name="Text Box 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81" name="Text Box 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82" name="Text Box 1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83" name="Text Box 1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84" name="Text Box 1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85" name="Text Box 1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86" name="Text Box 1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87" name="Text Box 1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88" name="Text Box 1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89" name="Text Box 1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90" name="Text Box 1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91" name="Text Box 1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92" name="Text Box 2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93" name="Text Box 2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94" name="Text Box 2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95" name="Text Box 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96" name="Text Box 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97" name="Text Box 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00" name="Text Box 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01" name="Text Box 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02" name="Text Box 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03" name="Text Box 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04" name="Text Box 1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05" name="Text Box 1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06" name="Text Box 1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07" name="Text Box 1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10" name="Text Box 1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11" name="Text Box 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12" name="Text Box 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13" name="Text Box 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16" name="Text Box 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17" name="Text Box 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18" name="Text Box 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19" name="Text Box 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20" name="Text Box 1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21" name="Text Box 1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22" name="Text Box 1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23" name="Text Box 1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26" name="Text Box 1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27" name="Text Box 1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28" name="Text Box 1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29" name="Text Box 1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30" name="Text Box 2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31" name="Text Box 2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32" name="Text Box 2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33" name="Text Box 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34" name="Text Box 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35" name="Text Box 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36" name="Text Box 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37" name="Text Box 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38" name="Text Box 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39" name="Text Box 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40" name="Text Box 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41" name="Text Box 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42" name="Text Box 1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43" name="Text Box 1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44" name="Text Box 1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45" name="Text Box 1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46" name="Text Box 1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47" name="Text Box 1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48" name="Text Box 1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49" name="Text Box 1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50" name="Text Box 1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51" name="Text Box 1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52" name="Text Box 2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53" name="Text Box 2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54" name="Text Box 2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55" name="Text Box 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56" name="Text Box 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57" name="Text Box 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60" name="Text Box 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61" name="Text Box 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62" name="Text Box 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63" name="Text Box 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64" name="Text Box 1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65" name="Text Box 1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66" name="Text Box 1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67" name="Text Box 13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70" name="Text Box 16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71" name="Text Box 17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72" name="Text Box 18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73" name="Text Box 19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74" name="Text Box 20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75" name="Text Box 21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238</xdr:row>
      <xdr:rowOff>0</xdr:rowOff>
    </xdr:from>
    <xdr:to>
      <xdr:col>1</xdr:col>
      <xdr:colOff>3552825</xdr:colOff>
      <xdr:row>238</xdr:row>
      <xdr:rowOff>160020</xdr:rowOff>
    </xdr:to>
    <xdr:sp macro="" textlink="">
      <xdr:nvSpPr>
        <xdr:cNvPr id="976" name="Text Box 22"/>
        <xdr:cNvSpPr txBox="1">
          <a:spLocks noChangeArrowheads="1"/>
        </xdr:cNvSpPr>
      </xdr:nvSpPr>
      <xdr:spPr bwMode="auto">
        <a:xfrm>
          <a:off x="1762125" y="1216247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633"/>
  <sheetViews>
    <sheetView tabSelected="1" zoomScale="60" zoomScaleNormal="60" workbookViewId="0">
      <selection activeCell="A7" sqref="A7:AC7"/>
    </sheetView>
  </sheetViews>
  <sheetFormatPr defaultColWidth="9" defaultRowHeight="15.75" outlineLevelRow="1" x14ac:dyDescent="0.25"/>
  <cols>
    <col min="1" max="1" width="10.625" style="45" customWidth="1"/>
    <col min="2" max="2" width="48.25" style="45" customWidth="1"/>
    <col min="3" max="3" width="21" style="45" bestFit="1" customWidth="1"/>
    <col min="4" max="5" width="18" style="45" customWidth="1"/>
    <col min="6" max="6" width="17.25" style="45" customWidth="1"/>
    <col min="7" max="7" width="20" style="45" customWidth="1"/>
    <col min="8" max="9" width="14" style="45" customWidth="1"/>
    <col min="10" max="10" width="11.75" style="45" customWidth="1"/>
    <col min="11" max="11" width="13" style="45" customWidth="1"/>
    <col min="12" max="12" width="19.625" style="45" customWidth="1"/>
    <col min="13" max="15" width="12" style="45" customWidth="1"/>
    <col min="16" max="16" width="14.125" style="45" customWidth="1"/>
    <col min="17" max="17" width="12" style="45" customWidth="1"/>
    <col min="18" max="18" width="18" style="45" customWidth="1"/>
    <col min="19" max="26" width="12.5" style="45" customWidth="1"/>
    <col min="27" max="27" width="19" style="45" customWidth="1"/>
    <col min="28" max="28" width="19.75" style="45" customWidth="1"/>
    <col min="29" max="29" width="44.125" style="45" customWidth="1"/>
    <col min="30" max="30" width="11.875" style="45" customWidth="1"/>
    <col min="31" max="33" width="9" style="45" customWidth="1"/>
    <col min="34" max="35" width="18.125" style="45" customWidth="1"/>
    <col min="36" max="36" width="9" style="45"/>
    <col min="37" max="37" width="16.75" style="45" bestFit="1" customWidth="1"/>
    <col min="38" max="38" width="12.375" style="45" bestFit="1" customWidth="1"/>
    <col min="39" max="39" width="9" style="45"/>
    <col min="40" max="40" width="15" style="45" customWidth="1"/>
    <col min="41" max="16384" width="9" style="45"/>
  </cols>
  <sheetData>
    <row r="1" spans="1:29" ht="18.75" x14ac:dyDescent="0.25">
      <c r="AC1" s="50" t="s">
        <v>0</v>
      </c>
    </row>
    <row r="2" spans="1:29" ht="18.75" x14ac:dyDescent="0.3">
      <c r="AC2" s="51" t="s">
        <v>1</v>
      </c>
    </row>
    <row r="3" spans="1:29" ht="18.75" x14ac:dyDescent="0.3">
      <c r="AC3" s="51" t="s">
        <v>2</v>
      </c>
    </row>
    <row r="4" spans="1:29" s="46" customFormat="1" ht="18.75" x14ac:dyDescent="0.3">
      <c r="A4" s="95" t="s">
        <v>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</row>
    <row r="5" spans="1:29" s="46" customFormat="1" ht="18.75" x14ac:dyDescent="0.3">
      <c r="A5" s="96" t="s">
        <v>4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</row>
    <row r="6" spans="1:29" s="46" customFormat="1" ht="18.7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s="46" customFormat="1" ht="18.75" x14ac:dyDescent="0.3">
      <c r="A7" s="96" t="s">
        <v>5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</row>
    <row r="8" spans="1:29" x14ac:dyDescent="0.25">
      <c r="A8" s="83" t="s">
        <v>6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</row>
    <row r="9" spans="1:29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</row>
    <row r="10" spans="1:29" ht="18.75" x14ac:dyDescent="0.3">
      <c r="A10" s="97" t="s">
        <v>7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</row>
    <row r="12" spans="1:29" ht="18.75" x14ac:dyDescent="0.25">
      <c r="A12" s="93" t="s">
        <v>8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</row>
    <row r="13" spans="1:29" x14ac:dyDescent="0.25">
      <c r="A13" s="83" t="s">
        <v>9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</row>
    <row r="15" spans="1:29" ht="99" customHeight="1" x14ac:dyDescent="0.25">
      <c r="A15" s="84" t="s">
        <v>10</v>
      </c>
      <c r="B15" s="84" t="s">
        <v>11</v>
      </c>
      <c r="C15" s="84" t="s">
        <v>12</v>
      </c>
      <c r="D15" s="84" t="s">
        <v>13</v>
      </c>
      <c r="E15" s="84" t="s">
        <v>14</v>
      </c>
      <c r="F15" s="84" t="s">
        <v>15</v>
      </c>
      <c r="G15" s="87" t="s">
        <v>16</v>
      </c>
      <c r="H15" s="90" t="s">
        <v>17</v>
      </c>
      <c r="I15" s="90"/>
      <c r="J15" s="90"/>
      <c r="K15" s="90"/>
      <c r="L15" s="90"/>
      <c r="M15" s="90"/>
      <c r="N15" s="90"/>
      <c r="O15" s="90"/>
      <c r="P15" s="90"/>
      <c r="Q15" s="90"/>
      <c r="R15" s="87" t="s">
        <v>18</v>
      </c>
      <c r="S15" s="90" t="s">
        <v>19</v>
      </c>
      <c r="T15" s="82"/>
      <c r="U15" s="82"/>
      <c r="V15" s="82"/>
      <c r="W15" s="82"/>
      <c r="X15" s="82"/>
      <c r="Y15" s="82"/>
      <c r="Z15" s="82"/>
      <c r="AA15" s="82"/>
      <c r="AB15" s="82"/>
      <c r="AC15" s="90" t="s">
        <v>20</v>
      </c>
    </row>
    <row r="16" spans="1:29" ht="36" customHeight="1" x14ac:dyDescent="0.25">
      <c r="A16" s="85"/>
      <c r="B16" s="85"/>
      <c r="C16" s="85"/>
      <c r="D16" s="85"/>
      <c r="E16" s="85"/>
      <c r="F16" s="85"/>
      <c r="G16" s="88"/>
      <c r="H16" s="90" t="s">
        <v>21</v>
      </c>
      <c r="I16" s="90"/>
      <c r="J16" s="90"/>
      <c r="K16" s="90"/>
      <c r="L16" s="90"/>
      <c r="M16" s="90" t="s">
        <v>22</v>
      </c>
      <c r="N16" s="90"/>
      <c r="O16" s="90"/>
      <c r="P16" s="90"/>
      <c r="Q16" s="90"/>
      <c r="R16" s="91"/>
      <c r="S16" s="80" t="s">
        <v>23</v>
      </c>
      <c r="T16" s="82"/>
      <c r="U16" s="81" t="s">
        <v>24</v>
      </c>
      <c r="V16" s="81"/>
      <c r="W16" s="81" t="s">
        <v>25</v>
      </c>
      <c r="X16" s="82"/>
      <c r="Y16" s="81" t="s">
        <v>26</v>
      </c>
      <c r="Z16" s="82"/>
      <c r="AA16" s="81" t="s">
        <v>27</v>
      </c>
      <c r="AB16" s="82"/>
      <c r="AC16" s="90"/>
    </row>
    <row r="17" spans="1:38" ht="85.5" customHeight="1" x14ac:dyDescent="0.25">
      <c r="A17" s="85"/>
      <c r="B17" s="85"/>
      <c r="C17" s="85"/>
      <c r="D17" s="85"/>
      <c r="E17" s="85"/>
      <c r="F17" s="85"/>
      <c r="G17" s="88"/>
      <c r="H17" s="81" t="s">
        <v>23</v>
      </c>
      <c r="I17" s="81" t="s">
        <v>24</v>
      </c>
      <c r="J17" s="81" t="s">
        <v>25</v>
      </c>
      <c r="K17" s="81" t="s">
        <v>26</v>
      </c>
      <c r="L17" s="81" t="s">
        <v>27</v>
      </c>
      <c r="M17" s="80" t="s">
        <v>28</v>
      </c>
      <c r="N17" s="80" t="s">
        <v>24</v>
      </c>
      <c r="O17" s="81" t="s">
        <v>25</v>
      </c>
      <c r="P17" s="80" t="s">
        <v>26</v>
      </c>
      <c r="Q17" s="80" t="s">
        <v>27</v>
      </c>
      <c r="R17" s="91"/>
      <c r="S17" s="82"/>
      <c r="T17" s="82"/>
      <c r="U17" s="81"/>
      <c r="V17" s="81"/>
      <c r="W17" s="82"/>
      <c r="X17" s="82"/>
      <c r="Y17" s="82"/>
      <c r="Z17" s="82"/>
      <c r="AA17" s="82"/>
      <c r="AB17" s="82"/>
      <c r="AC17" s="90"/>
      <c r="AG17" s="78"/>
      <c r="AH17" s="47"/>
      <c r="AI17" s="47"/>
    </row>
    <row r="18" spans="1:38" ht="154.5" customHeight="1" x14ac:dyDescent="0.25">
      <c r="A18" s="86"/>
      <c r="B18" s="86"/>
      <c r="C18" s="86"/>
      <c r="D18" s="86"/>
      <c r="E18" s="86"/>
      <c r="F18" s="86"/>
      <c r="G18" s="89"/>
      <c r="H18" s="81"/>
      <c r="I18" s="81"/>
      <c r="J18" s="81"/>
      <c r="K18" s="81"/>
      <c r="L18" s="81"/>
      <c r="M18" s="80"/>
      <c r="N18" s="80"/>
      <c r="O18" s="81"/>
      <c r="P18" s="80"/>
      <c r="Q18" s="80"/>
      <c r="R18" s="92"/>
      <c r="S18" s="22" t="s">
        <v>29</v>
      </c>
      <c r="T18" s="22" t="s">
        <v>30</v>
      </c>
      <c r="U18" s="22" t="s">
        <v>29</v>
      </c>
      <c r="V18" s="22" t="s">
        <v>30</v>
      </c>
      <c r="W18" s="22" t="s">
        <v>29</v>
      </c>
      <c r="X18" s="22" t="s">
        <v>30</v>
      </c>
      <c r="Y18" s="22" t="s">
        <v>29</v>
      </c>
      <c r="Z18" s="22" t="s">
        <v>30</v>
      </c>
      <c r="AA18" s="22" t="s">
        <v>29</v>
      </c>
      <c r="AB18" s="22" t="s">
        <v>30</v>
      </c>
      <c r="AC18" s="90"/>
      <c r="AG18" s="78"/>
      <c r="AH18" s="47"/>
      <c r="AI18" s="47"/>
    </row>
    <row r="19" spans="1:38" ht="23.25" customHeight="1" thickBot="1" x14ac:dyDescent="0.3">
      <c r="A19" s="2">
        <v>1</v>
      </c>
      <c r="B19" s="2">
        <f t="shared" ref="B19:AC19" si="0">A19+1</f>
        <v>2</v>
      </c>
      <c r="C19" s="2">
        <f t="shared" si="0"/>
        <v>3</v>
      </c>
      <c r="D19" s="2">
        <f t="shared" si="0"/>
        <v>4</v>
      </c>
      <c r="E19" s="2">
        <f t="shared" si="0"/>
        <v>5</v>
      </c>
      <c r="F19" s="2">
        <f t="shared" si="0"/>
        <v>6</v>
      </c>
      <c r="G19" s="2">
        <f t="shared" si="0"/>
        <v>7</v>
      </c>
      <c r="H19" s="2">
        <f t="shared" si="0"/>
        <v>8</v>
      </c>
      <c r="I19" s="2">
        <f t="shared" si="0"/>
        <v>9</v>
      </c>
      <c r="J19" s="2">
        <f t="shared" si="0"/>
        <v>10</v>
      </c>
      <c r="K19" s="2">
        <f t="shared" si="0"/>
        <v>11</v>
      </c>
      <c r="L19" s="2">
        <f t="shared" si="0"/>
        <v>12</v>
      </c>
      <c r="M19" s="2">
        <f t="shared" si="0"/>
        <v>13</v>
      </c>
      <c r="N19" s="2">
        <f t="shared" si="0"/>
        <v>14</v>
      </c>
      <c r="O19" s="2">
        <f t="shared" si="0"/>
        <v>15</v>
      </c>
      <c r="P19" s="2">
        <f t="shared" si="0"/>
        <v>16</v>
      </c>
      <c r="Q19" s="2">
        <f t="shared" si="0"/>
        <v>17</v>
      </c>
      <c r="R19" s="3">
        <f t="shared" si="0"/>
        <v>18</v>
      </c>
      <c r="S19" s="3">
        <f t="shared" si="0"/>
        <v>19</v>
      </c>
      <c r="T19" s="3">
        <f t="shared" si="0"/>
        <v>20</v>
      </c>
      <c r="U19" s="3">
        <f t="shared" si="0"/>
        <v>21</v>
      </c>
      <c r="V19" s="3">
        <f t="shared" si="0"/>
        <v>22</v>
      </c>
      <c r="W19" s="3">
        <f t="shared" si="0"/>
        <v>23</v>
      </c>
      <c r="X19" s="3">
        <f t="shared" si="0"/>
        <v>24</v>
      </c>
      <c r="Y19" s="3">
        <f t="shared" si="0"/>
        <v>25</v>
      </c>
      <c r="Z19" s="3">
        <f t="shared" si="0"/>
        <v>26</v>
      </c>
      <c r="AA19" s="3">
        <f t="shared" si="0"/>
        <v>27</v>
      </c>
      <c r="AB19" s="3">
        <f t="shared" si="0"/>
        <v>28</v>
      </c>
      <c r="AC19" s="2">
        <f t="shared" si="0"/>
        <v>29</v>
      </c>
    </row>
    <row r="20" spans="1:38" ht="32.25" thickBot="1" x14ac:dyDescent="0.3">
      <c r="A20" s="4" t="s">
        <v>31</v>
      </c>
      <c r="B20" s="5" t="s">
        <v>32</v>
      </c>
      <c r="C20" s="5" t="s">
        <v>33</v>
      </c>
      <c r="D20" s="35">
        <f>D21+D22+D23+D24+D25+D26+D27</f>
        <v>41179.384647977669</v>
      </c>
      <c r="E20" s="35" t="s">
        <v>34</v>
      </c>
      <c r="F20" s="35">
        <f t="shared" ref="F20" si="1">F21+F22+F23+F24+F25+F26+F27</f>
        <v>12050.673391439999</v>
      </c>
      <c r="G20" s="35">
        <f>G21+G22+G23+G24+G25+G26+G27</f>
        <v>29128.711256537674</v>
      </c>
      <c r="H20" s="35">
        <f t="shared" ref="H20:AA20" si="2">H21+H22+H23+H24+H25+H26+H27</f>
        <v>7258.2364648748244</v>
      </c>
      <c r="I20" s="35">
        <f t="shared" si="2"/>
        <v>0</v>
      </c>
      <c r="J20" s="35">
        <f t="shared" si="2"/>
        <v>0</v>
      </c>
      <c r="K20" s="35">
        <f t="shared" si="2"/>
        <v>4751.1044401690751</v>
      </c>
      <c r="L20" s="35">
        <f t="shared" si="2"/>
        <v>2507.1320247097497</v>
      </c>
      <c r="M20" s="35">
        <f t="shared" si="2"/>
        <v>5026.1380168200012</v>
      </c>
      <c r="N20" s="35">
        <f t="shared" si="2"/>
        <v>0</v>
      </c>
      <c r="O20" s="35">
        <f t="shared" si="2"/>
        <v>0</v>
      </c>
      <c r="P20" s="35">
        <f t="shared" si="2"/>
        <v>3245.2724646400002</v>
      </c>
      <c r="Q20" s="35">
        <f t="shared" si="2"/>
        <v>1780.8655521799999</v>
      </c>
      <c r="R20" s="35">
        <f>R21+R22+R23+R24+R25+R26+R27</f>
        <v>24219.74892329767</v>
      </c>
      <c r="S20" s="35">
        <f t="shared" si="2"/>
        <v>-2349.2741316348252</v>
      </c>
      <c r="T20" s="6">
        <f>S20/H20</f>
        <v>-0.32367010127098977</v>
      </c>
      <c r="U20" s="35">
        <f t="shared" si="2"/>
        <v>0</v>
      </c>
      <c r="V20" s="6">
        <v>0</v>
      </c>
      <c r="W20" s="35">
        <f t="shared" si="2"/>
        <v>0</v>
      </c>
      <c r="X20" s="6">
        <v>0</v>
      </c>
      <c r="Y20" s="35">
        <f t="shared" si="2"/>
        <v>-1508.0805224490753</v>
      </c>
      <c r="Z20" s="6">
        <f>Y20/K20</f>
        <v>-0.31741683253660657</v>
      </c>
      <c r="AA20" s="35">
        <f t="shared" si="2"/>
        <v>-841.19360918974985</v>
      </c>
      <c r="AB20" s="6">
        <f>AA20/L20</f>
        <v>-0.33552026813870511</v>
      </c>
      <c r="AC20" s="7" t="s">
        <v>34</v>
      </c>
      <c r="AK20" s="52"/>
      <c r="AL20" s="52"/>
    </row>
    <row r="21" spans="1:38" ht="31.5" outlineLevel="1" x14ac:dyDescent="0.25">
      <c r="A21" s="8" t="s">
        <v>35</v>
      </c>
      <c r="B21" s="9" t="s">
        <v>36</v>
      </c>
      <c r="C21" s="10" t="s">
        <v>33</v>
      </c>
      <c r="D21" s="36">
        <f>SUM(D29,D240,D336,D495,D583)</f>
        <v>3895.8684174870227</v>
      </c>
      <c r="E21" s="76" t="s">
        <v>34</v>
      </c>
      <c r="F21" s="37">
        <f t="shared" ref="F21:S21" si="3">SUM(F29,F240,F336,F495,F583)</f>
        <v>2444.4187486399996</v>
      </c>
      <c r="G21" s="36">
        <f t="shared" si="3"/>
        <v>1451.4496688470226</v>
      </c>
      <c r="H21" s="37">
        <f t="shared" si="3"/>
        <v>437.82376485588821</v>
      </c>
      <c r="I21" s="37">
        <f t="shared" si="3"/>
        <v>0</v>
      </c>
      <c r="J21" s="37">
        <f t="shared" si="3"/>
        <v>0</v>
      </c>
      <c r="K21" s="37">
        <f t="shared" si="3"/>
        <v>225.2815230515736</v>
      </c>
      <c r="L21" s="37">
        <f t="shared" si="3"/>
        <v>212.54224180431467</v>
      </c>
      <c r="M21" s="37">
        <f t="shared" si="3"/>
        <v>238.11610679999998</v>
      </c>
      <c r="N21" s="37">
        <f t="shared" si="3"/>
        <v>0</v>
      </c>
      <c r="O21" s="37">
        <f t="shared" si="3"/>
        <v>0</v>
      </c>
      <c r="P21" s="37">
        <f t="shared" si="3"/>
        <v>66.368079639999991</v>
      </c>
      <c r="Q21" s="37">
        <f t="shared" si="3"/>
        <v>171.74802716000002</v>
      </c>
      <c r="R21" s="37">
        <f t="shared" si="3"/>
        <v>1214.1355322270224</v>
      </c>
      <c r="S21" s="37">
        <f t="shared" si="3"/>
        <v>-200.50962823588824</v>
      </c>
      <c r="T21" s="11">
        <f t="shared" ref="T21:T29" si="4">S21/H21</f>
        <v>-0.45796880921227962</v>
      </c>
      <c r="U21" s="37">
        <f>SUM(U29,U240,U336,U495,U583)</f>
        <v>0</v>
      </c>
      <c r="V21" s="11">
        <v>0</v>
      </c>
      <c r="W21" s="37">
        <f>SUM(W29,W240,W336,W495,W583)</f>
        <v>0</v>
      </c>
      <c r="X21" s="11">
        <v>0</v>
      </c>
      <c r="Y21" s="37">
        <f>SUM(Y29,Y240,Y336,Y495,Y583)</f>
        <v>-158.91344341157358</v>
      </c>
      <c r="Z21" s="11">
        <f t="shared" ref="Z21:Z29" si="5">Y21/K21</f>
        <v>-0.70539936546502124</v>
      </c>
      <c r="AA21" s="37">
        <f>SUM(AA29,AA240,AA336,AA495,AA583)</f>
        <v>-41.596184824314662</v>
      </c>
      <c r="AB21" s="11">
        <f t="shared" ref="AB21:AB29" si="6">AA21/L21</f>
        <v>-0.19570784833732871</v>
      </c>
      <c r="AC21" s="34" t="s">
        <v>34</v>
      </c>
      <c r="AK21" s="52"/>
      <c r="AL21" s="52"/>
    </row>
    <row r="22" spans="1:38" outlineLevel="1" x14ac:dyDescent="0.25">
      <c r="A22" s="12" t="s">
        <v>37</v>
      </c>
      <c r="B22" s="9" t="s">
        <v>38</v>
      </c>
      <c r="C22" s="13" t="s">
        <v>33</v>
      </c>
      <c r="D22" s="38">
        <f>SUM(D49,D258,D372,D512,D598)</f>
        <v>5815.4687535152971</v>
      </c>
      <c r="E22" s="24" t="s">
        <v>34</v>
      </c>
      <c r="F22" s="28">
        <f t="shared" ref="F22:S22" si="7">SUM(F49,F258,F372,F512,F598)</f>
        <v>2168.69047065</v>
      </c>
      <c r="G22" s="38">
        <f t="shared" si="7"/>
        <v>3646.778282865298</v>
      </c>
      <c r="H22" s="28">
        <f t="shared" si="7"/>
        <v>1407.5524887559359</v>
      </c>
      <c r="I22" s="28">
        <f t="shared" si="7"/>
        <v>0</v>
      </c>
      <c r="J22" s="28">
        <f t="shared" si="7"/>
        <v>0</v>
      </c>
      <c r="K22" s="28">
        <f t="shared" si="7"/>
        <v>1178.2373869791102</v>
      </c>
      <c r="L22" s="28">
        <f t="shared" si="7"/>
        <v>229.31510177682586</v>
      </c>
      <c r="M22" s="28">
        <f t="shared" si="7"/>
        <v>966.23253586999988</v>
      </c>
      <c r="N22" s="28">
        <f t="shared" si="7"/>
        <v>0</v>
      </c>
      <c r="O22" s="28">
        <f t="shared" si="7"/>
        <v>0</v>
      </c>
      <c r="P22" s="28">
        <f t="shared" si="7"/>
        <v>810.73024148000013</v>
      </c>
      <c r="Q22" s="28">
        <f t="shared" si="7"/>
        <v>155.50229438999995</v>
      </c>
      <c r="R22" s="28">
        <f t="shared" si="7"/>
        <v>2680.6273723652985</v>
      </c>
      <c r="S22" s="28">
        <f t="shared" si="7"/>
        <v>-441.4015782559361</v>
      </c>
      <c r="T22" s="15">
        <f t="shared" si="4"/>
        <v>-0.31359511050708205</v>
      </c>
      <c r="U22" s="28">
        <f>SUM(U49,U258,U372,U512,U598)</f>
        <v>0</v>
      </c>
      <c r="V22" s="15">
        <v>0</v>
      </c>
      <c r="W22" s="28">
        <f>SUM(W49,W258,W372,W512,W598)</f>
        <v>0</v>
      </c>
      <c r="X22" s="15">
        <v>0</v>
      </c>
      <c r="Y22" s="28">
        <f>SUM(Y49,Y258,Y372,Y512,Y598)</f>
        <v>-367.58877086911014</v>
      </c>
      <c r="Z22" s="15">
        <f t="shared" si="5"/>
        <v>-0.31198192735300412</v>
      </c>
      <c r="AA22" s="28">
        <f>SUM(AA49,AA258,AA372,AA512,AA598)</f>
        <v>-73.812807386825924</v>
      </c>
      <c r="AB22" s="15">
        <f t="shared" si="6"/>
        <v>-0.32188376088140092</v>
      </c>
      <c r="AC22" s="16" t="s">
        <v>34</v>
      </c>
      <c r="AK22" s="52"/>
      <c r="AL22" s="52"/>
    </row>
    <row r="23" spans="1:38" ht="31.5" outlineLevel="1" x14ac:dyDescent="0.25">
      <c r="A23" s="12" t="s">
        <v>39</v>
      </c>
      <c r="B23" s="9" t="s">
        <v>40</v>
      </c>
      <c r="C23" s="13" t="s">
        <v>33</v>
      </c>
      <c r="D23" s="38">
        <f>SUM(D65,D275,D381,D528,D603)</f>
        <v>14656.342209893888</v>
      </c>
      <c r="E23" s="24" t="s">
        <v>34</v>
      </c>
      <c r="F23" s="28">
        <f t="shared" ref="F23:S23" si="8">SUM(F65,F275,F381,F528,F603)</f>
        <v>3074.9367321</v>
      </c>
      <c r="G23" s="38">
        <f t="shared" si="8"/>
        <v>11581.405477793889</v>
      </c>
      <c r="H23" s="28">
        <f t="shared" si="8"/>
        <v>3414.6529549685006</v>
      </c>
      <c r="I23" s="28">
        <f t="shared" si="8"/>
        <v>0</v>
      </c>
      <c r="J23" s="28">
        <f t="shared" si="8"/>
        <v>0</v>
      </c>
      <c r="K23" s="28">
        <f t="shared" si="8"/>
        <v>2217.1204965035581</v>
      </c>
      <c r="L23" s="28">
        <f t="shared" si="8"/>
        <v>1197.5324584649427</v>
      </c>
      <c r="M23" s="28">
        <f t="shared" si="8"/>
        <v>2264.6013447300002</v>
      </c>
      <c r="N23" s="28">
        <f t="shared" si="8"/>
        <v>0</v>
      </c>
      <c r="O23" s="28">
        <f t="shared" si="8"/>
        <v>0</v>
      </c>
      <c r="P23" s="28">
        <f t="shared" si="8"/>
        <v>1609.2254666899996</v>
      </c>
      <c r="Q23" s="28">
        <f t="shared" si="8"/>
        <v>655.37587803999998</v>
      </c>
      <c r="R23" s="28">
        <f t="shared" si="8"/>
        <v>9405.5192210938876</v>
      </c>
      <c r="S23" s="28">
        <f t="shared" si="8"/>
        <v>-1238.7666982685012</v>
      </c>
      <c r="T23" s="15">
        <f t="shared" si="4"/>
        <v>-0.3627796776436768</v>
      </c>
      <c r="U23" s="28">
        <f>SUM(U65,U275,U381,U528,U603)</f>
        <v>0</v>
      </c>
      <c r="V23" s="15">
        <v>0</v>
      </c>
      <c r="W23" s="28">
        <f>SUM(W65,W275,W381,W528,W603)</f>
        <v>0</v>
      </c>
      <c r="X23" s="15">
        <v>0</v>
      </c>
      <c r="Y23" s="28">
        <f>SUM(Y65,Y275,Y381,Y528,Y603)</f>
        <v>-610.2286180335584</v>
      </c>
      <c r="Z23" s="15">
        <f t="shared" si="5"/>
        <v>-0.2752347556192371</v>
      </c>
      <c r="AA23" s="28">
        <f>SUM(AA65,AA275,AA381,AA528,AA603)</f>
        <v>-628.53808023494264</v>
      </c>
      <c r="AB23" s="15">
        <f t="shared" si="6"/>
        <v>-0.52486099712122569</v>
      </c>
      <c r="AC23" s="16" t="s">
        <v>34</v>
      </c>
      <c r="AK23" s="52"/>
      <c r="AL23" s="52"/>
    </row>
    <row r="24" spans="1:38" ht="31.5" outlineLevel="1" x14ac:dyDescent="0.25">
      <c r="A24" s="12" t="s">
        <v>41</v>
      </c>
      <c r="B24" s="9" t="s">
        <v>42</v>
      </c>
      <c r="C24" s="13" t="s">
        <v>33</v>
      </c>
      <c r="D24" s="38">
        <f>SUM(D134,D298,D445,D559,D612)</f>
        <v>0</v>
      </c>
      <c r="E24" s="24" t="s">
        <v>34</v>
      </c>
      <c r="F24" s="28">
        <f t="shared" ref="F24:S24" si="9">SUM(F134,F298,F445,F559,F612)</f>
        <v>0</v>
      </c>
      <c r="G24" s="38">
        <f t="shared" si="9"/>
        <v>0</v>
      </c>
      <c r="H24" s="28">
        <f t="shared" si="9"/>
        <v>0</v>
      </c>
      <c r="I24" s="28">
        <f t="shared" si="9"/>
        <v>0</v>
      </c>
      <c r="J24" s="28">
        <f t="shared" si="9"/>
        <v>0</v>
      </c>
      <c r="K24" s="28">
        <f t="shared" si="9"/>
        <v>0</v>
      </c>
      <c r="L24" s="28">
        <f t="shared" si="9"/>
        <v>0</v>
      </c>
      <c r="M24" s="28">
        <f t="shared" si="9"/>
        <v>0</v>
      </c>
      <c r="N24" s="28">
        <f t="shared" si="9"/>
        <v>0</v>
      </c>
      <c r="O24" s="28">
        <f t="shared" si="9"/>
        <v>0</v>
      </c>
      <c r="P24" s="28">
        <f t="shared" si="9"/>
        <v>0</v>
      </c>
      <c r="Q24" s="28">
        <f t="shared" si="9"/>
        <v>0</v>
      </c>
      <c r="R24" s="28">
        <f t="shared" si="9"/>
        <v>0</v>
      </c>
      <c r="S24" s="28">
        <f t="shared" si="9"/>
        <v>0</v>
      </c>
      <c r="T24" s="15">
        <v>0</v>
      </c>
      <c r="U24" s="28">
        <f>SUM(U134,U298,U445,U559,U612)</f>
        <v>0</v>
      </c>
      <c r="V24" s="15">
        <v>0</v>
      </c>
      <c r="W24" s="28">
        <f>SUM(W134,W298,W445,W559,W612)</f>
        <v>0</v>
      </c>
      <c r="X24" s="15">
        <v>0</v>
      </c>
      <c r="Y24" s="28">
        <f>SUM(Y134,Y298,Y445,Y559,Y612)</f>
        <v>0</v>
      </c>
      <c r="Z24" s="15">
        <v>0</v>
      </c>
      <c r="AA24" s="28">
        <f>SUM(AA134,AA298,AA445,AA559,AA612)</f>
        <v>0</v>
      </c>
      <c r="AB24" s="15">
        <v>0</v>
      </c>
      <c r="AC24" s="16" t="s">
        <v>34</v>
      </c>
      <c r="AK24" s="52"/>
      <c r="AL24" s="52"/>
    </row>
    <row r="25" spans="1:38" outlineLevel="1" x14ac:dyDescent="0.25">
      <c r="A25" s="12" t="s">
        <v>43</v>
      </c>
      <c r="B25" s="9" t="s">
        <v>44</v>
      </c>
      <c r="C25" s="13" t="s">
        <v>33</v>
      </c>
      <c r="D25" s="38">
        <f>SUM(D141,D305,D452,D566,D619)</f>
        <v>14690.664766195463</v>
      </c>
      <c r="E25" s="24" t="s">
        <v>34</v>
      </c>
      <c r="F25" s="28">
        <f t="shared" ref="F25:S25" si="10">SUM(F141,F305,F452,F566,F619)</f>
        <v>3607.4305514900007</v>
      </c>
      <c r="G25" s="38">
        <f t="shared" si="10"/>
        <v>11083.234214705462</v>
      </c>
      <c r="H25" s="28">
        <f t="shared" si="10"/>
        <v>1012.7071345684999</v>
      </c>
      <c r="I25" s="28">
        <f t="shared" si="10"/>
        <v>0</v>
      </c>
      <c r="J25" s="28">
        <f t="shared" si="10"/>
        <v>0</v>
      </c>
      <c r="K25" s="28">
        <f t="shared" si="10"/>
        <v>685.03099765149989</v>
      </c>
      <c r="L25" s="28">
        <f t="shared" si="10"/>
        <v>327.67613691699984</v>
      </c>
      <c r="M25" s="28">
        <f t="shared" si="10"/>
        <v>952.08666914000025</v>
      </c>
      <c r="N25" s="28">
        <f t="shared" si="10"/>
        <v>0</v>
      </c>
      <c r="O25" s="28">
        <f t="shared" si="10"/>
        <v>0</v>
      </c>
      <c r="P25" s="28">
        <f t="shared" si="10"/>
        <v>495.50782012000013</v>
      </c>
      <c r="Q25" s="28">
        <f t="shared" si="10"/>
        <v>456.57884901999995</v>
      </c>
      <c r="R25" s="28">
        <f t="shared" si="10"/>
        <v>10131.147545565462</v>
      </c>
      <c r="S25" s="28">
        <f t="shared" si="10"/>
        <v>-60.620465428499784</v>
      </c>
      <c r="T25" s="15">
        <f t="shared" si="4"/>
        <v>-5.9859818657572013E-2</v>
      </c>
      <c r="U25" s="28">
        <f>SUM(U141,U305,U452,U566,U619)</f>
        <v>0</v>
      </c>
      <c r="V25" s="15">
        <v>0</v>
      </c>
      <c r="W25" s="28">
        <f>SUM(W141,W305,W452,W566,W619)</f>
        <v>0</v>
      </c>
      <c r="X25" s="15">
        <v>0</v>
      </c>
      <c r="Y25" s="28">
        <f>SUM(Y141,Y305,Y452,Y566,Y619)</f>
        <v>-189.52317753149987</v>
      </c>
      <c r="Z25" s="15">
        <f t="shared" si="5"/>
        <v>-0.27666365198252996</v>
      </c>
      <c r="AA25" s="28">
        <f>SUM(AA141,AA305,AA452,AA566,AA619)</f>
        <v>128.90271210300011</v>
      </c>
      <c r="AB25" s="15">
        <f t="shared" si="6"/>
        <v>0.39338449639880579</v>
      </c>
      <c r="AC25" s="16" t="s">
        <v>34</v>
      </c>
      <c r="AK25" s="52"/>
      <c r="AL25" s="52"/>
    </row>
    <row r="26" spans="1:38" ht="31.5" outlineLevel="1" x14ac:dyDescent="0.25">
      <c r="A26" s="12" t="s">
        <v>45</v>
      </c>
      <c r="B26" s="9" t="s">
        <v>46</v>
      </c>
      <c r="C26" s="13" t="s">
        <v>33</v>
      </c>
      <c r="D26" s="38">
        <f>D156+D311+D458+D572+D624</f>
        <v>0</v>
      </c>
      <c r="E26" s="24" t="s">
        <v>34</v>
      </c>
      <c r="F26" s="28">
        <f t="shared" ref="F26:S26" si="11">F156+F311+F458+F572+F624</f>
        <v>0</v>
      </c>
      <c r="G26" s="38">
        <f t="shared" si="11"/>
        <v>0</v>
      </c>
      <c r="H26" s="28">
        <f t="shared" si="11"/>
        <v>0</v>
      </c>
      <c r="I26" s="28">
        <f t="shared" si="11"/>
        <v>0</v>
      </c>
      <c r="J26" s="28">
        <f t="shared" si="11"/>
        <v>0</v>
      </c>
      <c r="K26" s="28">
        <f t="shared" si="11"/>
        <v>0</v>
      </c>
      <c r="L26" s="28">
        <f t="shared" si="11"/>
        <v>0</v>
      </c>
      <c r="M26" s="28">
        <f t="shared" si="11"/>
        <v>0</v>
      </c>
      <c r="N26" s="28">
        <f t="shared" si="11"/>
        <v>0</v>
      </c>
      <c r="O26" s="28">
        <f t="shared" si="11"/>
        <v>0</v>
      </c>
      <c r="P26" s="28">
        <f t="shared" si="11"/>
        <v>0</v>
      </c>
      <c r="Q26" s="28">
        <f t="shared" si="11"/>
        <v>0</v>
      </c>
      <c r="R26" s="28">
        <f t="shared" si="11"/>
        <v>0</v>
      </c>
      <c r="S26" s="28">
        <f t="shared" si="11"/>
        <v>0</v>
      </c>
      <c r="T26" s="15">
        <v>0</v>
      </c>
      <c r="U26" s="28">
        <f>U156+U311+U458+U572+U624</f>
        <v>0</v>
      </c>
      <c r="V26" s="15">
        <v>0</v>
      </c>
      <c r="W26" s="28">
        <f>W156+W311+W458+W572+W624</f>
        <v>0</v>
      </c>
      <c r="X26" s="15">
        <v>0</v>
      </c>
      <c r="Y26" s="28">
        <f>Y156+Y311+Y458+Y572+Y624</f>
        <v>0</v>
      </c>
      <c r="Z26" s="15">
        <v>0</v>
      </c>
      <c r="AA26" s="28">
        <f>AA156+AA311+AA458+AA572+AA624</f>
        <v>0</v>
      </c>
      <c r="AB26" s="15">
        <v>0</v>
      </c>
      <c r="AC26" s="16" t="s">
        <v>34</v>
      </c>
      <c r="AK26" s="52"/>
      <c r="AL26" s="52"/>
    </row>
    <row r="27" spans="1:38" outlineLevel="1" x14ac:dyDescent="0.25">
      <c r="A27" s="12" t="s">
        <v>47</v>
      </c>
      <c r="B27" s="9" t="s">
        <v>48</v>
      </c>
      <c r="C27" s="13" t="s">
        <v>33</v>
      </c>
      <c r="D27" s="38">
        <f>SUM(D157,D312,D459,D573,D625)</f>
        <v>2121.0405008859998</v>
      </c>
      <c r="E27" s="24" t="s">
        <v>34</v>
      </c>
      <c r="F27" s="28">
        <f t="shared" ref="F27:S27" si="12">SUM(F157,F312,F459,F573,F625)</f>
        <v>755.19688856000005</v>
      </c>
      <c r="G27" s="38">
        <f t="shared" si="12"/>
        <v>1365.8436123260001</v>
      </c>
      <c r="H27" s="28">
        <f t="shared" si="12"/>
        <v>985.50012172600009</v>
      </c>
      <c r="I27" s="28">
        <f t="shared" si="12"/>
        <v>0</v>
      </c>
      <c r="J27" s="28">
        <f t="shared" si="12"/>
        <v>0</v>
      </c>
      <c r="K27" s="28">
        <f t="shared" si="12"/>
        <v>445.43403598333333</v>
      </c>
      <c r="L27" s="28">
        <f t="shared" si="12"/>
        <v>540.06608574666654</v>
      </c>
      <c r="M27" s="28">
        <f t="shared" si="12"/>
        <v>605.10136027999988</v>
      </c>
      <c r="N27" s="28">
        <f t="shared" si="12"/>
        <v>0</v>
      </c>
      <c r="O27" s="28">
        <f t="shared" si="12"/>
        <v>0</v>
      </c>
      <c r="P27" s="28">
        <f t="shared" si="12"/>
        <v>263.44085671000005</v>
      </c>
      <c r="Q27" s="28">
        <f t="shared" si="12"/>
        <v>341.66050356999989</v>
      </c>
      <c r="R27" s="28">
        <f t="shared" si="12"/>
        <v>788.31925204600009</v>
      </c>
      <c r="S27" s="28">
        <f t="shared" si="12"/>
        <v>-407.97576144600009</v>
      </c>
      <c r="T27" s="15">
        <f t="shared" si="4"/>
        <v>-0.41397839782249174</v>
      </c>
      <c r="U27" s="28">
        <f>SUM(U157,U312,U459,U573,U625)</f>
        <v>0</v>
      </c>
      <c r="V27" s="15">
        <v>0</v>
      </c>
      <c r="W27" s="28">
        <f>SUM(W157,W312,W459,W573,W625)</f>
        <v>0</v>
      </c>
      <c r="X27" s="15">
        <v>0</v>
      </c>
      <c r="Y27" s="28">
        <f>SUM(Y157,Y312,Y459,Y573,Y625)</f>
        <v>-181.82651260333336</v>
      </c>
      <c r="Z27" s="15">
        <f t="shared" si="5"/>
        <v>-0.40820076131348143</v>
      </c>
      <c r="AA27" s="28">
        <f>SUM(AA157,AA312,AA459,AA573,AA625)</f>
        <v>-226.14924884666669</v>
      </c>
      <c r="AB27" s="15">
        <f t="shared" si="6"/>
        <v>-0.41874365899870347</v>
      </c>
      <c r="AC27" s="16" t="s">
        <v>34</v>
      </c>
      <c r="AK27" s="52"/>
      <c r="AL27" s="52"/>
    </row>
    <row r="28" spans="1:38" outlineLevel="1" x14ac:dyDescent="0.25">
      <c r="A28" s="12" t="s">
        <v>49</v>
      </c>
      <c r="B28" s="9" t="s">
        <v>50</v>
      </c>
      <c r="C28" s="13" t="s">
        <v>33</v>
      </c>
      <c r="D28" s="38">
        <f>SUM(D29,D49,D65,D134,D141,D156,D157)</f>
        <v>18747.212890200059</v>
      </c>
      <c r="E28" s="24" t="s">
        <v>34</v>
      </c>
      <c r="F28" s="28">
        <f t="shared" ref="F28:S28" si="13">SUM(F29,F49,F65,F134,F141,F156,F157)</f>
        <v>6487.4391407899993</v>
      </c>
      <c r="G28" s="38">
        <f t="shared" si="13"/>
        <v>12259.773749410062</v>
      </c>
      <c r="H28" s="28">
        <f t="shared" si="13"/>
        <v>4067.108806114225</v>
      </c>
      <c r="I28" s="28">
        <f t="shared" si="13"/>
        <v>0</v>
      </c>
      <c r="J28" s="28">
        <f t="shared" si="13"/>
        <v>0</v>
      </c>
      <c r="K28" s="28">
        <f t="shared" si="13"/>
        <v>3206.4420488135756</v>
      </c>
      <c r="L28" s="28">
        <f t="shared" si="13"/>
        <v>860.66675730464965</v>
      </c>
      <c r="M28" s="28">
        <f t="shared" si="13"/>
        <v>3221.2253215200003</v>
      </c>
      <c r="N28" s="28">
        <f t="shared" si="13"/>
        <v>0</v>
      </c>
      <c r="O28" s="28">
        <f t="shared" si="13"/>
        <v>0</v>
      </c>
      <c r="P28" s="28">
        <f t="shared" si="13"/>
        <v>2346.6618004499996</v>
      </c>
      <c r="Q28" s="28">
        <f t="shared" si="13"/>
        <v>874.56352106999975</v>
      </c>
      <c r="R28" s="28">
        <f t="shared" si="13"/>
        <v>9039.927203260062</v>
      </c>
      <c r="S28" s="28">
        <f t="shared" si="13"/>
        <v>-847.26225996422511</v>
      </c>
      <c r="T28" s="15">
        <f t="shared" si="4"/>
        <v>-0.2083205294853451</v>
      </c>
      <c r="U28" s="28">
        <f>SUM(U29,U49,U65,U134,U141,U156,U157)</f>
        <v>0</v>
      </c>
      <c r="V28" s="15">
        <v>0</v>
      </c>
      <c r="W28" s="28">
        <f>SUM(W29,W49,W65,W134,W141,W156,W157)</f>
        <v>0</v>
      </c>
      <c r="X28" s="15">
        <v>0</v>
      </c>
      <c r="Y28" s="28">
        <f>SUM(Y29,Y49,Y65,Y134,Y141,Y156,Y157)</f>
        <v>-860.94283207357535</v>
      </c>
      <c r="Z28" s="15">
        <f t="shared" si="5"/>
        <v>-0.2685040986136441</v>
      </c>
      <c r="AA28" s="28">
        <f>SUM(AA29,AA49,AA65,AA134,AA141,AA156,AA157)</f>
        <v>13.680572105350077</v>
      </c>
      <c r="AB28" s="15">
        <f t="shared" si="6"/>
        <v>1.5895318355496301E-2</v>
      </c>
      <c r="AC28" s="16" t="s">
        <v>34</v>
      </c>
      <c r="AK28" s="52"/>
      <c r="AL28" s="52"/>
    </row>
    <row r="29" spans="1:38" ht="31.5" outlineLevel="1" x14ac:dyDescent="0.25">
      <c r="A29" s="12" t="s">
        <v>51</v>
      </c>
      <c r="B29" s="9" t="s">
        <v>52</v>
      </c>
      <c r="C29" s="13" t="s">
        <v>33</v>
      </c>
      <c r="D29" s="38">
        <f>D30+D34+D37+D48</f>
        <v>2350.6730657620001</v>
      </c>
      <c r="E29" s="24" t="s">
        <v>34</v>
      </c>
      <c r="F29" s="28">
        <f t="shared" ref="F29:S29" si="14">F30+F34+F37+F48</f>
        <v>1594.3153899799997</v>
      </c>
      <c r="G29" s="38">
        <f t="shared" si="14"/>
        <v>756.35767578200011</v>
      </c>
      <c r="H29" s="28">
        <f t="shared" si="14"/>
        <v>125.27935566988825</v>
      </c>
      <c r="I29" s="28">
        <f t="shared" si="14"/>
        <v>0</v>
      </c>
      <c r="J29" s="28">
        <f t="shared" si="14"/>
        <v>0</v>
      </c>
      <c r="K29" s="28">
        <f t="shared" si="14"/>
        <v>85.014104758240279</v>
      </c>
      <c r="L29" s="28">
        <f t="shared" si="14"/>
        <v>40.265250911647982</v>
      </c>
      <c r="M29" s="28">
        <f t="shared" si="14"/>
        <v>71.626972840000008</v>
      </c>
      <c r="N29" s="28">
        <f t="shared" si="14"/>
        <v>0</v>
      </c>
      <c r="O29" s="28">
        <f t="shared" si="14"/>
        <v>0</v>
      </c>
      <c r="P29" s="28">
        <f t="shared" si="14"/>
        <v>29.692852499999997</v>
      </c>
      <c r="Q29" s="28">
        <f t="shared" si="14"/>
        <v>41.93412034</v>
      </c>
      <c r="R29" s="28">
        <f t="shared" si="14"/>
        <v>684.73070294199999</v>
      </c>
      <c r="S29" s="28">
        <f t="shared" si="14"/>
        <v>-53.652382829888253</v>
      </c>
      <c r="T29" s="15">
        <f t="shared" si="4"/>
        <v>-0.42826196337776962</v>
      </c>
      <c r="U29" s="28">
        <f>U30+U34+U37+U48</f>
        <v>0</v>
      </c>
      <c r="V29" s="15">
        <v>0</v>
      </c>
      <c r="W29" s="28">
        <f>W30+W34+W37+W48</f>
        <v>0</v>
      </c>
      <c r="X29" s="15">
        <v>0</v>
      </c>
      <c r="Y29" s="28">
        <f>Y30+Y34+Y37+Y48</f>
        <v>-55.321252258240278</v>
      </c>
      <c r="Z29" s="15">
        <f t="shared" si="5"/>
        <v>-0.6507302807641232</v>
      </c>
      <c r="AA29" s="28">
        <f>AA30+AA34+AA37+AA48</f>
        <v>1.6688694283520218</v>
      </c>
      <c r="AB29" s="15">
        <f t="shared" si="6"/>
        <v>4.1446890074370531E-2</v>
      </c>
      <c r="AC29" s="16" t="s">
        <v>34</v>
      </c>
      <c r="AK29" s="52"/>
      <c r="AL29" s="52"/>
    </row>
    <row r="30" spans="1:38" ht="94.5" outlineLevel="1" x14ac:dyDescent="0.25">
      <c r="A30" s="12" t="s">
        <v>53</v>
      </c>
      <c r="B30" s="9" t="s">
        <v>54</v>
      </c>
      <c r="C30" s="13" t="s">
        <v>33</v>
      </c>
      <c r="D30" s="38">
        <f>D31</f>
        <v>65.198945679999994</v>
      </c>
      <c r="E30" s="24" t="s">
        <v>34</v>
      </c>
      <c r="F30" s="28">
        <f t="shared" ref="F30:G31" si="15">F31</f>
        <v>51.637573809999992</v>
      </c>
      <c r="G30" s="38">
        <f>G31</f>
        <v>13.561371870000002</v>
      </c>
      <c r="H30" s="28">
        <f t="shared" ref="H30:AA31" si="16">H31</f>
        <v>13.56137187</v>
      </c>
      <c r="I30" s="28">
        <f t="shared" si="16"/>
        <v>0</v>
      </c>
      <c r="J30" s="28">
        <f t="shared" si="16"/>
        <v>0</v>
      </c>
      <c r="K30" s="28">
        <f t="shared" si="16"/>
        <v>11.301143225000002</v>
      </c>
      <c r="L30" s="28">
        <f t="shared" si="16"/>
        <v>2.260228644999998</v>
      </c>
      <c r="M30" s="28">
        <f t="shared" si="16"/>
        <v>1.8522879600000002</v>
      </c>
      <c r="N30" s="28">
        <f t="shared" si="16"/>
        <v>0</v>
      </c>
      <c r="O30" s="28">
        <f t="shared" si="16"/>
        <v>0</v>
      </c>
      <c r="P30" s="28">
        <f t="shared" si="16"/>
        <v>1.5435733</v>
      </c>
      <c r="Q30" s="28">
        <f t="shared" si="16"/>
        <v>0.30871466000000009</v>
      </c>
      <c r="R30" s="28">
        <f t="shared" si="16"/>
        <v>11.709083910000002</v>
      </c>
      <c r="S30" s="28">
        <f t="shared" si="16"/>
        <v>-11.70908391</v>
      </c>
      <c r="T30" s="18">
        <f>S30/H30</f>
        <v>-0.86341441133270835</v>
      </c>
      <c r="U30" s="28">
        <f t="shared" si="16"/>
        <v>0</v>
      </c>
      <c r="V30" s="15">
        <v>0</v>
      </c>
      <c r="W30" s="28">
        <f t="shared" si="16"/>
        <v>0</v>
      </c>
      <c r="X30" s="15">
        <v>0</v>
      </c>
      <c r="Y30" s="28">
        <f t="shared" ref="Y30:AA30" si="17">Y31</f>
        <v>-9.7575699250000021</v>
      </c>
      <c r="Z30" s="15">
        <f>Y30/K30</f>
        <v>-0.86341441133270835</v>
      </c>
      <c r="AA30" s="28">
        <f t="shared" si="17"/>
        <v>-1.9515139849999978</v>
      </c>
      <c r="AB30" s="15">
        <f>AA30/L30</f>
        <v>-0.86341441133270813</v>
      </c>
      <c r="AC30" s="16" t="s">
        <v>34</v>
      </c>
      <c r="AK30" s="52"/>
      <c r="AL30" s="52"/>
    </row>
    <row r="31" spans="1:38" outlineLevel="1" x14ac:dyDescent="0.25">
      <c r="A31" s="12" t="s">
        <v>55</v>
      </c>
      <c r="B31" s="9" t="s">
        <v>56</v>
      </c>
      <c r="C31" s="13" t="s">
        <v>33</v>
      </c>
      <c r="D31" s="38">
        <f>D32</f>
        <v>65.198945679999994</v>
      </c>
      <c r="E31" s="38" t="str">
        <f t="shared" ref="E31" si="18">E32</f>
        <v>нд</v>
      </c>
      <c r="F31" s="38">
        <f t="shared" si="15"/>
        <v>51.637573809999992</v>
      </c>
      <c r="G31" s="38">
        <f t="shared" si="15"/>
        <v>13.561371870000002</v>
      </c>
      <c r="H31" s="38">
        <f t="shared" si="16"/>
        <v>13.56137187</v>
      </c>
      <c r="I31" s="38">
        <f t="shared" si="16"/>
        <v>0</v>
      </c>
      <c r="J31" s="38">
        <f t="shared" si="16"/>
        <v>0</v>
      </c>
      <c r="K31" s="38">
        <f t="shared" si="16"/>
        <v>11.301143225000002</v>
      </c>
      <c r="L31" s="38">
        <f t="shared" si="16"/>
        <v>2.260228644999998</v>
      </c>
      <c r="M31" s="38">
        <f t="shared" si="16"/>
        <v>1.8522879600000002</v>
      </c>
      <c r="N31" s="38">
        <f t="shared" si="16"/>
        <v>0</v>
      </c>
      <c r="O31" s="38">
        <f t="shared" si="16"/>
        <v>0</v>
      </c>
      <c r="P31" s="38">
        <f t="shared" si="16"/>
        <v>1.5435733</v>
      </c>
      <c r="Q31" s="38">
        <f t="shared" si="16"/>
        <v>0.30871466000000009</v>
      </c>
      <c r="R31" s="38">
        <f t="shared" si="16"/>
        <v>11.709083910000002</v>
      </c>
      <c r="S31" s="38">
        <f t="shared" si="16"/>
        <v>-11.70908391</v>
      </c>
      <c r="T31" s="18">
        <f>S31/H31</f>
        <v>-0.86341441133270835</v>
      </c>
      <c r="U31" s="28">
        <f t="shared" si="16"/>
        <v>0</v>
      </c>
      <c r="V31" s="18">
        <v>0</v>
      </c>
      <c r="W31" s="28">
        <f t="shared" si="16"/>
        <v>0</v>
      </c>
      <c r="X31" s="18">
        <v>0</v>
      </c>
      <c r="Y31" s="28">
        <f t="shared" si="16"/>
        <v>-9.7575699250000021</v>
      </c>
      <c r="Z31" s="18">
        <f>Y31/K31</f>
        <v>-0.86341441133270835</v>
      </c>
      <c r="AA31" s="28">
        <f t="shared" si="16"/>
        <v>-1.9515139849999978</v>
      </c>
      <c r="AB31" s="18">
        <f>AA31/L31</f>
        <v>-0.86341441133270813</v>
      </c>
      <c r="AC31" s="16" t="s">
        <v>34</v>
      </c>
      <c r="AK31" s="52"/>
      <c r="AL31" s="52"/>
    </row>
    <row r="32" spans="1:38" ht="31.5" outlineLevel="1" x14ac:dyDescent="0.25">
      <c r="A32" s="19" t="s">
        <v>55</v>
      </c>
      <c r="B32" s="77" t="s">
        <v>57</v>
      </c>
      <c r="C32" s="20" t="s">
        <v>58</v>
      </c>
      <c r="D32" s="39">
        <v>65.198945679999994</v>
      </c>
      <c r="E32" s="55" t="s">
        <v>34</v>
      </c>
      <c r="F32" s="40">
        <v>51.637573809999992</v>
      </c>
      <c r="G32" s="40">
        <v>13.561371870000002</v>
      </c>
      <c r="H32" s="40">
        <f>I32+J32+K32+L32</f>
        <v>13.56137187</v>
      </c>
      <c r="I32" s="40">
        <v>0</v>
      </c>
      <c r="J32" s="40">
        <v>0</v>
      </c>
      <c r="K32" s="40">
        <v>11.301143225000002</v>
      </c>
      <c r="L32" s="40">
        <v>2.260228644999998</v>
      </c>
      <c r="M32" s="40">
        <f>N32+O32+P32+Q32</f>
        <v>1.8522879600000002</v>
      </c>
      <c r="N32" s="40">
        <v>0</v>
      </c>
      <c r="O32" s="40">
        <v>0</v>
      </c>
      <c r="P32" s="40">
        <v>1.5435733</v>
      </c>
      <c r="Q32" s="40">
        <v>0.30871466000000009</v>
      </c>
      <c r="R32" s="40">
        <f>G32-M32</f>
        <v>11.709083910000002</v>
      </c>
      <c r="S32" s="40">
        <f>M32-H32</f>
        <v>-11.70908391</v>
      </c>
      <c r="T32" s="21">
        <f>S32/H32</f>
        <v>-0.86341441133270835</v>
      </c>
      <c r="U32" s="40">
        <f>N32-I32</f>
        <v>0</v>
      </c>
      <c r="V32" s="21">
        <v>0</v>
      </c>
      <c r="W32" s="40">
        <f>O32-J32</f>
        <v>0</v>
      </c>
      <c r="X32" s="21">
        <v>0</v>
      </c>
      <c r="Y32" s="40">
        <f>P32-K32</f>
        <v>-9.7575699250000021</v>
      </c>
      <c r="Z32" s="21">
        <f>Y32/K32</f>
        <v>-0.86341441133270835</v>
      </c>
      <c r="AA32" s="40">
        <f>Q32-L32</f>
        <v>-1.9515139849999978</v>
      </c>
      <c r="AB32" s="21">
        <f>AA32/L32</f>
        <v>-0.86341441133270813</v>
      </c>
      <c r="AC32" s="22" t="s">
        <v>34</v>
      </c>
      <c r="AK32" s="52"/>
      <c r="AL32" s="52"/>
    </row>
    <row r="33" spans="1:38" ht="31.5" outlineLevel="1" x14ac:dyDescent="0.25">
      <c r="A33" s="12" t="s">
        <v>59</v>
      </c>
      <c r="B33" s="9" t="s">
        <v>60</v>
      </c>
      <c r="C33" s="23" t="s">
        <v>33</v>
      </c>
      <c r="D33" s="38">
        <v>0</v>
      </c>
      <c r="E33" s="24" t="s">
        <v>34</v>
      </c>
      <c r="F33" s="28">
        <v>0</v>
      </c>
      <c r="G33" s="3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15">
        <v>0</v>
      </c>
      <c r="U33" s="28">
        <v>0</v>
      </c>
      <c r="V33" s="15">
        <v>0</v>
      </c>
      <c r="W33" s="28">
        <v>0</v>
      </c>
      <c r="X33" s="15">
        <v>0</v>
      </c>
      <c r="Y33" s="28">
        <v>0</v>
      </c>
      <c r="Z33" s="15">
        <v>0</v>
      </c>
      <c r="AA33" s="28">
        <v>0</v>
      </c>
      <c r="AB33" s="15">
        <v>0</v>
      </c>
      <c r="AC33" s="16" t="s">
        <v>34</v>
      </c>
      <c r="AK33" s="52"/>
      <c r="AL33" s="52"/>
    </row>
    <row r="34" spans="1:38" ht="47.25" outlineLevel="1" x14ac:dyDescent="0.25">
      <c r="A34" s="12" t="s">
        <v>61</v>
      </c>
      <c r="B34" s="9" t="s">
        <v>62</v>
      </c>
      <c r="C34" s="13" t="s">
        <v>33</v>
      </c>
      <c r="D34" s="38">
        <v>0</v>
      </c>
      <c r="E34" s="24" t="s">
        <v>34</v>
      </c>
      <c r="F34" s="28">
        <v>0</v>
      </c>
      <c r="G34" s="3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15">
        <v>0</v>
      </c>
      <c r="U34" s="28">
        <v>0</v>
      </c>
      <c r="V34" s="15">
        <v>0</v>
      </c>
      <c r="W34" s="28">
        <v>0</v>
      </c>
      <c r="X34" s="15">
        <v>0</v>
      </c>
      <c r="Y34" s="28">
        <v>0</v>
      </c>
      <c r="Z34" s="15">
        <v>0</v>
      </c>
      <c r="AA34" s="28">
        <v>0</v>
      </c>
      <c r="AB34" s="15">
        <v>0</v>
      </c>
      <c r="AC34" s="16" t="s">
        <v>34</v>
      </c>
      <c r="AK34" s="52"/>
      <c r="AL34" s="52"/>
    </row>
    <row r="35" spans="1:38" ht="31.5" outlineLevel="1" x14ac:dyDescent="0.25">
      <c r="A35" s="12" t="s">
        <v>63</v>
      </c>
      <c r="B35" s="9" t="s">
        <v>60</v>
      </c>
      <c r="C35" s="13" t="s">
        <v>33</v>
      </c>
      <c r="D35" s="38">
        <v>0</v>
      </c>
      <c r="E35" s="24" t="s">
        <v>34</v>
      </c>
      <c r="F35" s="28">
        <v>0</v>
      </c>
      <c r="G35" s="3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15">
        <v>0</v>
      </c>
      <c r="U35" s="28">
        <v>0</v>
      </c>
      <c r="V35" s="15">
        <v>0</v>
      </c>
      <c r="W35" s="28">
        <v>0</v>
      </c>
      <c r="X35" s="15">
        <v>0</v>
      </c>
      <c r="Y35" s="28">
        <v>0</v>
      </c>
      <c r="Z35" s="15">
        <v>0</v>
      </c>
      <c r="AA35" s="28">
        <v>0</v>
      </c>
      <c r="AB35" s="15">
        <v>0</v>
      </c>
      <c r="AC35" s="16" t="s">
        <v>34</v>
      </c>
      <c r="AK35" s="52"/>
      <c r="AL35" s="52"/>
    </row>
    <row r="36" spans="1:38" ht="31.5" outlineLevel="1" x14ac:dyDescent="0.25">
      <c r="A36" s="12" t="s">
        <v>64</v>
      </c>
      <c r="B36" s="9" t="s">
        <v>60</v>
      </c>
      <c r="C36" s="13" t="s">
        <v>33</v>
      </c>
      <c r="D36" s="38">
        <v>0</v>
      </c>
      <c r="E36" s="24" t="s">
        <v>34</v>
      </c>
      <c r="F36" s="28">
        <v>0</v>
      </c>
      <c r="G36" s="3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15">
        <v>0</v>
      </c>
      <c r="U36" s="28">
        <v>0</v>
      </c>
      <c r="V36" s="15">
        <v>0</v>
      </c>
      <c r="W36" s="28">
        <v>0</v>
      </c>
      <c r="X36" s="15">
        <v>0</v>
      </c>
      <c r="Y36" s="28">
        <v>0</v>
      </c>
      <c r="Z36" s="15">
        <v>0</v>
      </c>
      <c r="AA36" s="28">
        <v>0</v>
      </c>
      <c r="AB36" s="15">
        <v>0</v>
      </c>
      <c r="AC36" s="16" t="s">
        <v>34</v>
      </c>
      <c r="AK36" s="52"/>
      <c r="AL36" s="52"/>
    </row>
    <row r="37" spans="1:38" ht="47.25" outlineLevel="1" x14ac:dyDescent="0.25">
      <c r="A37" s="12" t="s">
        <v>65</v>
      </c>
      <c r="B37" s="9" t="s">
        <v>66</v>
      </c>
      <c r="C37" s="13" t="s">
        <v>33</v>
      </c>
      <c r="D37" s="38">
        <f>D38+D39+D40+D42+D43</f>
        <v>2285.4741200819999</v>
      </c>
      <c r="E37" s="38" t="s">
        <v>34</v>
      </c>
      <c r="F37" s="38">
        <f t="shared" ref="F37:S37" si="19">F38+F39+F40+F42+F43</f>
        <v>1542.6778161699997</v>
      </c>
      <c r="G37" s="38">
        <f t="shared" si="19"/>
        <v>742.7963039120001</v>
      </c>
      <c r="H37" s="28">
        <f t="shared" si="19"/>
        <v>111.71798379988824</v>
      </c>
      <c r="I37" s="28">
        <f t="shared" si="19"/>
        <v>0</v>
      </c>
      <c r="J37" s="28">
        <f t="shared" si="19"/>
        <v>0</v>
      </c>
      <c r="K37" s="28">
        <f t="shared" si="19"/>
        <v>73.712961533240275</v>
      </c>
      <c r="L37" s="28">
        <f t="shared" si="19"/>
        <v>38.005022266647984</v>
      </c>
      <c r="M37" s="28">
        <f t="shared" si="19"/>
        <v>69.774684880000009</v>
      </c>
      <c r="N37" s="28">
        <f t="shared" si="19"/>
        <v>0</v>
      </c>
      <c r="O37" s="28">
        <f t="shared" si="19"/>
        <v>0</v>
      </c>
      <c r="P37" s="28">
        <f t="shared" si="19"/>
        <v>28.149279199999999</v>
      </c>
      <c r="Q37" s="28">
        <f t="shared" si="19"/>
        <v>41.62540568</v>
      </c>
      <c r="R37" s="28">
        <f t="shared" si="19"/>
        <v>673.02161903199999</v>
      </c>
      <c r="S37" s="28">
        <f t="shared" si="19"/>
        <v>-41.94329891988825</v>
      </c>
      <c r="T37" s="15">
        <f t="shared" ref="T37:T40" si="20">S37/H37</f>
        <v>-0.37543909667236769</v>
      </c>
      <c r="U37" s="28">
        <f>U38+U39+U40+U42+U43</f>
        <v>0</v>
      </c>
      <c r="V37" s="15">
        <v>0</v>
      </c>
      <c r="W37" s="28">
        <f>W38+W39+W40+W42+W43</f>
        <v>0</v>
      </c>
      <c r="X37" s="15">
        <v>0</v>
      </c>
      <c r="Y37" s="28">
        <f>Y38+Y39+Y40+Y42+Y43</f>
        <v>-45.56368233324028</v>
      </c>
      <c r="Z37" s="15">
        <f t="shared" ref="Z37" si="21">Y37/K37</f>
        <v>-0.61812307341217998</v>
      </c>
      <c r="AA37" s="28">
        <f>AA38+AA39+AA40+AA42+AA43</f>
        <v>3.6203834133520196</v>
      </c>
      <c r="AB37" s="15">
        <f t="shared" ref="AB37:AB40" si="22">AA37/L37</f>
        <v>9.5260657603380872E-2</v>
      </c>
      <c r="AC37" s="16" t="s">
        <v>34</v>
      </c>
      <c r="AK37" s="52"/>
      <c r="AL37" s="52"/>
    </row>
    <row r="38" spans="1:38" ht="78.75" outlineLevel="1" x14ac:dyDescent="0.25">
      <c r="A38" s="12" t="s">
        <v>67</v>
      </c>
      <c r="B38" s="9" t="s">
        <v>68</v>
      </c>
      <c r="C38" s="13" t="s">
        <v>33</v>
      </c>
      <c r="D38" s="38">
        <v>0</v>
      </c>
      <c r="E38" s="24" t="s">
        <v>34</v>
      </c>
      <c r="F38" s="28">
        <v>0</v>
      </c>
      <c r="G38" s="3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15">
        <v>0</v>
      </c>
      <c r="U38" s="28">
        <v>0</v>
      </c>
      <c r="V38" s="15">
        <v>0</v>
      </c>
      <c r="W38" s="28">
        <v>0</v>
      </c>
      <c r="X38" s="15">
        <v>0</v>
      </c>
      <c r="Y38" s="28">
        <v>0</v>
      </c>
      <c r="Z38" s="15">
        <v>0</v>
      </c>
      <c r="AA38" s="28">
        <v>0</v>
      </c>
      <c r="AB38" s="15">
        <v>0</v>
      </c>
      <c r="AC38" s="16" t="s">
        <v>34</v>
      </c>
      <c r="AK38" s="52"/>
      <c r="AL38" s="52"/>
    </row>
    <row r="39" spans="1:38" ht="78.75" outlineLevel="1" x14ac:dyDescent="0.25">
      <c r="A39" s="12" t="s">
        <v>69</v>
      </c>
      <c r="B39" s="9" t="s">
        <v>70</v>
      </c>
      <c r="C39" s="13" t="s">
        <v>33</v>
      </c>
      <c r="D39" s="41">
        <v>0</v>
      </c>
      <c r="E39" s="24" t="s">
        <v>34</v>
      </c>
      <c r="F39" s="28">
        <v>0</v>
      </c>
      <c r="G39" s="3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15">
        <v>0</v>
      </c>
      <c r="U39" s="28">
        <v>0</v>
      </c>
      <c r="V39" s="15">
        <v>0</v>
      </c>
      <c r="W39" s="28">
        <v>0</v>
      </c>
      <c r="X39" s="15">
        <v>0</v>
      </c>
      <c r="Y39" s="28">
        <v>0</v>
      </c>
      <c r="Z39" s="15">
        <v>0</v>
      </c>
      <c r="AA39" s="28">
        <v>0</v>
      </c>
      <c r="AB39" s="15">
        <v>0</v>
      </c>
      <c r="AC39" s="16" t="s">
        <v>34</v>
      </c>
      <c r="AK39" s="52"/>
      <c r="AL39" s="52"/>
    </row>
    <row r="40" spans="1:38" ht="63" outlineLevel="1" x14ac:dyDescent="0.25">
      <c r="A40" s="12" t="s">
        <v>71</v>
      </c>
      <c r="B40" s="9" t="s">
        <v>72</v>
      </c>
      <c r="C40" s="13" t="s">
        <v>33</v>
      </c>
      <c r="D40" s="38">
        <f>SUM(D41:D41)</f>
        <v>1.9298012099999999</v>
      </c>
      <c r="E40" s="24" t="s">
        <v>34</v>
      </c>
      <c r="F40" s="28">
        <f>SUM(F41:F41)</f>
        <v>4.1042100000000005E-3</v>
      </c>
      <c r="G40" s="38">
        <f t="shared" ref="G40:S40" si="23">SUM(G41:G41)</f>
        <v>1.925697</v>
      </c>
      <c r="H40" s="28">
        <f t="shared" si="23"/>
        <v>1.925697</v>
      </c>
      <c r="I40" s="28">
        <f t="shared" si="23"/>
        <v>0</v>
      </c>
      <c r="J40" s="28">
        <f t="shared" si="23"/>
        <v>0</v>
      </c>
      <c r="K40" s="28">
        <f t="shared" si="23"/>
        <v>0</v>
      </c>
      <c r="L40" s="28">
        <f t="shared" si="23"/>
        <v>1.925697</v>
      </c>
      <c r="M40" s="28">
        <f t="shared" si="23"/>
        <v>1.925697</v>
      </c>
      <c r="N40" s="28">
        <f t="shared" si="23"/>
        <v>0</v>
      </c>
      <c r="O40" s="28">
        <f t="shared" si="23"/>
        <v>0</v>
      </c>
      <c r="P40" s="28">
        <f t="shared" si="23"/>
        <v>0</v>
      </c>
      <c r="Q40" s="28">
        <f t="shared" si="23"/>
        <v>1.925697</v>
      </c>
      <c r="R40" s="28">
        <f t="shared" si="23"/>
        <v>0</v>
      </c>
      <c r="S40" s="28">
        <f t="shared" si="23"/>
        <v>0</v>
      </c>
      <c r="T40" s="15">
        <f t="shared" si="20"/>
        <v>0</v>
      </c>
      <c r="U40" s="28">
        <f>SUM(U41:U41)</f>
        <v>0</v>
      </c>
      <c r="V40" s="15">
        <v>0</v>
      </c>
      <c r="W40" s="28">
        <f>SUM(W41:W41)</f>
        <v>0</v>
      </c>
      <c r="X40" s="15">
        <v>0</v>
      </c>
      <c r="Y40" s="28">
        <f>SUM(Y41:Y41)</f>
        <v>0</v>
      </c>
      <c r="Z40" s="15">
        <v>0</v>
      </c>
      <c r="AA40" s="28">
        <f>SUM(AA41:AA41)</f>
        <v>0</v>
      </c>
      <c r="AB40" s="15">
        <f t="shared" si="22"/>
        <v>0</v>
      </c>
      <c r="AC40" s="16" t="s">
        <v>34</v>
      </c>
      <c r="AK40" s="52"/>
      <c r="AL40" s="52"/>
    </row>
    <row r="41" spans="1:38" ht="78.75" outlineLevel="1" x14ac:dyDescent="0.25">
      <c r="A41" s="53" t="s">
        <v>71</v>
      </c>
      <c r="B41" s="77" t="s">
        <v>73</v>
      </c>
      <c r="C41" s="54" t="s">
        <v>74</v>
      </c>
      <c r="D41" s="39">
        <v>1.9298012099999999</v>
      </c>
      <c r="E41" s="55" t="s">
        <v>34</v>
      </c>
      <c r="F41" s="40">
        <v>4.1042100000000005E-3</v>
      </c>
      <c r="G41" s="39">
        <v>1.925697</v>
      </c>
      <c r="H41" s="40">
        <f>I41+J41+K41+L41</f>
        <v>1.925697</v>
      </c>
      <c r="I41" s="40">
        <v>0</v>
      </c>
      <c r="J41" s="40">
        <v>0</v>
      </c>
      <c r="K41" s="40">
        <v>0</v>
      </c>
      <c r="L41" s="40">
        <v>1.925697</v>
      </c>
      <c r="M41" s="40">
        <f>N41+O41+P41+Q41</f>
        <v>1.925697</v>
      </c>
      <c r="N41" s="40">
        <v>0</v>
      </c>
      <c r="O41" s="40">
        <v>0</v>
      </c>
      <c r="P41" s="40">
        <v>0</v>
      </c>
      <c r="Q41" s="40">
        <v>1.925697</v>
      </c>
      <c r="R41" s="40">
        <f>G41-M41</f>
        <v>0</v>
      </c>
      <c r="S41" s="40">
        <f>M41-H41</f>
        <v>0</v>
      </c>
      <c r="T41" s="21">
        <f>S41/H41</f>
        <v>0</v>
      </c>
      <c r="U41" s="40">
        <f>N41-I41</f>
        <v>0</v>
      </c>
      <c r="V41" s="21">
        <v>0</v>
      </c>
      <c r="W41" s="40">
        <f>O41-J41</f>
        <v>0</v>
      </c>
      <c r="X41" s="21">
        <v>0</v>
      </c>
      <c r="Y41" s="40">
        <f>P41-K41</f>
        <v>0</v>
      </c>
      <c r="Z41" s="21">
        <v>0</v>
      </c>
      <c r="AA41" s="40">
        <f>Q41-L41</f>
        <v>0</v>
      </c>
      <c r="AB41" s="21">
        <f>AA41/L41</f>
        <v>0</v>
      </c>
      <c r="AC41" s="22" t="s">
        <v>34</v>
      </c>
      <c r="AK41" s="52"/>
      <c r="AL41" s="52"/>
    </row>
    <row r="42" spans="1:38" ht="94.5" outlineLevel="1" x14ac:dyDescent="0.25">
      <c r="A42" s="12" t="s">
        <v>75</v>
      </c>
      <c r="B42" s="9" t="s">
        <v>76</v>
      </c>
      <c r="C42" s="13" t="s">
        <v>33</v>
      </c>
      <c r="D42" s="38">
        <v>0</v>
      </c>
      <c r="E42" s="24" t="s">
        <v>34</v>
      </c>
      <c r="F42" s="28">
        <v>0</v>
      </c>
      <c r="G42" s="38">
        <v>0</v>
      </c>
      <c r="H42" s="28">
        <v>0</v>
      </c>
      <c r="I42" s="38">
        <v>0</v>
      </c>
      <c r="J42" s="28">
        <v>0</v>
      </c>
      <c r="K42" s="38">
        <v>0</v>
      </c>
      <c r="L42" s="28">
        <v>0</v>
      </c>
      <c r="M42" s="38">
        <v>0</v>
      </c>
      <c r="N42" s="28">
        <v>0</v>
      </c>
      <c r="O42" s="38">
        <v>0</v>
      </c>
      <c r="P42" s="28">
        <v>0</v>
      </c>
      <c r="Q42" s="38">
        <v>0</v>
      </c>
      <c r="R42" s="28">
        <v>0</v>
      </c>
      <c r="S42" s="38">
        <v>0</v>
      </c>
      <c r="T42" s="15">
        <v>0</v>
      </c>
      <c r="U42" s="28">
        <v>0</v>
      </c>
      <c r="V42" s="15">
        <v>0</v>
      </c>
      <c r="W42" s="28">
        <v>0</v>
      </c>
      <c r="X42" s="15">
        <v>0</v>
      </c>
      <c r="Y42" s="28">
        <v>0</v>
      </c>
      <c r="Z42" s="15">
        <v>0</v>
      </c>
      <c r="AA42" s="28">
        <v>0</v>
      </c>
      <c r="AB42" s="15">
        <v>0</v>
      </c>
      <c r="AC42" s="22" t="s">
        <v>34</v>
      </c>
      <c r="AK42" s="52"/>
      <c r="AL42" s="52"/>
    </row>
    <row r="43" spans="1:38" ht="78.75" outlineLevel="1" x14ac:dyDescent="0.25">
      <c r="A43" s="12" t="s">
        <v>77</v>
      </c>
      <c r="B43" s="9" t="s">
        <v>78</v>
      </c>
      <c r="C43" s="13" t="s">
        <v>33</v>
      </c>
      <c r="D43" s="42">
        <f>SUM(D44:D47)</f>
        <v>2283.5443188720001</v>
      </c>
      <c r="E43" s="24" t="s">
        <v>34</v>
      </c>
      <c r="F43" s="28">
        <f t="shared" ref="F43:S43" si="24">SUM(F44:F47)</f>
        <v>1542.6737119599998</v>
      </c>
      <c r="G43" s="28">
        <f t="shared" si="24"/>
        <v>740.87060691200008</v>
      </c>
      <c r="H43" s="28">
        <f t="shared" si="24"/>
        <v>109.79228679988825</v>
      </c>
      <c r="I43" s="28">
        <f t="shared" si="24"/>
        <v>0</v>
      </c>
      <c r="J43" s="28">
        <f t="shared" si="24"/>
        <v>0</v>
      </c>
      <c r="K43" s="28">
        <f t="shared" si="24"/>
        <v>73.712961533240275</v>
      </c>
      <c r="L43" s="28">
        <f t="shared" si="24"/>
        <v>36.079325266647984</v>
      </c>
      <c r="M43" s="28">
        <f t="shared" si="24"/>
        <v>67.84898788000001</v>
      </c>
      <c r="N43" s="28">
        <f t="shared" si="24"/>
        <v>0</v>
      </c>
      <c r="O43" s="28">
        <f t="shared" si="24"/>
        <v>0</v>
      </c>
      <c r="P43" s="28">
        <f t="shared" si="24"/>
        <v>28.149279199999999</v>
      </c>
      <c r="Q43" s="28">
        <f t="shared" si="24"/>
        <v>39.699708680000001</v>
      </c>
      <c r="R43" s="28">
        <f t="shared" si="24"/>
        <v>673.02161903199999</v>
      </c>
      <c r="S43" s="28">
        <f t="shared" si="24"/>
        <v>-41.94329891988825</v>
      </c>
      <c r="T43" s="15">
        <f>S43/H43</f>
        <v>-0.38202409424567102</v>
      </c>
      <c r="U43" s="28">
        <v>0</v>
      </c>
      <c r="V43" s="15">
        <v>0</v>
      </c>
      <c r="W43" s="28">
        <f>SUM(W44:W47)</f>
        <v>0</v>
      </c>
      <c r="X43" s="15">
        <v>0</v>
      </c>
      <c r="Y43" s="28">
        <f>SUM(Y44:Y47)</f>
        <v>-45.56368233324028</v>
      </c>
      <c r="Z43" s="15">
        <f>Y43/K43</f>
        <v>-0.61812307341217998</v>
      </c>
      <c r="AA43" s="28">
        <f>SUM(AA44:AA47)</f>
        <v>3.6203834133520196</v>
      </c>
      <c r="AB43" s="15">
        <f>AA43/L43</f>
        <v>0.10034509754811659</v>
      </c>
      <c r="AC43" s="22" t="s">
        <v>34</v>
      </c>
      <c r="AK43" s="52"/>
      <c r="AL43" s="52"/>
    </row>
    <row r="44" spans="1:38" ht="31.5" outlineLevel="1" x14ac:dyDescent="0.25">
      <c r="A44" s="53" t="s">
        <v>77</v>
      </c>
      <c r="B44" s="77" t="s">
        <v>79</v>
      </c>
      <c r="C44" s="55" t="s">
        <v>80</v>
      </c>
      <c r="D44" s="56">
        <v>991.10269060999997</v>
      </c>
      <c r="E44" s="55" t="s">
        <v>34</v>
      </c>
      <c r="F44" s="40">
        <v>749.0065652799999</v>
      </c>
      <c r="G44" s="39">
        <v>242.09612533000006</v>
      </c>
      <c r="H44" s="40">
        <f t="shared" ref="H44:H47" si="25">I44+J44+K44+L44</f>
        <v>-11.19793284</v>
      </c>
      <c r="I44" s="40">
        <v>0</v>
      </c>
      <c r="J44" s="40">
        <v>0</v>
      </c>
      <c r="K44" s="40">
        <v>-0.74094558333333305</v>
      </c>
      <c r="L44" s="40">
        <v>-10.456987256666666</v>
      </c>
      <c r="M44" s="40">
        <f t="shared" ref="M44:M47" si="26">N44+O44+P44+Q44</f>
        <v>-11.19793284</v>
      </c>
      <c r="N44" s="40">
        <v>0</v>
      </c>
      <c r="O44" s="40">
        <v>0</v>
      </c>
      <c r="P44" s="40">
        <v>-0.75350399000000001</v>
      </c>
      <c r="Q44" s="40">
        <v>-10.44442885</v>
      </c>
      <c r="R44" s="40">
        <f t="shared" ref="R44:R47" si="27">G44-M44</f>
        <v>253.29405817000006</v>
      </c>
      <c r="S44" s="40">
        <f t="shared" ref="S44:S47" si="28">M44-H44</f>
        <v>0</v>
      </c>
      <c r="T44" s="21">
        <f t="shared" ref="T44:T47" si="29">S44/H44</f>
        <v>0</v>
      </c>
      <c r="U44" s="40">
        <f t="shared" ref="U44:U47" si="30">N44-I44</f>
        <v>0</v>
      </c>
      <c r="V44" s="21">
        <v>0</v>
      </c>
      <c r="W44" s="40">
        <f t="shared" ref="W44:W47" si="31">O44-J44</f>
        <v>0</v>
      </c>
      <c r="X44" s="21">
        <v>0</v>
      </c>
      <c r="Y44" s="40">
        <f t="shared" ref="Y44:Y47" si="32">P44-K44</f>
        <v>-1.2558406666666966E-2</v>
      </c>
      <c r="Z44" s="21">
        <f t="shared" ref="Z44:Z47" si="33">Y44/K44</f>
        <v>1.6949161921135644E-2</v>
      </c>
      <c r="AA44" s="40">
        <f t="shared" ref="AA44:AA47" si="34">Q44-L44</f>
        <v>1.2558406666666855E-2</v>
      </c>
      <c r="AB44" s="21">
        <f t="shared" ref="AB44:AB47" si="35">AA44/L44</f>
        <v>-1.2009583982863195E-3</v>
      </c>
      <c r="AC44" s="22" t="s">
        <v>34</v>
      </c>
      <c r="AK44" s="52"/>
      <c r="AL44" s="52"/>
    </row>
    <row r="45" spans="1:38" ht="63" outlineLevel="1" x14ac:dyDescent="0.25">
      <c r="A45" s="53" t="s">
        <v>77</v>
      </c>
      <c r="B45" s="77" t="s">
        <v>81</v>
      </c>
      <c r="C45" s="55" t="s">
        <v>82</v>
      </c>
      <c r="D45" s="39">
        <v>137.00977119000001</v>
      </c>
      <c r="E45" s="55" t="s">
        <v>34</v>
      </c>
      <c r="F45" s="40">
        <v>136.30163002</v>
      </c>
      <c r="G45" s="39">
        <v>0.70814117000000465</v>
      </c>
      <c r="H45" s="40">
        <f t="shared" si="25"/>
        <v>0.7081411700000001</v>
      </c>
      <c r="I45" s="40">
        <v>0</v>
      </c>
      <c r="J45" s="40">
        <v>0</v>
      </c>
      <c r="K45" s="40">
        <v>0</v>
      </c>
      <c r="L45" s="40">
        <v>0.7081411700000001</v>
      </c>
      <c r="M45" s="40">
        <f t="shared" si="26"/>
        <v>0.70814116999999999</v>
      </c>
      <c r="N45" s="40">
        <v>0</v>
      </c>
      <c r="O45" s="40">
        <v>0</v>
      </c>
      <c r="P45" s="40">
        <v>0</v>
      </c>
      <c r="Q45" s="40">
        <v>0.70814116999999999</v>
      </c>
      <c r="R45" s="40">
        <f t="shared" si="27"/>
        <v>4.6629367034256575E-15</v>
      </c>
      <c r="S45" s="40">
        <f t="shared" si="28"/>
        <v>0</v>
      </c>
      <c r="T45" s="21">
        <f t="shared" si="29"/>
        <v>0</v>
      </c>
      <c r="U45" s="40">
        <f t="shared" si="30"/>
        <v>0</v>
      </c>
      <c r="V45" s="21">
        <v>0</v>
      </c>
      <c r="W45" s="40">
        <f t="shared" si="31"/>
        <v>0</v>
      </c>
      <c r="X45" s="21">
        <v>0</v>
      </c>
      <c r="Y45" s="40">
        <f t="shared" si="32"/>
        <v>0</v>
      </c>
      <c r="Z45" s="21">
        <v>0</v>
      </c>
      <c r="AA45" s="40">
        <f t="shared" si="34"/>
        <v>0</v>
      </c>
      <c r="AB45" s="21">
        <f t="shared" si="35"/>
        <v>0</v>
      </c>
      <c r="AC45" s="22" t="s">
        <v>34</v>
      </c>
      <c r="AK45" s="52"/>
      <c r="AL45" s="52"/>
    </row>
    <row r="46" spans="1:38" ht="31.5" outlineLevel="1" x14ac:dyDescent="0.25">
      <c r="A46" s="57" t="s">
        <v>77</v>
      </c>
      <c r="B46" s="77" t="s">
        <v>83</v>
      </c>
      <c r="C46" s="58" t="s">
        <v>84</v>
      </c>
      <c r="D46" s="39">
        <v>373.08680578999997</v>
      </c>
      <c r="E46" s="55" t="s">
        <v>34</v>
      </c>
      <c r="F46" s="40">
        <v>374.49566898</v>
      </c>
      <c r="G46" s="39">
        <v>-1.4088631899999982</v>
      </c>
      <c r="H46" s="40">
        <f t="shared" si="25"/>
        <v>-1.4088631899999999</v>
      </c>
      <c r="I46" s="40">
        <v>0</v>
      </c>
      <c r="J46" s="40">
        <v>0</v>
      </c>
      <c r="K46" s="40">
        <v>0</v>
      </c>
      <c r="L46" s="40">
        <v>-1.4088631899999999</v>
      </c>
      <c r="M46" s="40">
        <f t="shared" si="26"/>
        <v>-1.4088631899999999</v>
      </c>
      <c r="N46" s="40">
        <v>0</v>
      </c>
      <c r="O46" s="40">
        <v>0</v>
      </c>
      <c r="P46" s="40">
        <v>0</v>
      </c>
      <c r="Q46" s="40">
        <v>-1.4088631899999999</v>
      </c>
      <c r="R46" s="40">
        <f t="shared" si="27"/>
        <v>1.7763568394002505E-15</v>
      </c>
      <c r="S46" s="40">
        <f t="shared" si="28"/>
        <v>0</v>
      </c>
      <c r="T46" s="21">
        <f t="shared" si="29"/>
        <v>0</v>
      </c>
      <c r="U46" s="40">
        <f t="shared" si="30"/>
        <v>0</v>
      </c>
      <c r="V46" s="21">
        <v>0</v>
      </c>
      <c r="W46" s="40">
        <f t="shared" si="31"/>
        <v>0</v>
      </c>
      <c r="X46" s="21">
        <v>0</v>
      </c>
      <c r="Y46" s="40">
        <f t="shared" si="32"/>
        <v>0</v>
      </c>
      <c r="Z46" s="21">
        <v>0</v>
      </c>
      <c r="AA46" s="40">
        <f t="shared" si="34"/>
        <v>0</v>
      </c>
      <c r="AB46" s="21">
        <f t="shared" si="35"/>
        <v>0</v>
      </c>
      <c r="AC46" s="22" t="s">
        <v>34</v>
      </c>
      <c r="AK46" s="52"/>
      <c r="AL46" s="52"/>
    </row>
    <row r="47" spans="1:38" ht="47.25" outlineLevel="1" x14ac:dyDescent="0.25">
      <c r="A47" s="53" t="s">
        <v>77</v>
      </c>
      <c r="B47" s="77" t="s">
        <v>85</v>
      </c>
      <c r="C47" s="55" t="s">
        <v>86</v>
      </c>
      <c r="D47" s="39">
        <v>782.34505128199999</v>
      </c>
      <c r="E47" s="55" t="s">
        <v>34</v>
      </c>
      <c r="F47" s="40">
        <v>282.86984768000002</v>
      </c>
      <c r="G47" s="39">
        <v>499.47520360199997</v>
      </c>
      <c r="H47" s="40">
        <f t="shared" si="25"/>
        <v>121.69094165988825</v>
      </c>
      <c r="I47" s="40">
        <v>0</v>
      </c>
      <c r="J47" s="40">
        <v>0</v>
      </c>
      <c r="K47" s="40">
        <v>74.453907116573603</v>
      </c>
      <c r="L47" s="40">
        <v>47.23703454331465</v>
      </c>
      <c r="M47" s="40">
        <f t="shared" si="26"/>
        <v>79.747642740000003</v>
      </c>
      <c r="N47" s="40">
        <v>0</v>
      </c>
      <c r="O47" s="40">
        <v>0</v>
      </c>
      <c r="P47" s="40">
        <v>28.902783189999997</v>
      </c>
      <c r="Q47" s="40">
        <v>50.844859550000002</v>
      </c>
      <c r="R47" s="40">
        <f t="shared" si="27"/>
        <v>419.72756086199996</v>
      </c>
      <c r="S47" s="40">
        <f t="shared" si="28"/>
        <v>-41.94329891988825</v>
      </c>
      <c r="T47" s="21">
        <f t="shared" si="29"/>
        <v>-0.34467067431456644</v>
      </c>
      <c r="U47" s="40">
        <f t="shared" si="30"/>
        <v>0</v>
      </c>
      <c r="V47" s="21">
        <v>0</v>
      </c>
      <c r="W47" s="40">
        <f t="shared" si="31"/>
        <v>0</v>
      </c>
      <c r="X47" s="21">
        <v>0</v>
      </c>
      <c r="Y47" s="40">
        <f t="shared" si="32"/>
        <v>-45.551123926573609</v>
      </c>
      <c r="Z47" s="21">
        <f t="shared" si="33"/>
        <v>-0.61180300256443931</v>
      </c>
      <c r="AA47" s="40">
        <f t="shared" si="34"/>
        <v>3.6078250066853528</v>
      </c>
      <c r="AB47" s="21">
        <f t="shared" si="35"/>
        <v>7.6377042749732907E-2</v>
      </c>
      <c r="AC47" s="22" t="s">
        <v>87</v>
      </c>
      <c r="AK47" s="52"/>
      <c r="AL47" s="52"/>
    </row>
    <row r="48" spans="1:38" ht="31.5" outlineLevel="1" x14ac:dyDescent="0.25">
      <c r="A48" s="12" t="s">
        <v>88</v>
      </c>
      <c r="B48" s="9" t="s">
        <v>89</v>
      </c>
      <c r="C48" s="13" t="s">
        <v>33</v>
      </c>
      <c r="D48" s="38">
        <v>0</v>
      </c>
      <c r="E48" s="24" t="s">
        <v>34</v>
      </c>
      <c r="F48" s="28">
        <v>0</v>
      </c>
      <c r="G48" s="3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15">
        <v>0</v>
      </c>
      <c r="U48" s="28">
        <v>0</v>
      </c>
      <c r="V48" s="15">
        <v>0</v>
      </c>
      <c r="W48" s="28">
        <v>0</v>
      </c>
      <c r="X48" s="15">
        <v>0</v>
      </c>
      <c r="Y48" s="28">
        <v>0</v>
      </c>
      <c r="Z48" s="15">
        <v>0</v>
      </c>
      <c r="AA48" s="28">
        <v>0</v>
      </c>
      <c r="AB48" s="15">
        <v>0</v>
      </c>
      <c r="AC48" s="22" t="s">
        <v>34</v>
      </c>
      <c r="AK48" s="52"/>
      <c r="AL48" s="52"/>
    </row>
    <row r="49" spans="1:38" s="48" customFormat="1" ht="63" outlineLevel="1" x14ac:dyDescent="0.25">
      <c r="A49" s="12" t="s">
        <v>90</v>
      </c>
      <c r="B49" s="9" t="s">
        <v>91</v>
      </c>
      <c r="C49" s="13" t="s">
        <v>33</v>
      </c>
      <c r="D49" s="38">
        <f>D50+D53+D58+D60</f>
        <v>1733.0646109082982</v>
      </c>
      <c r="E49" s="24" t="s">
        <v>34</v>
      </c>
      <c r="F49" s="28">
        <f t="shared" ref="F49:S49" si="36">F50+F53+F58+F60</f>
        <v>449.57503405</v>
      </c>
      <c r="G49" s="38">
        <f t="shared" si="36"/>
        <v>1283.4895768582983</v>
      </c>
      <c r="H49" s="28">
        <f t="shared" si="36"/>
        <v>988.48412530293604</v>
      </c>
      <c r="I49" s="28">
        <f t="shared" si="36"/>
        <v>0</v>
      </c>
      <c r="J49" s="28">
        <f t="shared" si="36"/>
        <v>0</v>
      </c>
      <c r="K49" s="28">
        <f t="shared" si="36"/>
        <v>826.99441165161011</v>
      </c>
      <c r="L49" s="28">
        <f t="shared" si="36"/>
        <v>161.48971365132593</v>
      </c>
      <c r="M49" s="28">
        <f t="shared" si="36"/>
        <v>670.21762027999989</v>
      </c>
      <c r="N49" s="28">
        <f t="shared" si="36"/>
        <v>0</v>
      </c>
      <c r="O49" s="28">
        <f t="shared" si="36"/>
        <v>0</v>
      </c>
      <c r="P49" s="28">
        <f t="shared" si="36"/>
        <v>561.47751633000007</v>
      </c>
      <c r="Q49" s="28">
        <f t="shared" si="36"/>
        <v>108.74010394999995</v>
      </c>
      <c r="R49" s="28">
        <f t="shared" si="36"/>
        <v>613.35358194829826</v>
      </c>
      <c r="S49" s="28">
        <f t="shared" si="36"/>
        <v>-318.34813039293613</v>
      </c>
      <c r="T49" s="15">
        <f t="shared" ref="T49:T52" si="37">S49/H49</f>
        <v>-0.32205689726719028</v>
      </c>
      <c r="U49" s="28">
        <f>U50+U53+U58+U60</f>
        <v>0</v>
      </c>
      <c r="V49" s="15">
        <v>0</v>
      </c>
      <c r="W49" s="28">
        <f>W50+W53+W58+W60</f>
        <v>0</v>
      </c>
      <c r="X49" s="15">
        <v>0</v>
      </c>
      <c r="Y49" s="28">
        <f>Y50+Y53+Y58+Y60</f>
        <v>-265.59852069161019</v>
      </c>
      <c r="Z49" s="15">
        <f t="shared" ref="Z49:Z52" si="38">Y49/K49</f>
        <v>-0.32116120369081708</v>
      </c>
      <c r="AA49" s="28">
        <f>AA50+AA53+AA58+AA60</f>
        <v>-52.749609701325966</v>
      </c>
      <c r="AB49" s="15">
        <f t="shared" ref="AB49:AB52" si="39">AA49/L49</f>
        <v>-0.32664377506556352</v>
      </c>
      <c r="AC49" s="22" t="s">
        <v>34</v>
      </c>
      <c r="AD49" s="45"/>
      <c r="AH49" s="45"/>
      <c r="AI49" s="45"/>
      <c r="AK49" s="52"/>
      <c r="AL49" s="52"/>
    </row>
    <row r="50" spans="1:38" ht="31.5" outlineLevel="1" x14ac:dyDescent="0.25">
      <c r="A50" s="12" t="s">
        <v>92</v>
      </c>
      <c r="B50" s="9" t="s">
        <v>93</v>
      </c>
      <c r="C50" s="13" t="s">
        <v>33</v>
      </c>
      <c r="D50" s="38">
        <f>SUM(D51:D52)</f>
        <v>490.54306573200006</v>
      </c>
      <c r="E50" s="24" t="s">
        <v>34</v>
      </c>
      <c r="F50" s="28">
        <f t="shared" ref="F50:S50" si="40">SUM(F51:F52)</f>
        <v>9.5300784499999995</v>
      </c>
      <c r="G50" s="38">
        <f t="shared" si="40"/>
        <v>481.01298728200004</v>
      </c>
      <c r="H50" s="28">
        <f t="shared" si="40"/>
        <v>339.88231629793228</v>
      </c>
      <c r="I50" s="28">
        <f t="shared" si="40"/>
        <v>0</v>
      </c>
      <c r="J50" s="28">
        <f t="shared" si="40"/>
        <v>0</v>
      </c>
      <c r="K50" s="28">
        <f t="shared" si="40"/>
        <v>284.07464367661026</v>
      </c>
      <c r="L50" s="28">
        <f t="shared" si="40"/>
        <v>55.807672621322041</v>
      </c>
      <c r="M50" s="28">
        <f t="shared" si="40"/>
        <v>354.47662608999997</v>
      </c>
      <c r="N50" s="28">
        <f t="shared" si="40"/>
        <v>0</v>
      </c>
      <c r="O50" s="28">
        <f t="shared" si="40"/>
        <v>0</v>
      </c>
      <c r="P50" s="28">
        <f t="shared" si="40"/>
        <v>296.17023492000004</v>
      </c>
      <c r="Q50" s="28">
        <f t="shared" si="40"/>
        <v>58.306391169999941</v>
      </c>
      <c r="R50" s="28">
        <f t="shared" si="40"/>
        <v>126.53636119200004</v>
      </c>
      <c r="S50" s="28">
        <f t="shared" si="40"/>
        <v>14.594309792067705</v>
      </c>
      <c r="T50" s="15">
        <f t="shared" si="37"/>
        <v>4.2939303082996233E-2</v>
      </c>
      <c r="U50" s="28">
        <f>SUM(U51:U52)</f>
        <v>0</v>
      </c>
      <c r="V50" s="15">
        <v>0</v>
      </c>
      <c r="W50" s="28">
        <f>SUM(W51:W52)</f>
        <v>0</v>
      </c>
      <c r="X50" s="15">
        <v>0</v>
      </c>
      <c r="Y50" s="28">
        <f>SUM(Y51:Y52)</f>
        <v>12.095591243389791</v>
      </c>
      <c r="Z50" s="15">
        <f t="shared" si="38"/>
        <v>4.2578919001160044E-2</v>
      </c>
      <c r="AA50" s="28">
        <f>SUM(AA51:AA52)</f>
        <v>2.4987185486779033</v>
      </c>
      <c r="AB50" s="15">
        <f t="shared" si="39"/>
        <v>4.4773745818657125E-2</v>
      </c>
      <c r="AC50" s="22" t="s">
        <v>34</v>
      </c>
      <c r="AK50" s="52"/>
      <c r="AL50" s="52"/>
    </row>
    <row r="51" spans="1:38" ht="29.25" customHeight="1" outlineLevel="1" x14ac:dyDescent="0.25">
      <c r="A51" s="57" t="s">
        <v>92</v>
      </c>
      <c r="B51" s="77" t="s">
        <v>94</v>
      </c>
      <c r="C51" s="56" t="s">
        <v>95</v>
      </c>
      <c r="D51" s="39">
        <v>254.36292960800003</v>
      </c>
      <c r="E51" s="55" t="s">
        <v>34</v>
      </c>
      <c r="F51" s="40">
        <v>9.5300784499999995</v>
      </c>
      <c r="G51" s="39">
        <v>244.83285115800004</v>
      </c>
      <c r="H51" s="40">
        <f t="shared" ref="H51:H52" si="41">I51+J51+K51+L51</f>
        <v>224.43881779393229</v>
      </c>
      <c r="I51" s="40">
        <v>0</v>
      </c>
      <c r="J51" s="40">
        <v>0</v>
      </c>
      <c r="K51" s="40">
        <v>187.58372825661024</v>
      </c>
      <c r="L51" s="40">
        <v>36.855089537322044</v>
      </c>
      <c r="M51" s="40">
        <f t="shared" ref="M51:M52" si="42">N51+O51+P51+Q51</f>
        <v>234.02106028000003</v>
      </c>
      <c r="N51" s="40">
        <v>0</v>
      </c>
      <c r="O51" s="40">
        <v>0</v>
      </c>
      <c r="P51" s="40">
        <v>195.54028832000003</v>
      </c>
      <c r="Q51" s="40">
        <v>38.480771959999984</v>
      </c>
      <c r="R51" s="40">
        <f t="shared" ref="R51:R52" si="43">G51-M51</f>
        <v>10.811790878000011</v>
      </c>
      <c r="S51" s="40">
        <f t="shared" ref="S51:S52" si="44">M51-H51</f>
        <v>9.5822424860677415</v>
      </c>
      <c r="T51" s="21">
        <f t="shared" si="37"/>
        <v>4.2694229903071597E-2</v>
      </c>
      <c r="U51" s="40">
        <f t="shared" ref="U51:U52" si="45">N51-I51</f>
        <v>0</v>
      </c>
      <c r="V51" s="21">
        <v>0</v>
      </c>
      <c r="W51" s="40">
        <f t="shared" ref="W51:W52" si="46">O51-J51</f>
        <v>0</v>
      </c>
      <c r="X51" s="21">
        <v>0</v>
      </c>
      <c r="Y51" s="40">
        <f t="shared" ref="Y51:Y52" si="47">P51-K51</f>
        <v>7.9565600633897873</v>
      </c>
      <c r="Z51" s="21">
        <f t="shared" si="38"/>
        <v>4.24160460895915E-2</v>
      </c>
      <c r="AA51" s="40">
        <f t="shared" ref="AA51:AA52" si="48">Q51-L51</f>
        <v>1.6256824226779401</v>
      </c>
      <c r="AB51" s="21">
        <f t="shared" si="39"/>
        <v>4.4110120015626614E-2</v>
      </c>
      <c r="AC51" s="22" t="s">
        <v>96</v>
      </c>
      <c r="AK51" s="52"/>
      <c r="AL51" s="52"/>
    </row>
    <row r="52" spans="1:38" ht="35.25" customHeight="1" outlineLevel="1" x14ac:dyDescent="0.25">
      <c r="A52" s="53" t="s">
        <v>92</v>
      </c>
      <c r="B52" s="77" t="s">
        <v>97</v>
      </c>
      <c r="C52" s="55" t="s">
        <v>98</v>
      </c>
      <c r="D52" s="56">
        <v>236.180136124</v>
      </c>
      <c r="E52" s="55" t="s">
        <v>34</v>
      </c>
      <c r="F52" s="40">
        <v>0</v>
      </c>
      <c r="G52" s="39">
        <v>236.180136124</v>
      </c>
      <c r="H52" s="40">
        <f t="shared" si="41"/>
        <v>115.443498504</v>
      </c>
      <c r="I52" s="40">
        <v>0</v>
      </c>
      <c r="J52" s="40">
        <v>0</v>
      </c>
      <c r="K52" s="40">
        <v>96.490915420000007</v>
      </c>
      <c r="L52" s="40">
        <v>18.952583083999997</v>
      </c>
      <c r="M52" s="40">
        <f t="shared" si="42"/>
        <v>120.45556580999997</v>
      </c>
      <c r="N52" s="40">
        <v>0</v>
      </c>
      <c r="O52" s="40">
        <v>0</v>
      </c>
      <c r="P52" s="40">
        <v>100.62994660000001</v>
      </c>
      <c r="Q52" s="40">
        <v>19.82561920999996</v>
      </c>
      <c r="R52" s="40">
        <f t="shared" si="43"/>
        <v>115.72457031400003</v>
      </c>
      <c r="S52" s="40">
        <f t="shared" si="44"/>
        <v>5.0120673059999632</v>
      </c>
      <c r="T52" s="21">
        <f t="shared" si="37"/>
        <v>4.3415760705019693E-2</v>
      </c>
      <c r="U52" s="40">
        <f t="shared" si="45"/>
        <v>0</v>
      </c>
      <c r="V52" s="21">
        <v>0</v>
      </c>
      <c r="W52" s="40">
        <f t="shared" si="46"/>
        <v>0</v>
      </c>
      <c r="X52" s="21">
        <v>0</v>
      </c>
      <c r="Y52" s="40">
        <f t="shared" si="47"/>
        <v>4.1390311800000035</v>
      </c>
      <c r="Z52" s="21">
        <f t="shared" si="38"/>
        <v>4.2895553037131745E-2</v>
      </c>
      <c r="AA52" s="40">
        <f t="shared" si="48"/>
        <v>0.87303612599996328</v>
      </c>
      <c r="AB52" s="21">
        <f t="shared" si="39"/>
        <v>4.6064228930197439E-2</v>
      </c>
      <c r="AC52" s="22" t="s">
        <v>99</v>
      </c>
      <c r="AK52" s="52"/>
      <c r="AL52" s="52"/>
    </row>
    <row r="53" spans="1:38" outlineLevel="1" x14ac:dyDescent="0.25">
      <c r="A53" s="12" t="s">
        <v>100</v>
      </c>
      <c r="B53" s="9" t="s">
        <v>101</v>
      </c>
      <c r="C53" s="13" t="s">
        <v>33</v>
      </c>
      <c r="D53" s="38">
        <f>SUM(D54:D57)</f>
        <v>187.63747212300387</v>
      </c>
      <c r="E53" s="24" t="s">
        <v>34</v>
      </c>
      <c r="F53" s="28">
        <f t="shared" ref="F53:S53" si="49">SUM(F54:F57)</f>
        <v>67.119975699999998</v>
      </c>
      <c r="G53" s="38">
        <f t="shared" si="49"/>
        <v>120.51749642300389</v>
      </c>
      <c r="H53" s="28">
        <f t="shared" si="49"/>
        <v>80.104539579003898</v>
      </c>
      <c r="I53" s="28">
        <f t="shared" si="49"/>
        <v>0</v>
      </c>
      <c r="J53" s="28">
        <f t="shared" si="49"/>
        <v>0</v>
      </c>
      <c r="K53" s="28">
        <f t="shared" si="49"/>
        <v>67.028464318333306</v>
      </c>
      <c r="L53" s="28">
        <f t="shared" si="49"/>
        <v>13.076075260670587</v>
      </c>
      <c r="M53" s="28">
        <f t="shared" si="49"/>
        <v>34.537098839999999</v>
      </c>
      <c r="N53" s="28">
        <f t="shared" si="49"/>
        <v>0</v>
      </c>
      <c r="O53" s="28">
        <f t="shared" si="49"/>
        <v>0</v>
      </c>
      <c r="P53" s="28">
        <f t="shared" si="49"/>
        <v>29.009074789999996</v>
      </c>
      <c r="Q53" s="28">
        <f t="shared" si="49"/>
        <v>5.5280240500000017</v>
      </c>
      <c r="R53" s="28">
        <f t="shared" si="49"/>
        <v>85.980397583003892</v>
      </c>
      <c r="S53" s="28">
        <f t="shared" si="49"/>
        <v>-45.567440739003899</v>
      </c>
      <c r="T53" s="15">
        <f>S53/H53</f>
        <v>-0.56884966792752811</v>
      </c>
      <c r="U53" s="28">
        <f>SUM(U54:U57)</f>
        <v>0</v>
      </c>
      <c r="V53" s="15">
        <v>0</v>
      </c>
      <c r="W53" s="28">
        <f>SUM(W54:W57)</f>
        <v>0</v>
      </c>
      <c r="X53" s="15">
        <v>0</v>
      </c>
      <c r="Y53" s="28">
        <f>SUM(Y54:Y57)</f>
        <v>-38.019389528333313</v>
      </c>
      <c r="Z53" s="15">
        <f>Y53/K53</f>
        <v>-0.56721260012418984</v>
      </c>
      <c r="AA53" s="28">
        <f>SUM(AA54:AA57)</f>
        <v>-7.5480512106705842</v>
      </c>
      <c r="AB53" s="15">
        <f>AA53/L53</f>
        <v>-0.57724134040228015</v>
      </c>
      <c r="AC53" s="22" t="s">
        <v>34</v>
      </c>
      <c r="AK53" s="52"/>
      <c r="AL53" s="52"/>
    </row>
    <row r="54" spans="1:38" ht="31.5" outlineLevel="1" x14ac:dyDescent="0.25">
      <c r="A54" s="53" t="s">
        <v>100</v>
      </c>
      <c r="B54" s="77" t="s">
        <v>102</v>
      </c>
      <c r="C54" s="55" t="s">
        <v>103</v>
      </c>
      <c r="D54" s="39">
        <v>38.875177200000003</v>
      </c>
      <c r="E54" s="55" t="s">
        <v>34</v>
      </c>
      <c r="F54" s="40">
        <v>39.473526630000002</v>
      </c>
      <c r="G54" s="39">
        <v>-0.59834942999999896</v>
      </c>
      <c r="H54" s="40">
        <f t="shared" ref="H54:H57" si="50">I54+J54+K54+L54</f>
        <v>-0.59834942999999996</v>
      </c>
      <c r="I54" s="40">
        <v>0</v>
      </c>
      <c r="J54" s="40">
        <v>0</v>
      </c>
      <c r="K54" s="40">
        <v>-0.49862452499999999</v>
      </c>
      <c r="L54" s="40">
        <v>-9.9724904999999975E-2</v>
      </c>
      <c r="M54" s="40">
        <f t="shared" ref="M54:M57" si="51">N54+O54+P54+Q54</f>
        <v>-0.59834942999999996</v>
      </c>
      <c r="N54" s="40">
        <v>0</v>
      </c>
      <c r="O54" s="40">
        <v>0</v>
      </c>
      <c r="P54" s="40">
        <v>-0.49862451999999996</v>
      </c>
      <c r="Q54" s="40">
        <v>-9.9724910000000028E-2</v>
      </c>
      <c r="R54" s="40">
        <f t="shared" ref="R54:R57" si="52">G54-M54</f>
        <v>9.9920072216264089E-16</v>
      </c>
      <c r="S54" s="40">
        <f t="shared" ref="S54:S57" si="53">M54-H54</f>
        <v>0</v>
      </c>
      <c r="T54" s="21">
        <f t="shared" ref="T54:T57" si="54">S54/H54</f>
        <v>0</v>
      </c>
      <c r="U54" s="40">
        <f t="shared" ref="U54:U57" si="55">N54-I54</f>
        <v>0</v>
      </c>
      <c r="V54" s="21">
        <v>0</v>
      </c>
      <c r="W54" s="40">
        <f t="shared" ref="W54:W57" si="56">O54-J54</f>
        <v>0</v>
      </c>
      <c r="X54" s="21">
        <v>0</v>
      </c>
      <c r="Y54" s="40">
        <f t="shared" ref="Y54:Y57" si="57">P54-K54</f>
        <v>5.0000000251237964E-9</v>
      </c>
      <c r="Z54" s="21">
        <f t="shared" ref="Z54:Z57" si="58">Y54/K54</f>
        <v>-1.0027585436403869E-8</v>
      </c>
      <c r="AA54" s="40">
        <f t="shared" ref="AA54:AA57" si="59">Q54-L54</f>
        <v>-5.000000052879372E-9</v>
      </c>
      <c r="AB54" s="21">
        <f t="shared" ref="AB54:AB57" si="60">AA54/L54</f>
        <v>5.0137927460340756E-8</v>
      </c>
      <c r="AC54" s="22" t="s">
        <v>34</v>
      </c>
      <c r="AK54" s="52"/>
      <c r="AL54" s="52"/>
    </row>
    <row r="55" spans="1:38" ht="31.5" outlineLevel="1" x14ac:dyDescent="0.25">
      <c r="A55" s="53" t="s">
        <v>100</v>
      </c>
      <c r="B55" s="77" t="s">
        <v>104</v>
      </c>
      <c r="C55" s="55" t="s">
        <v>105</v>
      </c>
      <c r="D55" s="39">
        <v>35.336481923999997</v>
      </c>
      <c r="E55" s="55" t="s">
        <v>34</v>
      </c>
      <c r="F55" s="40">
        <v>0</v>
      </c>
      <c r="G55" s="39">
        <v>35.336481923999997</v>
      </c>
      <c r="H55" s="40">
        <f t="shared" si="50"/>
        <v>1.8</v>
      </c>
      <c r="I55" s="40">
        <v>0</v>
      </c>
      <c r="J55" s="40">
        <v>0</v>
      </c>
      <c r="K55" s="40">
        <v>1.5</v>
      </c>
      <c r="L55" s="40">
        <v>0.30000000000000004</v>
      </c>
      <c r="M55" s="40">
        <f t="shared" si="51"/>
        <v>0.6</v>
      </c>
      <c r="N55" s="40">
        <v>0</v>
      </c>
      <c r="O55" s="40">
        <v>0</v>
      </c>
      <c r="P55" s="40">
        <v>0.5</v>
      </c>
      <c r="Q55" s="40">
        <v>0.1</v>
      </c>
      <c r="R55" s="40">
        <f t="shared" si="52"/>
        <v>34.736481923999996</v>
      </c>
      <c r="S55" s="40">
        <f t="shared" si="53"/>
        <v>-1.2000000000000002</v>
      </c>
      <c r="T55" s="21">
        <f t="shared" si="54"/>
        <v>-0.66666666666666674</v>
      </c>
      <c r="U55" s="40">
        <f t="shared" si="55"/>
        <v>0</v>
      </c>
      <c r="V55" s="21">
        <v>0</v>
      </c>
      <c r="W55" s="40">
        <f t="shared" si="56"/>
        <v>0</v>
      </c>
      <c r="X55" s="21">
        <v>0</v>
      </c>
      <c r="Y55" s="40">
        <f t="shared" si="57"/>
        <v>-1</v>
      </c>
      <c r="Z55" s="21">
        <f t="shared" si="58"/>
        <v>-0.66666666666666663</v>
      </c>
      <c r="AA55" s="40">
        <f t="shared" si="59"/>
        <v>-0.20000000000000004</v>
      </c>
      <c r="AB55" s="21">
        <f t="shared" si="60"/>
        <v>-0.66666666666666674</v>
      </c>
      <c r="AC55" s="22" t="s">
        <v>34</v>
      </c>
      <c r="AK55" s="52"/>
      <c r="AL55" s="52"/>
    </row>
    <row r="56" spans="1:38" ht="47.25" outlineLevel="1" x14ac:dyDescent="0.25">
      <c r="A56" s="53" t="s">
        <v>100</v>
      </c>
      <c r="B56" s="77" t="s">
        <v>106</v>
      </c>
      <c r="C56" s="55" t="s">
        <v>107</v>
      </c>
      <c r="D56" s="39">
        <v>45.323930397003892</v>
      </c>
      <c r="E56" s="55" t="s">
        <v>34</v>
      </c>
      <c r="F56" s="40">
        <v>0</v>
      </c>
      <c r="G56" s="39">
        <v>45.323930397003892</v>
      </c>
      <c r="H56" s="40">
        <f t="shared" si="50"/>
        <v>45.323930397003892</v>
      </c>
      <c r="I56" s="40">
        <v>0</v>
      </c>
      <c r="J56" s="40">
        <v>0</v>
      </c>
      <c r="K56" s="40">
        <v>37.883789999999969</v>
      </c>
      <c r="L56" s="40">
        <v>7.4401403970039226</v>
      </c>
      <c r="M56" s="40">
        <f t="shared" si="51"/>
        <v>4.3394228699999999</v>
      </c>
      <c r="N56" s="40">
        <v>0</v>
      </c>
      <c r="O56" s="40">
        <v>0</v>
      </c>
      <c r="P56" s="40">
        <v>3.6165679900000005</v>
      </c>
      <c r="Q56" s="40">
        <v>0.72285487999999987</v>
      </c>
      <c r="R56" s="40">
        <f t="shared" si="52"/>
        <v>40.984507527003892</v>
      </c>
      <c r="S56" s="40">
        <f t="shared" si="53"/>
        <v>-40.984507527003892</v>
      </c>
      <c r="T56" s="21">
        <f t="shared" si="54"/>
        <v>-0.90425757801695739</v>
      </c>
      <c r="U56" s="40">
        <f t="shared" si="55"/>
        <v>0</v>
      </c>
      <c r="V56" s="21">
        <v>0</v>
      </c>
      <c r="W56" s="40">
        <f t="shared" si="56"/>
        <v>0</v>
      </c>
      <c r="X56" s="21">
        <v>0</v>
      </c>
      <c r="Y56" s="40">
        <f t="shared" si="57"/>
        <v>-34.267222009999969</v>
      </c>
      <c r="Z56" s="21">
        <f t="shared" si="58"/>
        <v>-0.90453521176207552</v>
      </c>
      <c r="AA56" s="40">
        <f t="shared" si="59"/>
        <v>-6.7172855170039227</v>
      </c>
      <c r="AB56" s="21">
        <f t="shared" si="60"/>
        <v>-0.90284391941164355</v>
      </c>
      <c r="AC56" s="22" t="s">
        <v>34</v>
      </c>
      <c r="AK56" s="52"/>
      <c r="AL56" s="52"/>
    </row>
    <row r="57" spans="1:38" ht="31.5" outlineLevel="1" x14ac:dyDescent="0.25">
      <c r="A57" s="53" t="s">
        <v>100</v>
      </c>
      <c r="B57" s="77" t="s">
        <v>108</v>
      </c>
      <c r="C57" s="56" t="s">
        <v>109</v>
      </c>
      <c r="D57" s="56">
        <v>68.101882602000003</v>
      </c>
      <c r="E57" s="55" t="s">
        <v>34</v>
      </c>
      <c r="F57" s="40">
        <v>27.646449069999999</v>
      </c>
      <c r="G57" s="39">
        <v>40.455433532000001</v>
      </c>
      <c r="H57" s="40">
        <f t="shared" si="50"/>
        <v>33.578958612000001</v>
      </c>
      <c r="I57" s="40">
        <v>0</v>
      </c>
      <c r="J57" s="40">
        <v>0</v>
      </c>
      <c r="K57" s="40">
        <v>28.143298843333337</v>
      </c>
      <c r="L57" s="40">
        <v>5.4356597686666639</v>
      </c>
      <c r="M57" s="40">
        <f t="shared" si="51"/>
        <v>30.196025399999996</v>
      </c>
      <c r="N57" s="40">
        <v>0</v>
      </c>
      <c r="O57" s="40">
        <v>0</v>
      </c>
      <c r="P57" s="40">
        <v>25.391131319999996</v>
      </c>
      <c r="Q57" s="40">
        <v>4.8048940800000022</v>
      </c>
      <c r="R57" s="40">
        <f t="shared" si="52"/>
        <v>10.259408132000004</v>
      </c>
      <c r="S57" s="40">
        <f t="shared" si="53"/>
        <v>-3.3829332120000046</v>
      </c>
      <c r="T57" s="21">
        <f t="shared" si="54"/>
        <v>-0.10074562618481733</v>
      </c>
      <c r="U57" s="40">
        <f t="shared" si="55"/>
        <v>0</v>
      </c>
      <c r="V57" s="21">
        <v>0</v>
      </c>
      <c r="W57" s="40">
        <f t="shared" si="56"/>
        <v>0</v>
      </c>
      <c r="X57" s="21">
        <v>0</v>
      </c>
      <c r="Y57" s="40">
        <f t="shared" si="57"/>
        <v>-2.7521675233333411</v>
      </c>
      <c r="Z57" s="21">
        <f t="shared" si="58"/>
        <v>-9.7791219808806534E-2</v>
      </c>
      <c r="AA57" s="40">
        <f t="shared" si="59"/>
        <v>-0.63076568866666172</v>
      </c>
      <c r="AB57" s="21">
        <f t="shared" si="60"/>
        <v>-0.1160421578080824</v>
      </c>
      <c r="AC57" s="22" t="s">
        <v>34</v>
      </c>
      <c r="AK57" s="52"/>
      <c r="AL57" s="52"/>
    </row>
    <row r="58" spans="1:38" ht="31.5" outlineLevel="1" x14ac:dyDescent="0.25">
      <c r="A58" s="12" t="s">
        <v>110</v>
      </c>
      <c r="B58" s="9" t="s">
        <v>111</v>
      </c>
      <c r="C58" s="13" t="s">
        <v>33</v>
      </c>
      <c r="D58" s="38">
        <f>SUM(D59:D59,)</f>
        <v>382.63411682200001</v>
      </c>
      <c r="E58" s="24" t="s">
        <v>34</v>
      </c>
      <c r="F58" s="28">
        <f t="shared" ref="F58:S58" si="61">SUM(F59:F59,)</f>
        <v>153.20590931999999</v>
      </c>
      <c r="G58" s="38">
        <f t="shared" si="61"/>
        <v>229.42820750200002</v>
      </c>
      <c r="H58" s="28">
        <f t="shared" si="61"/>
        <v>229.42820750199996</v>
      </c>
      <c r="I58" s="28">
        <f t="shared" si="61"/>
        <v>0</v>
      </c>
      <c r="J58" s="28">
        <f t="shared" si="61"/>
        <v>0</v>
      </c>
      <c r="K58" s="28">
        <f t="shared" si="61"/>
        <v>191.56566635833332</v>
      </c>
      <c r="L58" s="28">
        <f t="shared" si="61"/>
        <v>37.862541143666647</v>
      </c>
      <c r="M58" s="28">
        <f t="shared" si="61"/>
        <v>47.530491359999999</v>
      </c>
      <c r="N58" s="28">
        <f t="shared" si="61"/>
        <v>0</v>
      </c>
      <c r="O58" s="28">
        <f t="shared" si="61"/>
        <v>0</v>
      </c>
      <c r="P58" s="28">
        <f t="shared" si="61"/>
        <v>39.980996259999998</v>
      </c>
      <c r="Q58" s="28">
        <f t="shared" si="61"/>
        <v>7.5494950999999997</v>
      </c>
      <c r="R58" s="28">
        <f t="shared" si="61"/>
        <v>181.89771614200004</v>
      </c>
      <c r="S58" s="28">
        <f t="shared" si="61"/>
        <v>-181.89771614199998</v>
      </c>
      <c r="T58" s="15">
        <f>S58/H58</f>
        <v>-0.79283065549127973</v>
      </c>
      <c r="U58" s="28">
        <f>SUM(U59:U59,)</f>
        <v>0</v>
      </c>
      <c r="V58" s="15">
        <v>0</v>
      </c>
      <c r="W58" s="28">
        <f>SUM(W59:W59,)</f>
        <v>0</v>
      </c>
      <c r="X58" s="15">
        <v>0</v>
      </c>
      <c r="Y58" s="28">
        <f>SUM(Y59:Y59,)</f>
        <v>-151.58467009833333</v>
      </c>
      <c r="Z58" s="15">
        <f>Y58/K58</f>
        <v>-0.79129351819645233</v>
      </c>
      <c r="AA58" s="28">
        <f>SUM(AA59:AA59,)</f>
        <v>-30.313046043666645</v>
      </c>
      <c r="AB58" s="15">
        <f>AA58/L58</f>
        <v>-0.80060780729550096</v>
      </c>
      <c r="AC58" s="22" t="s">
        <v>34</v>
      </c>
      <c r="AK58" s="52"/>
      <c r="AL58" s="52"/>
    </row>
    <row r="59" spans="1:38" ht="47.25" outlineLevel="1" x14ac:dyDescent="0.25">
      <c r="A59" s="53" t="s">
        <v>110</v>
      </c>
      <c r="B59" s="77" t="s">
        <v>112</v>
      </c>
      <c r="C59" s="56" t="s">
        <v>113</v>
      </c>
      <c r="D59" s="39">
        <v>382.63411682200001</v>
      </c>
      <c r="E59" s="55" t="s">
        <v>34</v>
      </c>
      <c r="F59" s="40">
        <v>153.20590931999999</v>
      </c>
      <c r="G59" s="39">
        <v>229.42820750200002</v>
      </c>
      <c r="H59" s="40">
        <f>I59+J59+K59+L59</f>
        <v>229.42820750199996</v>
      </c>
      <c r="I59" s="40">
        <v>0</v>
      </c>
      <c r="J59" s="40">
        <v>0</v>
      </c>
      <c r="K59" s="40">
        <v>191.56566635833332</v>
      </c>
      <c r="L59" s="40">
        <v>37.862541143666647</v>
      </c>
      <c r="M59" s="40">
        <f>N59+O59+P59+Q59</f>
        <v>47.530491359999999</v>
      </c>
      <c r="N59" s="40">
        <v>0</v>
      </c>
      <c r="O59" s="40">
        <v>0</v>
      </c>
      <c r="P59" s="40">
        <v>39.980996259999998</v>
      </c>
      <c r="Q59" s="40">
        <v>7.5494950999999997</v>
      </c>
      <c r="R59" s="40">
        <f>G59-M59</f>
        <v>181.89771614200004</v>
      </c>
      <c r="S59" s="40">
        <f>M59-H59</f>
        <v>-181.89771614199998</v>
      </c>
      <c r="T59" s="21">
        <f>S59/H59</f>
        <v>-0.79283065549127973</v>
      </c>
      <c r="U59" s="40">
        <f>N59-I59</f>
        <v>0</v>
      </c>
      <c r="V59" s="21">
        <v>0</v>
      </c>
      <c r="W59" s="40">
        <f>O59-J59</f>
        <v>0</v>
      </c>
      <c r="X59" s="21">
        <v>0</v>
      </c>
      <c r="Y59" s="40">
        <f>P59-K59</f>
        <v>-151.58467009833333</v>
      </c>
      <c r="Z59" s="21">
        <f>Y59/K59</f>
        <v>-0.79129351819645233</v>
      </c>
      <c r="AA59" s="40">
        <f>Q59-L59</f>
        <v>-30.313046043666645</v>
      </c>
      <c r="AB59" s="21">
        <f>AA59/L59</f>
        <v>-0.80060780729550096</v>
      </c>
      <c r="AC59" s="22" t="s">
        <v>34</v>
      </c>
      <c r="AK59" s="52"/>
      <c r="AL59" s="52"/>
    </row>
    <row r="60" spans="1:38" ht="31.5" outlineLevel="1" x14ac:dyDescent="0.25">
      <c r="A60" s="12" t="s">
        <v>114</v>
      </c>
      <c r="B60" s="9" t="s">
        <v>115</v>
      </c>
      <c r="C60" s="13" t="s">
        <v>33</v>
      </c>
      <c r="D60" s="38">
        <f>SUM(D61:D64)</f>
        <v>672.24995623129428</v>
      </c>
      <c r="E60" s="24" t="s">
        <v>34</v>
      </c>
      <c r="F60" s="28">
        <f t="shared" ref="F60:S60" si="62">SUM(F61:F64)</f>
        <v>219.71907057999999</v>
      </c>
      <c r="G60" s="38">
        <f t="shared" si="62"/>
        <v>452.53088565129434</v>
      </c>
      <c r="H60" s="28">
        <f t="shared" si="62"/>
        <v>339.06906192399998</v>
      </c>
      <c r="I60" s="28">
        <f t="shared" si="62"/>
        <v>0</v>
      </c>
      <c r="J60" s="28">
        <f t="shared" si="62"/>
        <v>0</v>
      </c>
      <c r="K60" s="28">
        <f t="shared" si="62"/>
        <v>284.32563729833333</v>
      </c>
      <c r="L60" s="28">
        <f t="shared" si="62"/>
        <v>54.743424625666648</v>
      </c>
      <c r="M60" s="28">
        <f t="shared" si="62"/>
        <v>233.67340399</v>
      </c>
      <c r="N60" s="28">
        <f t="shared" si="62"/>
        <v>0</v>
      </c>
      <c r="O60" s="28">
        <f t="shared" si="62"/>
        <v>0</v>
      </c>
      <c r="P60" s="28">
        <f t="shared" si="62"/>
        <v>196.31721035999999</v>
      </c>
      <c r="Q60" s="28">
        <f t="shared" si="62"/>
        <v>37.356193630000007</v>
      </c>
      <c r="R60" s="28">
        <f t="shared" si="62"/>
        <v>218.9391070312943</v>
      </c>
      <c r="S60" s="28">
        <f t="shared" si="62"/>
        <v>-105.47728330399997</v>
      </c>
      <c r="T60" s="15">
        <f>S60/H60</f>
        <v>-0.31107905482583365</v>
      </c>
      <c r="U60" s="28">
        <f>SUM(U61:U64)</f>
        <v>0</v>
      </c>
      <c r="V60" s="15">
        <v>0</v>
      </c>
      <c r="W60" s="28">
        <f>SUM(W61:W64)</f>
        <v>0</v>
      </c>
      <c r="X60" s="15">
        <v>0</v>
      </c>
      <c r="Y60" s="28">
        <f>SUM(Y61:Y64)</f>
        <v>-88.090052308333327</v>
      </c>
      <c r="Z60" s="15">
        <f>Y60/K60</f>
        <v>-0.30982099660574541</v>
      </c>
      <c r="AA60" s="28">
        <f>SUM(AA61:AA64)</f>
        <v>-17.387230995666641</v>
      </c>
      <c r="AB60" s="15">
        <f>AA60/L60</f>
        <v>-0.31761314010878627</v>
      </c>
      <c r="AC60" s="22" t="s">
        <v>34</v>
      </c>
      <c r="AK60" s="52"/>
      <c r="AL60" s="52"/>
    </row>
    <row r="61" spans="1:38" ht="63" outlineLevel="1" x14ac:dyDescent="0.25">
      <c r="A61" s="57" t="s">
        <v>114</v>
      </c>
      <c r="B61" s="77" t="s">
        <v>116</v>
      </c>
      <c r="C61" s="59" t="s">
        <v>117</v>
      </c>
      <c r="D61" s="39" t="s">
        <v>34</v>
      </c>
      <c r="E61" s="55" t="s">
        <v>34</v>
      </c>
      <c r="F61" s="40" t="s">
        <v>34</v>
      </c>
      <c r="G61" s="39" t="s">
        <v>34</v>
      </c>
      <c r="H61" s="40" t="s">
        <v>34</v>
      </c>
      <c r="I61" s="40" t="s">
        <v>34</v>
      </c>
      <c r="J61" s="40" t="s">
        <v>34</v>
      </c>
      <c r="K61" s="40" t="s">
        <v>34</v>
      </c>
      <c r="L61" s="40" t="s">
        <v>34</v>
      </c>
      <c r="M61" s="40">
        <f t="shared" ref="M61:M64" si="63">N61+O61+P61+Q61</f>
        <v>8.1625370000000003E-2</v>
      </c>
      <c r="N61" s="40">
        <v>0</v>
      </c>
      <c r="O61" s="40">
        <v>0</v>
      </c>
      <c r="P61" s="40">
        <v>8.1625370000000003E-2</v>
      </c>
      <c r="Q61" s="40">
        <v>0</v>
      </c>
      <c r="R61" s="40" t="s">
        <v>34</v>
      </c>
      <c r="S61" s="40" t="s">
        <v>34</v>
      </c>
      <c r="T61" s="21" t="s">
        <v>34</v>
      </c>
      <c r="U61" s="40" t="s">
        <v>34</v>
      </c>
      <c r="V61" s="21" t="s">
        <v>34</v>
      </c>
      <c r="W61" s="40" t="s">
        <v>34</v>
      </c>
      <c r="X61" s="21" t="s">
        <v>34</v>
      </c>
      <c r="Y61" s="40" t="s">
        <v>34</v>
      </c>
      <c r="Z61" s="21" t="s">
        <v>34</v>
      </c>
      <c r="AA61" s="40" t="s">
        <v>34</v>
      </c>
      <c r="AB61" s="21" t="s">
        <v>34</v>
      </c>
      <c r="AC61" s="22" t="s">
        <v>118</v>
      </c>
      <c r="AK61" s="52"/>
      <c r="AL61" s="52"/>
    </row>
    <row r="62" spans="1:38" ht="31.5" outlineLevel="1" x14ac:dyDescent="0.25">
      <c r="A62" s="53" t="s">
        <v>114</v>
      </c>
      <c r="B62" s="77" t="s">
        <v>119</v>
      </c>
      <c r="C62" s="55" t="s">
        <v>120</v>
      </c>
      <c r="D62" s="39">
        <v>458.06595800769992</v>
      </c>
      <c r="E62" s="55" t="s">
        <v>34</v>
      </c>
      <c r="F62" s="40">
        <v>171.08630237</v>
      </c>
      <c r="G62" s="39">
        <v>286.97965563769992</v>
      </c>
      <c r="H62" s="40">
        <f t="shared" ref="H62:H64" si="64">I62+J62+K62+L62</f>
        <v>261.28622973999995</v>
      </c>
      <c r="I62" s="40">
        <v>0</v>
      </c>
      <c r="J62" s="40">
        <v>0</v>
      </c>
      <c r="K62" s="40">
        <v>219.45354819499997</v>
      </c>
      <c r="L62" s="40">
        <v>41.832681544999986</v>
      </c>
      <c r="M62" s="40">
        <f t="shared" si="63"/>
        <v>172.57446161999999</v>
      </c>
      <c r="N62" s="40">
        <v>0</v>
      </c>
      <c r="O62" s="40">
        <v>0</v>
      </c>
      <c r="P62" s="40">
        <v>145.13888280999998</v>
      </c>
      <c r="Q62" s="40">
        <v>27.435578810000006</v>
      </c>
      <c r="R62" s="40">
        <f t="shared" ref="R62:R64" si="65">G62-M62</f>
        <v>114.40519401769993</v>
      </c>
      <c r="S62" s="40">
        <f t="shared" ref="S62:S64" si="66">M62-H62</f>
        <v>-88.711768119999959</v>
      </c>
      <c r="T62" s="21">
        <f t="shared" ref="T62:T78" si="67">S62/H62</f>
        <v>-0.33951949250549884</v>
      </c>
      <c r="U62" s="40">
        <f t="shared" ref="U62:U64" si="68">N62-I62</f>
        <v>0</v>
      </c>
      <c r="V62" s="21">
        <v>0</v>
      </c>
      <c r="W62" s="40">
        <f t="shared" ref="W62:W64" si="69">O62-J62</f>
        <v>0</v>
      </c>
      <c r="X62" s="21">
        <v>0</v>
      </c>
      <c r="Y62" s="40">
        <f t="shared" ref="Y62:Y64" si="70">P62-K62</f>
        <v>-74.314665384999984</v>
      </c>
      <c r="Z62" s="21">
        <f t="shared" ref="Z62:Z78" si="71">Y62/K62</f>
        <v>-0.33863505965720891</v>
      </c>
      <c r="AA62" s="40">
        <f t="shared" ref="AA62:AA64" si="72">Q62-L62</f>
        <v>-14.397102734999979</v>
      </c>
      <c r="AB62" s="21">
        <f t="shared" ref="AB62:AB78" si="73">AA62/L62</f>
        <v>-0.34415921244524617</v>
      </c>
      <c r="AC62" s="22" t="s">
        <v>34</v>
      </c>
      <c r="AK62" s="52"/>
      <c r="AL62" s="52"/>
    </row>
    <row r="63" spans="1:38" ht="46.5" customHeight="1" outlineLevel="1" x14ac:dyDescent="0.25">
      <c r="A63" s="53" t="s">
        <v>114</v>
      </c>
      <c r="B63" s="77" t="s">
        <v>121</v>
      </c>
      <c r="C63" s="55" t="s">
        <v>122</v>
      </c>
      <c r="D63" s="39">
        <v>209.72670502359438</v>
      </c>
      <c r="E63" s="55" t="s">
        <v>34</v>
      </c>
      <c r="F63" s="40">
        <v>44.132202110000001</v>
      </c>
      <c r="G63" s="39">
        <v>165.59450291359437</v>
      </c>
      <c r="H63" s="40">
        <f t="shared" si="64"/>
        <v>77.826105084000005</v>
      </c>
      <c r="I63" s="40">
        <v>0</v>
      </c>
      <c r="J63" s="40">
        <v>0</v>
      </c>
      <c r="K63" s="40">
        <v>64.908149853333342</v>
      </c>
      <c r="L63" s="40">
        <v>12.917955230666664</v>
      </c>
      <c r="M63" s="40">
        <f t="shared" si="63"/>
        <v>61.060589899999997</v>
      </c>
      <c r="N63" s="40">
        <v>0</v>
      </c>
      <c r="O63" s="40">
        <v>0</v>
      </c>
      <c r="P63" s="40">
        <v>51.132762929999998</v>
      </c>
      <c r="Q63" s="40">
        <v>9.9278269699999999</v>
      </c>
      <c r="R63" s="40">
        <f t="shared" si="65"/>
        <v>104.53391301359437</v>
      </c>
      <c r="S63" s="40">
        <f t="shared" si="66"/>
        <v>-16.765515184000009</v>
      </c>
      <c r="T63" s="21">
        <f t="shared" si="67"/>
        <v>-0.21542277062310256</v>
      </c>
      <c r="U63" s="40">
        <f t="shared" si="68"/>
        <v>0</v>
      </c>
      <c r="V63" s="21">
        <v>0</v>
      </c>
      <c r="W63" s="40">
        <f t="shared" si="69"/>
        <v>0</v>
      </c>
      <c r="X63" s="21">
        <v>0</v>
      </c>
      <c r="Y63" s="40">
        <f t="shared" si="70"/>
        <v>-13.775386923333343</v>
      </c>
      <c r="Z63" s="21">
        <f t="shared" si="71"/>
        <v>-0.21222892586617012</v>
      </c>
      <c r="AA63" s="40">
        <f t="shared" si="72"/>
        <v>-2.9901282606666637</v>
      </c>
      <c r="AB63" s="21">
        <f t="shared" si="73"/>
        <v>-0.23147070935562847</v>
      </c>
      <c r="AC63" s="22" t="s">
        <v>34</v>
      </c>
      <c r="AK63" s="52"/>
      <c r="AL63" s="52"/>
    </row>
    <row r="64" spans="1:38" ht="46.5" customHeight="1" outlineLevel="1" x14ac:dyDescent="0.25">
      <c r="A64" s="57" t="s">
        <v>114</v>
      </c>
      <c r="B64" s="77" t="s">
        <v>123</v>
      </c>
      <c r="C64" s="56" t="s">
        <v>124</v>
      </c>
      <c r="D64" s="39">
        <v>4.4572932000000005</v>
      </c>
      <c r="E64" s="55" t="s">
        <v>34</v>
      </c>
      <c r="F64" s="40">
        <v>4.5005661000000003</v>
      </c>
      <c r="G64" s="39">
        <v>-4.3272899999999836E-2</v>
      </c>
      <c r="H64" s="40">
        <f t="shared" si="64"/>
        <v>-4.3272900000000003E-2</v>
      </c>
      <c r="I64" s="40">
        <v>0</v>
      </c>
      <c r="J64" s="40">
        <v>0</v>
      </c>
      <c r="K64" s="40">
        <v>-3.6060749999999996E-2</v>
      </c>
      <c r="L64" s="40">
        <v>-7.2121500000000074E-3</v>
      </c>
      <c r="M64" s="40">
        <f t="shared" si="63"/>
        <v>-4.3272899999999996E-2</v>
      </c>
      <c r="N64" s="40">
        <v>0</v>
      </c>
      <c r="O64" s="40">
        <v>0</v>
      </c>
      <c r="P64" s="40">
        <v>-3.6060749999999996E-2</v>
      </c>
      <c r="Q64" s="40">
        <v>-7.2121500000000014E-3</v>
      </c>
      <c r="R64" s="40">
        <f t="shared" si="65"/>
        <v>1.5959455978986625E-16</v>
      </c>
      <c r="S64" s="40">
        <f t="shared" si="66"/>
        <v>0</v>
      </c>
      <c r="T64" s="21">
        <f t="shared" si="67"/>
        <v>0</v>
      </c>
      <c r="U64" s="40">
        <f t="shared" si="68"/>
        <v>0</v>
      </c>
      <c r="V64" s="21">
        <v>0</v>
      </c>
      <c r="W64" s="40">
        <f t="shared" si="69"/>
        <v>0</v>
      </c>
      <c r="X64" s="21">
        <v>0</v>
      </c>
      <c r="Y64" s="40">
        <f t="shared" si="70"/>
        <v>0</v>
      </c>
      <c r="Z64" s="21">
        <f t="shared" si="71"/>
        <v>0</v>
      </c>
      <c r="AA64" s="40">
        <f t="shared" si="72"/>
        <v>0</v>
      </c>
      <c r="AB64" s="21">
        <f t="shared" si="73"/>
        <v>0</v>
      </c>
      <c r="AC64" s="22" t="s">
        <v>34</v>
      </c>
      <c r="AK64" s="52"/>
      <c r="AL64" s="52"/>
    </row>
    <row r="65" spans="1:38" ht="46.5" customHeight="1" outlineLevel="1" x14ac:dyDescent="0.25">
      <c r="A65" s="12" t="s">
        <v>125</v>
      </c>
      <c r="B65" s="9" t="s">
        <v>126</v>
      </c>
      <c r="C65" s="13" t="s">
        <v>33</v>
      </c>
      <c r="D65" s="38">
        <f>D66+D79+D80+D96</f>
        <v>7793.8751380656995</v>
      </c>
      <c r="E65" s="24" t="s">
        <v>34</v>
      </c>
      <c r="F65" s="28">
        <f t="shared" ref="F65:S65" si="74">F66+F79+F80+F96</f>
        <v>2094.0437684499998</v>
      </c>
      <c r="G65" s="38">
        <f t="shared" si="74"/>
        <v>5699.8313696156993</v>
      </c>
      <c r="H65" s="28">
        <f t="shared" si="74"/>
        <v>1683.7757984809009</v>
      </c>
      <c r="I65" s="28">
        <f t="shared" si="74"/>
        <v>0</v>
      </c>
      <c r="J65" s="28">
        <f t="shared" si="74"/>
        <v>0</v>
      </c>
      <c r="K65" s="28">
        <f t="shared" si="74"/>
        <v>1407.3738163988917</v>
      </c>
      <c r="L65" s="28">
        <f t="shared" si="74"/>
        <v>276.40198208200928</v>
      </c>
      <c r="M65" s="28">
        <f t="shared" si="74"/>
        <v>1350.5748258800002</v>
      </c>
      <c r="N65" s="28">
        <f t="shared" si="74"/>
        <v>0</v>
      </c>
      <c r="O65" s="28">
        <f t="shared" si="74"/>
        <v>0</v>
      </c>
      <c r="P65" s="28">
        <f t="shared" si="74"/>
        <v>1124.3710543999998</v>
      </c>
      <c r="Q65" s="28">
        <f t="shared" si="74"/>
        <v>226.20377147999994</v>
      </c>
      <c r="R65" s="28">
        <f t="shared" si="74"/>
        <v>4350.5536937356992</v>
      </c>
      <c r="S65" s="28">
        <f t="shared" si="74"/>
        <v>-334.49812260090107</v>
      </c>
      <c r="T65" s="15">
        <f t="shared" si="67"/>
        <v>-0.19865953822515123</v>
      </c>
      <c r="U65" s="28">
        <f>U66+U79+U80+U96</f>
        <v>0</v>
      </c>
      <c r="V65" s="15">
        <v>0</v>
      </c>
      <c r="W65" s="28">
        <f>W66+W79+W80+W96</f>
        <v>0</v>
      </c>
      <c r="X65" s="15">
        <v>0</v>
      </c>
      <c r="Y65" s="28">
        <f>Y66+Y79+Y80+Y96</f>
        <v>-284.08372033889174</v>
      </c>
      <c r="Z65" s="15">
        <f t="shared" si="71"/>
        <v>-0.2018537768919057</v>
      </c>
      <c r="AA65" s="28">
        <f>AA66+AA79+AA80+AA96</f>
        <v>-50.414402262009375</v>
      </c>
      <c r="AB65" s="15">
        <f t="shared" si="73"/>
        <v>-0.18239522698882554</v>
      </c>
      <c r="AC65" s="22" t="s">
        <v>34</v>
      </c>
      <c r="AK65" s="52"/>
      <c r="AL65" s="52"/>
    </row>
    <row r="66" spans="1:38" ht="47.25" outlineLevel="1" x14ac:dyDescent="0.25">
      <c r="A66" s="12" t="s">
        <v>127</v>
      </c>
      <c r="B66" s="9" t="s">
        <v>128</v>
      </c>
      <c r="C66" s="13" t="s">
        <v>33</v>
      </c>
      <c r="D66" s="38">
        <f>SUM(D67:D78)</f>
        <v>1654.6765183379998</v>
      </c>
      <c r="E66" s="24" t="s">
        <v>34</v>
      </c>
      <c r="F66" s="28">
        <f t="shared" ref="F66:S66" si="75">SUM(F67:F78)</f>
        <v>543.31961005999995</v>
      </c>
      <c r="G66" s="38">
        <f t="shared" si="75"/>
        <v>1111.356908278</v>
      </c>
      <c r="H66" s="28">
        <f t="shared" si="75"/>
        <v>580.75292855266991</v>
      </c>
      <c r="I66" s="28">
        <f t="shared" si="75"/>
        <v>0</v>
      </c>
      <c r="J66" s="28">
        <f t="shared" si="75"/>
        <v>0</v>
      </c>
      <c r="K66" s="28">
        <f t="shared" si="75"/>
        <v>485.66615611055835</v>
      </c>
      <c r="L66" s="28">
        <f t="shared" si="75"/>
        <v>95.086772442111638</v>
      </c>
      <c r="M66" s="28">
        <f t="shared" si="75"/>
        <v>471.13088214999999</v>
      </c>
      <c r="N66" s="28">
        <f t="shared" si="75"/>
        <v>0</v>
      </c>
      <c r="O66" s="28">
        <f t="shared" si="75"/>
        <v>0</v>
      </c>
      <c r="P66" s="28">
        <f t="shared" si="75"/>
        <v>394.54768658</v>
      </c>
      <c r="Q66" s="28">
        <f t="shared" si="75"/>
        <v>76.583195569999944</v>
      </c>
      <c r="R66" s="28">
        <f t="shared" si="75"/>
        <v>640.22602612800006</v>
      </c>
      <c r="S66" s="28">
        <f t="shared" si="75"/>
        <v>-109.62204640267002</v>
      </c>
      <c r="T66" s="15">
        <f t="shared" si="67"/>
        <v>-0.18875849094014191</v>
      </c>
      <c r="U66" s="28">
        <f>SUM(U67:U78)</f>
        <v>0</v>
      </c>
      <c r="V66" s="15">
        <v>0</v>
      </c>
      <c r="W66" s="28">
        <f>SUM(W67:W78)</f>
        <v>0</v>
      </c>
      <c r="X66" s="15">
        <v>0</v>
      </c>
      <c r="Y66" s="28">
        <f>SUM(Y67:Y78)</f>
        <v>-91.118469530558315</v>
      </c>
      <c r="Z66" s="15">
        <f t="shared" si="71"/>
        <v>-0.18761543991510057</v>
      </c>
      <c r="AA66" s="28">
        <f>SUM(AA67:AA78)</f>
        <v>-18.50357687211169</v>
      </c>
      <c r="AB66" s="15">
        <f t="shared" si="73"/>
        <v>-0.19459674986209652</v>
      </c>
      <c r="AC66" s="22" t="s">
        <v>34</v>
      </c>
      <c r="AK66" s="52"/>
      <c r="AL66" s="52"/>
    </row>
    <row r="67" spans="1:38" ht="31.5" outlineLevel="1" x14ac:dyDescent="0.25">
      <c r="A67" s="57" t="s">
        <v>127</v>
      </c>
      <c r="B67" s="77" t="s">
        <v>129</v>
      </c>
      <c r="C67" s="60" t="s">
        <v>130</v>
      </c>
      <c r="D67" s="39">
        <v>35.323654957999992</v>
      </c>
      <c r="E67" s="55" t="s">
        <v>34</v>
      </c>
      <c r="F67" s="40">
        <v>0</v>
      </c>
      <c r="G67" s="39">
        <v>35.323654957999992</v>
      </c>
      <c r="H67" s="40">
        <f t="shared" ref="H67:H78" si="76">I67+J67+K67+L67</f>
        <v>34.679453858000002</v>
      </c>
      <c r="I67" s="40">
        <v>0</v>
      </c>
      <c r="J67" s="40">
        <v>0</v>
      </c>
      <c r="K67" s="40">
        <v>29.163165750000005</v>
      </c>
      <c r="L67" s="40">
        <v>5.5162881079999977</v>
      </c>
      <c r="M67" s="40">
        <f t="shared" ref="M67:M78" si="77">N67+O67+P67+Q67</f>
        <v>33.503317440000004</v>
      </c>
      <c r="N67" s="40">
        <v>0</v>
      </c>
      <c r="O67" s="40">
        <v>0</v>
      </c>
      <c r="P67" s="40">
        <v>28.144328999999999</v>
      </c>
      <c r="Q67" s="40">
        <v>5.3589884400000081</v>
      </c>
      <c r="R67" s="40">
        <f t="shared" ref="R67:R78" si="78">G67-M67</f>
        <v>1.8203375179999881</v>
      </c>
      <c r="S67" s="40">
        <f t="shared" ref="S67:S78" si="79">M67-H67</f>
        <v>-1.1761364179999987</v>
      </c>
      <c r="T67" s="21">
        <f t="shared" si="67"/>
        <v>-3.3914502310672424E-2</v>
      </c>
      <c r="U67" s="40">
        <f t="shared" ref="U67:U78" si="80">N67-I67</f>
        <v>0</v>
      </c>
      <c r="V67" s="21">
        <v>0</v>
      </c>
      <c r="W67" s="40">
        <f t="shared" ref="W67:W78" si="81">O67-J67</f>
        <v>0</v>
      </c>
      <c r="X67" s="21">
        <v>0</v>
      </c>
      <c r="Y67" s="40">
        <f t="shared" ref="Y67:Y78" si="82">P67-K67</f>
        <v>-1.0188367500000055</v>
      </c>
      <c r="Z67" s="21">
        <f t="shared" si="71"/>
        <v>-3.4935739100958388E-2</v>
      </c>
      <c r="AA67" s="40">
        <f t="shared" ref="AA67:AA78" si="83">Q67-L67</f>
        <v>-0.15729966799998962</v>
      </c>
      <c r="AB67" s="21">
        <f t="shared" si="73"/>
        <v>-2.8515491743780704E-2</v>
      </c>
      <c r="AC67" s="22" t="s">
        <v>34</v>
      </c>
      <c r="AK67" s="52"/>
      <c r="AL67" s="52"/>
    </row>
    <row r="68" spans="1:38" outlineLevel="1" x14ac:dyDescent="0.25">
      <c r="A68" s="53" t="s">
        <v>127</v>
      </c>
      <c r="B68" s="77" t="s">
        <v>131</v>
      </c>
      <c r="C68" s="55" t="s">
        <v>132</v>
      </c>
      <c r="D68" s="39">
        <v>156.53992847000001</v>
      </c>
      <c r="E68" s="55" t="s">
        <v>34</v>
      </c>
      <c r="F68" s="40">
        <v>156.47169407000001</v>
      </c>
      <c r="G68" s="39">
        <v>6.8234399999994366E-2</v>
      </c>
      <c r="H68" s="40">
        <f t="shared" si="76"/>
        <v>6.8234400000000001E-2</v>
      </c>
      <c r="I68" s="40">
        <v>0</v>
      </c>
      <c r="J68" s="40">
        <v>0</v>
      </c>
      <c r="K68" s="40">
        <v>5.6861999999999996E-2</v>
      </c>
      <c r="L68" s="40">
        <v>1.1372400000000005E-2</v>
      </c>
      <c r="M68" s="40">
        <f t="shared" si="77"/>
        <v>6.8234400000000001E-2</v>
      </c>
      <c r="N68" s="40">
        <v>0</v>
      </c>
      <c r="O68" s="40">
        <v>0</v>
      </c>
      <c r="P68" s="40">
        <v>5.6862000000000003E-2</v>
      </c>
      <c r="Q68" s="40">
        <v>1.1372399999999993E-2</v>
      </c>
      <c r="R68" s="40">
        <f t="shared" si="78"/>
        <v>-5.6343818499726694E-15</v>
      </c>
      <c r="S68" s="40">
        <f t="shared" si="79"/>
        <v>0</v>
      </c>
      <c r="T68" s="21">
        <f t="shared" si="67"/>
        <v>0</v>
      </c>
      <c r="U68" s="40">
        <f t="shared" si="80"/>
        <v>0</v>
      </c>
      <c r="V68" s="21">
        <v>0</v>
      </c>
      <c r="W68" s="40">
        <f t="shared" si="81"/>
        <v>0</v>
      </c>
      <c r="X68" s="21">
        <v>0</v>
      </c>
      <c r="Y68" s="40">
        <f t="shared" si="82"/>
        <v>0</v>
      </c>
      <c r="Z68" s="21">
        <f t="shared" si="71"/>
        <v>0</v>
      </c>
      <c r="AA68" s="40">
        <f t="shared" si="83"/>
        <v>0</v>
      </c>
      <c r="AB68" s="21">
        <f t="shared" si="73"/>
        <v>0</v>
      </c>
      <c r="AC68" s="22" t="s">
        <v>34</v>
      </c>
      <c r="AK68" s="52"/>
      <c r="AL68" s="52"/>
    </row>
    <row r="69" spans="1:38" ht="31.5" outlineLevel="1" x14ac:dyDescent="0.25">
      <c r="A69" s="53" t="s">
        <v>127</v>
      </c>
      <c r="B69" s="77" t="s">
        <v>133</v>
      </c>
      <c r="C69" s="55" t="s">
        <v>134</v>
      </c>
      <c r="D69" s="39">
        <v>281.16206807199995</v>
      </c>
      <c r="E69" s="55" t="s">
        <v>34</v>
      </c>
      <c r="F69" s="40">
        <v>0</v>
      </c>
      <c r="G69" s="39">
        <v>281.16206807199995</v>
      </c>
      <c r="H69" s="40">
        <f t="shared" si="76"/>
        <v>0.35883055999999997</v>
      </c>
      <c r="I69" s="40">
        <v>0</v>
      </c>
      <c r="J69" s="40">
        <v>0</v>
      </c>
      <c r="K69" s="40">
        <v>0.29902546666666668</v>
      </c>
      <c r="L69" s="40">
        <v>5.9805093333333281E-2</v>
      </c>
      <c r="M69" s="40">
        <f t="shared" si="77"/>
        <v>0.35883055999999997</v>
      </c>
      <c r="N69" s="40">
        <v>0</v>
      </c>
      <c r="O69" s="40">
        <v>0</v>
      </c>
      <c r="P69" s="40">
        <v>0.29902546999999996</v>
      </c>
      <c r="Q69" s="40">
        <v>5.9805090000000005E-2</v>
      </c>
      <c r="R69" s="40">
        <f t="shared" si="78"/>
        <v>280.80323751199995</v>
      </c>
      <c r="S69" s="40">
        <f t="shared" si="79"/>
        <v>0</v>
      </c>
      <c r="T69" s="21">
        <f t="shared" si="67"/>
        <v>0</v>
      </c>
      <c r="U69" s="40">
        <f t="shared" si="80"/>
        <v>0</v>
      </c>
      <c r="V69" s="21">
        <v>0</v>
      </c>
      <c r="W69" s="40">
        <f t="shared" si="81"/>
        <v>0</v>
      </c>
      <c r="X69" s="21">
        <v>0</v>
      </c>
      <c r="Y69" s="40">
        <f t="shared" si="82"/>
        <v>3.3333332760676626E-9</v>
      </c>
      <c r="Z69" s="21">
        <f t="shared" si="71"/>
        <v>1.1147322377673728E-8</v>
      </c>
      <c r="AA69" s="40">
        <f t="shared" si="83"/>
        <v>-3.3333332760676626E-9</v>
      </c>
      <c r="AB69" s="21">
        <f t="shared" si="73"/>
        <v>-5.5736611888368688E-8</v>
      </c>
      <c r="AC69" s="22" t="s">
        <v>34</v>
      </c>
      <c r="AK69" s="52"/>
      <c r="AL69" s="52"/>
    </row>
    <row r="70" spans="1:38" ht="33" customHeight="1" outlineLevel="1" x14ac:dyDescent="0.25">
      <c r="A70" s="53" t="s">
        <v>127</v>
      </c>
      <c r="B70" s="77" t="s">
        <v>135</v>
      </c>
      <c r="C70" s="56" t="s">
        <v>136</v>
      </c>
      <c r="D70" s="39">
        <v>186.04</v>
      </c>
      <c r="E70" s="55" t="s">
        <v>34</v>
      </c>
      <c r="F70" s="40">
        <v>0</v>
      </c>
      <c r="G70" s="39">
        <v>186.04</v>
      </c>
      <c r="H70" s="40">
        <f t="shared" si="76"/>
        <v>186.04</v>
      </c>
      <c r="I70" s="40">
        <v>0</v>
      </c>
      <c r="J70" s="40">
        <v>0</v>
      </c>
      <c r="K70" s="40">
        <v>155.69999999999999</v>
      </c>
      <c r="L70" s="40">
        <v>30.340000000000003</v>
      </c>
      <c r="M70" s="40">
        <f t="shared" si="77"/>
        <v>201.49176046999997</v>
      </c>
      <c r="N70" s="40">
        <v>0</v>
      </c>
      <c r="O70" s="40">
        <v>0</v>
      </c>
      <c r="P70" s="40">
        <v>168.78032624000002</v>
      </c>
      <c r="Q70" s="40">
        <v>32.711434229999952</v>
      </c>
      <c r="R70" s="40">
        <f t="shared" si="78"/>
        <v>-15.451760469999982</v>
      </c>
      <c r="S70" s="40">
        <f t="shared" si="79"/>
        <v>15.451760469999982</v>
      </c>
      <c r="T70" s="21">
        <f t="shared" si="67"/>
        <v>8.3056119490432068E-2</v>
      </c>
      <c r="U70" s="40">
        <f t="shared" si="80"/>
        <v>0</v>
      </c>
      <c r="V70" s="21">
        <v>0</v>
      </c>
      <c r="W70" s="40">
        <f t="shared" si="81"/>
        <v>0</v>
      </c>
      <c r="X70" s="21">
        <v>0</v>
      </c>
      <c r="Y70" s="40">
        <f t="shared" si="82"/>
        <v>13.080326240000034</v>
      </c>
      <c r="Z70" s="21">
        <f t="shared" si="71"/>
        <v>8.40098024405911E-2</v>
      </c>
      <c r="AA70" s="40">
        <f t="shared" si="83"/>
        <v>2.3714342299999487</v>
      </c>
      <c r="AB70" s="21">
        <f t="shared" si="73"/>
        <v>7.8161971984177597E-2</v>
      </c>
      <c r="AC70" s="22" t="s">
        <v>99</v>
      </c>
      <c r="AK70" s="52"/>
      <c r="AL70" s="52"/>
    </row>
    <row r="71" spans="1:38" ht="31.5" outlineLevel="1" x14ac:dyDescent="0.25">
      <c r="A71" s="53" t="s">
        <v>127</v>
      </c>
      <c r="B71" s="77" t="s">
        <v>137</v>
      </c>
      <c r="C71" s="56" t="s">
        <v>138</v>
      </c>
      <c r="D71" s="39">
        <v>15.83117388</v>
      </c>
      <c r="E71" s="55" t="s">
        <v>34</v>
      </c>
      <c r="F71" s="40">
        <v>0</v>
      </c>
      <c r="G71" s="39">
        <v>15.83117388</v>
      </c>
      <c r="H71" s="40">
        <f t="shared" si="76"/>
        <v>14.24807388</v>
      </c>
      <c r="I71" s="40">
        <v>0</v>
      </c>
      <c r="J71" s="40">
        <v>0</v>
      </c>
      <c r="K71" s="40">
        <v>11.873394900000001</v>
      </c>
      <c r="L71" s="40">
        <v>2.3746789799999988</v>
      </c>
      <c r="M71" s="40">
        <f t="shared" si="77"/>
        <v>13.621606119999997</v>
      </c>
      <c r="N71" s="40">
        <v>0</v>
      </c>
      <c r="O71" s="40">
        <v>0</v>
      </c>
      <c r="P71" s="40">
        <v>11.357425719999998</v>
      </c>
      <c r="Q71" s="40">
        <v>2.2641803999999994</v>
      </c>
      <c r="R71" s="40">
        <f t="shared" si="78"/>
        <v>2.2095677600000023</v>
      </c>
      <c r="S71" s="40">
        <f t="shared" si="79"/>
        <v>-0.62646776000000237</v>
      </c>
      <c r="T71" s="21">
        <f t="shared" si="67"/>
        <v>-4.3968592897273943E-2</v>
      </c>
      <c r="U71" s="40">
        <f t="shared" si="80"/>
        <v>0</v>
      </c>
      <c r="V71" s="21">
        <v>0</v>
      </c>
      <c r="W71" s="40">
        <f t="shared" si="81"/>
        <v>0</v>
      </c>
      <c r="X71" s="21">
        <v>0</v>
      </c>
      <c r="Y71" s="40">
        <f t="shared" si="82"/>
        <v>-0.51596918000000258</v>
      </c>
      <c r="Z71" s="21">
        <f t="shared" si="71"/>
        <v>-4.3455909985778585E-2</v>
      </c>
      <c r="AA71" s="40">
        <f t="shared" si="83"/>
        <v>-0.11049857999999935</v>
      </c>
      <c r="AB71" s="21">
        <f t="shared" si="73"/>
        <v>-4.6532007454750536E-2</v>
      </c>
      <c r="AC71" s="22" t="s">
        <v>34</v>
      </c>
      <c r="AK71" s="52"/>
      <c r="AL71" s="52"/>
    </row>
    <row r="72" spans="1:38" ht="31.5" outlineLevel="1" x14ac:dyDescent="0.25">
      <c r="A72" s="53" t="s">
        <v>127</v>
      </c>
      <c r="B72" s="77" t="s">
        <v>139</v>
      </c>
      <c r="C72" s="56" t="s">
        <v>140</v>
      </c>
      <c r="D72" s="39">
        <v>72.769026579999988</v>
      </c>
      <c r="E72" s="55" t="s">
        <v>34</v>
      </c>
      <c r="F72" s="40">
        <v>74.968199379999987</v>
      </c>
      <c r="G72" s="39">
        <v>-2.1991727999999999</v>
      </c>
      <c r="H72" s="40">
        <f t="shared" si="76"/>
        <v>-2.1991727999999999</v>
      </c>
      <c r="I72" s="40">
        <v>0</v>
      </c>
      <c r="J72" s="40">
        <v>0</v>
      </c>
      <c r="K72" s="40">
        <v>-1.8326439999999999</v>
      </c>
      <c r="L72" s="40">
        <v>-0.36652879999999999</v>
      </c>
      <c r="M72" s="40">
        <f t="shared" si="77"/>
        <v>-2.1991727999999999</v>
      </c>
      <c r="N72" s="40">
        <v>0</v>
      </c>
      <c r="O72" s="40">
        <v>0</v>
      </c>
      <c r="P72" s="40">
        <v>-1.8326440000000002</v>
      </c>
      <c r="Q72" s="40">
        <v>-0.3665287999999996</v>
      </c>
      <c r="R72" s="40">
        <f t="shared" si="78"/>
        <v>0</v>
      </c>
      <c r="S72" s="40">
        <f t="shared" si="79"/>
        <v>0</v>
      </c>
      <c r="T72" s="21">
        <f t="shared" si="67"/>
        <v>0</v>
      </c>
      <c r="U72" s="40">
        <f t="shared" si="80"/>
        <v>0</v>
      </c>
      <c r="V72" s="21">
        <v>0</v>
      </c>
      <c r="W72" s="40">
        <f t="shared" si="81"/>
        <v>0</v>
      </c>
      <c r="X72" s="21">
        <v>0</v>
      </c>
      <c r="Y72" s="40">
        <f t="shared" si="82"/>
        <v>0</v>
      </c>
      <c r="Z72" s="21">
        <f t="shared" si="71"/>
        <v>0</v>
      </c>
      <c r="AA72" s="40">
        <f t="shared" si="83"/>
        <v>0</v>
      </c>
      <c r="AB72" s="21">
        <f t="shared" si="73"/>
        <v>0</v>
      </c>
      <c r="AC72" s="22" t="s">
        <v>34</v>
      </c>
      <c r="AK72" s="52"/>
      <c r="AL72" s="52"/>
    </row>
    <row r="73" spans="1:38" ht="31.5" outlineLevel="1" x14ac:dyDescent="0.25">
      <c r="A73" s="53" t="s">
        <v>127</v>
      </c>
      <c r="B73" s="77" t="s">
        <v>141</v>
      </c>
      <c r="C73" s="55" t="s">
        <v>142</v>
      </c>
      <c r="D73" s="39">
        <v>75.569064810000015</v>
      </c>
      <c r="E73" s="55" t="s">
        <v>34</v>
      </c>
      <c r="F73" s="40">
        <v>69.149009720000009</v>
      </c>
      <c r="G73" s="39">
        <v>6.4200550899999982</v>
      </c>
      <c r="H73" s="40">
        <f t="shared" si="76"/>
        <v>6.42005509</v>
      </c>
      <c r="I73" s="40">
        <v>0</v>
      </c>
      <c r="J73" s="40">
        <v>0</v>
      </c>
      <c r="K73" s="40">
        <v>5.4211406900000005</v>
      </c>
      <c r="L73" s="40">
        <v>0.99891439999999943</v>
      </c>
      <c r="M73" s="40">
        <f t="shared" si="77"/>
        <v>6.8739634399999998</v>
      </c>
      <c r="N73" s="40">
        <v>0</v>
      </c>
      <c r="O73" s="40">
        <v>0</v>
      </c>
      <c r="P73" s="40">
        <v>5.8709702399999992</v>
      </c>
      <c r="Q73" s="40">
        <v>1.0029932000000008</v>
      </c>
      <c r="R73" s="40">
        <f t="shared" si="78"/>
        <v>-0.45390835000000163</v>
      </c>
      <c r="S73" s="40">
        <f t="shared" si="79"/>
        <v>0.45390834999999985</v>
      </c>
      <c r="T73" s="21">
        <f t="shared" si="67"/>
        <v>7.0701628512038178E-2</v>
      </c>
      <c r="U73" s="40">
        <f t="shared" si="80"/>
        <v>0</v>
      </c>
      <c r="V73" s="21">
        <v>0</v>
      </c>
      <c r="W73" s="40">
        <f t="shared" si="81"/>
        <v>0</v>
      </c>
      <c r="X73" s="21">
        <v>0</v>
      </c>
      <c r="Y73" s="40">
        <f t="shared" si="82"/>
        <v>0.44982954999999869</v>
      </c>
      <c r="Z73" s="21">
        <f t="shared" si="71"/>
        <v>8.2976918645510864E-2</v>
      </c>
      <c r="AA73" s="40">
        <f t="shared" si="83"/>
        <v>4.0788000000013813E-3</v>
      </c>
      <c r="AB73" s="21">
        <f t="shared" si="73"/>
        <v>4.0832327574829071E-3</v>
      </c>
      <c r="AC73" s="22" t="s">
        <v>99</v>
      </c>
      <c r="AK73" s="52"/>
      <c r="AL73" s="52"/>
    </row>
    <row r="74" spans="1:38" ht="31.5" outlineLevel="1" x14ac:dyDescent="0.25">
      <c r="A74" s="53" t="s">
        <v>127</v>
      </c>
      <c r="B74" s="77" t="s">
        <v>143</v>
      </c>
      <c r="C74" s="55" t="s">
        <v>144</v>
      </c>
      <c r="D74" s="39">
        <v>45.631932927999998</v>
      </c>
      <c r="E74" s="55" t="s">
        <v>34</v>
      </c>
      <c r="F74" s="40">
        <v>0</v>
      </c>
      <c r="G74" s="39">
        <v>45.631932927999998</v>
      </c>
      <c r="H74" s="40">
        <f t="shared" si="76"/>
        <v>43.66845551067</v>
      </c>
      <c r="I74" s="40">
        <v>0</v>
      </c>
      <c r="J74" s="40">
        <v>0</v>
      </c>
      <c r="K74" s="40">
        <v>36.743046258891674</v>
      </c>
      <c r="L74" s="40">
        <v>6.9254092517783263</v>
      </c>
      <c r="M74" s="40">
        <f t="shared" si="77"/>
        <v>51.993065180000002</v>
      </c>
      <c r="N74" s="40">
        <v>0</v>
      </c>
      <c r="O74" s="40">
        <v>0</v>
      </c>
      <c r="P74" s="40">
        <v>43.590108700000009</v>
      </c>
      <c r="Q74" s="40">
        <v>8.4029564799999932</v>
      </c>
      <c r="R74" s="40">
        <f t="shared" si="78"/>
        <v>-6.3611322520000044</v>
      </c>
      <c r="S74" s="40">
        <f t="shared" si="79"/>
        <v>8.3246096693300018</v>
      </c>
      <c r="T74" s="21">
        <f t="shared" si="67"/>
        <v>0.19063210667700298</v>
      </c>
      <c r="U74" s="40">
        <f t="shared" si="80"/>
        <v>0</v>
      </c>
      <c r="V74" s="21">
        <v>0</v>
      </c>
      <c r="W74" s="40">
        <f t="shared" si="81"/>
        <v>0</v>
      </c>
      <c r="X74" s="21">
        <v>0</v>
      </c>
      <c r="Y74" s="40">
        <f t="shared" si="82"/>
        <v>6.847062441108335</v>
      </c>
      <c r="Z74" s="21">
        <f t="shared" si="71"/>
        <v>0.1863498848969653</v>
      </c>
      <c r="AA74" s="40">
        <f t="shared" si="83"/>
        <v>1.4775472282216668</v>
      </c>
      <c r="AB74" s="21">
        <f t="shared" si="73"/>
        <v>0.21335161208592229</v>
      </c>
      <c r="AC74" s="22" t="s">
        <v>99</v>
      </c>
      <c r="AK74" s="52"/>
      <c r="AL74" s="52"/>
    </row>
    <row r="75" spans="1:38" ht="31.5" outlineLevel="1" x14ac:dyDescent="0.25">
      <c r="A75" s="53" t="s">
        <v>127</v>
      </c>
      <c r="B75" s="77" t="s">
        <v>145</v>
      </c>
      <c r="C75" s="55" t="s">
        <v>146</v>
      </c>
      <c r="D75" s="39">
        <v>23.749200000000002</v>
      </c>
      <c r="E75" s="55" t="s">
        <v>34</v>
      </c>
      <c r="F75" s="40">
        <v>0</v>
      </c>
      <c r="G75" s="39">
        <v>23.749200000000002</v>
      </c>
      <c r="H75" s="40">
        <f t="shared" si="76"/>
        <v>21.749200000000002</v>
      </c>
      <c r="I75" s="40">
        <v>0</v>
      </c>
      <c r="J75" s="40">
        <v>0</v>
      </c>
      <c r="K75" s="40">
        <v>18.124333333333336</v>
      </c>
      <c r="L75" s="40">
        <v>3.6248666666666658</v>
      </c>
      <c r="M75" s="40">
        <f t="shared" si="77"/>
        <v>10.11220951</v>
      </c>
      <c r="N75" s="40">
        <v>0</v>
      </c>
      <c r="O75" s="40">
        <v>0</v>
      </c>
      <c r="P75" s="40">
        <v>8.4505075899999991</v>
      </c>
      <c r="Q75" s="40">
        <v>1.6617019199999996</v>
      </c>
      <c r="R75" s="40">
        <f t="shared" si="78"/>
        <v>13.636990490000002</v>
      </c>
      <c r="S75" s="40">
        <f t="shared" si="79"/>
        <v>-11.636990490000002</v>
      </c>
      <c r="T75" s="21">
        <f t="shared" si="67"/>
        <v>-0.535053725654277</v>
      </c>
      <c r="U75" s="40">
        <f t="shared" si="80"/>
        <v>0</v>
      </c>
      <c r="V75" s="21">
        <v>0</v>
      </c>
      <c r="W75" s="40">
        <f t="shared" si="81"/>
        <v>0</v>
      </c>
      <c r="X75" s="21">
        <v>0</v>
      </c>
      <c r="Y75" s="40">
        <f t="shared" si="82"/>
        <v>-9.673825743333337</v>
      </c>
      <c r="Z75" s="21">
        <f t="shared" si="71"/>
        <v>-0.53374794898203159</v>
      </c>
      <c r="AA75" s="40">
        <f t="shared" si="83"/>
        <v>-1.9631647466666662</v>
      </c>
      <c r="AB75" s="21">
        <f t="shared" si="73"/>
        <v>-0.54158260901550404</v>
      </c>
      <c r="AC75" s="22" t="s">
        <v>34</v>
      </c>
      <c r="AK75" s="52"/>
      <c r="AL75" s="52"/>
    </row>
    <row r="76" spans="1:38" ht="47.25" outlineLevel="1" x14ac:dyDescent="0.25">
      <c r="A76" s="53" t="s">
        <v>127</v>
      </c>
      <c r="B76" s="77" t="s">
        <v>147</v>
      </c>
      <c r="C76" s="55" t="s">
        <v>148</v>
      </c>
      <c r="D76" s="39">
        <v>198.86506804600003</v>
      </c>
      <c r="E76" s="55" t="s">
        <v>34</v>
      </c>
      <c r="F76" s="40">
        <v>129.37026797000001</v>
      </c>
      <c r="G76" s="39">
        <v>69.494800076000018</v>
      </c>
      <c r="H76" s="40">
        <f t="shared" si="76"/>
        <v>69.494800076000004</v>
      </c>
      <c r="I76" s="40">
        <v>0</v>
      </c>
      <c r="J76" s="40">
        <v>0</v>
      </c>
      <c r="K76" s="40">
        <v>58.119666730000006</v>
      </c>
      <c r="L76" s="40">
        <v>11.375133345999998</v>
      </c>
      <c r="M76" s="40">
        <f t="shared" si="77"/>
        <v>59.905218959999999</v>
      </c>
      <c r="N76" s="40">
        <v>0</v>
      </c>
      <c r="O76" s="40">
        <v>0</v>
      </c>
      <c r="P76" s="40">
        <v>50.249439509999995</v>
      </c>
      <c r="Q76" s="40">
        <v>9.6557794500000025</v>
      </c>
      <c r="R76" s="40">
        <f t="shared" si="78"/>
        <v>9.5895811160000193</v>
      </c>
      <c r="S76" s="40">
        <f t="shared" si="79"/>
        <v>-9.5895811160000051</v>
      </c>
      <c r="T76" s="21">
        <f t="shared" si="67"/>
        <v>-0.13798990867680419</v>
      </c>
      <c r="U76" s="40">
        <f t="shared" si="80"/>
        <v>0</v>
      </c>
      <c r="V76" s="21">
        <v>0</v>
      </c>
      <c r="W76" s="40">
        <f t="shared" si="81"/>
        <v>0</v>
      </c>
      <c r="X76" s="21">
        <v>0</v>
      </c>
      <c r="Y76" s="40">
        <f t="shared" si="82"/>
        <v>-7.870227220000011</v>
      </c>
      <c r="Z76" s="21">
        <f t="shared" si="71"/>
        <v>-0.1354141835768233</v>
      </c>
      <c r="AA76" s="40">
        <f t="shared" si="83"/>
        <v>-1.7193538959999959</v>
      </c>
      <c r="AB76" s="21">
        <f t="shared" si="73"/>
        <v>-0.15115021896465039</v>
      </c>
      <c r="AC76" s="22" t="s">
        <v>34</v>
      </c>
      <c r="AK76" s="52"/>
      <c r="AL76" s="52"/>
    </row>
    <row r="77" spans="1:38" ht="47.25" outlineLevel="1" x14ac:dyDescent="0.25">
      <c r="A77" s="53" t="s">
        <v>127</v>
      </c>
      <c r="B77" s="77" t="s">
        <v>149</v>
      </c>
      <c r="C77" s="56" t="s">
        <v>150</v>
      </c>
      <c r="D77" s="39">
        <v>142.006576534</v>
      </c>
      <c r="E77" s="55" t="s">
        <v>34</v>
      </c>
      <c r="F77" s="40">
        <v>90.997959260000002</v>
      </c>
      <c r="G77" s="39">
        <v>51.008617274000002</v>
      </c>
      <c r="H77" s="40">
        <f t="shared" si="76"/>
        <v>49.217308777999989</v>
      </c>
      <c r="I77" s="40">
        <v>0</v>
      </c>
      <c r="J77" s="40">
        <v>0</v>
      </c>
      <c r="K77" s="40">
        <v>41.158423981666658</v>
      </c>
      <c r="L77" s="40">
        <v>8.0588847963333308</v>
      </c>
      <c r="M77" s="40">
        <f t="shared" si="77"/>
        <v>51.719890459999988</v>
      </c>
      <c r="N77" s="40">
        <v>0</v>
      </c>
      <c r="O77" s="40">
        <v>0</v>
      </c>
      <c r="P77" s="40">
        <v>43.179704099999995</v>
      </c>
      <c r="Q77" s="40">
        <v>8.5401863599999928</v>
      </c>
      <c r="R77" s="40">
        <f t="shared" si="78"/>
        <v>-0.71127318599998546</v>
      </c>
      <c r="S77" s="40">
        <f t="shared" si="79"/>
        <v>2.5025816819999989</v>
      </c>
      <c r="T77" s="21">
        <f t="shared" si="67"/>
        <v>5.0847592932969275E-2</v>
      </c>
      <c r="U77" s="40">
        <f t="shared" si="80"/>
        <v>0</v>
      </c>
      <c r="V77" s="21">
        <v>0</v>
      </c>
      <c r="W77" s="40">
        <f t="shared" si="81"/>
        <v>0</v>
      </c>
      <c r="X77" s="21">
        <v>0</v>
      </c>
      <c r="Y77" s="40">
        <f t="shared" si="82"/>
        <v>2.0212801183333369</v>
      </c>
      <c r="Z77" s="21">
        <f t="shared" si="71"/>
        <v>4.9109755009902292E-2</v>
      </c>
      <c r="AA77" s="40">
        <f t="shared" si="83"/>
        <v>0.48130156366666199</v>
      </c>
      <c r="AB77" s="21">
        <f t="shared" si="73"/>
        <v>5.9723097653120297E-2</v>
      </c>
      <c r="AC77" s="22" t="s">
        <v>99</v>
      </c>
      <c r="AK77" s="52"/>
      <c r="AL77" s="52"/>
    </row>
    <row r="78" spans="1:38" ht="47.25" outlineLevel="1" x14ac:dyDescent="0.25">
      <c r="A78" s="53" t="s">
        <v>127</v>
      </c>
      <c r="B78" s="77" t="s">
        <v>151</v>
      </c>
      <c r="C78" s="56" t="s">
        <v>152</v>
      </c>
      <c r="D78" s="39">
        <v>421.18882406</v>
      </c>
      <c r="E78" s="55" t="s">
        <v>34</v>
      </c>
      <c r="F78" s="40">
        <v>22.362479660000002</v>
      </c>
      <c r="G78" s="39">
        <v>398.82634439999998</v>
      </c>
      <c r="H78" s="40">
        <f t="shared" si="76"/>
        <v>157.00768919999999</v>
      </c>
      <c r="I78" s="40">
        <v>0</v>
      </c>
      <c r="J78" s="40">
        <v>0</v>
      </c>
      <c r="K78" s="40">
        <v>130.839741</v>
      </c>
      <c r="L78" s="40">
        <v>26.167948199999984</v>
      </c>
      <c r="M78" s="40">
        <f t="shared" si="77"/>
        <v>43.68195841</v>
      </c>
      <c r="N78" s="40">
        <v>0</v>
      </c>
      <c r="O78" s="40">
        <v>0</v>
      </c>
      <c r="P78" s="40">
        <v>36.40163201</v>
      </c>
      <c r="Q78" s="40">
        <v>7.2803263999999981</v>
      </c>
      <c r="R78" s="40">
        <f t="shared" si="78"/>
        <v>355.14438598999999</v>
      </c>
      <c r="S78" s="40">
        <f t="shared" si="79"/>
        <v>-113.32573078999999</v>
      </c>
      <c r="T78" s="21">
        <f t="shared" si="67"/>
        <v>-0.72178459136254836</v>
      </c>
      <c r="U78" s="40">
        <f t="shared" si="80"/>
        <v>0</v>
      </c>
      <c r="V78" s="21">
        <v>0</v>
      </c>
      <c r="W78" s="40">
        <f t="shared" si="81"/>
        <v>0</v>
      </c>
      <c r="X78" s="21">
        <v>0</v>
      </c>
      <c r="Y78" s="40">
        <f t="shared" si="82"/>
        <v>-94.438108990000003</v>
      </c>
      <c r="Z78" s="21">
        <f t="shared" si="71"/>
        <v>-0.7217845913498101</v>
      </c>
      <c r="AA78" s="40">
        <f t="shared" si="83"/>
        <v>-18.887621799999984</v>
      </c>
      <c r="AB78" s="21">
        <f t="shared" si="73"/>
        <v>-0.72178459142623941</v>
      </c>
      <c r="AC78" s="22" t="s">
        <v>34</v>
      </c>
      <c r="AK78" s="52"/>
      <c r="AL78" s="52"/>
    </row>
    <row r="79" spans="1:38" ht="31.5" outlineLevel="1" x14ac:dyDescent="0.25">
      <c r="A79" s="12" t="s">
        <v>153</v>
      </c>
      <c r="B79" s="9" t="s">
        <v>154</v>
      </c>
      <c r="C79" s="13" t="s">
        <v>33</v>
      </c>
      <c r="D79" s="38">
        <v>0</v>
      </c>
      <c r="E79" s="24" t="s">
        <v>34</v>
      </c>
      <c r="F79" s="28">
        <v>0</v>
      </c>
      <c r="G79" s="3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15">
        <v>0</v>
      </c>
      <c r="U79" s="28">
        <v>0</v>
      </c>
      <c r="V79" s="15">
        <v>0</v>
      </c>
      <c r="W79" s="28">
        <v>0</v>
      </c>
      <c r="X79" s="15">
        <v>0</v>
      </c>
      <c r="Y79" s="28">
        <v>0</v>
      </c>
      <c r="Z79" s="15">
        <v>0</v>
      </c>
      <c r="AA79" s="28">
        <v>0</v>
      </c>
      <c r="AB79" s="15">
        <v>0</v>
      </c>
      <c r="AC79" s="22" t="s">
        <v>34</v>
      </c>
      <c r="AK79" s="52"/>
      <c r="AL79" s="52"/>
    </row>
    <row r="80" spans="1:38" ht="31.5" outlineLevel="1" x14ac:dyDescent="0.25">
      <c r="A80" s="12" t="s">
        <v>155</v>
      </c>
      <c r="B80" s="9" t="s">
        <v>156</v>
      </c>
      <c r="C80" s="13" t="s">
        <v>33</v>
      </c>
      <c r="D80" s="38">
        <f>SUM(D81:D95)</f>
        <v>3015.5584758369996</v>
      </c>
      <c r="E80" s="24" t="s">
        <v>34</v>
      </c>
      <c r="F80" s="28">
        <f t="shared" ref="F80:S80" si="84">SUM(F81:F95)</f>
        <v>938.86659398999984</v>
      </c>
      <c r="G80" s="38">
        <f t="shared" si="84"/>
        <v>2076.6918818470003</v>
      </c>
      <c r="H80" s="28">
        <f t="shared" si="84"/>
        <v>520.54294179599992</v>
      </c>
      <c r="I80" s="28">
        <f t="shared" si="84"/>
        <v>0</v>
      </c>
      <c r="J80" s="28">
        <f t="shared" si="84"/>
        <v>0</v>
      </c>
      <c r="K80" s="28">
        <f t="shared" si="84"/>
        <v>434.42225855500004</v>
      </c>
      <c r="L80" s="28">
        <f t="shared" si="84"/>
        <v>86.120683240999952</v>
      </c>
      <c r="M80" s="28">
        <f t="shared" si="84"/>
        <v>499.61307877000002</v>
      </c>
      <c r="N80" s="28">
        <f t="shared" si="84"/>
        <v>0</v>
      </c>
      <c r="O80" s="28">
        <f t="shared" si="84"/>
        <v>0</v>
      </c>
      <c r="P80" s="28">
        <f t="shared" si="84"/>
        <v>410.20123987000005</v>
      </c>
      <c r="Q80" s="28">
        <f t="shared" si="84"/>
        <v>89.411838899999992</v>
      </c>
      <c r="R80" s="28">
        <f t="shared" si="84"/>
        <v>1577.0788030770002</v>
      </c>
      <c r="S80" s="28">
        <f t="shared" si="84"/>
        <v>-20.929863025999971</v>
      </c>
      <c r="T80" s="15">
        <f t="shared" ref="T80:T95" si="85">S80/H80</f>
        <v>-4.020775491410343E-2</v>
      </c>
      <c r="U80" s="28">
        <f>SUM(U81:U95)</f>
        <v>0</v>
      </c>
      <c r="V80" s="15">
        <v>0</v>
      </c>
      <c r="W80" s="28">
        <f>SUM(W81:W95)</f>
        <v>0</v>
      </c>
      <c r="X80" s="15">
        <v>0</v>
      </c>
      <c r="Y80" s="28">
        <f>SUM(Y81:Y95)</f>
        <v>-24.221018685000011</v>
      </c>
      <c r="Z80" s="15">
        <f t="shared" ref="Z80:Z95" si="86">Y80/K80</f>
        <v>-5.5754552645542008E-2</v>
      </c>
      <c r="AA80" s="28">
        <f>SUM(AA81:AA95)</f>
        <v>3.2911556590000464</v>
      </c>
      <c r="AB80" s="15">
        <f t="shared" ref="AB80:AB95" si="87">AA80/L80</f>
        <v>3.8215624111923065E-2</v>
      </c>
      <c r="AC80" s="22" t="s">
        <v>34</v>
      </c>
      <c r="AK80" s="52"/>
      <c r="AL80" s="52"/>
    </row>
    <row r="81" spans="1:38" ht="47.25" outlineLevel="1" x14ac:dyDescent="0.25">
      <c r="A81" s="53" t="s">
        <v>155</v>
      </c>
      <c r="B81" s="77" t="s">
        <v>157</v>
      </c>
      <c r="C81" s="56" t="s">
        <v>158</v>
      </c>
      <c r="D81" s="39">
        <v>225</v>
      </c>
      <c r="E81" s="55" t="s">
        <v>34</v>
      </c>
      <c r="F81" s="40">
        <v>0</v>
      </c>
      <c r="G81" s="39">
        <v>225</v>
      </c>
      <c r="H81" s="40">
        <f t="shared" ref="H81:H95" si="88">I81+J81+K81+L81</f>
        <v>0</v>
      </c>
      <c r="I81" s="40">
        <v>0</v>
      </c>
      <c r="J81" s="40">
        <v>0</v>
      </c>
      <c r="K81" s="40">
        <v>0</v>
      </c>
      <c r="L81" s="40">
        <v>0</v>
      </c>
      <c r="M81" s="40">
        <f t="shared" ref="M81:M95" si="89">N81+O81+P81+Q81</f>
        <v>8.5268001800000004</v>
      </c>
      <c r="N81" s="40">
        <v>0</v>
      </c>
      <c r="O81" s="40">
        <v>0</v>
      </c>
      <c r="P81" s="40">
        <v>0.22745570000000001</v>
      </c>
      <c r="Q81" s="40">
        <v>8.2993444800000002</v>
      </c>
      <c r="R81" s="40">
        <f t="shared" ref="R81:R95" si="90">G81-M81</f>
        <v>216.47319981999999</v>
      </c>
      <c r="S81" s="40">
        <f>M81-H81</f>
        <v>8.5268001800000004</v>
      </c>
      <c r="T81" s="21">
        <v>1</v>
      </c>
      <c r="U81" s="40">
        <f t="shared" ref="U81:U95" si="91">N81-I81</f>
        <v>0</v>
      </c>
      <c r="V81" s="21">
        <v>0</v>
      </c>
      <c r="W81" s="40">
        <f t="shared" ref="W81:W95" si="92">O81-J81</f>
        <v>0</v>
      </c>
      <c r="X81" s="21">
        <v>0</v>
      </c>
      <c r="Y81" s="40">
        <f t="shared" ref="Y81:Y95" si="93">P81-K81</f>
        <v>0.22745570000000001</v>
      </c>
      <c r="Z81" s="21">
        <v>1</v>
      </c>
      <c r="AA81" s="40">
        <f t="shared" ref="AA81:AA95" si="94">Q81-L81</f>
        <v>8.2993444800000002</v>
      </c>
      <c r="AB81" s="21">
        <v>1</v>
      </c>
      <c r="AC81" s="22" t="s">
        <v>159</v>
      </c>
      <c r="AK81" s="52"/>
      <c r="AL81" s="52"/>
    </row>
    <row r="82" spans="1:38" ht="31.5" outlineLevel="1" x14ac:dyDescent="0.25">
      <c r="A82" s="57" t="s">
        <v>155</v>
      </c>
      <c r="B82" s="77" t="s">
        <v>160</v>
      </c>
      <c r="C82" s="60" t="s">
        <v>161</v>
      </c>
      <c r="D82" s="39">
        <v>313.75069999999994</v>
      </c>
      <c r="E82" s="55" t="s">
        <v>34</v>
      </c>
      <c r="F82" s="40">
        <v>59.732661149999998</v>
      </c>
      <c r="G82" s="39">
        <v>254.01803884999993</v>
      </c>
      <c r="H82" s="40">
        <f t="shared" si="88"/>
        <v>109.159715322</v>
      </c>
      <c r="I82" s="40">
        <v>0</v>
      </c>
      <c r="J82" s="40">
        <v>0</v>
      </c>
      <c r="K82" s="40">
        <v>91.177007674999999</v>
      </c>
      <c r="L82" s="40">
        <v>17.982707646999998</v>
      </c>
      <c r="M82" s="40">
        <f t="shared" si="89"/>
        <v>102.17164363999998</v>
      </c>
      <c r="N82" s="40">
        <v>0</v>
      </c>
      <c r="O82" s="40">
        <v>0</v>
      </c>
      <c r="P82" s="40">
        <v>85.291111579999992</v>
      </c>
      <c r="Q82" s="40">
        <v>16.88053206</v>
      </c>
      <c r="R82" s="40">
        <f t="shared" si="90"/>
        <v>151.84639520999994</v>
      </c>
      <c r="S82" s="40">
        <f t="shared" ref="S82:S95" si="95">M82-H82</f>
        <v>-6.9880716820000117</v>
      </c>
      <c r="T82" s="21">
        <f t="shared" si="85"/>
        <v>-6.4016946740714328E-2</v>
      </c>
      <c r="U82" s="40">
        <f t="shared" si="91"/>
        <v>0</v>
      </c>
      <c r="V82" s="21">
        <v>0</v>
      </c>
      <c r="W82" s="40">
        <f t="shared" si="92"/>
        <v>0</v>
      </c>
      <c r="X82" s="21">
        <v>0</v>
      </c>
      <c r="Y82" s="40">
        <f t="shared" si="93"/>
        <v>-5.8858960950000068</v>
      </c>
      <c r="Z82" s="21">
        <f t="shared" si="86"/>
        <v>-6.4554609161777438E-2</v>
      </c>
      <c r="AA82" s="40">
        <f t="shared" si="94"/>
        <v>-1.1021755869999978</v>
      </c>
      <c r="AB82" s="21">
        <f t="shared" si="87"/>
        <v>-6.1290858342117935E-2</v>
      </c>
      <c r="AC82" s="22" t="s">
        <v>34</v>
      </c>
      <c r="AK82" s="52"/>
      <c r="AL82" s="52"/>
    </row>
    <row r="83" spans="1:38" ht="31.5" outlineLevel="1" x14ac:dyDescent="0.25">
      <c r="A83" s="53" t="s">
        <v>155</v>
      </c>
      <c r="B83" s="77" t="s">
        <v>162</v>
      </c>
      <c r="C83" s="56" t="s">
        <v>163</v>
      </c>
      <c r="D83" s="39">
        <v>186.41013648299997</v>
      </c>
      <c r="E83" s="55" t="s">
        <v>34</v>
      </c>
      <c r="F83" s="40">
        <v>27.972499449999997</v>
      </c>
      <c r="G83" s="39">
        <v>158.43763703299999</v>
      </c>
      <c r="H83" s="40">
        <f t="shared" si="88"/>
        <v>44.554236925999994</v>
      </c>
      <c r="I83" s="40">
        <v>0</v>
      </c>
      <c r="J83" s="40">
        <v>0</v>
      </c>
      <c r="K83" s="40">
        <v>37.23134555</v>
      </c>
      <c r="L83" s="40">
        <v>7.3228913759999941</v>
      </c>
      <c r="M83" s="40">
        <f t="shared" si="89"/>
        <v>41.747328320000001</v>
      </c>
      <c r="N83" s="40">
        <v>0</v>
      </c>
      <c r="O83" s="40">
        <v>0</v>
      </c>
      <c r="P83" s="40">
        <v>34.89225502</v>
      </c>
      <c r="Q83" s="40">
        <v>6.8550732999999999</v>
      </c>
      <c r="R83" s="40">
        <f t="shared" si="90"/>
        <v>116.69030871299998</v>
      </c>
      <c r="S83" s="40">
        <f t="shared" si="95"/>
        <v>-2.8069086059999933</v>
      </c>
      <c r="T83" s="21">
        <f t="shared" si="85"/>
        <v>-6.299981325371995E-2</v>
      </c>
      <c r="U83" s="40">
        <f t="shared" si="91"/>
        <v>0</v>
      </c>
      <c r="V83" s="21">
        <v>0</v>
      </c>
      <c r="W83" s="40">
        <f t="shared" si="92"/>
        <v>0</v>
      </c>
      <c r="X83" s="21">
        <v>0</v>
      </c>
      <c r="Y83" s="40">
        <f t="shared" si="93"/>
        <v>-2.33909053</v>
      </c>
      <c r="Z83" s="21">
        <f t="shared" si="86"/>
        <v>-6.2825839234273928E-2</v>
      </c>
      <c r="AA83" s="40">
        <f t="shared" si="94"/>
        <v>-0.46781807599999414</v>
      </c>
      <c r="AB83" s="21">
        <f t="shared" si="87"/>
        <v>-6.3884339119547592E-2</v>
      </c>
      <c r="AC83" s="22" t="s">
        <v>34</v>
      </c>
      <c r="AK83" s="52"/>
      <c r="AL83" s="52"/>
    </row>
    <row r="84" spans="1:38" ht="31.5" outlineLevel="1" x14ac:dyDescent="0.25">
      <c r="A84" s="53" t="s">
        <v>155</v>
      </c>
      <c r="B84" s="77" t="s">
        <v>164</v>
      </c>
      <c r="C84" s="56" t="s">
        <v>165</v>
      </c>
      <c r="D84" s="39">
        <v>215.0130382774</v>
      </c>
      <c r="E84" s="55" t="s">
        <v>34</v>
      </c>
      <c r="F84" s="40">
        <v>152.90998669000001</v>
      </c>
      <c r="G84" s="39">
        <v>62.103051587399989</v>
      </c>
      <c r="H84" s="40">
        <f t="shared" si="88"/>
        <v>1.50586368</v>
      </c>
      <c r="I84" s="40">
        <v>0</v>
      </c>
      <c r="J84" s="40">
        <v>0</v>
      </c>
      <c r="K84" s="40">
        <v>1.2548864000000002</v>
      </c>
      <c r="L84" s="40">
        <v>0.25097727999999986</v>
      </c>
      <c r="M84" s="40">
        <f t="shared" si="89"/>
        <v>1.5205564199999999</v>
      </c>
      <c r="N84" s="40">
        <v>0</v>
      </c>
      <c r="O84" s="40">
        <v>0</v>
      </c>
      <c r="P84" s="40">
        <v>1.26713035</v>
      </c>
      <c r="Q84" s="40">
        <v>0.25342607</v>
      </c>
      <c r="R84" s="40">
        <f t="shared" si="90"/>
        <v>60.582495167399991</v>
      </c>
      <c r="S84" s="40">
        <f t="shared" si="95"/>
        <v>1.4692739999999871E-2</v>
      </c>
      <c r="T84" s="21">
        <f t="shared" si="85"/>
        <v>9.7570186432810908E-3</v>
      </c>
      <c r="U84" s="40">
        <f t="shared" si="91"/>
        <v>0</v>
      </c>
      <c r="V84" s="21">
        <v>0</v>
      </c>
      <c r="W84" s="40">
        <f t="shared" si="92"/>
        <v>0</v>
      </c>
      <c r="X84" s="21">
        <v>0</v>
      </c>
      <c r="Y84" s="40">
        <f t="shared" si="93"/>
        <v>1.2243949999999781E-2</v>
      </c>
      <c r="Z84" s="21">
        <f t="shared" si="86"/>
        <v>9.7570186432810006E-3</v>
      </c>
      <c r="AA84" s="40">
        <f t="shared" si="94"/>
        <v>2.448790000000145E-3</v>
      </c>
      <c r="AB84" s="21">
        <f t="shared" si="87"/>
        <v>9.7570186432817604E-3</v>
      </c>
      <c r="AC84" s="22" t="s">
        <v>166</v>
      </c>
      <c r="AK84" s="52"/>
      <c r="AL84" s="52"/>
    </row>
    <row r="85" spans="1:38" ht="31.5" outlineLevel="1" x14ac:dyDescent="0.25">
      <c r="A85" s="53" t="s">
        <v>155</v>
      </c>
      <c r="B85" s="77" t="s">
        <v>167</v>
      </c>
      <c r="C85" s="56" t="s">
        <v>168</v>
      </c>
      <c r="D85" s="39">
        <v>80.82277972</v>
      </c>
      <c r="E85" s="55" t="s">
        <v>34</v>
      </c>
      <c r="F85" s="40">
        <v>62.178350929999993</v>
      </c>
      <c r="G85" s="39">
        <v>18.644428790000006</v>
      </c>
      <c r="H85" s="40">
        <f t="shared" si="88"/>
        <v>17.297428790000001</v>
      </c>
      <c r="I85" s="40">
        <v>0</v>
      </c>
      <c r="J85" s="40">
        <v>0</v>
      </c>
      <c r="K85" s="40">
        <v>14.459362241666669</v>
      </c>
      <c r="L85" s="40">
        <v>2.8380665483333321</v>
      </c>
      <c r="M85" s="40">
        <f t="shared" si="89"/>
        <v>17.772061790000002</v>
      </c>
      <c r="N85" s="40">
        <v>0</v>
      </c>
      <c r="O85" s="40">
        <v>0</v>
      </c>
      <c r="P85" s="40">
        <v>14.854889740000001</v>
      </c>
      <c r="Q85" s="40">
        <v>2.91717205</v>
      </c>
      <c r="R85" s="40">
        <f t="shared" si="90"/>
        <v>0.87236700000000411</v>
      </c>
      <c r="S85" s="40">
        <f t="shared" si="95"/>
        <v>0.47463300000000075</v>
      </c>
      <c r="T85" s="21">
        <f t="shared" si="85"/>
        <v>2.7439511719475663E-2</v>
      </c>
      <c r="U85" s="40">
        <f t="shared" si="91"/>
        <v>0</v>
      </c>
      <c r="V85" s="21">
        <v>0</v>
      </c>
      <c r="W85" s="40">
        <f t="shared" si="92"/>
        <v>0</v>
      </c>
      <c r="X85" s="21">
        <v>0</v>
      </c>
      <c r="Y85" s="40">
        <f t="shared" si="93"/>
        <v>0.39552749833333145</v>
      </c>
      <c r="Z85" s="21">
        <f t="shared" si="86"/>
        <v>2.7354422119224855E-2</v>
      </c>
      <c r="AA85" s="40">
        <f t="shared" si="94"/>
        <v>7.9105501666667966E-2</v>
      </c>
      <c r="AB85" s="21">
        <f t="shared" si="87"/>
        <v>2.7873025638924163E-2</v>
      </c>
      <c r="AC85" s="22" t="s">
        <v>87</v>
      </c>
      <c r="AK85" s="52"/>
      <c r="AL85" s="52"/>
    </row>
    <row r="86" spans="1:38" ht="31.5" outlineLevel="1" x14ac:dyDescent="0.25">
      <c r="A86" s="53" t="s">
        <v>155</v>
      </c>
      <c r="B86" s="77" t="s">
        <v>169</v>
      </c>
      <c r="C86" s="56" t="s">
        <v>170</v>
      </c>
      <c r="D86" s="39">
        <v>19.5283835</v>
      </c>
      <c r="E86" s="55" t="s">
        <v>34</v>
      </c>
      <c r="F86" s="40">
        <v>19.989625669999999</v>
      </c>
      <c r="G86" s="39">
        <v>-0.46124217000000001</v>
      </c>
      <c r="H86" s="40">
        <f t="shared" si="88"/>
        <v>-0.46124217000000001</v>
      </c>
      <c r="I86" s="40">
        <v>0</v>
      </c>
      <c r="J86" s="40">
        <v>0</v>
      </c>
      <c r="K86" s="40">
        <v>-0.38436847499999999</v>
      </c>
      <c r="L86" s="40">
        <v>-7.687369500000002E-2</v>
      </c>
      <c r="M86" s="40">
        <f t="shared" si="89"/>
        <v>-0.46123999999999998</v>
      </c>
      <c r="N86" s="40">
        <v>0</v>
      </c>
      <c r="O86" s="40">
        <v>0</v>
      </c>
      <c r="P86" s="40">
        <v>-0.38436667000000002</v>
      </c>
      <c r="Q86" s="40">
        <v>-7.687332999999999E-2</v>
      </c>
      <c r="R86" s="40">
        <f t="shared" si="90"/>
        <v>-2.170000000023542E-6</v>
      </c>
      <c r="S86" s="40">
        <f t="shared" si="95"/>
        <v>2.170000000023542E-6</v>
      </c>
      <c r="T86" s="21">
        <f t="shared" si="85"/>
        <v>-4.7046869110505269E-6</v>
      </c>
      <c r="U86" s="40">
        <f t="shared" si="91"/>
        <v>0</v>
      </c>
      <c r="V86" s="21">
        <v>0</v>
      </c>
      <c r="W86" s="40">
        <f t="shared" si="92"/>
        <v>0</v>
      </c>
      <c r="X86" s="21">
        <v>0</v>
      </c>
      <c r="Y86" s="40">
        <f t="shared" si="93"/>
        <v>1.8049999999658617E-6</v>
      </c>
      <c r="Z86" s="21">
        <f t="shared" si="86"/>
        <v>-4.6960146769733441E-6</v>
      </c>
      <c r="AA86" s="40">
        <f t="shared" si="94"/>
        <v>3.6500000002992472E-7</v>
      </c>
      <c r="AB86" s="21">
        <f t="shared" si="87"/>
        <v>-4.748048081075388E-6</v>
      </c>
      <c r="AC86" s="22" t="s">
        <v>34</v>
      </c>
      <c r="AK86" s="52"/>
      <c r="AL86" s="52"/>
    </row>
    <row r="87" spans="1:38" ht="31.5" outlineLevel="1" x14ac:dyDescent="0.25">
      <c r="A87" s="53" t="s">
        <v>155</v>
      </c>
      <c r="B87" s="77" t="s">
        <v>171</v>
      </c>
      <c r="C87" s="56" t="s">
        <v>172</v>
      </c>
      <c r="D87" s="39">
        <v>163.19261551399998</v>
      </c>
      <c r="E87" s="55" t="s">
        <v>34</v>
      </c>
      <c r="F87" s="40">
        <v>76.147180980000002</v>
      </c>
      <c r="G87" s="39">
        <v>87.04543453399998</v>
      </c>
      <c r="H87" s="40">
        <f t="shared" si="88"/>
        <v>10.521608845999999</v>
      </c>
      <c r="I87" s="40">
        <v>0</v>
      </c>
      <c r="J87" s="40">
        <v>0</v>
      </c>
      <c r="K87" s="40">
        <v>8.7843497666666668</v>
      </c>
      <c r="L87" s="40">
        <v>1.7372590793333327</v>
      </c>
      <c r="M87" s="40">
        <f t="shared" si="89"/>
        <v>10.438063509999999</v>
      </c>
      <c r="N87" s="40">
        <v>0</v>
      </c>
      <c r="O87" s="40">
        <v>0</v>
      </c>
      <c r="P87" s="40">
        <v>8.7147286499999996</v>
      </c>
      <c r="Q87" s="40">
        <v>1.72333486</v>
      </c>
      <c r="R87" s="40">
        <f t="shared" si="90"/>
        <v>76.607371023999974</v>
      </c>
      <c r="S87" s="40">
        <f t="shared" si="95"/>
        <v>-8.3545336000000248E-2</v>
      </c>
      <c r="T87" s="21">
        <f t="shared" si="85"/>
        <v>-7.9403575273340136E-3</v>
      </c>
      <c r="U87" s="40">
        <f t="shared" si="91"/>
        <v>0</v>
      </c>
      <c r="V87" s="21">
        <v>0</v>
      </c>
      <c r="W87" s="40">
        <f t="shared" si="92"/>
        <v>0</v>
      </c>
      <c r="X87" s="21">
        <v>0</v>
      </c>
      <c r="Y87" s="40">
        <f t="shared" si="93"/>
        <v>-6.9621116666667149E-2</v>
      </c>
      <c r="Z87" s="21">
        <f t="shared" si="86"/>
        <v>-7.9255856740647248E-3</v>
      </c>
      <c r="AA87" s="40">
        <f t="shared" si="94"/>
        <v>-1.3924219333332655E-2</v>
      </c>
      <c r="AB87" s="21">
        <f t="shared" si="87"/>
        <v>-8.0150505465632835E-3</v>
      </c>
      <c r="AC87" s="22" t="s">
        <v>34</v>
      </c>
      <c r="AK87" s="52"/>
      <c r="AL87" s="52"/>
    </row>
    <row r="88" spans="1:38" ht="31.5" outlineLevel="1" x14ac:dyDescent="0.25">
      <c r="A88" s="53" t="s">
        <v>155</v>
      </c>
      <c r="B88" s="77" t="s">
        <v>173</v>
      </c>
      <c r="C88" s="56" t="s">
        <v>174</v>
      </c>
      <c r="D88" s="39">
        <v>52.272740458000001</v>
      </c>
      <c r="E88" s="55" t="s">
        <v>34</v>
      </c>
      <c r="F88" s="40">
        <v>0</v>
      </c>
      <c r="G88" s="39">
        <v>52.272740458000001</v>
      </c>
      <c r="H88" s="40">
        <f t="shared" si="88"/>
        <v>48.331740457999999</v>
      </c>
      <c r="I88" s="40">
        <v>0</v>
      </c>
      <c r="J88" s="40">
        <v>0</v>
      </c>
      <c r="K88" s="40">
        <v>40.390833333333333</v>
      </c>
      <c r="L88" s="40">
        <v>7.9409071246666656</v>
      </c>
      <c r="M88" s="40">
        <f t="shared" si="89"/>
        <v>50.834912240000001</v>
      </c>
      <c r="N88" s="40">
        <v>0</v>
      </c>
      <c r="O88" s="40">
        <v>0</v>
      </c>
      <c r="P88" s="40">
        <v>42.476812819999999</v>
      </c>
      <c r="Q88" s="40">
        <v>8.3580994200000003</v>
      </c>
      <c r="R88" s="40">
        <f t="shared" si="90"/>
        <v>1.4378282179999999</v>
      </c>
      <c r="S88" s="40">
        <f t="shared" si="95"/>
        <v>2.5031717820000026</v>
      </c>
      <c r="T88" s="21">
        <f t="shared" si="85"/>
        <v>5.179146784865412E-2</v>
      </c>
      <c r="U88" s="40">
        <f t="shared" si="91"/>
        <v>0</v>
      </c>
      <c r="V88" s="21">
        <v>0</v>
      </c>
      <c r="W88" s="40">
        <f t="shared" si="92"/>
        <v>0</v>
      </c>
      <c r="X88" s="21">
        <v>0</v>
      </c>
      <c r="Y88" s="40">
        <f t="shared" si="93"/>
        <v>2.0859794866666661</v>
      </c>
      <c r="Z88" s="21">
        <f t="shared" si="86"/>
        <v>5.1644873713094952E-2</v>
      </c>
      <c r="AA88" s="40">
        <f t="shared" si="94"/>
        <v>0.41719229533333468</v>
      </c>
      <c r="AB88" s="21">
        <f t="shared" si="87"/>
        <v>5.2537108013443377E-2</v>
      </c>
      <c r="AC88" s="22" t="s">
        <v>175</v>
      </c>
      <c r="AK88" s="52"/>
      <c r="AL88" s="52"/>
    </row>
    <row r="89" spans="1:38" ht="31.5" outlineLevel="1" x14ac:dyDescent="0.25">
      <c r="A89" s="53" t="s">
        <v>155</v>
      </c>
      <c r="B89" s="77" t="s">
        <v>176</v>
      </c>
      <c r="C89" s="56" t="s">
        <v>177</v>
      </c>
      <c r="D89" s="39">
        <v>136.93549514</v>
      </c>
      <c r="E89" s="55" t="s">
        <v>34</v>
      </c>
      <c r="F89" s="40">
        <v>65.927466319999994</v>
      </c>
      <c r="G89" s="39">
        <v>71.008028820000007</v>
      </c>
      <c r="H89" s="40">
        <f t="shared" si="88"/>
        <v>23.035904979999998</v>
      </c>
      <c r="I89" s="40">
        <v>0</v>
      </c>
      <c r="J89" s="40">
        <v>0</v>
      </c>
      <c r="K89" s="40">
        <v>19.214641041666667</v>
      </c>
      <c r="L89" s="40">
        <v>3.8212639383333311</v>
      </c>
      <c r="M89" s="40">
        <f t="shared" si="89"/>
        <v>23.051493690000001</v>
      </c>
      <c r="N89" s="40">
        <v>0</v>
      </c>
      <c r="O89" s="40">
        <v>0</v>
      </c>
      <c r="P89" s="40">
        <v>19.251279330000003</v>
      </c>
      <c r="Q89" s="40">
        <v>3.80021436</v>
      </c>
      <c r="R89" s="40">
        <f t="shared" si="90"/>
        <v>47.956535130000006</v>
      </c>
      <c r="S89" s="40">
        <f t="shared" si="95"/>
        <v>1.5588710000002948E-2</v>
      </c>
      <c r="T89" s="21">
        <f t="shared" si="85"/>
        <v>6.767135918270726E-4</v>
      </c>
      <c r="U89" s="40">
        <f t="shared" si="91"/>
        <v>0</v>
      </c>
      <c r="V89" s="21">
        <v>0</v>
      </c>
      <c r="W89" s="40">
        <f t="shared" si="92"/>
        <v>0</v>
      </c>
      <c r="X89" s="21">
        <v>0</v>
      </c>
      <c r="Y89" s="40">
        <f t="shared" si="93"/>
        <v>3.6638288333335822E-2</v>
      </c>
      <c r="Z89" s="21">
        <f t="shared" si="86"/>
        <v>1.9067901530861926E-3</v>
      </c>
      <c r="AA89" s="40">
        <f t="shared" si="94"/>
        <v>-2.1049578333331098E-2</v>
      </c>
      <c r="AB89" s="21">
        <f t="shared" si="87"/>
        <v>-5.5085381886790076E-3</v>
      </c>
      <c r="AC89" s="22" t="s">
        <v>34</v>
      </c>
      <c r="AK89" s="52"/>
      <c r="AL89" s="52"/>
    </row>
    <row r="90" spans="1:38" ht="31.5" outlineLevel="1" x14ac:dyDescent="0.25">
      <c r="A90" s="53" t="s">
        <v>155</v>
      </c>
      <c r="B90" s="77" t="s">
        <v>178</v>
      </c>
      <c r="C90" s="56" t="s">
        <v>179</v>
      </c>
      <c r="D90" s="39">
        <v>177.18503197299998</v>
      </c>
      <c r="E90" s="55" t="s">
        <v>34</v>
      </c>
      <c r="F90" s="40">
        <v>50.187795010000002</v>
      </c>
      <c r="G90" s="39">
        <v>126.99723696299998</v>
      </c>
      <c r="H90" s="40">
        <f t="shared" si="88"/>
        <v>0.57495888000000006</v>
      </c>
      <c r="I90" s="40">
        <v>0</v>
      </c>
      <c r="J90" s="40">
        <v>0</v>
      </c>
      <c r="K90" s="40">
        <v>0.47913240000000001</v>
      </c>
      <c r="L90" s="40">
        <v>9.5826480000000047E-2</v>
      </c>
      <c r="M90" s="40">
        <f t="shared" si="89"/>
        <v>0.57495888000000006</v>
      </c>
      <c r="N90" s="40">
        <v>0</v>
      </c>
      <c r="O90" s="40">
        <v>0</v>
      </c>
      <c r="P90" s="40">
        <v>0.47913240000000001</v>
      </c>
      <c r="Q90" s="40">
        <v>9.5826480000000006E-2</v>
      </c>
      <c r="R90" s="40">
        <f t="shared" si="90"/>
        <v>126.42227808299998</v>
      </c>
      <c r="S90" s="40">
        <f t="shared" si="95"/>
        <v>0</v>
      </c>
      <c r="T90" s="21">
        <f t="shared" si="85"/>
        <v>0</v>
      </c>
      <c r="U90" s="40">
        <f t="shared" si="91"/>
        <v>0</v>
      </c>
      <c r="V90" s="21">
        <v>0</v>
      </c>
      <c r="W90" s="40">
        <f t="shared" si="92"/>
        <v>0</v>
      </c>
      <c r="X90" s="21">
        <v>0</v>
      </c>
      <c r="Y90" s="40">
        <f t="shared" si="93"/>
        <v>0</v>
      </c>
      <c r="Z90" s="21">
        <f t="shared" si="86"/>
        <v>0</v>
      </c>
      <c r="AA90" s="40">
        <f t="shared" si="94"/>
        <v>0</v>
      </c>
      <c r="AB90" s="21">
        <f t="shared" si="87"/>
        <v>0</v>
      </c>
      <c r="AC90" s="22" t="s">
        <v>34</v>
      </c>
      <c r="AK90" s="52"/>
      <c r="AL90" s="52"/>
    </row>
    <row r="91" spans="1:38" ht="31.5" outlineLevel="1" x14ac:dyDescent="0.25">
      <c r="A91" s="53" t="s">
        <v>155</v>
      </c>
      <c r="B91" s="77" t="s">
        <v>180</v>
      </c>
      <c r="C91" s="56" t="s">
        <v>181</v>
      </c>
      <c r="D91" s="39">
        <v>282.31409908300003</v>
      </c>
      <c r="E91" s="55" t="s">
        <v>34</v>
      </c>
      <c r="F91" s="40">
        <v>160.90409469999997</v>
      </c>
      <c r="G91" s="39">
        <v>121.41000438300006</v>
      </c>
      <c r="H91" s="40">
        <f t="shared" si="88"/>
        <v>61.770214862000003</v>
      </c>
      <c r="I91" s="40">
        <v>0</v>
      </c>
      <c r="J91" s="40">
        <v>0</v>
      </c>
      <c r="K91" s="40">
        <v>51.505269700000007</v>
      </c>
      <c r="L91" s="40">
        <v>10.264945161999997</v>
      </c>
      <c r="M91" s="40">
        <f t="shared" si="89"/>
        <v>58.358719409999992</v>
      </c>
      <c r="N91" s="40">
        <v>0</v>
      </c>
      <c r="O91" s="40">
        <v>0</v>
      </c>
      <c r="P91" s="40">
        <v>48.712900569999995</v>
      </c>
      <c r="Q91" s="40">
        <v>9.6458188400000004</v>
      </c>
      <c r="R91" s="40">
        <f t="shared" si="90"/>
        <v>63.051284973000065</v>
      </c>
      <c r="S91" s="40">
        <f t="shared" si="95"/>
        <v>-3.4114954520000111</v>
      </c>
      <c r="T91" s="21">
        <f t="shared" si="85"/>
        <v>-5.5228809866075208E-2</v>
      </c>
      <c r="U91" s="40">
        <f t="shared" si="91"/>
        <v>0</v>
      </c>
      <c r="V91" s="21">
        <v>0</v>
      </c>
      <c r="W91" s="40">
        <f t="shared" si="92"/>
        <v>0</v>
      </c>
      <c r="X91" s="21">
        <v>0</v>
      </c>
      <c r="Y91" s="40">
        <f t="shared" si="93"/>
        <v>-2.7923691300000115</v>
      </c>
      <c r="Z91" s="21">
        <f t="shared" si="86"/>
        <v>-5.4215212273706646E-2</v>
      </c>
      <c r="AA91" s="40">
        <f t="shared" si="94"/>
        <v>-0.61912632199999607</v>
      </c>
      <c r="AB91" s="21">
        <f t="shared" si="87"/>
        <v>-6.031462538075235E-2</v>
      </c>
      <c r="AC91" s="22" t="s">
        <v>34</v>
      </c>
      <c r="AK91" s="52"/>
      <c r="AL91" s="52"/>
    </row>
    <row r="92" spans="1:38" ht="31.5" outlineLevel="1" x14ac:dyDescent="0.25">
      <c r="A92" s="53" t="s">
        <v>155</v>
      </c>
      <c r="B92" s="77" t="s">
        <v>182</v>
      </c>
      <c r="C92" s="56" t="s">
        <v>183</v>
      </c>
      <c r="D92" s="39">
        <v>551.9275702356</v>
      </c>
      <c r="E92" s="55" t="s">
        <v>34</v>
      </c>
      <c r="F92" s="40">
        <v>213.15253587999999</v>
      </c>
      <c r="G92" s="39">
        <v>338.77503435560004</v>
      </c>
      <c r="H92" s="40">
        <f t="shared" si="88"/>
        <v>67.029613905999994</v>
      </c>
      <c r="I92" s="40">
        <v>0</v>
      </c>
      <c r="J92" s="40">
        <v>0</v>
      </c>
      <c r="K92" s="40">
        <v>55.892363333333336</v>
      </c>
      <c r="L92" s="40">
        <v>11.137250572666659</v>
      </c>
      <c r="M92" s="40">
        <f t="shared" si="89"/>
        <v>62.584560340000003</v>
      </c>
      <c r="N92" s="40">
        <v>0</v>
      </c>
      <c r="O92" s="40">
        <v>0</v>
      </c>
      <c r="P92" s="40">
        <v>52.227552330000002</v>
      </c>
      <c r="Q92" s="40">
        <v>10.357008009999999</v>
      </c>
      <c r="R92" s="40">
        <f t="shared" si="90"/>
        <v>276.19047401560005</v>
      </c>
      <c r="S92" s="40">
        <f t="shared" si="95"/>
        <v>-4.4450535659999915</v>
      </c>
      <c r="T92" s="21">
        <f t="shared" si="85"/>
        <v>-6.6314772038424397E-2</v>
      </c>
      <c r="U92" s="40">
        <f t="shared" si="91"/>
        <v>0</v>
      </c>
      <c r="V92" s="21">
        <v>0</v>
      </c>
      <c r="W92" s="40">
        <f t="shared" si="92"/>
        <v>0</v>
      </c>
      <c r="X92" s="21">
        <v>0</v>
      </c>
      <c r="Y92" s="40">
        <f t="shared" si="93"/>
        <v>-3.6648110033333339</v>
      </c>
      <c r="Z92" s="21">
        <f t="shared" si="86"/>
        <v>-6.5569082872323228E-2</v>
      </c>
      <c r="AA92" s="40">
        <f t="shared" si="94"/>
        <v>-0.78024256266665937</v>
      </c>
      <c r="AB92" s="21">
        <f t="shared" si="87"/>
        <v>-7.0057017894663495E-2</v>
      </c>
      <c r="AC92" s="22" t="s">
        <v>34</v>
      </c>
      <c r="AK92" s="52"/>
      <c r="AL92" s="52"/>
    </row>
    <row r="93" spans="1:38" ht="31.5" outlineLevel="1" x14ac:dyDescent="0.25">
      <c r="A93" s="53" t="s">
        <v>155</v>
      </c>
      <c r="B93" s="77" t="s">
        <v>184</v>
      </c>
      <c r="C93" s="56" t="s">
        <v>185</v>
      </c>
      <c r="D93" s="39">
        <v>130.41720039</v>
      </c>
      <c r="E93" s="55" t="s">
        <v>34</v>
      </c>
      <c r="F93" s="40">
        <v>21.86245907</v>
      </c>
      <c r="G93" s="39">
        <v>108.55474132000001</v>
      </c>
      <c r="H93" s="40">
        <f t="shared" si="88"/>
        <v>0.44001780000000001</v>
      </c>
      <c r="I93" s="40">
        <v>0</v>
      </c>
      <c r="J93" s="40">
        <v>0</v>
      </c>
      <c r="K93" s="40">
        <v>0.36668150000000005</v>
      </c>
      <c r="L93" s="40">
        <v>7.3336299999999965E-2</v>
      </c>
      <c r="M93" s="40">
        <f t="shared" si="89"/>
        <v>0.44001780000000001</v>
      </c>
      <c r="N93" s="40">
        <v>0</v>
      </c>
      <c r="O93" s="40">
        <v>0</v>
      </c>
      <c r="P93" s="40">
        <v>0.36668150000000005</v>
      </c>
      <c r="Q93" s="40">
        <v>7.3336299999999993E-2</v>
      </c>
      <c r="R93" s="40">
        <f t="shared" si="90"/>
        <v>108.11472352</v>
      </c>
      <c r="S93" s="40">
        <f t="shared" si="95"/>
        <v>0</v>
      </c>
      <c r="T93" s="21">
        <f t="shared" si="85"/>
        <v>0</v>
      </c>
      <c r="U93" s="40">
        <f t="shared" si="91"/>
        <v>0</v>
      </c>
      <c r="V93" s="21">
        <v>0</v>
      </c>
      <c r="W93" s="40">
        <f t="shared" si="92"/>
        <v>0</v>
      </c>
      <c r="X93" s="21">
        <v>0</v>
      </c>
      <c r="Y93" s="40">
        <f t="shared" si="93"/>
        <v>0</v>
      </c>
      <c r="Z93" s="21">
        <f t="shared" si="86"/>
        <v>0</v>
      </c>
      <c r="AA93" s="40">
        <f t="shared" si="94"/>
        <v>0</v>
      </c>
      <c r="AB93" s="21">
        <f t="shared" si="87"/>
        <v>0</v>
      </c>
      <c r="AC93" s="22" t="s">
        <v>34</v>
      </c>
      <c r="AK93" s="52"/>
      <c r="AL93" s="52"/>
    </row>
    <row r="94" spans="1:38" ht="31.5" outlineLevel="1" x14ac:dyDescent="0.25">
      <c r="A94" s="53" t="s">
        <v>155</v>
      </c>
      <c r="B94" s="77" t="s">
        <v>186</v>
      </c>
      <c r="C94" s="56" t="s">
        <v>187</v>
      </c>
      <c r="D94" s="39">
        <v>344.87247318200002</v>
      </c>
      <c r="E94" s="55" t="s">
        <v>34</v>
      </c>
      <c r="F94" s="40">
        <v>27.901938139999999</v>
      </c>
      <c r="G94" s="39">
        <v>316.97053504200005</v>
      </c>
      <c r="H94" s="40">
        <f t="shared" si="88"/>
        <v>97.719451705999973</v>
      </c>
      <c r="I94" s="40">
        <v>0</v>
      </c>
      <c r="J94" s="40">
        <v>0</v>
      </c>
      <c r="K94" s="40">
        <v>81.470126278333325</v>
      </c>
      <c r="L94" s="40">
        <v>16.249325427666648</v>
      </c>
      <c r="M94" s="40">
        <f t="shared" si="89"/>
        <v>87.155209429999999</v>
      </c>
      <c r="N94" s="40">
        <v>0</v>
      </c>
      <c r="O94" s="40">
        <v>0</v>
      </c>
      <c r="P94" s="40">
        <v>72.70841034</v>
      </c>
      <c r="Q94" s="40">
        <v>14.446799090000001</v>
      </c>
      <c r="R94" s="40">
        <f t="shared" si="90"/>
        <v>229.81532561200004</v>
      </c>
      <c r="S94" s="40">
        <f t="shared" si="95"/>
        <v>-10.564242275999973</v>
      </c>
      <c r="T94" s="21">
        <f t="shared" si="85"/>
        <v>-0.10810787506036865</v>
      </c>
      <c r="U94" s="40">
        <f t="shared" si="91"/>
        <v>0</v>
      </c>
      <c r="V94" s="21">
        <v>0</v>
      </c>
      <c r="W94" s="40">
        <f t="shared" si="92"/>
        <v>0</v>
      </c>
      <c r="X94" s="21">
        <v>0</v>
      </c>
      <c r="Y94" s="40">
        <f t="shared" si="93"/>
        <v>-8.7617159383333245</v>
      </c>
      <c r="Z94" s="21">
        <f t="shared" si="86"/>
        <v>-0.10754513756858469</v>
      </c>
      <c r="AA94" s="40">
        <f t="shared" si="94"/>
        <v>-1.8025263376666469</v>
      </c>
      <c r="AB94" s="21">
        <f t="shared" si="87"/>
        <v>-0.11092930261570151</v>
      </c>
      <c r="AC94" s="22" t="s">
        <v>34</v>
      </c>
      <c r="AK94" s="52"/>
      <c r="AL94" s="52"/>
    </row>
    <row r="95" spans="1:38" ht="31.5" outlineLevel="1" x14ac:dyDescent="0.25">
      <c r="A95" s="53" t="s">
        <v>155</v>
      </c>
      <c r="B95" s="77" t="s">
        <v>188</v>
      </c>
      <c r="C95" s="56" t="s">
        <v>189</v>
      </c>
      <c r="D95" s="39">
        <v>135.91621188100001</v>
      </c>
      <c r="E95" s="55" t="s">
        <v>34</v>
      </c>
      <c r="F95" s="40">
        <v>0</v>
      </c>
      <c r="G95" s="39">
        <v>135.91621188100001</v>
      </c>
      <c r="H95" s="40">
        <f t="shared" si="88"/>
        <v>39.06342781</v>
      </c>
      <c r="I95" s="40">
        <v>0</v>
      </c>
      <c r="J95" s="40">
        <v>0</v>
      </c>
      <c r="K95" s="40">
        <v>32.580627810000003</v>
      </c>
      <c r="L95" s="40">
        <v>6.4827999999999975</v>
      </c>
      <c r="M95" s="40">
        <f t="shared" si="89"/>
        <v>34.897993120000002</v>
      </c>
      <c r="N95" s="40">
        <v>0</v>
      </c>
      <c r="O95" s="40">
        <v>0</v>
      </c>
      <c r="P95" s="40">
        <v>29.115266210000001</v>
      </c>
      <c r="Q95" s="40">
        <v>5.7827269100000001</v>
      </c>
      <c r="R95" s="40">
        <f t="shared" si="90"/>
        <v>101.01821876100001</v>
      </c>
      <c r="S95" s="40">
        <f t="shared" si="95"/>
        <v>-4.1654346899999979</v>
      </c>
      <c r="T95" s="21">
        <f t="shared" si="85"/>
        <v>-0.10663259533342007</v>
      </c>
      <c r="U95" s="40">
        <f t="shared" si="91"/>
        <v>0</v>
      </c>
      <c r="V95" s="21">
        <v>0</v>
      </c>
      <c r="W95" s="40">
        <f t="shared" si="92"/>
        <v>0</v>
      </c>
      <c r="X95" s="21">
        <v>0</v>
      </c>
      <c r="Y95" s="40">
        <f t="shared" si="93"/>
        <v>-3.4653616000000014</v>
      </c>
      <c r="Z95" s="21">
        <f t="shared" si="86"/>
        <v>-0.1063626404073274</v>
      </c>
      <c r="AA95" s="40">
        <f t="shared" si="94"/>
        <v>-0.7000730899999974</v>
      </c>
      <c r="AB95" s="21">
        <f t="shared" si="87"/>
        <v>-0.10798930863207221</v>
      </c>
      <c r="AC95" s="22" t="s">
        <v>34</v>
      </c>
      <c r="AK95" s="52"/>
      <c r="AL95" s="52"/>
    </row>
    <row r="96" spans="1:38" ht="47.25" outlineLevel="1" x14ac:dyDescent="0.25">
      <c r="A96" s="12" t="s">
        <v>190</v>
      </c>
      <c r="B96" s="9" t="s">
        <v>191</v>
      </c>
      <c r="C96" s="13" t="s">
        <v>33</v>
      </c>
      <c r="D96" s="38">
        <f>SUM(D97:D133)</f>
        <v>3123.6401438906996</v>
      </c>
      <c r="E96" s="24" t="s">
        <v>34</v>
      </c>
      <c r="F96" s="28">
        <f t="shared" ref="F96:S96" si="96">SUM(F97:F133)</f>
        <v>611.8575644</v>
      </c>
      <c r="G96" s="38">
        <f t="shared" si="96"/>
        <v>2511.7825794906989</v>
      </c>
      <c r="H96" s="28">
        <f t="shared" si="96"/>
        <v>582.47992813223118</v>
      </c>
      <c r="I96" s="28">
        <f t="shared" si="96"/>
        <v>0</v>
      </c>
      <c r="J96" s="28">
        <f t="shared" si="96"/>
        <v>0</v>
      </c>
      <c r="K96" s="28">
        <f t="shared" si="96"/>
        <v>487.28540173333329</v>
      </c>
      <c r="L96" s="28">
        <f t="shared" si="96"/>
        <v>95.194526398897693</v>
      </c>
      <c r="M96" s="28">
        <f t="shared" si="96"/>
        <v>379.83086496000004</v>
      </c>
      <c r="N96" s="28">
        <f t="shared" si="96"/>
        <v>0</v>
      </c>
      <c r="O96" s="28">
        <f t="shared" si="96"/>
        <v>0</v>
      </c>
      <c r="P96" s="28">
        <f t="shared" si="96"/>
        <v>319.62212794999988</v>
      </c>
      <c r="Q96" s="28">
        <f t="shared" si="96"/>
        <v>60.208737009999986</v>
      </c>
      <c r="R96" s="28">
        <f t="shared" si="96"/>
        <v>2133.2488645306989</v>
      </c>
      <c r="S96" s="28">
        <f t="shared" si="96"/>
        <v>-203.94621317223107</v>
      </c>
      <c r="T96" s="15">
        <f>S96/H96</f>
        <v>-0.35013431935105649</v>
      </c>
      <c r="U96" s="28">
        <f>SUM(U97:U133)</f>
        <v>0</v>
      </c>
      <c r="V96" s="15">
        <v>0</v>
      </c>
      <c r="W96" s="28">
        <f>SUM(W97:W133)</f>
        <v>0</v>
      </c>
      <c r="X96" s="15">
        <v>0</v>
      </c>
      <c r="Y96" s="28">
        <f>SUM(Y97:Y133)</f>
        <v>-168.7442321233334</v>
      </c>
      <c r="Z96" s="15">
        <f>Y96/K96</f>
        <v>-0.3462944539752057</v>
      </c>
      <c r="AA96" s="28">
        <f>SUM(AA97:AA133)</f>
        <v>-35.201981048897728</v>
      </c>
      <c r="AB96" s="15">
        <f>AA96/L96</f>
        <v>-0.36978996987063484</v>
      </c>
      <c r="AC96" s="22" t="s">
        <v>34</v>
      </c>
      <c r="AK96" s="52"/>
      <c r="AL96" s="52"/>
    </row>
    <row r="97" spans="1:38" ht="63" outlineLevel="1" x14ac:dyDescent="0.25">
      <c r="A97" s="53" t="s">
        <v>190</v>
      </c>
      <c r="B97" s="77" t="s">
        <v>192</v>
      </c>
      <c r="C97" s="55" t="s">
        <v>193</v>
      </c>
      <c r="D97" s="39">
        <v>293.55357750220003</v>
      </c>
      <c r="E97" s="55" t="s">
        <v>34</v>
      </c>
      <c r="F97" s="40">
        <v>76.674138309999989</v>
      </c>
      <c r="G97" s="39">
        <v>216.87943919220004</v>
      </c>
      <c r="H97" s="40">
        <f t="shared" ref="H97:H131" si="97">I97+J97+K97+L97</f>
        <v>1.2250000000000001</v>
      </c>
      <c r="I97" s="40">
        <v>0</v>
      </c>
      <c r="J97" s="40">
        <v>0</v>
      </c>
      <c r="K97" s="40">
        <v>1.2250000000000001</v>
      </c>
      <c r="L97" s="40">
        <v>0</v>
      </c>
      <c r="M97" s="40">
        <f t="shared" ref="M97:M133" si="98">N97+O97+P97+Q97</f>
        <v>0.32789111999999998</v>
      </c>
      <c r="N97" s="40">
        <v>0</v>
      </c>
      <c r="O97" s="40">
        <v>0</v>
      </c>
      <c r="P97" s="40">
        <v>0.32789111999999998</v>
      </c>
      <c r="Q97" s="40">
        <v>0</v>
      </c>
      <c r="R97" s="40">
        <f t="shared" ref="R97:R131" si="99">G97-M97</f>
        <v>216.55154807220003</v>
      </c>
      <c r="S97" s="40">
        <f t="shared" ref="S97:S131" si="100">M97-H97</f>
        <v>-0.89710888000000011</v>
      </c>
      <c r="T97" s="21">
        <f t="shared" ref="T97:T131" si="101">S97/H97</f>
        <v>-0.73233377959183676</v>
      </c>
      <c r="U97" s="40">
        <f t="shared" ref="U97:U131" si="102">N97-I97</f>
        <v>0</v>
      </c>
      <c r="V97" s="21">
        <v>0</v>
      </c>
      <c r="W97" s="40">
        <f t="shared" ref="W97:W131" si="103">O97-J97</f>
        <v>0</v>
      </c>
      <c r="X97" s="21">
        <v>0</v>
      </c>
      <c r="Y97" s="40">
        <f t="shared" ref="Y97:Y131" si="104">P97-K97</f>
        <v>-0.89710888000000011</v>
      </c>
      <c r="Z97" s="21">
        <f t="shared" ref="Z97:Z131" si="105">Y97/K97</f>
        <v>-0.73233377959183676</v>
      </c>
      <c r="AA97" s="40">
        <f t="shared" ref="AA97:AA131" si="106">Q97-L97</f>
        <v>0</v>
      </c>
      <c r="AB97" s="21">
        <v>0</v>
      </c>
      <c r="AC97" s="22" t="s">
        <v>34</v>
      </c>
      <c r="AK97" s="52"/>
      <c r="AL97" s="52"/>
    </row>
    <row r="98" spans="1:38" ht="31.5" outlineLevel="1" x14ac:dyDescent="0.25">
      <c r="A98" s="53" t="s">
        <v>190</v>
      </c>
      <c r="B98" s="77" t="s">
        <v>194</v>
      </c>
      <c r="C98" s="56" t="s">
        <v>195</v>
      </c>
      <c r="D98" s="39">
        <v>67.388796909999996</v>
      </c>
      <c r="E98" s="55" t="s">
        <v>34</v>
      </c>
      <c r="F98" s="40">
        <v>66.951165799999998</v>
      </c>
      <c r="G98" s="39">
        <v>0.4376311099999981</v>
      </c>
      <c r="H98" s="40">
        <f t="shared" si="97"/>
        <v>0.43763110999999993</v>
      </c>
      <c r="I98" s="40">
        <v>0</v>
      </c>
      <c r="J98" s="40">
        <v>0</v>
      </c>
      <c r="K98" s="40">
        <v>0.36469259166666662</v>
      </c>
      <c r="L98" s="40">
        <v>7.2938518333333313E-2</v>
      </c>
      <c r="M98" s="40">
        <f t="shared" si="98"/>
        <v>0.43763110999999988</v>
      </c>
      <c r="N98" s="40">
        <v>0</v>
      </c>
      <c r="O98" s="40">
        <v>0</v>
      </c>
      <c r="P98" s="40">
        <v>0.36469258999999998</v>
      </c>
      <c r="Q98" s="40">
        <v>7.2938519999999923E-2</v>
      </c>
      <c r="R98" s="40">
        <f t="shared" si="99"/>
        <v>-1.7763568394002505E-15</v>
      </c>
      <c r="S98" s="40">
        <f t="shared" si="100"/>
        <v>0</v>
      </c>
      <c r="T98" s="21">
        <f t="shared" si="101"/>
        <v>0</v>
      </c>
      <c r="U98" s="40">
        <f t="shared" si="102"/>
        <v>0</v>
      </c>
      <c r="V98" s="21">
        <v>0</v>
      </c>
      <c r="W98" s="40">
        <f t="shared" si="103"/>
        <v>0</v>
      </c>
      <c r="X98" s="21">
        <v>0</v>
      </c>
      <c r="Y98" s="40">
        <f t="shared" si="104"/>
        <v>-1.6666666380338313E-9</v>
      </c>
      <c r="Z98" s="21">
        <f t="shared" si="105"/>
        <v>-4.5700589376303663E-9</v>
      </c>
      <c r="AA98" s="40">
        <f t="shared" si="106"/>
        <v>1.6666666102782557E-9</v>
      </c>
      <c r="AB98" s="21">
        <f t="shared" ref="AB98:AB131" si="107">AA98/L98</f>
        <v>2.2850294307617978E-8</v>
      </c>
      <c r="AC98" s="22" t="s">
        <v>34</v>
      </c>
      <c r="AK98" s="52"/>
      <c r="AL98" s="52"/>
    </row>
    <row r="99" spans="1:38" ht="47.25" outlineLevel="1" x14ac:dyDescent="0.25">
      <c r="A99" s="53" t="s">
        <v>190</v>
      </c>
      <c r="B99" s="77" t="s">
        <v>196</v>
      </c>
      <c r="C99" s="56" t="s">
        <v>197</v>
      </c>
      <c r="D99" s="39">
        <v>224.08759465</v>
      </c>
      <c r="E99" s="55" t="s">
        <v>34</v>
      </c>
      <c r="F99" s="40">
        <v>5.1974099999999996</v>
      </c>
      <c r="G99" s="39">
        <v>218.89018465000001</v>
      </c>
      <c r="H99" s="40">
        <f t="shared" si="97"/>
        <v>197.31764802999999</v>
      </c>
      <c r="I99" s="40">
        <v>0</v>
      </c>
      <c r="J99" s="40">
        <v>0</v>
      </c>
      <c r="K99" s="40">
        <v>164.90272809999999</v>
      </c>
      <c r="L99" s="40">
        <v>32.414919929999996</v>
      </c>
      <c r="M99" s="40">
        <f t="shared" si="98"/>
        <v>177.54357651999999</v>
      </c>
      <c r="N99" s="40">
        <v>0</v>
      </c>
      <c r="O99" s="40">
        <v>0</v>
      </c>
      <c r="P99" s="40">
        <v>148.01721447</v>
      </c>
      <c r="Q99" s="40">
        <v>29.526362049999996</v>
      </c>
      <c r="R99" s="40">
        <f t="shared" si="99"/>
        <v>41.346608130000021</v>
      </c>
      <c r="S99" s="40">
        <f t="shared" si="100"/>
        <v>-19.774071509999999</v>
      </c>
      <c r="T99" s="21">
        <f t="shared" si="101"/>
        <v>-0.10021440913888031</v>
      </c>
      <c r="U99" s="40">
        <f t="shared" si="102"/>
        <v>0</v>
      </c>
      <c r="V99" s="21">
        <v>0</v>
      </c>
      <c r="W99" s="40">
        <f t="shared" si="103"/>
        <v>0</v>
      </c>
      <c r="X99" s="21">
        <v>0</v>
      </c>
      <c r="Y99" s="40">
        <f t="shared" si="104"/>
        <v>-16.885513629999991</v>
      </c>
      <c r="Z99" s="21">
        <f t="shared" si="105"/>
        <v>-0.10239681189361713</v>
      </c>
      <c r="AA99" s="40">
        <f t="shared" si="106"/>
        <v>-2.8885578800000005</v>
      </c>
      <c r="AB99" s="21">
        <f t="shared" si="107"/>
        <v>-8.9111985660857401E-2</v>
      </c>
      <c r="AC99" s="22" t="s">
        <v>34</v>
      </c>
      <c r="AK99" s="52"/>
      <c r="AL99" s="52"/>
    </row>
    <row r="100" spans="1:38" ht="78.75" outlineLevel="1" x14ac:dyDescent="0.25">
      <c r="A100" s="53" t="s">
        <v>190</v>
      </c>
      <c r="B100" s="77" t="s">
        <v>198</v>
      </c>
      <c r="C100" s="56" t="s">
        <v>199</v>
      </c>
      <c r="D100" s="39">
        <v>392.27368778248439</v>
      </c>
      <c r="E100" s="55" t="s">
        <v>34</v>
      </c>
      <c r="F100" s="40">
        <v>74.279852880000007</v>
      </c>
      <c r="G100" s="39">
        <v>317.99383490248437</v>
      </c>
      <c r="H100" s="40">
        <f t="shared" si="97"/>
        <v>10.578044020000002</v>
      </c>
      <c r="I100" s="40">
        <v>0</v>
      </c>
      <c r="J100" s="40">
        <v>0</v>
      </c>
      <c r="K100" s="40">
        <v>8.8650366833333347</v>
      </c>
      <c r="L100" s="40">
        <v>1.7130073366666672</v>
      </c>
      <c r="M100" s="40">
        <f t="shared" si="98"/>
        <v>13.153243329999999</v>
      </c>
      <c r="N100" s="40">
        <v>0</v>
      </c>
      <c r="O100" s="40">
        <v>0</v>
      </c>
      <c r="P100" s="40">
        <v>11.212338869999998</v>
      </c>
      <c r="Q100" s="40">
        <v>1.9409044599999998</v>
      </c>
      <c r="R100" s="40">
        <f t="shared" si="99"/>
        <v>304.84059157248436</v>
      </c>
      <c r="S100" s="40">
        <f t="shared" si="100"/>
        <v>2.5751993099999968</v>
      </c>
      <c r="T100" s="21">
        <f t="shared" si="101"/>
        <v>0.24344758871593317</v>
      </c>
      <c r="U100" s="40">
        <f t="shared" si="102"/>
        <v>0</v>
      </c>
      <c r="V100" s="21">
        <v>0</v>
      </c>
      <c r="W100" s="40">
        <f t="shared" si="103"/>
        <v>0</v>
      </c>
      <c r="X100" s="21">
        <v>0</v>
      </c>
      <c r="Y100" s="40">
        <f t="shared" si="104"/>
        <v>2.3473021866666635</v>
      </c>
      <c r="Z100" s="21">
        <f t="shared" si="105"/>
        <v>0.26478200491597476</v>
      </c>
      <c r="AA100" s="40">
        <f t="shared" si="106"/>
        <v>0.22789712333333267</v>
      </c>
      <c r="AB100" s="21">
        <f t="shared" si="107"/>
        <v>0.1330391986392753</v>
      </c>
      <c r="AC100" s="22" t="s">
        <v>200</v>
      </c>
      <c r="AK100" s="52"/>
      <c r="AL100" s="52"/>
    </row>
    <row r="101" spans="1:38" ht="47.25" outlineLevel="1" x14ac:dyDescent="0.25">
      <c r="A101" s="53" t="s">
        <v>190</v>
      </c>
      <c r="B101" s="77" t="s">
        <v>201</v>
      </c>
      <c r="C101" s="56" t="s">
        <v>202</v>
      </c>
      <c r="D101" s="39">
        <v>155.22384537599999</v>
      </c>
      <c r="E101" s="55" t="s">
        <v>34</v>
      </c>
      <c r="F101" s="40">
        <v>79.136067019999999</v>
      </c>
      <c r="G101" s="39">
        <v>76.087778355999987</v>
      </c>
      <c r="H101" s="40">
        <f t="shared" si="97"/>
        <v>25.743107539999997</v>
      </c>
      <c r="I101" s="40">
        <v>0</v>
      </c>
      <c r="J101" s="40">
        <v>0</v>
      </c>
      <c r="K101" s="40">
        <v>21.58592295</v>
      </c>
      <c r="L101" s="40">
        <v>4.1571845899999964</v>
      </c>
      <c r="M101" s="40">
        <f t="shared" si="98"/>
        <v>3.1172480799999995</v>
      </c>
      <c r="N101" s="40">
        <v>0</v>
      </c>
      <c r="O101" s="40">
        <v>0</v>
      </c>
      <c r="P101" s="40">
        <v>2.598525</v>
      </c>
      <c r="Q101" s="40">
        <v>0.51872307999999934</v>
      </c>
      <c r="R101" s="40">
        <f t="shared" si="99"/>
        <v>72.970530275999991</v>
      </c>
      <c r="S101" s="40">
        <f t="shared" si="100"/>
        <v>-22.625859459999997</v>
      </c>
      <c r="T101" s="21">
        <f t="shared" si="101"/>
        <v>-0.87890941001755996</v>
      </c>
      <c r="U101" s="40">
        <f t="shared" si="102"/>
        <v>0</v>
      </c>
      <c r="V101" s="21">
        <v>0</v>
      </c>
      <c r="W101" s="40">
        <f t="shared" si="103"/>
        <v>0</v>
      </c>
      <c r="X101" s="21">
        <v>0</v>
      </c>
      <c r="Y101" s="40">
        <f t="shared" si="104"/>
        <v>-18.987397950000002</v>
      </c>
      <c r="Z101" s="21">
        <f t="shared" si="105"/>
        <v>-0.87961946283144687</v>
      </c>
      <c r="AA101" s="40">
        <f t="shared" si="106"/>
        <v>-3.6384615099999973</v>
      </c>
      <c r="AB101" s="21">
        <f t="shared" si="107"/>
        <v>-0.87522250485394026</v>
      </c>
      <c r="AC101" s="22" t="s">
        <v>34</v>
      </c>
      <c r="AK101" s="52"/>
      <c r="AL101" s="52"/>
    </row>
    <row r="102" spans="1:38" ht="47.25" outlineLevel="1" x14ac:dyDescent="0.25">
      <c r="A102" s="53" t="s">
        <v>190</v>
      </c>
      <c r="B102" s="77" t="s">
        <v>203</v>
      </c>
      <c r="C102" s="56" t="s">
        <v>204</v>
      </c>
      <c r="D102" s="39">
        <v>117.71412860199997</v>
      </c>
      <c r="E102" s="55" t="s">
        <v>34</v>
      </c>
      <c r="F102" s="40">
        <v>16.143603070000001</v>
      </c>
      <c r="G102" s="39">
        <v>101.57052553199998</v>
      </c>
      <c r="H102" s="40">
        <f t="shared" si="97"/>
        <v>22.846960319999997</v>
      </c>
      <c r="I102" s="40">
        <v>0</v>
      </c>
      <c r="J102" s="40">
        <v>0</v>
      </c>
      <c r="K102" s="40">
        <v>19.139133600000001</v>
      </c>
      <c r="L102" s="40">
        <v>3.7078267199999964</v>
      </c>
      <c r="M102" s="40">
        <f t="shared" si="98"/>
        <v>11.84012873</v>
      </c>
      <c r="N102" s="40">
        <v>0</v>
      </c>
      <c r="O102" s="40">
        <v>0</v>
      </c>
      <c r="P102" s="40">
        <v>10.202132799999999</v>
      </c>
      <c r="Q102" s="40">
        <v>1.6379959300000009</v>
      </c>
      <c r="R102" s="40">
        <f t="shared" si="99"/>
        <v>89.730396801999973</v>
      </c>
      <c r="S102" s="40">
        <f t="shared" si="100"/>
        <v>-11.006831589999997</v>
      </c>
      <c r="T102" s="21">
        <f t="shared" si="101"/>
        <v>-0.48176350095748749</v>
      </c>
      <c r="U102" s="40">
        <f t="shared" si="102"/>
        <v>0</v>
      </c>
      <c r="V102" s="21">
        <v>0</v>
      </c>
      <c r="W102" s="40">
        <f t="shared" si="103"/>
        <v>0</v>
      </c>
      <c r="X102" s="21">
        <v>0</v>
      </c>
      <c r="Y102" s="40">
        <f t="shared" si="104"/>
        <v>-8.9370008000000016</v>
      </c>
      <c r="Z102" s="21">
        <f t="shared" si="105"/>
        <v>-0.46694907861450957</v>
      </c>
      <c r="AA102" s="40">
        <f t="shared" si="106"/>
        <v>-2.0698307899999957</v>
      </c>
      <c r="AB102" s="21">
        <f t="shared" si="107"/>
        <v>-0.55823288041896357</v>
      </c>
      <c r="AC102" s="22" t="s">
        <v>34</v>
      </c>
      <c r="AK102" s="52"/>
      <c r="AL102" s="52"/>
    </row>
    <row r="103" spans="1:38" ht="47.25" outlineLevel="1" x14ac:dyDescent="0.25">
      <c r="A103" s="53" t="s">
        <v>190</v>
      </c>
      <c r="B103" s="77" t="s">
        <v>205</v>
      </c>
      <c r="C103" s="56" t="s">
        <v>206</v>
      </c>
      <c r="D103" s="39">
        <v>227.46042743929999</v>
      </c>
      <c r="E103" s="55" t="s">
        <v>34</v>
      </c>
      <c r="F103" s="40">
        <v>46.941790089999998</v>
      </c>
      <c r="G103" s="39">
        <v>180.51863734929998</v>
      </c>
      <c r="H103" s="40">
        <f t="shared" si="97"/>
        <v>59.315065845299983</v>
      </c>
      <c r="I103" s="40">
        <v>0</v>
      </c>
      <c r="J103" s="40">
        <v>0</v>
      </c>
      <c r="K103" s="40">
        <v>49.472014783333321</v>
      </c>
      <c r="L103" s="40">
        <v>9.843051061966662</v>
      </c>
      <c r="M103" s="40">
        <f t="shared" si="98"/>
        <v>8.0182915599999998</v>
      </c>
      <c r="N103" s="40">
        <v>0</v>
      </c>
      <c r="O103" s="40">
        <v>0</v>
      </c>
      <c r="P103" s="40">
        <v>6.7320451299999995</v>
      </c>
      <c r="Q103" s="40">
        <v>1.2862464300000001</v>
      </c>
      <c r="R103" s="40">
        <f t="shared" si="99"/>
        <v>172.50034578929998</v>
      </c>
      <c r="S103" s="40">
        <f t="shared" si="100"/>
        <v>-51.296774285299982</v>
      </c>
      <c r="T103" s="21">
        <f t="shared" si="101"/>
        <v>-0.8648186351017032</v>
      </c>
      <c r="U103" s="40">
        <f t="shared" si="102"/>
        <v>0</v>
      </c>
      <c r="V103" s="21">
        <v>0</v>
      </c>
      <c r="W103" s="40">
        <f t="shared" si="103"/>
        <v>0</v>
      </c>
      <c r="X103" s="21">
        <v>0</v>
      </c>
      <c r="Y103" s="40">
        <f t="shared" si="104"/>
        <v>-42.739969653333318</v>
      </c>
      <c r="Z103" s="21">
        <f t="shared" si="105"/>
        <v>-0.86392215559678465</v>
      </c>
      <c r="AA103" s="40">
        <f t="shared" si="106"/>
        <v>-8.5568046319666617</v>
      </c>
      <c r="AB103" s="21">
        <f t="shared" si="107"/>
        <v>-0.86932441761172718</v>
      </c>
      <c r="AC103" s="22" t="s">
        <v>34</v>
      </c>
      <c r="AK103" s="52"/>
      <c r="AL103" s="52"/>
    </row>
    <row r="104" spans="1:38" ht="63" outlineLevel="1" x14ac:dyDescent="0.25">
      <c r="A104" s="53" t="s">
        <v>190</v>
      </c>
      <c r="B104" s="77" t="s">
        <v>207</v>
      </c>
      <c r="C104" s="56" t="s">
        <v>208</v>
      </c>
      <c r="D104" s="39">
        <v>175.605682452</v>
      </c>
      <c r="E104" s="55" t="s">
        <v>34</v>
      </c>
      <c r="F104" s="40">
        <v>17.752256099999997</v>
      </c>
      <c r="G104" s="39">
        <v>157.85342635199999</v>
      </c>
      <c r="H104" s="40">
        <f t="shared" si="97"/>
        <v>31.904078760000004</v>
      </c>
      <c r="I104" s="40">
        <v>0</v>
      </c>
      <c r="J104" s="40">
        <v>0</v>
      </c>
      <c r="K104" s="40">
        <v>26.586732300000005</v>
      </c>
      <c r="L104" s="40">
        <v>5.3173464599999996</v>
      </c>
      <c r="M104" s="40">
        <f t="shared" si="98"/>
        <v>16.31679364</v>
      </c>
      <c r="N104" s="40">
        <v>0</v>
      </c>
      <c r="O104" s="40">
        <v>0</v>
      </c>
      <c r="P104" s="40">
        <v>13.910010529999999</v>
      </c>
      <c r="Q104" s="40">
        <v>2.4067831100000001</v>
      </c>
      <c r="R104" s="40">
        <f t="shared" si="99"/>
        <v>141.53663271199997</v>
      </c>
      <c r="S104" s="40">
        <f t="shared" si="100"/>
        <v>-15.587285120000004</v>
      </c>
      <c r="T104" s="21">
        <f t="shared" si="101"/>
        <v>-0.48856715899105313</v>
      </c>
      <c r="U104" s="40">
        <f t="shared" si="102"/>
        <v>0</v>
      </c>
      <c r="V104" s="21">
        <v>0</v>
      </c>
      <c r="W104" s="40">
        <f t="shared" si="103"/>
        <v>0</v>
      </c>
      <c r="X104" s="21">
        <v>0</v>
      </c>
      <c r="Y104" s="40">
        <f t="shared" si="104"/>
        <v>-12.676721770000006</v>
      </c>
      <c r="Z104" s="21">
        <f t="shared" si="105"/>
        <v>-0.47680631177077759</v>
      </c>
      <c r="AA104" s="40">
        <f t="shared" si="106"/>
        <v>-2.9105633499999994</v>
      </c>
      <c r="AB104" s="21">
        <f t="shared" si="107"/>
        <v>-0.54737139509243105</v>
      </c>
      <c r="AC104" s="22" t="s">
        <v>34</v>
      </c>
      <c r="AK104" s="52"/>
      <c r="AL104" s="52"/>
    </row>
    <row r="105" spans="1:38" ht="47.25" outlineLevel="1" x14ac:dyDescent="0.25">
      <c r="A105" s="53" t="s">
        <v>190</v>
      </c>
      <c r="B105" s="77" t="s">
        <v>209</v>
      </c>
      <c r="C105" s="56" t="s">
        <v>210</v>
      </c>
      <c r="D105" s="39">
        <v>18</v>
      </c>
      <c r="E105" s="55" t="s">
        <v>34</v>
      </c>
      <c r="F105" s="40">
        <v>0</v>
      </c>
      <c r="G105" s="39">
        <v>18</v>
      </c>
      <c r="H105" s="40">
        <f t="shared" si="97"/>
        <v>18</v>
      </c>
      <c r="I105" s="40">
        <v>0</v>
      </c>
      <c r="J105" s="40">
        <v>0</v>
      </c>
      <c r="K105" s="40">
        <v>15</v>
      </c>
      <c r="L105" s="40">
        <v>3</v>
      </c>
      <c r="M105" s="40">
        <f t="shared" si="98"/>
        <v>16.627084379999999</v>
      </c>
      <c r="N105" s="40">
        <v>0</v>
      </c>
      <c r="O105" s="40">
        <v>0</v>
      </c>
      <c r="P105" s="40">
        <v>13.86074363</v>
      </c>
      <c r="Q105" s="40">
        <v>2.7663407499999995</v>
      </c>
      <c r="R105" s="40">
        <f t="shared" si="99"/>
        <v>1.3729156200000006</v>
      </c>
      <c r="S105" s="40">
        <f t="shared" si="100"/>
        <v>-1.3729156200000006</v>
      </c>
      <c r="T105" s="21">
        <f t="shared" si="101"/>
        <v>-7.6273090000000029E-2</v>
      </c>
      <c r="U105" s="40">
        <f t="shared" si="102"/>
        <v>0</v>
      </c>
      <c r="V105" s="21">
        <v>0</v>
      </c>
      <c r="W105" s="40">
        <f t="shared" si="103"/>
        <v>0</v>
      </c>
      <c r="X105" s="21">
        <v>0</v>
      </c>
      <c r="Y105" s="40">
        <f t="shared" si="104"/>
        <v>-1.13925637</v>
      </c>
      <c r="Z105" s="21">
        <f t="shared" si="105"/>
        <v>-7.5950424666666669E-2</v>
      </c>
      <c r="AA105" s="40">
        <f t="shared" si="106"/>
        <v>-0.23365925000000054</v>
      </c>
      <c r="AB105" s="21">
        <f t="shared" si="107"/>
        <v>-7.7886416666666847E-2</v>
      </c>
      <c r="AC105" s="22" t="s">
        <v>34</v>
      </c>
      <c r="AK105" s="52"/>
      <c r="AL105" s="52"/>
    </row>
    <row r="106" spans="1:38" ht="47.25" outlineLevel="1" x14ac:dyDescent="0.25">
      <c r="A106" s="53" t="s">
        <v>190</v>
      </c>
      <c r="B106" s="77" t="s">
        <v>211</v>
      </c>
      <c r="C106" s="56" t="s">
        <v>212</v>
      </c>
      <c r="D106" s="39">
        <v>141.25683686400001</v>
      </c>
      <c r="E106" s="55" t="s">
        <v>34</v>
      </c>
      <c r="F106" s="40">
        <v>40.708214559999995</v>
      </c>
      <c r="G106" s="39">
        <v>100.54862230400002</v>
      </c>
      <c r="H106" s="40">
        <f t="shared" si="97"/>
        <v>22.5884</v>
      </c>
      <c r="I106" s="40">
        <v>0</v>
      </c>
      <c r="J106" s="40">
        <v>0</v>
      </c>
      <c r="K106" s="40">
        <v>19.000000000000004</v>
      </c>
      <c r="L106" s="40">
        <v>3.5883999999999965</v>
      </c>
      <c r="M106" s="40">
        <f t="shared" si="98"/>
        <v>8.444446150000001</v>
      </c>
      <c r="N106" s="40">
        <v>0</v>
      </c>
      <c r="O106" s="40">
        <v>0</v>
      </c>
      <c r="P106" s="40">
        <v>7.1842805499999995</v>
      </c>
      <c r="Q106" s="40">
        <v>1.2601656000000021</v>
      </c>
      <c r="R106" s="40">
        <f t="shared" si="99"/>
        <v>92.104176154000015</v>
      </c>
      <c r="S106" s="40">
        <f t="shared" si="100"/>
        <v>-14.143953849999999</v>
      </c>
      <c r="T106" s="21">
        <f t="shared" si="101"/>
        <v>-0.62616005781728667</v>
      </c>
      <c r="U106" s="40">
        <f t="shared" si="102"/>
        <v>0</v>
      </c>
      <c r="V106" s="21">
        <v>0</v>
      </c>
      <c r="W106" s="40">
        <f t="shared" si="103"/>
        <v>0</v>
      </c>
      <c r="X106" s="21">
        <v>0</v>
      </c>
      <c r="Y106" s="40">
        <f t="shared" si="104"/>
        <v>-11.815719450000003</v>
      </c>
      <c r="Z106" s="21">
        <f t="shared" si="105"/>
        <v>-0.6218799710526316</v>
      </c>
      <c r="AA106" s="40">
        <f t="shared" si="106"/>
        <v>-2.3282343999999942</v>
      </c>
      <c r="AB106" s="21">
        <f t="shared" si="107"/>
        <v>-0.64882242782298416</v>
      </c>
      <c r="AC106" s="22" t="s">
        <v>34</v>
      </c>
      <c r="AK106" s="52"/>
      <c r="AL106" s="52"/>
    </row>
    <row r="107" spans="1:38" ht="47.25" outlineLevel="1" x14ac:dyDescent="0.25">
      <c r="A107" s="53" t="s">
        <v>190</v>
      </c>
      <c r="B107" s="77" t="s">
        <v>213</v>
      </c>
      <c r="C107" s="56" t="s">
        <v>214</v>
      </c>
      <c r="D107" s="39">
        <v>422.33309861999999</v>
      </c>
      <c r="E107" s="55" t="s">
        <v>34</v>
      </c>
      <c r="F107" s="40">
        <v>79.764284930000002</v>
      </c>
      <c r="G107" s="39">
        <v>342.56881368999996</v>
      </c>
      <c r="H107" s="40">
        <f t="shared" si="97"/>
        <v>30.702486700000001</v>
      </c>
      <c r="I107" s="40">
        <v>0</v>
      </c>
      <c r="J107" s="40">
        <v>0</v>
      </c>
      <c r="K107" s="40">
        <v>25.711405583333338</v>
      </c>
      <c r="L107" s="40">
        <v>4.9910811166666633</v>
      </c>
      <c r="M107" s="40">
        <f t="shared" si="98"/>
        <v>28.832843870000001</v>
      </c>
      <c r="N107" s="40">
        <v>0</v>
      </c>
      <c r="O107" s="40">
        <v>0</v>
      </c>
      <c r="P107" s="40">
        <v>24.111824980000005</v>
      </c>
      <c r="Q107" s="40">
        <v>4.7210188899999954</v>
      </c>
      <c r="R107" s="40">
        <f t="shared" si="99"/>
        <v>313.73596981999998</v>
      </c>
      <c r="S107" s="40">
        <f t="shared" si="100"/>
        <v>-1.8696428300000001</v>
      </c>
      <c r="T107" s="21">
        <f t="shared" si="101"/>
        <v>-6.0895485380993583E-2</v>
      </c>
      <c r="U107" s="40">
        <f t="shared" si="102"/>
        <v>0</v>
      </c>
      <c r="V107" s="21">
        <v>0</v>
      </c>
      <c r="W107" s="40">
        <f t="shared" si="103"/>
        <v>0</v>
      </c>
      <c r="X107" s="21">
        <v>0</v>
      </c>
      <c r="Y107" s="40">
        <f t="shared" si="104"/>
        <v>-1.5995806033333331</v>
      </c>
      <c r="Z107" s="21">
        <f t="shared" si="105"/>
        <v>-6.221288051129395E-2</v>
      </c>
      <c r="AA107" s="40">
        <f t="shared" si="106"/>
        <v>-0.2700622266666679</v>
      </c>
      <c r="AB107" s="21">
        <f t="shared" si="107"/>
        <v>-5.4108963640132401E-2</v>
      </c>
      <c r="AC107" s="22" t="s">
        <v>34</v>
      </c>
      <c r="AK107" s="52"/>
      <c r="AL107" s="52"/>
    </row>
    <row r="108" spans="1:38" ht="47.25" outlineLevel="1" x14ac:dyDescent="0.25">
      <c r="A108" s="53" t="s">
        <v>190</v>
      </c>
      <c r="B108" s="77" t="s">
        <v>215</v>
      </c>
      <c r="C108" s="56" t="s">
        <v>216</v>
      </c>
      <c r="D108" s="39">
        <v>43.735175999999996</v>
      </c>
      <c r="E108" s="55" t="s">
        <v>34</v>
      </c>
      <c r="F108" s="40">
        <v>0.438</v>
      </c>
      <c r="G108" s="39">
        <v>43.297175999999993</v>
      </c>
      <c r="H108" s="40">
        <f t="shared" si="97"/>
        <v>38.997175999999996</v>
      </c>
      <c r="I108" s="40">
        <v>0</v>
      </c>
      <c r="J108" s="40">
        <v>0</v>
      </c>
      <c r="K108" s="40">
        <v>32.605646666666665</v>
      </c>
      <c r="L108" s="40">
        <v>6.391529333333331</v>
      </c>
      <c r="M108" s="40">
        <f t="shared" si="98"/>
        <v>0.45</v>
      </c>
      <c r="N108" s="40">
        <v>0</v>
      </c>
      <c r="O108" s="40">
        <v>0</v>
      </c>
      <c r="P108" s="40">
        <v>0.375</v>
      </c>
      <c r="Q108" s="40">
        <v>7.4999999999999997E-2</v>
      </c>
      <c r="R108" s="40">
        <f t="shared" si="99"/>
        <v>42.84717599999999</v>
      </c>
      <c r="S108" s="40">
        <f t="shared" si="100"/>
        <v>-38.547175999999993</v>
      </c>
      <c r="T108" s="21">
        <f t="shared" si="101"/>
        <v>-0.98846070289807642</v>
      </c>
      <c r="U108" s="40">
        <f t="shared" si="102"/>
        <v>0</v>
      </c>
      <c r="V108" s="21">
        <v>0</v>
      </c>
      <c r="W108" s="40">
        <f t="shared" si="103"/>
        <v>0</v>
      </c>
      <c r="X108" s="21">
        <v>0</v>
      </c>
      <c r="Y108" s="40">
        <f t="shared" si="104"/>
        <v>-32.230646666666665</v>
      </c>
      <c r="Z108" s="21">
        <f t="shared" si="105"/>
        <v>-0.98849892462389444</v>
      </c>
      <c r="AA108" s="40">
        <f t="shared" si="106"/>
        <v>-6.3165293333333308</v>
      </c>
      <c r="AB108" s="21">
        <f t="shared" si="107"/>
        <v>-0.98826571919042017</v>
      </c>
      <c r="AC108" s="22" t="s">
        <v>34</v>
      </c>
      <c r="AK108" s="52"/>
      <c r="AL108" s="52"/>
    </row>
    <row r="109" spans="1:38" ht="47.25" outlineLevel="1" x14ac:dyDescent="0.25">
      <c r="A109" s="53" t="s">
        <v>190</v>
      </c>
      <c r="B109" s="77" t="s">
        <v>217</v>
      </c>
      <c r="C109" s="56" t="s">
        <v>218</v>
      </c>
      <c r="D109" s="39">
        <v>33.672737628000007</v>
      </c>
      <c r="E109" s="55" t="s">
        <v>34</v>
      </c>
      <c r="F109" s="40">
        <v>0</v>
      </c>
      <c r="G109" s="39">
        <v>33.672737628000007</v>
      </c>
      <c r="H109" s="40">
        <f t="shared" si="97"/>
        <v>30.588737627999997</v>
      </c>
      <c r="I109" s="40">
        <v>0</v>
      </c>
      <c r="J109" s="40">
        <v>0</v>
      </c>
      <c r="K109" s="40">
        <v>25.675334999999997</v>
      </c>
      <c r="L109" s="40">
        <v>4.913402628</v>
      </c>
      <c r="M109" s="40">
        <f t="shared" si="98"/>
        <v>25.608103379999999</v>
      </c>
      <c r="N109" s="40">
        <v>0</v>
      </c>
      <c r="O109" s="40">
        <v>0</v>
      </c>
      <c r="P109" s="40">
        <v>21.503642759999998</v>
      </c>
      <c r="Q109" s="40">
        <v>4.104460620000002</v>
      </c>
      <c r="R109" s="40">
        <f t="shared" si="99"/>
        <v>8.0646342480000079</v>
      </c>
      <c r="S109" s="40">
        <f t="shared" si="100"/>
        <v>-4.9806342479999977</v>
      </c>
      <c r="T109" s="21">
        <f t="shared" si="101"/>
        <v>-0.16282575334004229</v>
      </c>
      <c r="U109" s="40">
        <f t="shared" si="102"/>
        <v>0</v>
      </c>
      <c r="V109" s="21">
        <v>0</v>
      </c>
      <c r="W109" s="40">
        <f t="shared" si="103"/>
        <v>0</v>
      </c>
      <c r="X109" s="21">
        <v>0</v>
      </c>
      <c r="Y109" s="40">
        <f t="shared" si="104"/>
        <v>-4.1716922399999987</v>
      </c>
      <c r="Z109" s="21">
        <f t="shared" si="105"/>
        <v>-0.16247859044487634</v>
      </c>
      <c r="AA109" s="40">
        <f t="shared" si="106"/>
        <v>-0.80894200799999805</v>
      </c>
      <c r="AB109" s="21">
        <f t="shared" si="107"/>
        <v>-0.16463987774787303</v>
      </c>
      <c r="AC109" s="22" t="s">
        <v>34</v>
      </c>
      <c r="AK109" s="52"/>
      <c r="AL109" s="52"/>
    </row>
    <row r="110" spans="1:38" ht="47.25" outlineLevel="1" x14ac:dyDescent="0.25">
      <c r="A110" s="53" t="s">
        <v>190</v>
      </c>
      <c r="B110" s="77" t="s">
        <v>219</v>
      </c>
      <c r="C110" s="56" t="s">
        <v>220</v>
      </c>
      <c r="D110" s="39">
        <v>11.928892707999999</v>
      </c>
      <c r="E110" s="55" t="s">
        <v>34</v>
      </c>
      <c r="F110" s="40">
        <v>0</v>
      </c>
      <c r="G110" s="39">
        <v>11.928892707999999</v>
      </c>
      <c r="H110" s="40">
        <f t="shared" si="97"/>
        <v>0.62127256799999997</v>
      </c>
      <c r="I110" s="40">
        <v>0</v>
      </c>
      <c r="J110" s="40">
        <v>0</v>
      </c>
      <c r="K110" s="40">
        <v>0.51772713999999997</v>
      </c>
      <c r="L110" s="40">
        <v>0.10354542799999999</v>
      </c>
      <c r="M110" s="40">
        <f t="shared" si="98"/>
        <v>0.60068465999999998</v>
      </c>
      <c r="N110" s="40">
        <v>0</v>
      </c>
      <c r="O110" s="40">
        <v>0</v>
      </c>
      <c r="P110" s="40">
        <v>0.50057054000000001</v>
      </c>
      <c r="Q110" s="40">
        <v>0.10011412000000001</v>
      </c>
      <c r="R110" s="40">
        <f t="shared" si="99"/>
        <v>11.328208047999999</v>
      </c>
      <c r="S110" s="40">
        <f t="shared" si="100"/>
        <v>-2.0587907999999988E-2</v>
      </c>
      <c r="T110" s="21">
        <f t="shared" si="101"/>
        <v>-3.3138285931852036E-2</v>
      </c>
      <c r="U110" s="40">
        <f t="shared" si="102"/>
        <v>0</v>
      </c>
      <c r="V110" s="21">
        <v>0</v>
      </c>
      <c r="W110" s="40">
        <f t="shared" si="103"/>
        <v>0</v>
      </c>
      <c r="X110" s="21">
        <v>0</v>
      </c>
      <c r="Y110" s="40">
        <f t="shared" si="104"/>
        <v>-1.7156599999999966E-2</v>
      </c>
      <c r="Z110" s="21">
        <f t="shared" si="105"/>
        <v>-3.313830524704571E-2</v>
      </c>
      <c r="AA110" s="40">
        <f t="shared" si="106"/>
        <v>-3.4313079999999802E-3</v>
      </c>
      <c r="AB110" s="21">
        <f t="shared" si="107"/>
        <v>-3.31381893558833E-2</v>
      </c>
      <c r="AC110" s="22" t="s">
        <v>34</v>
      </c>
      <c r="AK110" s="52"/>
      <c r="AL110" s="52"/>
    </row>
    <row r="111" spans="1:38" ht="31.5" outlineLevel="1" x14ac:dyDescent="0.25">
      <c r="A111" s="53" t="s">
        <v>190</v>
      </c>
      <c r="B111" s="77" t="s">
        <v>221</v>
      </c>
      <c r="C111" s="56" t="s">
        <v>222</v>
      </c>
      <c r="D111" s="39">
        <v>8.3108279439999997</v>
      </c>
      <c r="E111" s="55" t="s">
        <v>34</v>
      </c>
      <c r="F111" s="40">
        <v>0</v>
      </c>
      <c r="G111" s="39">
        <v>8.3108279439999997</v>
      </c>
      <c r="H111" s="40">
        <f t="shared" si="97"/>
        <v>0.49732877999999997</v>
      </c>
      <c r="I111" s="40">
        <v>0</v>
      </c>
      <c r="J111" s="40">
        <v>0</v>
      </c>
      <c r="K111" s="40">
        <v>0.41444065000000002</v>
      </c>
      <c r="L111" s="40">
        <v>8.2888129999999949E-2</v>
      </c>
      <c r="M111" s="40">
        <f t="shared" si="98"/>
        <v>0.47934392999999997</v>
      </c>
      <c r="N111" s="40">
        <v>0</v>
      </c>
      <c r="O111" s="40">
        <v>0</v>
      </c>
      <c r="P111" s="40">
        <v>0.39945326999999997</v>
      </c>
      <c r="Q111" s="40">
        <v>7.989066000000003E-2</v>
      </c>
      <c r="R111" s="40">
        <f t="shared" si="99"/>
        <v>7.8314840139999999</v>
      </c>
      <c r="S111" s="40">
        <f t="shared" si="100"/>
        <v>-1.7984849999999997E-2</v>
      </c>
      <c r="T111" s="21">
        <f t="shared" si="101"/>
        <v>-3.616289811339693E-2</v>
      </c>
      <c r="U111" s="40">
        <f t="shared" si="102"/>
        <v>0</v>
      </c>
      <c r="V111" s="21">
        <v>0</v>
      </c>
      <c r="W111" s="40">
        <f t="shared" si="103"/>
        <v>0</v>
      </c>
      <c r="X111" s="21">
        <v>0</v>
      </c>
      <c r="Y111" s="40">
        <f t="shared" si="104"/>
        <v>-1.498738000000005E-2</v>
      </c>
      <c r="Z111" s="21">
        <f t="shared" si="105"/>
        <v>-3.6162910177850678E-2</v>
      </c>
      <c r="AA111" s="40">
        <f t="shared" si="106"/>
        <v>-2.9974699999999188E-3</v>
      </c>
      <c r="AB111" s="21">
        <f t="shared" si="107"/>
        <v>-3.6162837791127882E-2</v>
      </c>
      <c r="AC111" s="22" t="s">
        <v>34</v>
      </c>
      <c r="AK111" s="52"/>
      <c r="AL111" s="52"/>
    </row>
    <row r="112" spans="1:38" ht="47.25" outlineLevel="1" x14ac:dyDescent="0.25">
      <c r="A112" s="53" t="s">
        <v>190</v>
      </c>
      <c r="B112" s="77" t="s">
        <v>223</v>
      </c>
      <c r="C112" s="56" t="s">
        <v>224</v>
      </c>
      <c r="D112" s="39">
        <v>11.910921382000002</v>
      </c>
      <c r="E112" s="55" t="s">
        <v>34</v>
      </c>
      <c r="F112" s="40">
        <v>0</v>
      </c>
      <c r="G112" s="39">
        <v>11.910921382000002</v>
      </c>
      <c r="H112" s="40">
        <f t="shared" si="97"/>
        <v>0.586402596</v>
      </c>
      <c r="I112" s="40">
        <v>0</v>
      </c>
      <c r="J112" s="40">
        <v>0</v>
      </c>
      <c r="K112" s="40">
        <v>0.48866883</v>
      </c>
      <c r="L112" s="40">
        <v>9.7733766E-2</v>
      </c>
      <c r="M112" s="40">
        <f t="shared" si="98"/>
        <v>0.5651630700000001</v>
      </c>
      <c r="N112" s="40">
        <v>0</v>
      </c>
      <c r="O112" s="40">
        <v>0</v>
      </c>
      <c r="P112" s="40">
        <v>0.47096922000000002</v>
      </c>
      <c r="Q112" s="40">
        <v>9.4193850000000051E-2</v>
      </c>
      <c r="R112" s="40">
        <f t="shared" si="99"/>
        <v>11.345758312000001</v>
      </c>
      <c r="S112" s="40">
        <f t="shared" si="100"/>
        <v>-2.1239525999999898E-2</v>
      </c>
      <c r="T112" s="21">
        <f t="shared" si="101"/>
        <v>-3.6220040881264959E-2</v>
      </c>
      <c r="U112" s="40">
        <f t="shared" si="102"/>
        <v>0</v>
      </c>
      <c r="V112" s="21">
        <v>0</v>
      </c>
      <c r="W112" s="40">
        <f t="shared" si="103"/>
        <v>0</v>
      </c>
      <c r="X112" s="21">
        <v>0</v>
      </c>
      <c r="Y112" s="40">
        <f t="shared" si="104"/>
        <v>-1.7699609999999977E-2</v>
      </c>
      <c r="Z112" s="21">
        <f t="shared" si="105"/>
        <v>-3.6220051113143387E-2</v>
      </c>
      <c r="AA112" s="40">
        <f t="shared" si="106"/>
        <v>-3.5399159999999485E-3</v>
      </c>
      <c r="AB112" s="21">
        <f t="shared" si="107"/>
        <v>-3.6219989721873076E-2</v>
      </c>
      <c r="AC112" s="22" t="s">
        <v>34</v>
      </c>
      <c r="AK112" s="52"/>
      <c r="AL112" s="52"/>
    </row>
    <row r="113" spans="1:38" ht="47.25" outlineLevel="1" x14ac:dyDescent="0.25">
      <c r="A113" s="53" t="s">
        <v>190</v>
      </c>
      <c r="B113" s="77" t="s">
        <v>225</v>
      </c>
      <c r="C113" s="56" t="s">
        <v>226</v>
      </c>
      <c r="D113" s="39">
        <v>8.2637092620000008</v>
      </c>
      <c r="E113" s="55" t="s">
        <v>34</v>
      </c>
      <c r="F113" s="40">
        <v>0</v>
      </c>
      <c r="G113" s="39">
        <v>8.2637092620000008</v>
      </c>
      <c r="H113" s="40">
        <f t="shared" si="97"/>
        <v>0.45106563599999999</v>
      </c>
      <c r="I113" s="40">
        <v>0</v>
      </c>
      <c r="J113" s="40">
        <v>0</v>
      </c>
      <c r="K113" s="40">
        <v>0.37588803000000004</v>
      </c>
      <c r="L113" s="40">
        <v>7.5177605999999952E-2</v>
      </c>
      <c r="M113" s="40">
        <f t="shared" si="98"/>
        <v>0.43790208999999997</v>
      </c>
      <c r="N113" s="40">
        <v>0</v>
      </c>
      <c r="O113" s="40">
        <v>0</v>
      </c>
      <c r="P113" s="40">
        <v>0.36491840999999997</v>
      </c>
      <c r="Q113" s="40">
        <v>7.2983679999999995E-2</v>
      </c>
      <c r="R113" s="40">
        <f t="shared" si="99"/>
        <v>7.8258071720000011</v>
      </c>
      <c r="S113" s="40">
        <f t="shared" si="100"/>
        <v>-1.3163546000000026E-2</v>
      </c>
      <c r="T113" s="21">
        <f t="shared" si="101"/>
        <v>-2.9183216253698446E-2</v>
      </c>
      <c r="U113" s="40">
        <f t="shared" si="102"/>
        <v>0</v>
      </c>
      <c r="V113" s="21">
        <v>0</v>
      </c>
      <c r="W113" s="40">
        <f t="shared" si="103"/>
        <v>0</v>
      </c>
      <c r="X113" s="21">
        <v>0</v>
      </c>
      <c r="Y113" s="40">
        <f t="shared" si="104"/>
        <v>-1.0969620000000069E-2</v>
      </c>
      <c r="Z113" s="21">
        <f t="shared" si="105"/>
        <v>-2.9183211819754057E-2</v>
      </c>
      <c r="AA113" s="40">
        <f t="shared" si="106"/>
        <v>-2.1939259999999572E-3</v>
      </c>
      <c r="AB113" s="21">
        <f t="shared" si="107"/>
        <v>-2.9183238423420382E-2</v>
      </c>
      <c r="AC113" s="22" t="s">
        <v>34</v>
      </c>
      <c r="AK113" s="52"/>
      <c r="AL113" s="52"/>
    </row>
    <row r="114" spans="1:38" ht="47.25" outlineLevel="1" x14ac:dyDescent="0.25">
      <c r="A114" s="53" t="s">
        <v>190</v>
      </c>
      <c r="B114" s="77" t="s">
        <v>227</v>
      </c>
      <c r="C114" s="56" t="s">
        <v>228</v>
      </c>
      <c r="D114" s="39">
        <v>27.272478992</v>
      </c>
      <c r="E114" s="55" t="s">
        <v>34</v>
      </c>
      <c r="F114" s="40">
        <v>0</v>
      </c>
      <c r="G114" s="39">
        <v>27.272478992</v>
      </c>
      <c r="H114" s="40">
        <f t="shared" si="97"/>
        <v>0.451238256</v>
      </c>
      <c r="I114" s="40">
        <v>0</v>
      </c>
      <c r="J114" s="40">
        <v>0</v>
      </c>
      <c r="K114" s="40">
        <v>0.37603187999999999</v>
      </c>
      <c r="L114" s="40">
        <v>7.5206376000000019E-2</v>
      </c>
      <c r="M114" s="40">
        <f t="shared" si="98"/>
        <v>0.43790209000000002</v>
      </c>
      <c r="N114" s="40">
        <v>0</v>
      </c>
      <c r="O114" s="40">
        <v>0</v>
      </c>
      <c r="P114" s="40">
        <v>0.36491840999999997</v>
      </c>
      <c r="Q114" s="40">
        <v>7.2983680000000051E-2</v>
      </c>
      <c r="R114" s="40">
        <f t="shared" si="99"/>
        <v>26.834576901999998</v>
      </c>
      <c r="S114" s="40">
        <f t="shared" si="100"/>
        <v>-1.3336165999999983E-2</v>
      </c>
      <c r="T114" s="21">
        <f t="shared" si="101"/>
        <v>-2.9554599643696836E-2</v>
      </c>
      <c r="U114" s="40">
        <f t="shared" si="102"/>
        <v>0</v>
      </c>
      <c r="V114" s="21">
        <v>0</v>
      </c>
      <c r="W114" s="40">
        <f t="shared" si="103"/>
        <v>0</v>
      </c>
      <c r="X114" s="21">
        <v>0</v>
      </c>
      <c r="Y114" s="40">
        <f t="shared" si="104"/>
        <v>-1.1113470000000014E-2</v>
      </c>
      <c r="Z114" s="21">
        <f t="shared" si="105"/>
        <v>-2.9554595211448601E-2</v>
      </c>
      <c r="AA114" s="40">
        <f t="shared" si="106"/>
        <v>-2.2226959999999685E-3</v>
      </c>
      <c r="AB114" s="21">
        <f t="shared" si="107"/>
        <v>-2.9554621804938026E-2</v>
      </c>
      <c r="AC114" s="22" t="s">
        <v>34</v>
      </c>
      <c r="AK114" s="52"/>
      <c r="AL114" s="52"/>
    </row>
    <row r="115" spans="1:38" ht="31.5" outlineLevel="1" x14ac:dyDescent="0.25">
      <c r="A115" s="53" t="s">
        <v>190</v>
      </c>
      <c r="B115" s="77" t="s">
        <v>229</v>
      </c>
      <c r="C115" s="56" t="s">
        <v>230</v>
      </c>
      <c r="D115" s="39">
        <v>1.7248464000000001</v>
      </c>
      <c r="E115" s="55" t="s">
        <v>34</v>
      </c>
      <c r="F115" s="40">
        <v>0</v>
      </c>
      <c r="G115" s="39">
        <v>1.7248464000000001</v>
      </c>
      <c r="H115" s="40">
        <f t="shared" si="97"/>
        <v>1.7248464000000001</v>
      </c>
      <c r="I115" s="40">
        <v>0</v>
      </c>
      <c r="J115" s="40">
        <v>0</v>
      </c>
      <c r="K115" s="40">
        <v>1.4373720000000001</v>
      </c>
      <c r="L115" s="40">
        <v>0.28747440000000002</v>
      </c>
      <c r="M115" s="40">
        <f t="shared" si="98"/>
        <v>0.76258276000000003</v>
      </c>
      <c r="N115" s="40">
        <v>0</v>
      </c>
      <c r="O115" s="40">
        <v>0</v>
      </c>
      <c r="P115" s="40">
        <v>0.66195747000000005</v>
      </c>
      <c r="Q115" s="40">
        <v>0.10062528999999995</v>
      </c>
      <c r="R115" s="40">
        <f t="shared" si="99"/>
        <v>0.96226364000000009</v>
      </c>
      <c r="S115" s="40">
        <f t="shared" si="100"/>
        <v>-0.96226364000000009</v>
      </c>
      <c r="T115" s="21">
        <f t="shared" si="101"/>
        <v>-0.55788367010534967</v>
      </c>
      <c r="U115" s="40">
        <f t="shared" si="102"/>
        <v>0</v>
      </c>
      <c r="V115" s="21">
        <v>0</v>
      </c>
      <c r="W115" s="40">
        <f t="shared" si="103"/>
        <v>0</v>
      </c>
      <c r="X115" s="21">
        <v>0</v>
      </c>
      <c r="Y115" s="40">
        <f t="shared" si="104"/>
        <v>-0.77541453000000005</v>
      </c>
      <c r="Z115" s="21">
        <f t="shared" si="105"/>
        <v>-0.53946683948205476</v>
      </c>
      <c r="AA115" s="40">
        <f t="shared" si="106"/>
        <v>-0.18684911000000007</v>
      </c>
      <c r="AB115" s="21">
        <f t="shared" si="107"/>
        <v>-0.64996782322182445</v>
      </c>
      <c r="AC115" s="22" t="s">
        <v>34</v>
      </c>
      <c r="AK115" s="52"/>
      <c r="AL115" s="52"/>
    </row>
    <row r="116" spans="1:38" ht="36.75" customHeight="1" outlineLevel="1" x14ac:dyDescent="0.25">
      <c r="A116" s="53" t="s">
        <v>190</v>
      </c>
      <c r="B116" s="77" t="s">
        <v>231</v>
      </c>
      <c r="C116" s="56" t="s">
        <v>232</v>
      </c>
      <c r="D116" s="39">
        <v>0.42676320000000001</v>
      </c>
      <c r="E116" s="55" t="s">
        <v>34</v>
      </c>
      <c r="F116" s="40">
        <v>0</v>
      </c>
      <c r="G116" s="39">
        <v>0.42676320000000001</v>
      </c>
      <c r="H116" s="40">
        <f t="shared" si="97"/>
        <v>0.18</v>
      </c>
      <c r="I116" s="40">
        <v>0</v>
      </c>
      <c r="J116" s="40">
        <v>0</v>
      </c>
      <c r="K116" s="40">
        <v>0.15</v>
      </c>
      <c r="L116" s="40">
        <v>0.03</v>
      </c>
      <c r="M116" s="40">
        <f t="shared" si="98"/>
        <v>1.314825E-2</v>
      </c>
      <c r="N116" s="40">
        <v>0</v>
      </c>
      <c r="O116" s="40">
        <v>0</v>
      </c>
      <c r="P116" s="40">
        <v>1.314825E-2</v>
      </c>
      <c r="Q116" s="40">
        <v>0</v>
      </c>
      <c r="R116" s="40">
        <f t="shared" si="99"/>
        <v>0.41361495000000004</v>
      </c>
      <c r="S116" s="40">
        <f t="shared" si="100"/>
        <v>-0.16685174999999999</v>
      </c>
      <c r="T116" s="21">
        <f t="shared" si="101"/>
        <v>-0.92695416666666663</v>
      </c>
      <c r="U116" s="40">
        <f t="shared" si="102"/>
        <v>0</v>
      </c>
      <c r="V116" s="21">
        <v>0</v>
      </c>
      <c r="W116" s="40">
        <f t="shared" si="103"/>
        <v>0</v>
      </c>
      <c r="X116" s="21">
        <v>0</v>
      </c>
      <c r="Y116" s="40">
        <f t="shared" si="104"/>
        <v>-0.13685174999999999</v>
      </c>
      <c r="Z116" s="21">
        <f t="shared" si="105"/>
        <v>-0.91234499999999996</v>
      </c>
      <c r="AA116" s="40">
        <f t="shared" si="106"/>
        <v>-0.03</v>
      </c>
      <c r="AB116" s="21">
        <f t="shared" si="107"/>
        <v>-1</v>
      </c>
      <c r="AC116" s="22" t="s">
        <v>34</v>
      </c>
      <c r="AK116" s="52"/>
      <c r="AL116" s="52"/>
    </row>
    <row r="117" spans="1:38" ht="38.25" customHeight="1" outlineLevel="1" x14ac:dyDescent="0.25">
      <c r="A117" s="53" t="s">
        <v>190</v>
      </c>
      <c r="B117" s="77" t="s">
        <v>233</v>
      </c>
      <c r="C117" s="56" t="s">
        <v>234</v>
      </c>
      <c r="D117" s="39">
        <v>0.64014480000000007</v>
      </c>
      <c r="E117" s="55" t="s">
        <v>34</v>
      </c>
      <c r="F117" s="40">
        <v>0</v>
      </c>
      <c r="G117" s="39">
        <v>0.64014480000000007</v>
      </c>
      <c r="H117" s="40">
        <f t="shared" si="97"/>
        <v>0.27</v>
      </c>
      <c r="I117" s="40">
        <v>0</v>
      </c>
      <c r="J117" s="40">
        <v>0</v>
      </c>
      <c r="K117" s="40">
        <v>0.22500000000000001</v>
      </c>
      <c r="L117" s="40">
        <v>4.5000000000000012E-2</v>
      </c>
      <c r="M117" s="40">
        <f t="shared" si="98"/>
        <v>1.42623E-2</v>
      </c>
      <c r="N117" s="40">
        <v>0</v>
      </c>
      <c r="O117" s="40">
        <v>0</v>
      </c>
      <c r="P117" s="40">
        <v>1.42623E-2</v>
      </c>
      <c r="Q117" s="40">
        <v>0</v>
      </c>
      <c r="R117" s="40">
        <f t="shared" si="99"/>
        <v>0.62588250000000012</v>
      </c>
      <c r="S117" s="40">
        <f t="shared" si="100"/>
        <v>-0.25573770000000001</v>
      </c>
      <c r="T117" s="21">
        <f t="shared" si="101"/>
        <v>-0.94717666666666667</v>
      </c>
      <c r="U117" s="40">
        <f t="shared" si="102"/>
        <v>0</v>
      </c>
      <c r="V117" s="21">
        <v>0</v>
      </c>
      <c r="W117" s="40">
        <f t="shared" si="103"/>
        <v>0</v>
      </c>
      <c r="X117" s="21">
        <v>0</v>
      </c>
      <c r="Y117" s="40">
        <f t="shared" si="104"/>
        <v>-0.2107377</v>
      </c>
      <c r="Z117" s="21">
        <f t="shared" si="105"/>
        <v>-0.936612</v>
      </c>
      <c r="AA117" s="40">
        <f t="shared" si="106"/>
        <v>-4.5000000000000012E-2</v>
      </c>
      <c r="AB117" s="21">
        <f t="shared" si="107"/>
        <v>-1</v>
      </c>
      <c r="AC117" s="22" t="s">
        <v>34</v>
      </c>
      <c r="AK117" s="52"/>
      <c r="AL117" s="52"/>
    </row>
    <row r="118" spans="1:38" ht="40.5" customHeight="1" outlineLevel="1" x14ac:dyDescent="0.25">
      <c r="A118" s="53" t="s">
        <v>190</v>
      </c>
      <c r="B118" s="77" t="s">
        <v>235</v>
      </c>
      <c r="C118" s="56" t="s">
        <v>236</v>
      </c>
      <c r="D118" s="39">
        <v>0.2133816</v>
      </c>
      <c r="E118" s="55" t="s">
        <v>34</v>
      </c>
      <c r="F118" s="40">
        <v>0</v>
      </c>
      <c r="G118" s="39">
        <v>0.2133816</v>
      </c>
      <c r="H118" s="40">
        <f t="shared" si="97"/>
        <v>0.09</v>
      </c>
      <c r="I118" s="40">
        <v>0</v>
      </c>
      <c r="J118" s="40">
        <v>0</v>
      </c>
      <c r="K118" s="40">
        <v>7.4999999999999997E-2</v>
      </c>
      <c r="L118" s="40">
        <v>1.4999999999999999E-2</v>
      </c>
      <c r="M118" s="40">
        <f t="shared" si="98"/>
        <v>1.4518610000000001E-2</v>
      </c>
      <c r="N118" s="40">
        <v>0</v>
      </c>
      <c r="O118" s="40">
        <v>0</v>
      </c>
      <c r="P118" s="40">
        <v>1.4518610000000001E-2</v>
      </c>
      <c r="Q118" s="40">
        <v>0</v>
      </c>
      <c r="R118" s="40">
        <f t="shared" si="99"/>
        <v>0.19886299000000002</v>
      </c>
      <c r="S118" s="40">
        <f t="shared" si="100"/>
        <v>-7.5481389999999995E-2</v>
      </c>
      <c r="T118" s="21">
        <f t="shared" si="101"/>
        <v>-0.83868211111111113</v>
      </c>
      <c r="U118" s="40">
        <f t="shared" si="102"/>
        <v>0</v>
      </c>
      <c r="V118" s="21">
        <v>0</v>
      </c>
      <c r="W118" s="40">
        <f t="shared" si="103"/>
        <v>0</v>
      </c>
      <c r="X118" s="21">
        <v>0</v>
      </c>
      <c r="Y118" s="40">
        <f t="shared" si="104"/>
        <v>-6.0481389999999996E-2</v>
      </c>
      <c r="Z118" s="21">
        <f t="shared" si="105"/>
        <v>-0.80641853333333335</v>
      </c>
      <c r="AA118" s="40">
        <f t="shared" si="106"/>
        <v>-1.4999999999999999E-2</v>
      </c>
      <c r="AB118" s="21">
        <f t="shared" si="107"/>
        <v>-1</v>
      </c>
      <c r="AC118" s="22" t="s">
        <v>34</v>
      </c>
      <c r="AK118" s="52"/>
      <c r="AL118" s="52"/>
    </row>
    <row r="119" spans="1:38" ht="41.25" customHeight="1" outlineLevel="1" x14ac:dyDescent="0.25">
      <c r="A119" s="53" t="s">
        <v>190</v>
      </c>
      <c r="B119" s="77" t="s">
        <v>237</v>
      </c>
      <c r="C119" s="56" t="s">
        <v>238</v>
      </c>
      <c r="D119" s="39">
        <v>0.85352640000000002</v>
      </c>
      <c r="E119" s="55" t="s">
        <v>34</v>
      </c>
      <c r="F119" s="40">
        <v>0</v>
      </c>
      <c r="G119" s="39">
        <v>0.85352640000000002</v>
      </c>
      <c r="H119" s="40">
        <f t="shared" si="97"/>
        <v>0.36</v>
      </c>
      <c r="I119" s="40">
        <v>0</v>
      </c>
      <c r="J119" s="40">
        <v>0</v>
      </c>
      <c r="K119" s="40">
        <v>0.3</v>
      </c>
      <c r="L119" s="40">
        <v>0.06</v>
      </c>
      <c r="M119" s="40">
        <f t="shared" si="98"/>
        <v>1.4426940000000001E-2</v>
      </c>
      <c r="N119" s="40">
        <v>0</v>
      </c>
      <c r="O119" s="40">
        <v>0</v>
      </c>
      <c r="P119" s="40">
        <v>1.4426940000000001E-2</v>
      </c>
      <c r="Q119" s="40">
        <v>0</v>
      </c>
      <c r="R119" s="40">
        <f t="shared" si="99"/>
        <v>0.83909946000000002</v>
      </c>
      <c r="S119" s="40">
        <f t="shared" si="100"/>
        <v>-0.34557305999999999</v>
      </c>
      <c r="T119" s="21">
        <f t="shared" si="101"/>
        <v>-0.95992516666666672</v>
      </c>
      <c r="U119" s="40">
        <f t="shared" si="102"/>
        <v>0</v>
      </c>
      <c r="V119" s="21">
        <v>0</v>
      </c>
      <c r="W119" s="40">
        <f t="shared" si="103"/>
        <v>0</v>
      </c>
      <c r="X119" s="21">
        <v>0</v>
      </c>
      <c r="Y119" s="40">
        <f t="shared" si="104"/>
        <v>-0.28557305999999999</v>
      </c>
      <c r="Z119" s="21">
        <f t="shared" si="105"/>
        <v>-0.95191020000000004</v>
      </c>
      <c r="AA119" s="40">
        <f t="shared" si="106"/>
        <v>-0.06</v>
      </c>
      <c r="AB119" s="21">
        <f t="shared" si="107"/>
        <v>-1</v>
      </c>
      <c r="AC119" s="22" t="s">
        <v>34</v>
      </c>
      <c r="AK119" s="52"/>
      <c r="AL119" s="52"/>
    </row>
    <row r="120" spans="1:38" ht="36" customHeight="1" outlineLevel="1" x14ac:dyDescent="0.25">
      <c r="A120" s="53" t="s">
        <v>190</v>
      </c>
      <c r="B120" s="77" t="s">
        <v>239</v>
      </c>
      <c r="C120" s="56" t="s">
        <v>240</v>
      </c>
      <c r="D120" s="39">
        <v>0.42676320000000001</v>
      </c>
      <c r="E120" s="55" t="s">
        <v>34</v>
      </c>
      <c r="F120" s="40">
        <v>0</v>
      </c>
      <c r="G120" s="39">
        <v>0.42676320000000001</v>
      </c>
      <c r="H120" s="40">
        <f t="shared" si="97"/>
        <v>0.18</v>
      </c>
      <c r="I120" s="40">
        <v>0</v>
      </c>
      <c r="J120" s="40">
        <v>0</v>
      </c>
      <c r="K120" s="40">
        <v>0.15</v>
      </c>
      <c r="L120" s="40">
        <v>0.03</v>
      </c>
      <c r="M120" s="40">
        <f t="shared" si="98"/>
        <v>1.83561E-2</v>
      </c>
      <c r="N120" s="40">
        <v>0</v>
      </c>
      <c r="O120" s="40">
        <v>0</v>
      </c>
      <c r="P120" s="40">
        <v>1.83561E-2</v>
      </c>
      <c r="Q120" s="40">
        <v>0</v>
      </c>
      <c r="R120" s="40">
        <f t="shared" si="99"/>
        <v>0.40840710000000002</v>
      </c>
      <c r="S120" s="40">
        <f t="shared" si="100"/>
        <v>-0.16164390000000001</v>
      </c>
      <c r="T120" s="21">
        <f t="shared" si="101"/>
        <v>-0.89802166666666672</v>
      </c>
      <c r="U120" s="40">
        <f t="shared" si="102"/>
        <v>0</v>
      </c>
      <c r="V120" s="21">
        <v>0</v>
      </c>
      <c r="W120" s="40">
        <f t="shared" si="103"/>
        <v>0</v>
      </c>
      <c r="X120" s="21">
        <v>0</v>
      </c>
      <c r="Y120" s="40">
        <f t="shared" si="104"/>
        <v>-0.13164389999999998</v>
      </c>
      <c r="Z120" s="21">
        <f t="shared" si="105"/>
        <v>-0.87762599999999991</v>
      </c>
      <c r="AA120" s="40">
        <f t="shared" si="106"/>
        <v>-0.03</v>
      </c>
      <c r="AB120" s="21">
        <f t="shared" si="107"/>
        <v>-1</v>
      </c>
      <c r="AC120" s="22" t="s">
        <v>34</v>
      </c>
      <c r="AK120" s="52"/>
      <c r="AL120" s="52"/>
    </row>
    <row r="121" spans="1:38" ht="96" customHeight="1" outlineLevel="1" x14ac:dyDescent="0.25">
      <c r="A121" s="53" t="s">
        <v>190</v>
      </c>
      <c r="B121" s="77" t="s">
        <v>241</v>
      </c>
      <c r="C121" s="56" t="s">
        <v>242</v>
      </c>
      <c r="D121" s="39">
        <v>4.0185544680000005</v>
      </c>
      <c r="E121" s="55" t="s">
        <v>34</v>
      </c>
      <c r="F121" s="40">
        <v>0</v>
      </c>
      <c r="G121" s="39">
        <v>4.0185544680000005</v>
      </c>
      <c r="H121" s="40">
        <f t="shared" si="97"/>
        <v>1.8460920000000001</v>
      </c>
      <c r="I121" s="40">
        <v>0</v>
      </c>
      <c r="J121" s="40">
        <v>0</v>
      </c>
      <c r="K121" s="40">
        <v>1.5444100000000001</v>
      </c>
      <c r="L121" s="40">
        <v>0.30168200000000001</v>
      </c>
      <c r="M121" s="40">
        <f t="shared" si="98"/>
        <v>4.0390142600000001</v>
      </c>
      <c r="N121" s="40">
        <v>0</v>
      </c>
      <c r="O121" s="40">
        <v>0</v>
      </c>
      <c r="P121" s="40">
        <v>3.3960596999999995</v>
      </c>
      <c r="Q121" s="40">
        <v>0.64295456000000062</v>
      </c>
      <c r="R121" s="40">
        <f t="shared" si="99"/>
        <v>-2.0459791999999588E-2</v>
      </c>
      <c r="S121" s="40">
        <f t="shared" si="100"/>
        <v>2.19292226</v>
      </c>
      <c r="T121" s="21">
        <f t="shared" si="101"/>
        <v>1.1878726845682663</v>
      </c>
      <c r="U121" s="40">
        <f t="shared" si="102"/>
        <v>0</v>
      </c>
      <c r="V121" s="21">
        <v>0</v>
      </c>
      <c r="W121" s="40">
        <f t="shared" si="103"/>
        <v>0</v>
      </c>
      <c r="X121" s="21">
        <v>0</v>
      </c>
      <c r="Y121" s="40">
        <f t="shared" si="104"/>
        <v>1.8516496999999994</v>
      </c>
      <c r="Z121" s="21">
        <f t="shared" si="105"/>
        <v>1.1989366165720239</v>
      </c>
      <c r="AA121" s="40">
        <f t="shared" si="106"/>
        <v>0.34127256000000061</v>
      </c>
      <c r="AB121" s="21">
        <f t="shared" si="107"/>
        <v>1.1312327550201888</v>
      </c>
      <c r="AC121" s="22" t="s">
        <v>243</v>
      </c>
      <c r="AK121" s="52"/>
      <c r="AL121" s="52"/>
    </row>
    <row r="122" spans="1:38" ht="47.25" outlineLevel="1" x14ac:dyDescent="0.25">
      <c r="A122" s="53" t="s">
        <v>190</v>
      </c>
      <c r="B122" s="77" t="s">
        <v>244</v>
      </c>
      <c r="C122" s="56" t="s">
        <v>245</v>
      </c>
      <c r="D122" s="39">
        <v>83.624160078796081</v>
      </c>
      <c r="E122" s="55" t="s">
        <v>34</v>
      </c>
      <c r="F122" s="40">
        <v>60.059891189999995</v>
      </c>
      <c r="G122" s="39">
        <v>23.564268888796086</v>
      </c>
      <c r="H122" s="40">
        <f t="shared" si="97"/>
        <v>15.874365854796082</v>
      </c>
      <c r="I122" s="40">
        <v>0</v>
      </c>
      <c r="J122" s="40">
        <v>0</v>
      </c>
      <c r="K122" s="40">
        <v>13.239561116666669</v>
      </c>
      <c r="L122" s="40">
        <v>2.6348047381294126</v>
      </c>
      <c r="M122" s="40">
        <f t="shared" si="98"/>
        <v>15.809375379999999</v>
      </c>
      <c r="N122" s="40">
        <v>0</v>
      </c>
      <c r="O122" s="40">
        <v>0</v>
      </c>
      <c r="P122" s="40">
        <v>13.194234270000001</v>
      </c>
      <c r="Q122" s="40">
        <v>2.6151411099999988</v>
      </c>
      <c r="R122" s="40">
        <f t="shared" si="99"/>
        <v>7.7548935087960871</v>
      </c>
      <c r="S122" s="40">
        <f t="shared" si="100"/>
        <v>-6.499047479608322E-2</v>
      </c>
      <c r="T122" s="21">
        <f t="shared" si="101"/>
        <v>-4.0940517177539921E-3</v>
      </c>
      <c r="U122" s="40">
        <f t="shared" si="102"/>
        <v>0</v>
      </c>
      <c r="V122" s="21">
        <v>0</v>
      </c>
      <c r="W122" s="40">
        <f t="shared" si="103"/>
        <v>0</v>
      </c>
      <c r="X122" s="21">
        <v>0</v>
      </c>
      <c r="Y122" s="40">
        <f t="shared" si="104"/>
        <v>-4.532684666666853E-2</v>
      </c>
      <c r="Z122" s="21">
        <f t="shared" si="105"/>
        <v>-3.4235913311060338E-3</v>
      </c>
      <c r="AA122" s="40">
        <f t="shared" si="106"/>
        <v>-1.9663628129413802E-2</v>
      </c>
      <c r="AB122" s="21">
        <f t="shared" si="107"/>
        <v>-7.4630305027362492E-3</v>
      </c>
      <c r="AC122" s="22" t="s">
        <v>34</v>
      </c>
      <c r="AK122" s="52"/>
      <c r="AL122" s="52"/>
    </row>
    <row r="123" spans="1:38" ht="47.25" outlineLevel="1" x14ac:dyDescent="0.25">
      <c r="A123" s="53" t="s">
        <v>190</v>
      </c>
      <c r="B123" s="77" t="s">
        <v>246</v>
      </c>
      <c r="C123" s="56" t="s">
        <v>247</v>
      </c>
      <c r="D123" s="39">
        <v>76.560210158918991</v>
      </c>
      <c r="E123" s="55" t="s">
        <v>34</v>
      </c>
      <c r="F123" s="40">
        <v>3.4019645300000003</v>
      </c>
      <c r="G123" s="39">
        <v>73.158245628918991</v>
      </c>
      <c r="H123" s="40">
        <f t="shared" si="97"/>
        <v>11.327948418135</v>
      </c>
      <c r="I123" s="40">
        <v>0</v>
      </c>
      <c r="J123" s="40">
        <v>0</v>
      </c>
      <c r="K123" s="40">
        <v>9.4676765866666699</v>
      </c>
      <c r="L123" s="40">
        <v>1.8602718314683298</v>
      </c>
      <c r="M123" s="40">
        <f t="shared" si="98"/>
        <v>8.9558307299999971</v>
      </c>
      <c r="N123" s="40">
        <v>0</v>
      </c>
      <c r="O123" s="40">
        <v>0</v>
      </c>
      <c r="P123" s="40">
        <v>8.8970921099999973</v>
      </c>
      <c r="Q123" s="40">
        <v>5.8738620000000082E-2</v>
      </c>
      <c r="R123" s="40">
        <f t="shared" si="99"/>
        <v>64.202414898918988</v>
      </c>
      <c r="S123" s="40">
        <f t="shared" si="100"/>
        <v>-2.3721176881350026</v>
      </c>
      <c r="T123" s="21">
        <f t="shared" si="101"/>
        <v>-0.20940399802116516</v>
      </c>
      <c r="U123" s="40">
        <f t="shared" si="102"/>
        <v>0</v>
      </c>
      <c r="V123" s="21">
        <v>0</v>
      </c>
      <c r="W123" s="40">
        <f t="shared" si="103"/>
        <v>0</v>
      </c>
      <c r="X123" s="21">
        <v>0</v>
      </c>
      <c r="Y123" s="40">
        <f t="shared" si="104"/>
        <v>-0.57058447666667256</v>
      </c>
      <c r="Z123" s="21">
        <f t="shared" si="105"/>
        <v>-6.0266578758111228E-2</v>
      </c>
      <c r="AA123" s="40">
        <f t="shared" si="106"/>
        <v>-1.8015332114683296</v>
      </c>
      <c r="AB123" s="21">
        <f t="shared" si="107"/>
        <v>-0.96842471137476871</v>
      </c>
      <c r="AC123" s="22" t="s">
        <v>34</v>
      </c>
      <c r="AK123" s="52"/>
      <c r="AL123" s="52"/>
    </row>
    <row r="124" spans="1:38" ht="31.5" outlineLevel="1" x14ac:dyDescent="0.25">
      <c r="A124" s="53" t="s">
        <v>190</v>
      </c>
      <c r="B124" s="77" t="s">
        <v>248</v>
      </c>
      <c r="C124" s="56" t="s">
        <v>249</v>
      </c>
      <c r="D124" s="39">
        <v>77.625529599999993</v>
      </c>
      <c r="E124" s="55" t="s">
        <v>34</v>
      </c>
      <c r="F124" s="40">
        <v>3.2485529999999998</v>
      </c>
      <c r="G124" s="39">
        <v>74.376976599999992</v>
      </c>
      <c r="H124" s="40">
        <f t="shared" si="97"/>
        <v>18.328775800000006</v>
      </c>
      <c r="I124" s="40">
        <v>0</v>
      </c>
      <c r="J124" s="40">
        <v>0</v>
      </c>
      <c r="K124" s="40">
        <v>15.461504000000007</v>
      </c>
      <c r="L124" s="40">
        <v>2.8672717999999993</v>
      </c>
      <c r="M124" s="40">
        <f t="shared" si="98"/>
        <v>0</v>
      </c>
      <c r="N124" s="40">
        <v>0</v>
      </c>
      <c r="O124" s="40">
        <v>0</v>
      </c>
      <c r="P124" s="40">
        <v>0</v>
      </c>
      <c r="Q124" s="40">
        <v>0</v>
      </c>
      <c r="R124" s="40">
        <f t="shared" si="99"/>
        <v>74.376976599999992</v>
      </c>
      <c r="S124" s="40">
        <f t="shared" si="100"/>
        <v>-18.328775800000006</v>
      </c>
      <c r="T124" s="21">
        <f t="shared" si="101"/>
        <v>-1</v>
      </c>
      <c r="U124" s="40">
        <f t="shared" si="102"/>
        <v>0</v>
      </c>
      <c r="V124" s="21">
        <v>0</v>
      </c>
      <c r="W124" s="40">
        <f t="shared" si="103"/>
        <v>0</v>
      </c>
      <c r="X124" s="21">
        <v>0</v>
      </c>
      <c r="Y124" s="40">
        <f t="shared" si="104"/>
        <v>-15.461504000000007</v>
      </c>
      <c r="Z124" s="21">
        <f t="shared" si="105"/>
        <v>-1</v>
      </c>
      <c r="AA124" s="40">
        <f t="shared" si="106"/>
        <v>-2.8672717999999993</v>
      </c>
      <c r="AB124" s="21">
        <f t="shared" si="107"/>
        <v>-1</v>
      </c>
      <c r="AC124" s="22" t="s">
        <v>34</v>
      </c>
      <c r="AK124" s="52"/>
      <c r="AL124" s="52"/>
    </row>
    <row r="125" spans="1:38" ht="47.25" outlineLevel="1" x14ac:dyDescent="0.25">
      <c r="A125" s="53" t="s">
        <v>190</v>
      </c>
      <c r="B125" s="77" t="s">
        <v>250</v>
      </c>
      <c r="C125" s="56" t="s">
        <v>251</v>
      </c>
      <c r="D125" s="39">
        <v>8.1424758440000016</v>
      </c>
      <c r="E125" s="55" t="s">
        <v>34</v>
      </c>
      <c r="F125" s="40">
        <v>0</v>
      </c>
      <c r="G125" s="39">
        <v>8.1424758440000016</v>
      </c>
      <c r="H125" s="40">
        <f t="shared" si="97"/>
        <v>0.34818193200000003</v>
      </c>
      <c r="I125" s="40">
        <v>0</v>
      </c>
      <c r="J125" s="40">
        <v>0</v>
      </c>
      <c r="K125" s="40">
        <v>0.29015161</v>
      </c>
      <c r="L125" s="40">
        <v>5.8030322000000023E-2</v>
      </c>
      <c r="M125" s="40">
        <f t="shared" si="98"/>
        <v>0.33567295999999996</v>
      </c>
      <c r="N125" s="40">
        <v>0</v>
      </c>
      <c r="O125" s="40">
        <v>0</v>
      </c>
      <c r="P125" s="40">
        <v>0.27972746999999998</v>
      </c>
      <c r="Q125" s="40">
        <v>5.594549E-2</v>
      </c>
      <c r="R125" s="40">
        <f t="shared" si="99"/>
        <v>7.8068028840000014</v>
      </c>
      <c r="S125" s="40">
        <f t="shared" si="100"/>
        <v>-1.2508972000000063E-2</v>
      </c>
      <c r="T125" s="21">
        <f t="shared" si="101"/>
        <v>-3.5926539691898948E-2</v>
      </c>
      <c r="U125" s="40">
        <f t="shared" si="102"/>
        <v>0</v>
      </c>
      <c r="V125" s="21">
        <v>0</v>
      </c>
      <c r="W125" s="40">
        <f t="shared" si="103"/>
        <v>0</v>
      </c>
      <c r="X125" s="21">
        <v>0</v>
      </c>
      <c r="Y125" s="40">
        <f t="shared" si="104"/>
        <v>-1.0424140000000026E-2</v>
      </c>
      <c r="Z125" s="21">
        <f t="shared" si="105"/>
        <v>-3.592652820365197E-2</v>
      </c>
      <c r="AA125" s="40">
        <f t="shared" si="106"/>
        <v>-2.0848320000000226E-3</v>
      </c>
      <c r="AB125" s="21">
        <f t="shared" si="107"/>
        <v>-3.5926597133133634E-2</v>
      </c>
      <c r="AC125" s="22" t="s">
        <v>34</v>
      </c>
      <c r="AK125" s="52"/>
      <c r="AL125" s="52"/>
    </row>
    <row r="126" spans="1:38" ht="47.25" outlineLevel="1" x14ac:dyDescent="0.25">
      <c r="A126" s="53" t="s">
        <v>190</v>
      </c>
      <c r="B126" s="77" t="s">
        <v>252</v>
      </c>
      <c r="C126" s="56" t="s">
        <v>253</v>
      </c>
      <c r="D126" s="39">
        <v>11.930775584000001</v>
      </c>
      <c r="E126" s="55" t="s">
        <v>34</v>
      </c>
      <c r="F126" s="40">
        <v>0</v>
      </c>
      <c r="G126" s="39">
        <v>11.930775584000001</v>
      </c>
      <c r="H126" s="40">
        <f t="shared" si="97"/>
        <v>0.619891584</v>
      </c>
      <c r="I126" s="40">
        <v>0</v>
      </c>
      <c r="J126" s="40">
        <v>0</v>
      </c>
      <c r="K126" s="40">
        <v>0.51657631999999998</v>
      </c>
      <c r="L126" s="40">
        <v>0.10331526400000002</v>
      </c>
      <c r="M126" s="40">
        <f t="shared" si="98"/>
        <v>0.60068465000000004</v>
      </c>
      <c r="N126" s="40">
        <v>0</v>
      </c>
      <c r="O126" s="40">
        <v>0</v>
      </c>
      <c r="P126" s="40">
        <v>0.50057054000000001</v>
      </c>
      <c r="Q126" s="40">
        <v>0.10011411000000003</v>
      </c>
      <c r="R126" s="40">
        <f t="shared" si="99"/>
        <v>11.330090934000001</v>
      </c>
      <c r="S126" s="40">
        <f t="shared" si="100"/>
        <v>-1.9206933999999953E-2</v>
      </c>
      <c r="T126" s="21">
        <f t="shared" si="101"/>
        <v>-3.0984343868749722E-2</v>
      </c>
      <c r="U126" s="40">
        <f t="shared" si="102"/>
        <v>0</v>
      </c>
      <c r="V126" s="21">
        <v>0</v>
      </c>
      <c r="W126" s="40">
        <f t="shared" si="103"/>
        <v>0</v>
      </c>
      <c r="X126" s="21">
        <v>0</v>
      </c>
      <c r="Y126" s="40">
        <f t="shared" si="104"/>
        <v>-1.6005779999999969E-2</v>
      </c>
      <c r="Z126" s="21">
        <f t="shared" si="105"/>
        <v>-3.0984347095120369E-2</v>
      </c>
      <c r="AA126" s="40">
        <f t="shared" si="106"/>
        <v>-3.2011539999999838E-3</v>
      </c>
      <c r="AB126" s="21">
        <f t="shared" si="107"/>
        <v>-3.0984327736896487E-2</v>
      </c>
      <c r="AC126" s="22" t="s">
        <v>34</v>
      </c>
      <c r="AK126" s="52"/>
      <c r="AL126" s="52"/>
    </row>
    <row r="127" spans="1:38" ht="47.25" outlineLevel="1" x14ac:dyDescent="0.25">
      <c r="A127" s="53" t="s">
        <v>190</v>
      </c>
      <c r="B127" s="77" t="s">
        <v>254</v>
      </c>
      <c r="C127" s="56" t="s">
        <v>255</v>
      </c>
      <c r="D127" s="39">
        <v>8.3699437259999989</v>
      </c>
      <c r="E127" s="55" t="s">
        <v>34</v>
      </c>
      <c r="F127" s="40">
        <v>0</v>
      </c>
      <c r="G127" s="39">
        <v>8.3699437259999989</v>
      </c>
      <c r="H127" s="40">
        <f t="shared" si="97"/>
        <v>0.55429459199999997</v>
      </c>
      <c r="I127" s="40">
        <v>0</v>
      </c>
      <c r="J127" s="40">
        <v>0</v>
      </c>
      <c r="K127" s="40">
        <v>0.46191215999999996</v>
      </c>
      <c r="L127" s="40">
        <v>9.2382432000000014E-2</v>
      </c>
      <c r="M127" s="40">
        <f t="shared" si="98"/>
        <v>0.53854654000000002</v>
      </c>
      <c r="N127" s="40">
        <v>0</v>
      </c>
      <c r="O127" s="40">
        <v>0</v>
      </c>
      <c r="P127" s="40">
        <v>0.44878878999999999</v>
      </c>
      <c r="Q127" s="40">
        <v>8.9757749999999997E-2</v>
      </c>
      <c r="R127" s="40">
        <f t="shared" si="99"/>
        <v>7.8313971859999985</v>
      </c>
      <c r="S127" s="40">
        <f t="shared" si="100"/>
        <v>-1.5748051999999957E-2</v>
      </c>
      <c r="T127" s="21">
        <f t="shared" si="101"/>
        <v>-2.8410978976320153E-2</v>
      </c>
      <c r="U127" s="40">
        <f t="shared" si="102"/>
        <v>0</v>
      </c>
      <c r="V127" s="21">
        <v>0</v>
      </c>
      <c r="W127" s="40">
        <f t="shared" si="103"/>
        <v>0</v>
      </c>
      <c r="X127" s="21">
        <v>0</v>
      </c>
      <c r="Y127" s="40">
        <f t="shared" si="104"/>
        <v>-1.3123369999999968E-2</v>
      </c>
      <c r="Z127" s="21">
        <f t="shared" si="105"/>
        <v>-2.8410964543561634E-2</v>
      </c>
      <c r="AA127" s="40">
        <f t="shared" si="106"/>
        <v>-2.6246820000000171E-3</v>
      </c>
      <c r="AB127" s="21">
        <f t="shared" si="107"/>
        <v>-2.8411051140113053E-2</v>
      </c>
      <c r="AC127" s="22" t="s">
        <v>34</v>
      </c>
      <c r="AK127" s="52"/>
      <c r="AL127" s="52"/>
    </row>
    <row r="128" spans="1:38" ht="63" outlineLevel="1" x14ac:dyDescent="0.25">
      <c r="A128" s="53" t="s">
        <v>190</v>
      </c>
      <c r="B128" s="77" t="s">
        <v>256</v>
      </c>
      <c r="C128" s="56" t="s">
        <v>257</v>
      </c>
      <c r="D128" s="39">
        <v>311.83455887099996</v>
      </c>
      <c r="E128" s="55" t="s">
        <v>34</v>
      </c>
      <c r="F128" s="40">
        <v>39.979509970000002</v>
      </c>
      <c r="G128" s="39">
        <v>271.85504890099998</v>
      </c>
      <c r="H128" s="40">
        <f t="shared" si="97"/>
        <v>22.088685914000003</v>
      </c>
      <c r="I128" s="40">
        <v>0</v>
      </c>
      <c r="J128" s="40">
        <v>0</v>
      </c>
      <c r="K128" s="40">
        <v>18.425500000000003</v>
      </c>
      <c r="L128" s="40">
        <v>3.6631859139999996</v>
      </c>
      <c r="M128" s="40">
        <f t="shared" si="98"/>
        <v>21.046912600000002</v>
      </c>
      <c r="N128" s="40">
        <v>0</v>
      </c>
      <c r="O128" s="40">
        <v>0</v>
      </c>
      <c r="P128" s="40">
        <v>17.605102180000003</v>
      </c>
      <c r="Q128" s="40">
        <v>3.4418104199999999</v>
      </c>
      <c r="R128" s="40">
        <f t="shared" si="99"/>
        <v>250.80813630099996</v>
      </c>
      <c r="S128" s="40">
        <f t="shared" si="100"/>
        <v>-1.0417733140000003</v>
      </c>
      <c r="T128" s="21">
        <f t="shared" si="101"/>
        <v>-4.716320916762709E-2</v>
      </c>
      <c r="U128" s="40">
        <f t="shared" si="102"/>
        <v>0</v>
      </c>
      <c r="V128" s="21">
        <v>0</v>
      </c>
      <c r="W128" s="40">
        <f t="shared" si="103"/>
        <v>0</v>
      </c>
      <c r="X128" s="21">
        <v>0</v>
      </c>
      <c r="Y128" s="40">
        <f t="shared" si="104"/>
        <v>-0.82039782000000017</v>
      </c>
      <c r="Z128" s="21">
        <f t="shared" si="105"/>
        <v>-4.452513201812705E-2</v>
      </c>
      <c r="AA128" s="40">
        <f t="shared" si="106"/>
        <v>-0.22137549399999967</v>
      </c>
      <c r="AB128" s="21">
        <f t="shared" si="107"/>
        <v>-6.0432503071696321E-2</v>
      </c>
      <c r="AC128" s="22" t="s">
        <v>34</v>
      </c>
      <c r="AK128" s="52"/>
      <c r="AL128" s="52"/>
    </row>
    <row r="129" spans="1:38" ht="31.5" outlineLevel="1" x14ac:dyDescent="0.25">
      <c r="A129" s="53" t="s">
        <v>190</v>
      </c>
      <c r="B129" s="77" t="s">
        <v>258</v>
      </c>
      <c r="C129" s="56" t="s">
        <v>259</v>
      </c>
      <c r="D129" s="39">
        <v>6.4834395960000002</v>
      </c>
      <c r="E129" s="55" t="s">
        <v>34</v>
      </c>
      <c r="F129" s="40">
        <v>0.52786295000000005</v>
      </c>
      <c r="G129" s="39">
        <v>5.9555766459999999</v>
      </c>
      <c r="H129" s="40">
        <f t="shared" si="97"/>
        <v>5.9555766459999999</v>
      </c>
      <c r="I129" s="40">
        <v>0</v>
      </c>
      <c r="J129" s="40">
        <v>0</v>
      </c>
      <c r="K129" s="40">
        <v>4.9743138716666664</v>
      </c>
      <c r="L129" s="40">
        <v>0.98126277433333353</v>
      </c>
      <c r="M129" s="40">
        <f t="shared" si="98"/>
        <v>4.7413647699999997</v>
      </c>
      <c r="N129" s="40">
        <v>0</v>
      </c>
      <c r="O129" s="40">
        <v>0</v>
      </c>
      <c r="P129" s="40">
        <v>3.9624706399999998</v>
      </c>
      <c r="Q129" s="40">
        <v>0.77889413000000007</v>
      </c>
      <c r="R129" s="40">
        <f t="shared" si="99"/>
        <v>1.2142118760000002</v>
      </c>
      <c r="S129" s="40">
        <f t="shared" si="100"/>
        <v>-1.2142118760000002</v>
      </c>
      <c r="T129" s="21">
        <f t="shared" si="101"/>
        <v>-0.20387813778125294</v>
      </c>
      <c r="U129" s="40">
        <f t="shared" si="102"/>
        <v>0</v>
      </c>
      <c r="V129" s="21">
        <v>0</v>
      </c>
      <c r="W129" s="40">
        <f t="shared" si="103"/>
        <v>0</v>
      </c>
      <c r="X129" s="21">
        <v>0</v>
      </c>
      <c r="Y129" s="40">
        <f t="shared" si="104"/>
        <v>-1.0118432316666666</v>
      </c>
      <c r="Z129" s="21">
        <f t="shared" si="105"/>
        <v>-0.20341362804427215</v>
      </c>
      <c r="AA129" s="40">
        <f t="shared" si="106"/>
        <v>-0.20236864433333346</v>
      </c>
      <c r="AB129" s="21">
        <f t="shared" si="107"/>
        <v>-0.20623287627600262</v>
      </c>
      <c r="AC129" s="22" t="s">
        <v>34</v>
      </c>
      <c r="AK129" s="52"/>
      <c r="AL129" s="52"/>
    </row>
    <row r="130" spans="1:38" ht="31.5" outlineLevel="1" x14ac:dyDescent="0.25">
      <c r="A130" s="53" t="s">
        <v>190</v>
      </c>
      <c r="B130" s="77" t="s">
        <v>260</v>
      </c>
      <c r="C130" s="56" t="s">
        <v>261</v>
      </c>
      <c r="D130" s="39">
        <v>63.124838353999998</v>
      </c>
      <c r="E130" s="55" t="s">
        <v>34</v>
      </c>
      <c r="F130" s="40">
        <v>0.65300000000000002</v>
      </c>
      <c r="G130" s="39">
        <v>62.471838353999999</v>
      </c>
      <c r="H130" s="40">
        <f t="shared" si="97"/>
        <v>9.2455227020000006</v>
      </c>
      <c r="I130" s="40">
        <v>0</v>
      </c>
      <c r="J130" s="40">
        <v>0</v>
      </c>
      <c r="K130" s="40">
        <v>7.7316005299999997</v>
      </c>
      <c r="L130" s="40">
        <v>1.5139221720000009</v>
      </c>
      <c r="M130" s="40">
        <f t="shared" si="98"/>
        <v>7.7782152300000007</v>
      </c>
      <c r="N130" s="40">
        <v>0</v>
      </c>
      <c r="O130" s="40">
        <v>0</v>
      </c>
      <c r="P130" s="40">
        <v>6.5088443100000006</v>
      </c>
      <c r="Q130" s="40">
        <v>1.2693709200000001</v>
      </c>
      <c r="R130" s="40">
        <f t="shared" si="99"/>
        <v>54.693623123999998</v>
      </c>
      <c r="S130" s="40">
        <f t="shared" si="100"/>
        <v>-1.4673074719999999</v>
      </c>
      <c r="T130" s="21">
        <f t="shared" si="101"/>
        <v>-0.15870465297571446</v>
      </c>
      <c r="U130" s="40">
        <f t="shared" si="102"/>
        <v>0</v>
      </c>
      <c r="V130" s="21">
        <v>0</v>
      </c>
      <c r="W130" s="40">
        <f t="shared" si="103"/>
        <v>0</v>
      </c>
      <c r="X130" s="21">
        <v>0</v>
      </c>
      <c r="Y130" s="40">
        <f t="shared" si="104"/>
        <v>-1.2227562199999991</v>
      </c>
      <c r="Z130" s="21">
        <f t="shared" si="105"/>
        <v>-0.15815046512756126</v>
      </c>
      <c r="AA130" s="40">
        <f t="shared" si="106"/>
        <v>-0.24455125200000083</v>
      </c>
      <c r="AB130" s="21">
        <f t="shared" si="107"/>
        <v>-0.16153489031535281</v>
      </c>
      <c r="AC130" s="22" t="s">
        <v>34</v>
      </c>
      <c r="AK130" s="52"/>
      <c r="AL130" s="52"/>
    </row>
    <row r="131" spans="1:38" ht="47.25" outlineLevel="1" x14ac:dyDescent="0.25">
      <c r="A131" s="53" t="s">
        <v>190</v>
      </c>
      <c r="B131" s="77" t="s">
        <v>262</v>
      </c>
      <c r="C131" s="56" t="s">
        <v>263</v>
      </c>
      <c r="D131" s="39">
        <v>87.647811896000007</v>
      </c>
      <c r="E131" s="55" t="s">
        <v>34</v>
      </c>
      <c r="F131" s="40">
        <v>0</v>
      </c>
      <c r="G131" s="39">
        <v>87.647811896000007</v>
      </c>
      <c r="H131" s="40">
        <f t="shared" si="97"/>
        <v>0.63410250000000001</v>
      </c>
      <c r="I131" s="40">
        <v>0</v>
      </c>
      <c r="J131" s="40">
        <v>0</v>
      </c>
      <c r="K131" s="40">
        <v>0.52841875000000005</v>
      </c>
      <c r="L131" s="40">
        <v>0.10568374999999997</v>
      </c>
      <c r="M131" s="40">
        <f t="shared" si="98"/>
        <v>0.61252516999999995</v>
      </c>
      <c r="N131" s="40">
        <v>0</v>
      </c>
      <c r="O131" s="40">
        <v>0</v>
      </c>
      <c r="P131" s="40">
        <v>0.51043764999999997</v>
      </c>
      <c r="Q131" s="40">
        <v>0.10208752</v>
      </c>
      <c r="R131" s="40">
        <f t="shared" si="99"/>
        <v>87.03528672600001</v>
      </c>
      <c r="S131" s="40">
        <f t="shared" si="100"/>
        <v>-2.1577330000000061E-2</v>
      </c>
      <c r="T131" s="21">
        <f t="shared" si="101"/>
        <v>-3.4028142137903665E-2</v>
      </c>
      <c r="U131" s="40">
        <f t="shared" si="102"/>
        <v>0</v>
      </c>
      <c r="V131" s="21">
        <v>0</v>
      </c>
      <c r="W131" s="40">
        <f t="shared" si="103"/>
        <v>0</v>
      </c>
      <c r="X131" s="21">
        <v>0</v>
      </c>
      <c r="Y131" s="40">
        <f t="shared" si="104"/>
        <v>-1.7981100000000083E-2</v>
      </c>
      <c r="Z131" s="21">
        <f t="shared" si="105"/>
        <v>-3.4028126367582685E-2</v>
      </c>
      <c r="AA131" s="40">
        <f t="shared" si="106"/>
        <v>-3.5962299999999642E-3</v>
      </c>
      <c r="AB131" s="21">
        <f t="shared" si="107"/>
        <v>-3.4028220989508466E-2</v>
      </c>
      <c r="AC131" s="22" t="s">
        <v>34</v>
      </c>
      <c r="AK131" s="52"/>
      <c r="AL131" s="52"/>
    </row>
    <row r="132" spans="1:38" ht="63" outlineLevel="1" x14ac:dyDescent="0.25">
      <c r="A132" s="53" t="s">
        <v>190</v>
      </c>
      <c r="B132" s="77" t="s">
        <v>264</v>
      </c>
      <c r="C132" s="56" t="s">
        <v>265</v>
      </c>
      <c r="D132" s="39" t="s">
        <v>34</v>
      </c>
      <c r="E132" s="55" t="s">
        <v>34</v>
      </c>
      <c r="F132" s="40" t="s">
        <v>34</v>
      </c>
      <c r="G132" s="39" t="s">
        <v>34</v>
      </c>
      <c r="H132" s="40" t="s">
        <v>34</v>
      </c>
      <c r="I132" s="40" t="s">
        <v>34</v>
      </c>
      <c r="J132" s="40" t="s">
        <v>34</v>
      </c>
      <c r="K132" s="40" t="s">
        <v>34</v>
      </c>
      <c r="L132" s="40" t="s">
        <v>34</v>
      </c>
      <c r="M132" s="40">
        <f t="shared" si="98"/>
        <v>0.22075</v>
      </c>
      <c r="N132" s="40">
        <v>0</v>
      </c>
      <c r="O132" s="40">
        <v>0</v>
      </c>
      <c r="P132" s="40">
        <v>0.18395834</v>
      </c>
      <c r="Q132" s="40">
        <v>3.6791660000000011E-2</v>
      </c>
      <c r="R132" s="40" t="s">
        <v>34</v>
      </c>
      <c r="S132" s="40" t="s">
        <v>34</v>
      </c>
      <c r="T132" s="21" t="s">
        <v>34</v>
      </c>
      <c r="U132" s="40" t="s">
        <v>34</v>
      </c>
      <c r="V132" s="21" t="s">
        <v>34</v>
      </c>
      <c r="W132" s="40" t="s">
        <v>34</v>
      </c>
      <c r="X132" s="21" t="s">
        <v>34</v>
      </c>
      <c r="Y132" s="40" t="s">
        <v>34</v>
      </c>
      <c r="Z132" s="21" t="s">
        <v>34</v>
      </c>
      <c r="AA132" s="40" t="s">
        <v>34</v>
      </c>
      <c r="AB132" s="21" t="s">
        <v>34</v>
      </c>
      <c r="AC132" s="22" t="s">
        <v>266</v>
      </c>
      <c r="AK132" s="52"/>
      <c r="AL132" s="52"/>
    </row>
    <row r="133" spans="1:38" ht="94.5" outlineLevel="1" x14ac:dyDescent="0.25">
      <c r="A133" s="53" t="s">
        <v>190</v>
      </c>
      <c r="B133" s="77" t="s">
        <v>267</v>
      </c>
      <c r="C133" s="55" t="s">
        <v>268</v>
      </c>
      <c r="D133" s="39" t="s">
        <v>34</v>
      </c>
      <c r="E133" s="55" t="s">
        <v>34</v>
      </c>
      <c r="F133" s="40" t="s">
        <v>34</v>
      </c>
      <c r="G133" s="39" t="s">
        <v>34</v>
      </c>
      <c r="H133" s="40" t="s">
        <v>34</v>
      </c>
      <c r="I133" s="40" t="s">
        <v>34</v>
      </c>
      <c r="J133" s="40" t="s">
        <v>34</v>
      </c>
      <c r="K133" s="40" t="s">
        <v>34</v>
      </c>
      <c r="L133" s="40" t="s">
        <v>34</v>
      </c>
      <c r="M133" s="40">
        <f t="shared" si="98"/>
        <v>1.0764</v>
      </c>
      <c r="N133" s="40">
        <v>0</v>
      </c>
      <c r="O133" s="40">
        <v>0</v>
      </c>
      <c r="P133" s="40">
        <v>0.89700000000000002</v>
      </c>
      <c r="Q133" s="40">
        <v>0.17940000000000009</v>
      </c>
      <c r="R133" s="40" t="s">
        <v>34</v>
      </c>
      <c r="S133" s="40" t="s">
        <v>34</v>
      </c>
      <c r="T133" s="21" t="s">
        <v>34</v>
      </c>
      <c r="U133" s="40" t="s">
        <v>34</v>
      </c>
      <c r="V133" s="21" t="s">
        <v>34</v>
      </c>
      <c r="W133" s="40" t="s">
        <v>34</v>
      </c>
      <c r="X133" s="21" t="s">
        <v>34</v>
      </c>
      <c r="Y133" s="40" t="s">
        <v>34</v>
      </c>
      <c r="Z133" s="21" t="s">
        <v>34</v>
      </c>
      <c r="AA133" s="40" t="s">
        <v>34</v>
      </c>
      <c r="AB133" s="21" t="s">
        <v>34</v>
      </c>
      <c r="AC133" s="22" t="s">
        <v>269</v>
      </c>
      <c r="AK133" s="52"/>
      <c r="AL133" s="52"/>
    </row>
    <row r="134" spans="1:38" ht="47.25" outlineLevel="1" x14ac:dyDescent="0.25">
      <c r="A134" s="12" t="s">
        <v>270</v>
      </c>
      <c r="B134" s="9" t="s">
        <v>271</v>
      </c>
      <c r="C134" s="13" t="s">
        <v>33</v>
      </c>
      <c r="D134" s="38">
        <f>D135</f>
        <v>0</v>
      </c>
      <c r="E134" s="24" t="s">
        <v>34</v>
      </c>
      <c r="F134" s="28">
        <f t="shared" ref="F134" si="108">F135</f>
        <v>0</v>
      </c>
      <c r="G134" s="38">
        <f>G135</f>
        <v>0</v>
      </c>
      <c r="H134" s="28">
        <f t="shared" ref="H134:AA134" si="109">H135</f>
        <v>0</v>
      </c>
      <c r="I134" s="28">
        <f t="shared" si="109"/>
        <v>0</v>
      </c>
      <c r="J134" s="28">
        <f t="shared" si="109"/>
        <v>0</v>
      </c>
      <c r="K134" s="28">
        <f t="shared" si="109"/>
        <v>0</v>
      </c>
      <c r="L134" s="28">
        <f t="shared" si="109"/>
        <v>0</v>
      </c>
      <c r="M134" s="28">
        <f t="shared" si="109"/>
        <v>0</v>
      </c>
      <c r="N134" s="28">
        <f t="shared" si="109"/>
        <v>0</v>
      </c>
      <c r="O134" s="28">
        <f t="shared" si="109"/>
        <v>0</v>
      </c>
      <c r="P134" s="28">
        <f t="shared" si="109"/>
        <v>0</v>
      </c>
      <c r="Q134" s="28">
        <f t="shared" si="109"/>
        <v>0</v>
      </c>
      <c r="R134" s="28">
        <f t="shared" si="109"/>
        <v>0</v>
      </c>
      <c r="S134" s="28">
        <f t="shared" si="109"/>
        <v>0</v>
      </c>
      <c r="T134" s="15">
        <v>0</v>
      </c>
      <c r="U134" s="28">
        <f t="shared" si="109"/>
        <v>0</v>
      </c>
      <c r="V134" s="15">
        <v>0</v>
      </c>
      <c r="W134" s="28">
        <f t="shared" si="109"/>
        <v>0</v>
      </c>
      <c r="X134" s="15">
        <v>0</v>
      </c>
      <c r="Y134" s="28">
        <f t="shared" si="109"/>
        <v>0</v>
      </c>
      <c r="Z134" s="15">
        <v>0</v>
      </c>
      <c r="AA134" s="28">
        <f t="shared" si="109"/>
        <v>0</v>
      </c>
      <c r="AB134" s="15">
        <v>0</v>
      </c>
      <c r="AC134" s="22" t="s">
        <v>34</v>
      </c>
      <c r="AK134" s="52"/>
      <c r="AL134" s="52"/>
    </row>
    <row r="135" spans="1:38" outlineLevel="1" x14ac:dyDescent="0.25">
      <c r="A135" s="12" t="s">
        <v>272</v>
      </c>
      <c r="B135" s="9" t="s">
        <v>273</v>
      </c>
      <c r="C135" s="13" t="s">
        <v>33</v>
      </c>
      <c r="D135" s="38">
        <f>D136+D137</f>
        <v>0</v>
      </c>
      <c r="E135" s="24" t="s">
        <v>34</v>
      </c>
      <c r="F135" s="28">
        <f t="shared" ref="F135" si="110">F136+F137</f>
        <v>0</v>
      </c>
      <c r="G135" s="38">
        <f>G136+G137</f>
        <v>0</v>
      </c>
      <c r="H135" s="28">
        <f t="shared" ref="H135:AA135" si="111">H136+H137</f>
        <v>0</v>
      </c>
      <c r="I135" s="28">
        <f t="shared" si="111"/>
        <v>0</v>
      </c>
      <c r="J135" s="28">
        <f t="shared" si="111"/>
        <v>0</v>
      </c>
      <c r="K135" s="28">
        <f t="shared" si="111"/>
        <v>0</v>
      </c>
      <c r="L135" s="28">
        <f t="shared" si="111"/>
        <v>0</v>
      </c>
      <c r="M135" s="28">
        <f t="shared" si="111"/>
        <v>0</v>
      </c>
      <c r="N135" s="28">
        <f t="shared" si="111"/>
        <v>0</v>
      </c>
      <c r="O135" s="28">
        <f t="shared" si="111"/>
        <v>0</v>
      </c>
      <c r="P135" s="28">
        <f t="shared" si="111"/>
        <v>0</v>
      </c>
      <c r="Q135" s="28">
        <f t="shared" si="111"/>
        <v>0</v>
      </c>
      <c r="R135" s="28">
        <f t="shared" si="111"/>
        <v>0</v>
      </c>
      <c r="S135" s="28">
        <f t="shared" si="111"/>
        <v>0</v>
      </c>
      <c r="T135" s="15">
        <v>0</v>
      </c>
      <c r="U135" s="28">
        <f t="shared" si="111"/>
        <v>0</v>
      </c>
      <c r="V135" s="15">
        <v>0</v>
      </c>
      <c r="W135" s="28">
        <f t="shared" si="111"/>
        <v>0</v>
      </c>
      <c r="X135" s="15">
        <v>0</v>
      </c>
      <c r="Y135" s="28">
        <f t="shared" si="111"/>
        <v>0</v>
      </c>
      <c r="Z135" s="15">
        <v>0</v>
      </c>
      <c r="AA135" s="28">
        <f t="shared" si="111"/>
        <v>0</v>
      </c>
      <c r="AB135" s="15">
        <v>0</v>
      </c>
      <c r="AC135" s="22" t="s">
        <v>34</v>
      </c>
      <c r="AK135" s="52"/>
      <c r="AL135" s="52"/>
    </row>
    <row r="136" spans="1:38" ht="47.25" outlineLevel="1" x14ac:dyDescent="0.25">
      <c r="A136" s="12" t="s">
        <v>274</v>
      </c>
      <c r="B136" s="9" t="s">
        <v>275</v>
      </c>
      <c r="C136" s="13" t="s">
        <v>33</v>
      </c>
      <c r="D136" s="38">
        <v>0</v>
      </c>
      <c r="E136" s="24" t="s">
        <v>34</v>
      </c>
      <c r="F136" s="28">
        <v>0</v>
      </c>
      <c r="G136" s="3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v>0</v>
      </c>
      <c r="P136" s="28">
        <v>0</v>
      </c>
      <c r="Q136" s="28">
        <v>0</v>
      </c>
      <c r="R136" s="28">
        <v>0</v>
      </c>
      <c r="S136" s="28">
        <v>0</v>
      </c>
      <c r="T136" s="15">
        <v>0</v>
      </c>
      <c r="U136" s="28">
        <v>0</v>
      </c>
      <c r="V136" s="15">
        <v>0</v>
      </c>
      <c r="W136" s="28">
        <v>0</v>
      </c>
      <c r="X136" s="15">
        <v>0</v>
      </c>
      <c r="Y136" s="28">
        <v>0</v>
      </c>
      <c r="Z136" s="15">
        <v>0</v>
      </c>
      <c r="AA136" s="28">
        <v>0</v>
      </c>
      <c r="AB136" s="15">
        <v>0</v>
      </c>
      <c r="AC136" s="22" t="s">
        <v>34</v>
      </c>
      <c r="AK136" s="52"/>
      <c r="AL136" s="52"/>
    </row>
    <row r="137" spans="1:38" ht="47.25" outlineLevel="1" x14ac:dyDescent="0.25">
      <c r="A137" s="17" t="s">
        <v>276</v>
      </c>
      <c r="B137" s="9" t="s">
        <v>277</v>
      </c>
      <c r="C137" s="13" t="s">
        <v>33</v>
      </c>
      <c r="D137" s="38">
        <v>0</v>
      </c>
      <c r="E137" s="24" t="s">
        <v>34</v>
      </c>
      <c r="F137" s="28">
        <v>0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v>0</v>
      </c>
      <c r="P137" s="28">
        <v>0</v>
      </c>
      <c r="Q137" s="28">
        <v>0</v>
      </c>
      <c r="R137" s="28">
        <v>0</v>
      </c>
      <c r="S137" s="28">
        <v>0</v>
      </c>
      <c r="T137" s="15">
        <v>0</v>
      </c>
      <c r="U137" s="28">
        <v>0</v>
      </c>
      <c r="V137" s="15">
        <v>0</v>
      </c>
      <c r="W137" s="28">
        <v>0</v>
      </c>
      <c r="X137" s="15">
        <v>0</v>
      </c>
      <c r="Y137" s="28">
        <v>0</v>
      </c>
      <c r="Z137" s="15">
        <v>0</v>
      </c>
      <c r="AA137" s="28">
        <v>0</v>
      </c>
      <c r="AB137" s="15">
        <v>0</v>
      </c>
      <c r="AC137" s="22" t="s">
        <v>34</v>
      </c>
      <c r="AK137" s="52"/>
      <c r="AL137" s="52"/>
    </row>
    <row r="138" spans="1:38" outlineLevel="1" x14ac:dyDescent="0.25">
      <c r="A138" s="12" t="s">
        <v>278</v>
      </c>
      <c r="B138" s="9" t="s">
        <v>279</v>
      </c>
      <c r="C138" s="25" t="s">
        <v>33</v>
      </c>
      <c r="D138" s="38">
        <v>0</v>
      </c>
      <c r="E138" s="24" t="s">
        <v>34</v>
      </c>
      <c r="F138" s="28">
        <v>0</v>
      </c>
      <c r="G138" s="38">
        <v>0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  <c r="O138" s="28">
        <v>0</v>
      </c>
      <c r="P138" s="28">
        <v>0</v>
      </c>
      <c r="Q138" s="28">
        <v>0</v>
      </c>
      <c r="R138" s="28">
        <v>0</v>
      </c>
      <c r="S138" s="28">
        <v>0</v>
      </c>
      <c r="T138" s="15">
        <v>0</v>
      </c>
      <c r="U138" s="28">
        <v>0</v>
      </c>
      <c r="V138" s="15">
        <v>0</v>
      </c>
      <c r="W138" s="28">
        <v>0</v>
      </c>
      <c r="X138" s="15">
        <v>0</v>
      </c>
      <c r="Y138" s="28">
        <v>0</v>
      </c>
      <c r="Z138" s="15">
        <v>0</v>
      </c>
      <c r="AA138" s="28">
        <v>0</v>
      </c>
      <c r="AB138" s="15">
        <v>0</v>
      </c>
      <c r="AC138" s="22" t="s">
        <v>34</v>
      </c>
      <c r="AK138" s="52"/>
      <c r="AL138" s="52"/>
    </row>
    <row r="139" spans="1:38" ht="47.25" outlineLevel="1" x14ac:dyDescent="0.25">
      <c r="A139" s="12" t="s">
        <v>280</v>
      </c>
      <c r="B139" s="9" t="s">
        <v>275</v>
      </c>
      <c r="C139" s="25" t="s">
        <v>33</v>
      </c>
      <c r="D139" s="38">
        <v>0</v>
      </c>
      <c r="E139" s="24" t="s">
        <v>34</v>
      </c>
      <c r="F139" s="28">
        <v>0</v>
      </c>
      <c r="G139" s="38">
        <v>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v>0</v>
      </c>
      <c r="P139" s="28">
        <v>0</v>
      </c>
      <c r="Q139" s="28">
        <v>0</v>
      </c>
      <c r="R139" s="28">
        <v>0</v>
      </c>
      <c r="S139" s="28">
        <v>0</v>
      </c>
      <c r="T139" s="15">
        <v>0</v>
      </c>
      <c r="U139" s="28">
        <v>0</v>
      </c>
      <c r="V139" s="15">
        <v>0</v>
      </c>
      <c r="W139" s="28">
        <v>0</v>
      </c>
      <c r="X139" s="15">
        <v>0</v>
      </c>
      <c r="Y139" s="28">
        <v>0</v>
      </c>
      <c r="Z139" s="15">
        <v>0</v>
      </c>
      <c r="AA139" s="28">
        <v>0</v>
      </c>
      <c r="AB139" s="15">
        <v>0</v>
      </c>
      <c r="AC139" s="22" t="s">
        <v>34</v>
      </c>
      <c r="AK139" s="52"/>
      <c r="AL139" s="52"/>
    </row>
    <row r="140" spans="1:38" ht="47.25" outlineLevel="1" x14ac:dyDescent="0.25">
      <c r="A140" s="12" t="s">
        <v>281</v>
      </c>
      <c r="B140" s="9" t="s">
        <v>277</v>
      </c>
      <c r="C140" s="25" t="s">
        <v>33</v>
      </c>
      <c r="D140" s="38">
        <v>0</v>
      </c>
      <c r="E140" s="24" t="s">
        <v>34</v>
      </c>
      <c r="F140" s="28">
        <v>0</v>
      </c>
      <c r="G140" s="3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0</v>
      </c>
      <c r="P140" s="28">
        <v>0</v>
      </c>
      <c r="Q140" s="28">
        <v>0</v>
      </c>
      <c r="R140" s="28">
        <v>0</v>
      </c>
      <c r="S140" s="28">
        <v>0</v>
      </c>
      <c r="T140" s="15">
        <v>0</v>
      </c>
      <c r="U140" s="28">
        <v>0</v>
      </c>
      <c r="V140" s="15">
        <v>0</v>
      </c>
      <c r="W140" s="28">
        <v>0</v>
      </c>
      <c r="X140" s="15">
        <v>0</v>
      </c>
      <c r="Y140" s="28">
        <v>0</v>
      </c>
      <c r="Z140" s="15">
        <v>0</v>
      </c>
      <c r="AA140" s="28">
        <v>0</v>
      </c>
      <c r="AB140" s="15">
        <v>0</v>
      </c>
      <c r="AC140" s="22" t="s">
        <v>34</v>
      </c>
      <c r="AK140" s="52"/>
      <c r="AL140" s="52"/>
    </row>
    <row r="141" spans="1:38" outlineLevel="1" x14ac:dyDescent="0.25">
      <c r="A141" s="13" t="s">
        <v>282</v>
      </c>
      <c r="B141" s="9" t="s">
        <v>283</v>
      </c>
      <c r="C141" s="13" t="s">
        <v>33</v>
      </c>
      <c r="D141" s="38">
        <f>SUM(D148,D145,D143,D142)</f>
        <v>5896.9646862440632</v>
      </c>
      <c r="E141" s="24" t="s">
        <v>34</v>
      </c>
      <c r="F141" s="28">
        <f t="shared" ref="F141" si="112">SUM(F148,F145,F143,F142)</f>
        <v>1960.7069493200001</v>
      </c>
      <c r="G141" s="38">
        <f>SUM(G148,G145,G143,G142)</f>
        <v>3936.2577369240635</v>
      </c>
      <c r="H141" s="28">
        <f t="shared" ref="H141:AA141" si="113">H142+H143+H145+H148</f>
        <v>960.67019199049992</v>
      </c>
      <c r="I141" s="28">
        <f t="shared" si="113"/>
        <v>0</v>
      </c>
      <c r="J141" s="28">
        <f t="shared" si="113"/>
        <v>0</v>
      </c>
      <c r="K141" s="28">
        <f t="shared" si="113"/>
        <v>640.71635315983326</v>
      </c>
      <c r="L141" s="28">
        <f t="shared" si="113"/>
        <v>319.95383883066654</v>
      </c>
      <c r="M141" s="28">
        <f t="shared" si="113"/>
        <v>913.40509056000019</v>
      </c>
      <c r="N141" s="28">
        <f t="shared" si="113"/>
        <v>0</v>
      </c>
      <c r="O141" s="28">
        <f t="shared" si="113"/>
        <v>0</v>
      </c>
      <c r="P141" s="28">
        <f t="shared" si="113"/>
        <v>462.69319998000014</v>
      </c>
      <c r="Q141" s="28">
        <f t="shared" si="113"/>
        <v>450.71189057999993</v>
      </c>
      <c r="R141" s="28">
        <f t="shared" si="113"/>
        <v>3022.8526463640637</v>
      </c>
      <c r="S141" s="28">
        <f t="shared" si="113"/>
        <v>-47.265101430499783</v>
      </c>
      <c r="T141" s="15">
        <f t="shared" ref="T141:T143" si="114">S141/H141</f>
        <v>-4.9200133224251416E-2</v>
      </c>
      <c r="U141" s="28">
        <f t="shared" si="113"/>
        <v>0</v>
      </c>
      <c r="V141" s="15">
        <v>0</v>
      </c>
      <c r="W141" s="28">
        <f t="shared" si="113"/>
        <v>0</v>
      </c>
      <c r="X141" s="15">
        <v>0</v>
      </c>
      <c r="Y141" s="28">
        <f t="shared" si="113"/>
        <v>-178.02315317983317</v>
      </c>
      <c r="Z141" s="15">
        <f t="shared" ref="Z141:Z143" si="115">Y141/K141</f>
        <v>-0.2778501786350121</v>
      </c>
      <c r="AA141" s="28">
        <f t="shared" si="113"/>
        <v>130.75805174933339</v>
      </c>
      <c r="AB141" s="15">
        <f t="shared" ref="AB141:AB143" si="116">AA141/L141</f>
        <v>0.40867786499206915</v>
      </c>
      <c r="AC141" s="22" t="s">
        <v>34</v>
      </c>
      <c r="AK141" s="52"/>
      <c r="AL141" s="52"/>
    </row>
    <row r="142" spans="1:38" ht="31.5" outlineLevel="1" x14ac:dyDescent="0.25">
      <c r="A142" s="12" t="s">
        <v>284</v>
      </c>
      <c r="B142" s="9" t="s">
        <v>285</v>
      </c>
      <c r="C142" s="13" t="s">
        <v>33</v>
      </c>
      <c r="D142" s="38">
        <v>0</v>
      </c>
      <c r="E142" s="24" t="s">
        <v>34</v>
      </c>
      <c r="F142" s="28">
        <v>0</v>
      </c>
      <c r="G142" s="38">
        <v>0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0</v>
      </c>
      <c r="P142" s="28">
        <v>0</v>
      </c>
      <c r="Q142" s="28">
        <v>0</v>
      </c>
      <c r="R142" s="28">
        <v>0</v>
      </c>
      <c r="S142" s="28">
        <v>0</v>
      </c>
      <c r="T142" s="15">
        <v>0</v>
      </c>
      <c r="U142" s="28">
        <v>0</v>
      </c>
      <c r="V142" s="15">
        <v>0</v>
      </c>
      <c r="W142" s="28">
        <v>0</v>
      </c>
      <c r="X142" s="15">
        <v>0</v>
      </c>
      <c r="Y142" s="28">
        <v>0</v>
      </c>
      <c r="Z142" s="15">
        <v>0</v>
      </c>
      <c r="AA142" s="28">
        <v>0</v>
      </c>
      <c r="AB142" s="15">
        <v>0</v>
      </c>
      <c r="AC142" s="22" t="s">
        <v>34</v>
      </c>
      <c r="AK142" s="52"/>
      <c r="AL142" s="52"/>
    </row>
    <row r="143" spans="1:38" ht="31.5" outlineLevel="1" x14ac:dyDescent="0.25">
      <c r="A143" s="12" t="s">
        <v>286</v>
      </c>
      <c r="B143" s="9" t="s">
        <v>287</v>
      </c>
      <c r="C143" s="13" t="s">
        <v>33</v>
      </c>
      <c r="D143" s="38">
        <f>SUM(D144)</f>
        <v>599.44512506399985</v>
      </c>
      <c r="E143" s="24" t="s">
        <v>34</v>
      </c>
      <c r="F143" s="28">
        <f t="shared" ref="F143" si="117">SUM(F144)</f>
        <v>29.854887169999998</v>
      </c>
      <c r="G143" s="38">
        <f>SUM(G144)</f>
        <v>569.59023789399987</v>
      </c>
      <c r="H143" s="28">
        <f t="shared" ref="H143:AA143" si="118">SUM(H144)</f>
        <v>569.59023789399987</v>
      </c>
      <c r="I143" s="28">
        <f t="shared" si="118"/>
        <v>0</v>
      </c>
      <c r="J143" s="28">
        <f t="shared" si="118"/>
        <v>0</v>
      </c>
      <c r="K143" s="28">
        <f t="shared" si="118"/>
        <v>474.65853157833328</v>
      </c>
      <c r="L143" s="28">
        <f t="shared" si="118"/>
        <v>94.931706315666588</v>
      </c>
      <c r="M143" s="28">
        <f t="shared" si="118"/>
        <v>427.54762200000005</v>
      </c>
      <c r="N143" s="28">
        <f t="shared" si="118"/>
        <v>0</v>
      </c>
      <c r="O143" s="28">
        <f t="shared" si="118"/>
        <v>0</v>
      </c>
      <c r="P143" s="28">
        <f t="shared" si="118"/>
        <v>356.42181788000011</v>
      </c>
      <c r="Q143" s="28">
        <f t="shared" si="118"/>
        <v>71.125804119999927</v>
      </c>
      <c r="R143" s="28">
        <f t="shared" si="118"/>
        <v>142.04261589399982</v>
      </c>
      <c r="S143" s="28">
        <f t="shared" si="118"/>
        <v>-142.04261589399982</v>
      </c>
      <c r="T143" s="15">
        <f t="shared" si="114"/>
        <v>-0.24937684399084417</v>
      </c>
      <c r="U143" s="28">
        <f t="shared" si="118"/>
        <v>0</v>
      </c>
      <c r="V143" s="15">
        <v>0</v>
      </c>
      <c r="W143" s="28">
        <f t="shared" si="118"/>
        <v>0</v>
      </c>
      <c r="X143" s="15">
        <v>0</v>
      </c>
      <c r="Y143" s="28">
        <f t="shared" si="118"/>
        <v>-118.23671369833318</v>
      </c>
      <c r="Z143" s="15">
        <f t="shared" si="115"/>
        <v>-0.24909846938845231</v>
      </c>
      <c r="AA143" s="28">
        <f t="shared" si="118"/>
        <v>-23.805902195666661</v>
      </c>
      <c r="AB143" s="15">
        <f t="shared" si="116"/>
        <v>-0.25076871700280362</v>
      </c>
      <c r="AC143" s="22" t="s">
        <v>34</v>
      </c>
      <c r="AK143" s="52"/>
      <c r="AL143" s="52"/>
    </row>
    <row r="144" spans="1:38" ht="47.25" outlineLevel="1" x14ac:dyDescent="0.25">
      <c r="A144" s="53" t="s">
        <v>286</v>
      </c>
      <c r="B144" s="77" t="s">
        <v>288</v>
      </c>
      <c r="C144" s="56" t="s">
        <v>289</v>
      </c>
      <c r="D144" s="39">
        <v>599.44512506399985</v>
      </c>
      <c r="E144" s="55" t="s">
        <v>34</v>
      </c>
      <c r="F144" s="40">
        <v>29.854887169999998</v>
      </c>
      <c r="G144" s="39">
        <v>569.59023789399987</v>
      </c>
      <c r="H144" s="40">
        <f>I144+J144+K144+L144</f>
        <v>569.59023789399987</v>
      </c>
      <c r="I144" s="40">
        <v>0</v>
      </c>
      <c r="J144" s="40">
        <v>0</v>
      </c>
      <c r="K144" s="40">
        <v>474.65853157833328</v>
      </c>
      <c r="L144" s="40">
        <v>94.931706315666588</v>
      </c>
      <c r="M144" s="40">
        <f>N144+O144+P144+Q144</f>
        <v>427.54762200000005</v>
      </c>
      <c r="N144" s="40">
        <v>0</v>
      </c>
      <c r="O144" s="40">
        <v>0</v>
      </c>
      <c r="P144" s="40">
        <v>356.42181788000011</v>
      </c>
      <c r="Q144" s="40">
        <v>71.125804119999927</v>
      </c>
      <c r="R144" s="40">
        <f>G144-M144</f>
        <v>142.04261589399982</v>
      </c>
      <c r="S144" s="40">
        <f>M144-H144</f>
        <v>-142.04261589399982</v>
      </c>
      <c r="T144" s="21">
        <f>S144/H144</f>
        <v>-0.24937684399084417</v>
      </c>
      <c r="U144" s="40">
        <f>N144-I144</f>
        <v>0</v>
      </c>
      <c r="V144" s="21">
        <v>0</v>
      </c>
      <c r="W144" s="40">
        <f>O144-J144</f>
        <v>0</v>
      </c>
      <c r="X144" s="21">
        <v>0</v>
      </c>
      <c r="Y144" s="40">
        <f>P144-K144</f>
        <v>-118.23671369833318</v>
      </c>
      <c r="Z144" s="21">
        <f>Y144/K144</f>
        <v>-0.24909846938845231</v>
      </c>
      <c r="AA144" s="40">
        <f>Q144-L144</f>
        <v>-23.805902195666661</v>
      </c>
      <c r="AB144" s="21">
        <f>AA144/L144</f>
        <v>-0.25076871700280362</v>
      </c>
      <c r="AC144" s="22" t="s">
        <v>34</v>
      </c>
      <c r="AK144" s="52"/>
      <c r="AL144" s="52"/>
    </row>
    <row r="145" spans="1:38" ht="31.5" outlineLevel="1" x14ac:dyDescent="0.25">
      <c r="A145" s="12" t="s">
        <v>290</v>
      </c>
      <c r="B145" s="9" t="s">
        <v>291</v>
      </c>
      <c r="C145" s="13" t="s">
        <v>33</v>
      </c>
      <c r="D145" s="38">
        <f>SUM(D146:D147)</f>
        <v>1004.2424189099919</v>
      </c>
      <c r="E145" s="24" t="s">
        <v>34</v>
      </c>
      <c r="F145" s="28">
        <f t="shared" ref="F145" si="119">SUM(F146:F147)</f>
        <v>745.78273939000007</v>
      </c>
      <c r="G145" s="38">
        <f t="shared" ref="G145" si="120">D145-F145</f>
        <v>258.45967951999182</v>
      </c>
      <c r="H145" s="28">
        <f t="shared" ref="H145:AA145" si="121">SUM(H146:H147)</f>
        <v>212.0688691698</v>
      </c>
      <c r="I145" s="28">
        <f t="shared" si="121"/>
        <v>0</v>
      </c>
      <c r="J145" s="28">
        <f t="shared" si="121"/>
        <v>0</v>
      </c>
      <c r="K145" s="28">
        <f t="shared" si="121"/>
        <v>84.131131849833338</v>
      </c>
      <c r="L145" s="28">
        <f t="shared" si="121"/>
        <v>127.93773731996664</v>
      </c>
      <c r="M145" s="28">
        <f t="shared" si="121"/>
        <v>86.926141559999991</v>
      </c>
      <c r="N145" s="28">
        <f t="shared" si="121"/>
        <v>0</v>
      </c>
      <c r="O145" s="28">
        <f t="shared" si="121"/>
        <v>0</v>
      </c>
      <c r="P145" s="28">
        <f t="shared" si="121"/>
        <v>54.332437559999995</v>
      </c>
      <c r="Q145" s="28">
        <f t="shared" si="121"/>
        <v>32.593703999999995</v>
      </c>
      <c r="R145" s="28">
        <f t="shared" si="121"/>
        <v>171.53353795999189</v>
      </c>
      <c r="S145" s="28">
        <f t="shared" si="121"/>
        <v>-125.1427276098</v>
      </c>
      <c r="T145" s="15">
        <f>S145/H145</f>
        <v>-0.59010418690732169</v>
      </c>
      <c r="U145" s="28">
        <f t="shared" si="121"/>
        <v>0</v>
      </c>
      <c r="V145" s="15">
        <v>0</v>
      </c>
      <c r="W145" s="28">
        <f t="shared" si="121"/>
        <v>0</v>
      </c>
      <c r="X145" s="15">
        <v>0</v>
      </c>
      <c r="Y145" s="28">
        <f t="shared" si="121"/>
        <v>-29.798694289833332</v>
      </c>
      <c r="Z145" s="15">
        <f>Y145/K145</f>
        <v>-0.35419343154709221</v>
      </c>
      <c r="AA145" s="28">
        <f t="shared" si="121"/>
        <v>-95.344033319966641</v>
      </c>
      <c r="AB145" s="15">
        <f>AA145/L145</f>
        <v>-0.74523776422210297</v>
      </c>
      <c r="AC145" s="22" t="s">
        <v>34</v>
      </c>
      <c r="AK145" s="52"/>
      <c r="AL145" s="52"/>
    </row>
    <row r="146" spans="1:38" ht="63" outlineLevel="1" x14ac:dyDescent="0.25">
      <c r="A146" s="53" t="s">
        <v>290</v>
      </c>
      <c r="B146" s="77" t="s">
        <v>292</v>
      </c>
      <c r="C146" s="56" t="s">
        <v>293</v>
      </c>
      <c r="D146" s="39">
        <v>826.14564603199995</v>
      </c>
      <c r="E146" s="55" t="s">
        <v>34</v>
      </c>
      <c r="F146" s="40">
        <v>650.07293572000003</v>
      </c>
      <c r="G146" s="39">
        <v>176.07271031199991</v>
      </c>
      <c r="H146" s="40">
        <f t="shared" ref="H146:H147" si="122">I146+J146+K146+L146</f>
        <v>131.09566602999999</v>
      </c>
      <c r="I146" s="40">
        <v>0</v>
      </c>
      <c r="J146" s="40">
        <v>0</v>
      </c>
      <c r="K146" s="40">
        <v>16.541304050000001</v>
      </c>
      <c r="L146" s="40">
        <v>114.55436197999998</v>
      </c>
      <c r="M146" s="40">
        <f t="shared" ref="M146:M147" si="123">N146+O146+P146+Q146</f>
        <v>48.946395669999994</v>
      </c>
      <c r="N146" s="40">
        <v>0</v>
      </c>
      <c r="O146" s="40">
        <v>0</v>
      </c>
      <c r="P146" s="40">
        <v>22.385062209999997</v>
      </c>
      <c r="Q146" s="40">
        <v>26.561333459999997</v>
      </c>
      <c r="R146" s="40">
        <f t="shared" ref="R146:R147" si="124">G146-M146</f>
        <v>127.12631464199993</v>
      </c>
      <c r="S146" s="40">
        <f t="shared" ref="S146:S147" si="125">M146-H146</f>
        <v>-82.149270360000003</v>
      </c>
      <c r="T146" s="21">
        <f t="shared" ref="T146:T147" si="126">S146/H146</f>
        <v>-0.62663605020474844</v>
      </c>
      <c r="U146" s="40">
        <f t="shared" ref="U146:U147" si="127">N146-I146</f>
        <v>0</v>
      </c>
      <c r="V146" s="21">
        <v>0</v>
      </c>
      <c r="W146" s="40">
        <f t="shared" ref="W146:W147" si="128">O146-J146</f>
        <v>0</v>
      </c>
      <c r="X146" s="21">
        <v>0</v>
      </c>
      <c r="Y146" s="40">
        <f t="shared" ref="Y146:Y147" si="129">P146-K146</f>
        <v>5.8437581599999966</v>
      </c>
      <c r="Z146" s="21">
        <f t="shared" ref="Z146:Z147" si="130">Y146/K146</f>
        <v>0.35328279695094511</v>
      </c>
      <c r="AA146" s="40">
        <f t="shared" ref="AA146:AA147" si="131">Q146-L146</f>
        <v>-87.993028519999982</v>
      </c>
      <c r="AB146" s="21">
        <f t="shared" ref="AB146:AB147" si="132">AA146/L146</f>
        <v>-0.76813337352760658</v>
      </c>
      <c r="AC146" s="22" t="s">
        <v>34</v>
      </c>
      <c r="AK146" s="52"/>
      <c r="AL146" s="52"/>
    </row>
    <row r="147" spans="1:38" ht="47.25" outlineLevel="1" x14ac:dyDescent="0.25">
      <c r="A147" s="53" t="s">
        <v>290</v>
      </c>
      <c r="B147" s="77" t="s">
        <v>294</v>
      </c>
      <c r="C147" s="40" t="s">
        <v>295</v>
      </c>
      <c r="D147" s="39">
        <v>178.09677287799198</v>
      </c>
      <c r="E147" s="55" t="s">
        <v>34</v>
      </c>
      <c r="F147" s="40">
        <v>95.709803670000014</v>
      </c>
      <c r="G147" s="39">
        <v>82.386969207991967</v>
      </c>
      <c r="H147" s="40">
        <f t="shared" si="122"/>
        <v>80.973203139799992</v>
      </c>
      <c r="I147" s="40">
        <v>0</v>
      </c>
      <c r="J147" s="40">
        <v>0</v>
      </c>
      <c r="K147" s="40">
        <v>67.58982779983333</v>
      </c>
      <c r="L147" s="40">
        <v>13.383375339966662</v>
      </c>
      <c r="M147" s="40">
        <f t="shared" si="123"/>
        <v>37.979745889999997</v>
      </c>
      <c r="N147" s="40">
        <v>0</v>
      </c>
      <c r="O147" s="40">
        <v>0</v>
      </c>
      <c r="P147" s="40">
        <v>31.947375349999998</v>
      </c>
      <c r="Q147" s="40">
        <v>6.0323705399999996</v>
      </c>
      <c r="R147" s="40">
        <f t="shared" si="124"/>
        <v>44.407223317991971</v>
      </c>
      <c r="S147" s="40">
        <f t="shared" si="125"/>
        <v>-42.993457249799995</v>
      </c>
      <c r="T147" s="21">
        <f t="shared" si="126"/>
        <v>-0.53095907760462335</v>
      </c>
      <c r="U147" s="40">
        <f t="shared" si="127"/>
        <v>0</v>
      </c>
      <c r="V147" s="21">
        <v>0</v>
      </c>
      <c r="W147" s="40">
        <f t="shared" si="128"/>
        <v>0</v>
      </c>
      <c r="X147" s="21">
        <v>0</v>
      </c>
      <c r="Y147" s="40">
        <f t="shared" si="129"/>
        <v>-35.642452449833328</v>
      </c>
      <c r="Z147" s="21">
        <f t="shared" si="130"/>
        <v>-0.52733456512699117</v>
      </c>
      <c r="AA147" s="40">
        <f t="shared" si="131"/>
        <v>-7.3510047999666623</v>
      </c>
      <c r="AB147" s="21">
        <f t="shared" si="132"/>
        <v>-0.54926388995565401</v>
      </c>
      <c r="AC147" s="22" t="s">
        <v>34</v>
      </c>
      <c r="AK147" s="52"/>
      <c r="AL147" s="52"/>
    </row>
    <row r="148" spans="1:38" outlineLevel="1" x14ac:dyDescent="0.25">
      <c r="A148" s="12" t="s">
        <v>296</v>
      </c>
      <c r="B148" s="9" t="s">
        <v>297</v>
      </c>
      <c r="C148" s="13" t="s">
        <v>33</v>
      </c>
      <c r="D148" s="38">
        <f>SUM(D149:D155)</f>
        <v>4293.2771422700716</v>
      </c>
      <c r="E148" s="24" t="s">
        <v>34</v>
      </c>
      <c r="F148" s="28">
        <f t="shared" ref="F148:S148" si="133">SUM(F149:F155)</f>
        <v>1185.06932276</v>
      </c>
      <c r="G148" s="38">
        <f t="shared" si="133"/>
        <v>3108.2078195100717</v>
      </c>
      <c r="H148" s="28">
        <f t="shared" si="133"/>
        <v>179.01108492670002</v>
      </c>
      <c r="I148" s="28">
        <f t="shared" si="133"/>
        <v>0</v>
      </c>
      <c r="J148" s="28">
        <f t="shared" si="133"/>
        <v>0</v>
      </c>
      <c r="K148" s="28">
        <f t="shared" si="133"/>
        <v>81.92668973166667</v>
      </c>
      <c r="L148" s="28">
        <f t="shared" si="133"/>
        <v>97.084395195033338</v>
      </c>
      <c r="M148" s="28">
        <f t="shared" si="133"/>
        <v>398.93132700000007</v>
      </c>
      <c r="N148" s="28">
        <f t="shared" si="133"/>
        <v>0</v>
      </c>
      <c r="O148" s="28">
        <f t="shared" si="133"/>
        <v>0</v>
      </c>
      <c r="P148" s="28">
        <f t="shared" si="133"/>
        <v>51.938944539999994</v>
      </c>
      <c r="Q148" s="28">
        <f t="shared" si="133"/>
        <v>346.99238246000004</v>
      </c>
      <c r="R148" s="28">
        <f t="shared" si="133"/>
        <v>2709.2764925100719</v>
      </c>
      <c r="S148" s="28">
        <f t="shared" si="133"/>
        <v>219.92024207330002</v>
      </c>
      <c r="T148" s="15">
        <f>S148/H148</f>
        <v>1.2285286252711731</v>
      </c>
      <c r="U148" s="28">
        <f>SUM(U149:U155)</f>
        <v>0</v>
      </c>
      <c r="V148" s="15">
        <v>0</v>
      </c>
      <c r="W148" s="28">
        <f>SUM(W149:W155)</f>
        <v>0</v>
      </c>
      <c r="X148" s="15">
        <v>0</v>
      </c>
      <c r="Y148" s="28">
        <f>SUM(Y149:Y155)</f>
        <v>-29.987745191666676</v>
      </c>
      <c r="Z148" s="15">
        <f>Y148/K148</f>
        <v>-0.36603145189785058</v>
      </c>
      <c r="AA148" s="28">
        <f>SUM(AA149:AA155)</f>
        <v>249.90798726496669</v>
      </c>
      <c r="AB148" s="15">
        <f>AA148/L148</f>
        <v>2.5741313705763451</v>
      </c>
      <c r="AC148" s="22" t="s">
        <v>34</v>
      </c>
      <c r="AK148" s="52"/>
      <c r="AL148" s="52"/>
    </row>
    <row r="149" spans="1:38" ht="31.5" outlineLevel="1" x14ac:dyDescent="0.25">
      <c r="A149" s="53" t="s">
        <v>296</v>
      </c>
      <c r="B149" s="77" t="s">
        <v>298</v>
      </c>
      <c r="C149" s="56" t="s">
        <v>299</v>
      </c>
      <c r="D149" s="39">
        <v>1791.0005641759719</v>
      </c>
      <c r="E149" s="55" t="s">
        <v>34</v>
      </c>
      <c r="F149" s="40">
        <v>64.683708460000005</v>
      </c>
      <c r="G149" s="39">
        <v>1726.316855715972</v>
      </c>
      <c r="H149" s="40">
        <f t="shared" ref="H149:H155" si="134">I149+J149+K149+L149</f>
        <v>4.8616699999999993</v>
      </c>
      <c r="I149" s="40">
        <v>0</v>
      </c>
      <c r="J149" s="40">
        <v>0</v>
      </c>
      <c r="K149" s="40">
        <v>4.1616699999999991</v>
      </c>
      <c r="L149" s="40">
        <v>0.70000000000000018</v>
      </c>
      <c r="M149" s="40">
        <f t="shared" ref="M149:M155" si="135">N149+O149+P149+Q149</f>
        <v>4.1437540000000002E-2</v>
      </c>
      <c r="N149" s="40">
        <v>0</v>
      </c>
      <c r="O149" s="40">
        <v>0</v>
      </c>
      <c r="P149" s="40">
        <v>4.1437540000000002E-2</v>
      </c>
      <c r="Q149" s="40">
        <v>0</v>
      </c>
      <c r="R149" s="40">
        <f t="shared" ref="R149:R155" si="136">G149-M149</f>
        <v>1726.2754181759719</v>
      </c>
      <c r="S149" s="40">
        <f t="shared" ref="S149:S155" si="137">M149-H149</f>
        <v>-4.8202324599999988</v>
      </c>
      <c r="T149" s="21">
        <f t="shared" ref="T149:T155" si="138">S149/H149</f>
        <v>-0.99147668599473016</v>
      </c>
      <c r="U149" s="40">
        <f t="shared" ref="U149:U155" si="139">N149-I149</f>
        <v>0</v>
      </c>
      <c r="V149" s="21">
        <v>0</v>
      </c>
      <c r="W149" s="40">
        <f t="shared" ref="W149:W155" si="140">O149-J149</f>
        <v>0</v>
      </c>
      <c r="X149" s="21">
        <v>0</v>
      </c>
      <c r="Y149" s="40">
        <f t="shared" ref="Y149:Y155" si="141">P149-K149</f>
        <v>-4.1202324599999987</v>
      </c>
      <c r="Z149" s="21">
        <f t="shared" ref="Z149:Z155" si="142">Y149/K149</f>
        <v>-0.99004305002559057</v>
      </c>
      <c r="AA149" s="40">
        <f t="shared" ref="AA149:AA155" si="143">Q149-L149</f>
        <v>-0.70000000000000018</v>
      </c>
      <c r="AB149" s="21">
        <f t="shared" ref="AB149:AB155" si="144">AA149/L149</f>
        <v>-1</v>
      </c>
      <c r="AC149" s="22" t="s">
        <v>34</v>
      </c>
      <c r="AK149" s="52"/>
      <c r="AL149" s="52"/>
    </row>
    <row r="150" spans="1:38" ht="31.5" outlineLevel="1" x14ac:dyDescent="0.25">
      <c r="A150" s="53" t="s">
        <v>296</v>
      </c>
      <c r="B150" s="77" t="s">
        <v>300</v>
      </c>
      <c r="C150" s="56" t="s">
        <v>301</v>
      </c>
      <c r="D150" s="39">
        <v>467.54055574270001</v>
      </c>
      <c r="E150" s="55" t="s">
        <v>34</v>
      </c>
      <c r="F150" s="40">
        <v>377.73862923999997</v>
      </c>
      <c r="G150" s="39">
        <v>89.801926502700042</v>
      </c>
      <c r="H150" s="40">
        <f t="shared" si="134"/>
        <v>69.334559746700009</v>
      </c>
      <c r="I150" s="40">
        <v>0</v>
      </c>
      <c r="J150" s="40">
        <v>0</v>
      </c>
      <c r="K150" s="40">
        <v>58.603773433333338</v>
      </c>
      <c r="L150" s="40">
        <v>10.730786313366671</v>
      </c>
      <c r="M150" s="40">
        <f t="shared" si="135"/>
        <v>53.376240350000003</v>
      </c>
      <c r="N150" s="40">
        <v>0</v>
      </c>
      <c r="O150" s="40">
        <v>0</v>
      </c>
      <c r="P150" s="40">
        <v>45.136541999999992</v>
      </c>
      <c r="Q150" s="40">
        <v>8.2396983500000136</v>
      </c>
      <c r="R150" s="40">
        <f t="shared" si="136"/>
        <v>36.425686152700038</v>
      </c>
      <c r="S150" s="40">
        <f t="shared" si="137"/>
        <v>-15.958319396700006</v>
      </c>
      <c r="T150" s="21">
        <f t="shared" si="138"/>
        <v>-0.23016399693025447</v>
      </c>
      <c r="U150" s="40">
        <f t="shared" si="139"/>
        <v>0</v>
      </c>
      <c r="V150" s="21">
        <v>0</v>
      </c>
      <c r="W150" s="40">
        <f t="shared" si="140"/>
        <v>0</v>
      </c>
      <c r="X150" s="21">
        <v>0</v>
      </c>
      <c r="Y150" s="40">
        <f t="shared" si="141"/>
        <v>-13.467231433333346</v>
      </c>
      <c r="Z150" s="21">
        <f t="shared" si="142"/>
        <v>-0.22980143844582707</v>
      </c>
      <c r="AA150" s="40">
        <f t="shared" si="143"/>
        <v>-2.4910879633666578</v>
      </c>
      <c r="AB150" s="21">
        <f t="shared" si="144"/>
        <v>-0.23214402846356794</v>
      </c>
      <c r="AC150" s="22" t="s">
        <v>34</v>
      </c>
      <c r="AK150" s="52"/>
      <c r="AL150" s="52"/>
    </row>
    <row r="151" spans="1:38" ht="63" outlineLevel="1" x14ac:dyDescent="0.25">
      <c r="A151" s="53" t="s">
        <v>296</v>
      </c>
      <c r="B151" s="77" t="s">
        <v>302</v>
      </c>
      <c r="C151" s="56" t="s">
        <v>303</v>
      </c>
      <c r="D151" s="39">
        <v>276.1959566868</v>
      </c>
      <c r="E151" s="55" t="s">
        <v>34</v>
      </c>
      <c r="F151" s="40">
        <v>59.297427470000002</v>
      </c>
      <c r="G151" s="39">
        <v>216.8985292168</v>
      </c>
      <c r="H151" s="40">
        <f t="shared" si="134"/>
        <v>0.33777994</v>
      </c>
      <c r="I151" s="40">
        <v>0</v>
      </c>
      <c r="J151" s="40">
        <v>0</v>
      </c>
      <c r="K151" s="40">
        <v>0.33777994</v>
      </c>
      <c r="L151" s="40">
        <v>0</v>
      </c>
      <c r="M151" s="40">
        <f t="shared" si="135"/>
        <v>9.0247800000000003E-2</v>
      </c>
      <c r="N151" s="40">
        <v>0</v>
      </c>
      <c r="O151" s="40">
        <v>0</v>
      </c>
      <c r="P151" s="40">
        <v>9.0247800000000003E-2</v>
      </c>
      <c r="Q151" s="40">
        <v>0</v>
      </c>
      <c r="R151" s="40">
        <f t="shared" si="136"/>
        <v>216.80828141680001</v>
      </c>
      <c r="S151" s="40">
        <f t="shared" si="137"/>
        <v>-0.24753214000000001</v>
      </c>
      <c r="T151" s="21">
        <f t="shared" si="138"/>
        <v>-0.73282072345681637</v>
      </c>
      <c r="U151" s="40">
        <f t="shared" si="139"/>
        <v>0</v>
      </c>
      <c r="V151" s="21">
        <v>0</v>
      </c>
      <c r="W151" s="40">
        <f t="shared" si="140"/>
        <v>0</v>
      </c>
      <c r="X151" s="21">
        <v>0</v>
      </c>
      <c r="Y151" s="40">
        <f t="shared" si="141"/>
        <v>-0.24753214000000001</v>
      </c>
      <c r="Z151" s="21">
        <f t="shared" si="142"/>
        <v>-0.73282072345681637</v>
      </c>
      <c r="AA151" s="40">
        <f t="shared" si="143"/>
        <v>0</v>
      </c>
      <c r="AB151" s="21">
        <v>0</v>
      </c>
      <c r="AC151" s="22" t="s">
        <v>34</v>
      </c>
      <c r="AK151" s="52"/>
      <c r="AL151" s="52"/>
    </row>
    <row r="152" spans="1:38" ht="47.25" outlineLevel="1" x14ac:dyDescent="0.25">
      <c r="A152" s="53" t="s">
        <v>296</v>
      </c>
      <c r="B152" s="77" t="s">
        <v>304</v>
      </c>
      <c r="C152" s="55" t="s">
        <v>305</v>
      </c>
      <c r="D152" s="39">
        <v>396.345642924</v>
      </c>
      <c r="E152" s="55" t="s">
        <v>34</v>
      </c>
      <c r="F152" s="40">
        <v>152.03145157</v>
      </c>
      <c r="G152" s="39">
        <v>244.314191354</v>
      </c>
      <c r="H152" s="40">
        <f t="shared" si="134"/>
        <v>17.757510239999998</v>
      </c>
      <c r="I152" s="40">
        <v>0</v>
      </c>
      <c r="J152" s="40">
        <v>0</v>
      </c>
      <c r="K152" s="40">
        <v>15.2384252</v>
      </c>
      <c r="L152" s="40">
        <v>2.5190850399999984</v>
      </c>
      <c r="M152" s="40">
        <f t="shared" si="135"/>
        <v>0.10303407999999999</v>
      </c>
      <c r="N152" s="40">
        <v>0</v>
      </c>
      <c r="O152" s="40">
        <v>0</v>
      </c>
      <c r="P152" s="40">
        <v>0.10303407999999999</v>
      </c>
      <c r="Q152" s="40">
        <v>0</v>
      </c>
      <c r="R152" s="40">
        <f t="shared" si="136"/>
        <v>244.21115727400002</v>
      </c>
      <c r="S152" s="40">
        <f t="shared" si="137"/>
        <v>-17.654476159999998</v>
      </c>
      <c r="T152" s="21">
        <f t="shared" si="138"/>
        <v>-0.99419771811433855</v>
      </c>
      <c r="U152" s="40">
        <f t="shared" si="139"/>
        <v>0</v>
      </c>
      <c r="V152" s="21">
        <v>0</v>
      </c>
      <c r="W152" s="40">
        <f t="shared" si="140"/>
        <v>0</v>
      </c>
      <c r="X152" s="21">
        <v>0</v>
      </c>
      <c r="Y152" s="40">
        <f t="shared" si="141"/>
        <v>-15.13539112</v>
      </c>
      <c r="Z152" s="21">
        <f t="shared" si="142"/>
        <v>-0.99323853491107461</v>
      </c>
      <c r="AA152" s="40">
        <f t="shared" si="143"/>
        <v>-2.5190850399999984</v>
      </c>
      <c r="AB152" s="21">
        <f t="shared" si="144"/>
        <v>-1</v>
      </c>
      <c r="AC152" s="22" t="s">
        <v>34</v>
      </c>
      <c r="AK152" s="52"/>
      <c r="AL152" s="52"/>
    </row>
    <row r="153" spans="1:38" ht="63" outlineLevel="1" x14ac:dyDescent="0.25">
      <c r="A153" s="53" t="s">
        <v>296</v>
      </c>
      <c r="B153" s="77" t="s">
        <v>306</v>
      </c>
      <c r="C153" s="56" t="s">
        <v>307</v>
      </c>
      <c r="D153" s="39">
        <v>509.89837044999996</v>
      </c>
      <c r="E153" s="55" t="s">
        <v>34</v>
      </c>
      <c r="F153" s="40">
        <v>427.48085483999995</v>
      </c>
      <c r="G153" s="39">
        <v>82.417515610000009</v>
      </c>
      <c r="H153" s="40">
        <f t="shared" si="134"/>
        <v>82.417515609999995</v>
      </c>
      <c r="I153" s="40">
        <v>0</v>
      </c>
      <c r="J153" s="40">
        <v>0</v>
      </c>
      <c r="K153" s="40">
        <v>0</v>
      </c>
      <c r="L153" s="40">
        <v>82.417515609999995</v>
      </c>
      <c r="M153" s="40">
        <f t="shared" si="135"/>
        <v>341.02002300000004</v>
      </c>
      <c r="N153" s="40">
        <v>0</v>
      </c>
      <c r="O153" s="40">
        <v>0</v>
      </c>
      <c r="P153" s="40">
        <v>2.8476467200000002</v>
      </c>
      <c r="Q153" s="40">
        <v>338.17237628000004</v>
      </c>
      <c r="R153" s="40">
        <f t="shared" si="136"/>
        <v>-258.60250739000003</v>
      </c>
      <c r="S153" s="40">
        <f t="shared" si="137"/>
        <v>258.60250739000003</v>
      </c>
      <c r="T153" s="21">
        <f t="shared" si="138"/>
        <v>3.1377129664246142</v>
      </c>
      <c r="U153" s="40">
        <f t="shared" si="139"/>
        <v>0</v>
      </c>
      <c r="V153" s="21">
        <v>0</v>
      </c>
      <c r="W153" s="40">
        <f t="shared" si="140"/>
        <v>0</v>
      </c>
      <c r="X153" s="21">
        <v>0</v>
      </c>
      <c r="Y153" s="40">
        <f t="shared" si="141"/>
        <v>2.8476467200000002</v>
      </c>
      <c r="Z153" s="21">
        <v>1</v>
      </c>
      <c r="AA153" s="40">
        <f t="shared" si="143"/>
        <v>255.75486067000003</v>
      </c>
      <c r="AB153" s="21">
        <f t="shared" si="144"/>
        <v>3.1031614915479016</v>
      </c>
      <c r="AC153" s="22" t="s">
        <v>308</v>
      </c>
      <c r="AK153" s="52"/>
      <c r="AL153" s="52"/>
    </row>
    <row r="154" spans="1:38" ht="31.5" outlineLevel="1" x14ac:dyDescent="0.25">
      <c r="A154" s="53" t="s">
        <v>296</v>
      </c>
      <c r="B154" s="77" t="s">
        <v>309</v>
      </c>
      <c r="C154" s="56" t="s">
        <v>310</v>
      </c>
      <c r="D154" s="39">
        <v>746.09097004059981</v>
      </c>
      <c r="E154" s="55" t="s">
        <v>34</v>
      </c>
      <c r="F154" s="40">
        <v>1.4381143200000679</v>
      </c>
      <c r="G154" s="39">
        <v>744.65285572059975</v>
      </c>
      <c r="H154" s="40">
        <f t="shared" si="134"/>
        <v>0.49610399999999999</v>
      </c>
      <c r="I154" s="40">
        <v>0</v>
      </c>
      <c r="J154" s="40">
        <v>0</v>
      </c>
      <c r="K154" s="40">
        <v>0.41342000000000001</v>
      </c>
      <c r="L154" s="40">
        <v>8.268399999999998E-2</v>
      </c>
      <c r="M154" s="40">
        <f t="shared" si="135"/>
        <v>0.49610399999999999</v>
      </c>
      <c r="N154" s="40">
        <v>0</v>
      </c>
      <c r="O154" s="40">
        <v>0</v>
      </c>
      <c r="P154" s="40">
        <v>0.49610399999999999</v>
      </c>
      <c r="Q154" s="40">
        <v>0</v>
      </c>
      <c r="R154" s="40">
        <f t="shared" si="136"/>
        <v>744.1567517205998</v>
      </c>
      <c r="S154" s="40">
        <f t="shared" si="137"/>
        <v>0</v>
      </c>
      <c r="T154" s="21">
        <f t="shared" si="138"/>
        <v>0</v>
      </c>
      <c r="U154" s="40">
        <f t="shared" si="139"/>
        <v>0</v>
      </c>
      <c r="V154" s="21">
        <v>0</v>
      </c>
      <c r="W154" s="40">
        <f t="shared" si="140"/>
        <v>0</v>
      </c>
      <c r="X154" s="21">
        <v>0</v>
      </c>
      <c r="Y154" s="40">
        <f t="shared" si="141"/>
        <v>8.268399999999998E-2</v>
      </c>
      <c r="Z154" s="21">
        <f t="shared" si="142"/>
        <v>0.19999999999999996</v>
      </c>
      <c r="AA154" s="40">
        <f t="shared" si="143"/>
        <v>-8.268399999999998E-2</v>
      </c>
      <c r="AB154" s="21">
        <f t="shared" si="144"/>
        <v>-1</v>
      </c>
      <c r="AC154" s="22" t="s">
        <v>34</v>
      </c>
      <c r="AK154" s="52"/>
      <c r="AL154" s="52"/>
    </row>
    <row r="155" spans="1:38" ht="63" outlineLevel="1" x14ac:dyDescent="0.25">
      <c r="A155" s="53" t="s">
        <v>296</v>
      </c>
      <c r="B155" s="77" t="s">
        <v>311</v>
      </c>
      <c r="C155" s="56" t="s">
        <v>312</v>
      </c>
      <c r="D155" s="39">
        <v>106.20508225</v>
      </c>
      <c r="E155" s="55" t="s">
        <v>34</v>
      </c>
      <c r="F155" s="40">
        <v>102.39913686</v>
      </c>
      <c r="G155" s="39">
        <v>3.8059453900000051</v>
      </c>
      <c r="H155" s="40">
        <f t="shared" si="134"/>
        <v>3.8059453899999998</v>
      </c>
      <c r="I155" s="40">
        <v>0</v>
      </c>
      <c r="J155" s="40">
        <v>0</v>
      </c>
      <c r="K155" s="40">
        <v>3.1716211583333336</v>
      </c>
      <c r="L155" s="40">
        <v>0.63432423166666618</v>
      </c>
      <c r="M155" s="40">
        <f t="shared" si="135"/>
        <v>3.80424023</v>
      </c>
      <c r="N155" s="40">
        <v>0</v>
      </c>
      <c r="O155" s="40">
        <v>0</v>
      </c>
      <c r="P155" s="40">
        <v>3.2239324000000003</v>
      </c>
      <c r="Q155" s="40">
        <v>0.58030782999999975</v>
      </c>
      <c r="R155" s="40">
        <f t="shared" si="136"/>
        <v>1.7051600000050904E-3</v>
      </c>
      <c r="S155" s="40">
        <f t="shared" si="137"/>
        <v>-1.7051599999997613E-3</v>
      </c>
      <c r="T155" s="21">
        <f t="shared" si="138"/>
        <v>-4.4802534594427313E-4</v>
      </c>
      <c r="U155" s="40">
        <f t="shared" si="139"/>
        <v>0</v>
      </c>
      <c r="V155" s="21">
        <v>0</v>
      </c>
      <c r="W155" s="40">
        <f t="shared" si="140"/>
        <v>0</v>
      </c>
      <c r="X155" s="21">
        <v>0</v>
      </c>
      <c r="Y155" s="40">
        <f t="shared" si="141"/>
        <v>5.2311241666666675E-2</v>
      </c>
      <c r="Z155" s="21">
        <f t="shared" si="142"/>
        <v>1.6493534080897574E-2</v>
      </c>
      <c r="AA155" s="40">
        <f t="shared" si="143"/>
        <v>-5.4016401666666436E-2</v>
      </c>
      <c r="AB155" s="21">
        <f t="shared" si="144"/>
        <v>-8.5155822480153576E-2</v>
      </c>
      <c r="AC155" s="22" t="s">
        <v>313</v>
      </c>
      <c r="AK155" s="52"/>
      <c r="AL155" s="52"/>
    </row>
    <row r="156" spans="1:38" ht="47.25" outlineLevel="1" x14ac:dyDescent="0.25">
      <c r="A156" s="12" t="s">
        <v>314</v>
      </c>
      <c r="B156" s="9" t="s">
        <v>315</v>
      </c>
      <c r="C156" s="13" t="s">
        <v>33</v>
      </c>
      <c r="D156" s="38">
        <v>0</v>
      </c>
      <c r="E156" s="24" t="s">
        <v>34</v>
      </c>
      <c r="F156" s="28">
        <v>0</v>
      </c>
      <c r="G156" s="38">
        <v>0</v>
      </c>
      <c r="H156" s="28">
        <v>0</v>
      </c>
      <c r="I156" s="28">
        <v>0</v>
      </c>
      <c r="J156" s="28">
        <v>0</v>
      </c>
      <c r="K156" s="28">
        <v>0</v>
      </c>
      <c r="L156" s="28">
        <v>0</v>
      </c>
      <c r="M156" s="28">
        <v>0</v>
      </c>
      <c r="N156" s="28">
        <v>0</v>
      </c>
      <c r="O156" s="28">
        <v>0</v>
      </c>
      <c r="P156" s="28">
        <v>0</v>
      </c>
      <c r="Q156" s="28">
        <v>0</v>
      </c>
      <c r="R156" s="28">
        <v>0</v>
      </c>
      <c r="S156" s="28">
        <v>0</v>
      </c>
      <c r="T156" s="15">
        <v>0</v>
      </c>
      <c r="U156" s="28">
        <v>0</v>
      </c>
      <c r="V156" s="15">
        <v>0</v>
      </c>
      <c r="W156" s="28">
        <v>0</v>
      </c>
      <c r="X156" s="15">
        <v>0</v>
      </c>
      <c r="Y156" s="28">
        <v>0</v>
      </c>
      <c r="Z156" s="15">
        <v>0</v>
      </c>
      <c r="AA156" s="28">
        <v>0</v>
      </c>
      <c r="AB156" s="15">
        <v>0</v>
      </c>
      <c r="AC156" s="22" t="s">
        <v>34</v>
      </c>
      <c r="AK156" s="52"/>
      <c r="AL156" s="52"/>
    </row>
    <row r="157" spans="1:38" ht="31.5" outlineLevel="1" x14ac:dyDescent="0.25">
      <c r="A157" s="12" t="s">
        <v>316</v>
      </c>
      <c r="B157" s="9" t="s">
        <v>317</v>
      </c>
      <c r="C157" s="13" t="s">
        <v>33</v>
      </c>
      <c r="D157" s="38">
        <f t="shared" ref="D157:S157" si="145">SUM(D158:D238)</f>
        <v>972.63538921999998</v>
      </c>
      <c r="E157" s="38" t="s">
        <v>34</v>
      </c>
      <c r="F157" s="38">
        <f t="shared" si="145"/>
        <v>388.79799899000005</v>
      </c>
      <c r="G157" s="38">
        <f t="shared" si="145"/>
        <v>583.83739022999998</v>
      </c>
      <c r="H157" s="38">
        <f t="shared" si="145"/>
        <v>308.89933467000003</v>
      </c>
      <c r="I157" s="38">
        <f t="shared" si="145"/>
        <v>0</v>
      </c>
      <c r="J157" s="38">
        <f t="shared" si="145"/>
        <v>0</v>
      </c>
      <c r="K157" s="38">
        <f t="shared" si="145"/>
        <v>246.34336284500003</v>
      </c>
      <c r="L157" s="38">
        <f t="shared" si="145"/>
        <v>62.555971829000001</v>
      </c>
      <c r="M157" s="38">
        <f t="shared" si="145"/>
        <v>215.40081196000011</v>
      </c>
      <c r="N157" s="38">
        <f t="shared" si="145"/>
        <v>0</v>
      </c>
      <c r="O157" s="38">
        <f t="shared" si="145"/>
        <v>0</v>
      </c>
      <c r="P157" s="38">
        <f t="shared" si="145"/>
        <v>168.42717723999999</v>
      </c>
      <c r="Q157" s="38">
        <f t="shared" si="145"/>
        <v>46.973634720000007</v>
      </c>
      <c r="R157" s="38">
        <f t="shared" si="145"/>
        <v>368.43657827000004</v>
      </c>
      <c r="S157" s="38">
        <f t="shared" si="145"/>
        <v>-93.498522710000003</v>
      </c>
      <c r="T157" s="26">
        <f>S157/H157</f>
        <v>-0.30268282322422391</v>
      </c>
      <c r="U157" s="38">
        <f>SUM(U158:U238)</f>
        <v>0</v>
      </c>
      <c r="V157" s="26">
        <v>0</v>
      </c>
      <c r="W157" s="38">
        <f>SUM(W158:W238)</f>
        <v>0</v>
      </c>
      <c r="X157" s="26">
        <v>0</v>
      </c>
      <c r="Y157" s="38">
        <f>SUM(Y158:Y238)</f>
        <v>-77.91618560500001</v>
      </c>
      <c r="Z157" s="26">
        <f>Y157/K157</f>
        <v>-0.31629098793307092</v>
      </c>
      <c r="AA157" s="38">
        <f>SUM(AA158:AA238)</f>
        <v>-15.582337108999997</v>
      </c>
      <c r="AB157" s="26">
        <f>AA157/L157</f>
        <v>-0.24909431751128613</v>
      </c>
      <c r="AC157" s="22" t="s">
        <v>34</v>
      </c>
      <c r="AK157" s="52"/>
      <c r="AL157" s="52"/>
    </row>
    <row r="158" spans="1:38" ht="52.5" customHeight="1" outlineLevel="1" x14ac:dyDescent="0.25">
      <c r="A158" s="57" t="s">
        <v>316</v>
      </c>
      <c r="B158" s="77" t="s">
        <v>318</v>
      </c>
      <c r="C158" s="60" t="s">
        <v>319</v>
      </c>
      <c r="D158" s="39">
        <v>306.39511111600007</v>
      </c>
      <c r="E158" s="55" t="s">
        <v>34</v>
      </c>
      <c r="F158" s="40">
        <v>293.10691186000008</v>
      </c>
      <c r="G158" s="39">
        <v>13.288199256000013</v>
      </c>
      <c r="H158" s="40">
        <v>13.288199256</v>
      </c>
      <c r="I158" s="40">
        <v>0</v>
      </c>
      <c r="J158" s="40">
        <v>0</v>
      </c>
      <c r="K158" s="40">
        <v>0</v>
      </c>
      <c r="L158" s="40">
        <v>13.288199260000001</v>
      </c>
      <c r="M158" s="40">
        <f t="shared" ref="M158:M221" si="146">N158+O158+P158+Q158</f>
        <v>13.288199259999999</v>
      </c>
      <c r="N158" s="40">
        <v>0</v>
      </c>
      <c r="O158" s="40">
        <v>0</v>
      </c>
      <c r="P158" s="40">
        <v>0</v>
      </c>
      <c r="Q158" s="40">
        <v>13.288199259999999</v>
      </c>
      <c r="R158" s="40">
        <f t="shared" ref="R158:R221" si="147">G158-M158</f>
        <v>-3.9999861201067688E-9</v>
      </c>
      <c r="S158" s="40">
        <f t="shared" ref="S158:S221" si="148">M158-H158</f>
        <v>3.9999985546046446E-9</v>
      </c>
      <c r="T158" s="21">
        <f t="shared" ref="T158:T221" si="149">S158/H158</f>
        <v>3.0101885722390349E-10</v>
      </c>
      <c r="U158" s="40">
        <f t="shared" ref="U158:U221" si="150">N158-I158</f>
        <v>0</v>
      </c>
      <c r="V158" s="21">
        <v>0</v>
      </c>
      <c r="W158" s="40">
        <f t="shared" ref="W158:W221" si="151">O158-J158</f>
        <v>0</v>
      </c>
      <c r="X158" s="21">
        <v>0</v>
      </c>
      <c r="Y158" s="40">
        <f t="shared" ref="Y158:Y221" si="152">P158-K158</f>
        <v>0</v>
      </c>
      <c r="Z158" s="21">
        <v>0</v>
      </c>
      <c r="AA158" s="40">
        <f t="shared" ref="AA158:AA221" si="153">Q158-L158</f>
        <v>0</v>
      </c>
      <c r="AB158" s="21">
        <f t="shared" ref="AB158:AB221" si="154">AA158/L158</f>
        <v>0</v>
      </c>
      <c r="AC158" s="22" t="s">
        <v>34</v>
      </c>
      <c r="AK158" s="52"/>
      <c r="AL158" s="52"/>
    </row>
    <row r="159" spans="1:38" outlineLevel="1" x14ac:dyDescent="0.25">
      <c r="A159" s="57" t="s">
        <v>316</v>
      </c>
      <c r="B159" s="77" t="s">
        <v>320</v>
      </c>
      <c r="C159" s="60" t="s">
        <v>321</v>
      </c>
      <c r="D159" s="39">
        <v>1.8999802800000001</v>
      </c>
      <c r="E159" s="55" t="s">
        <v>34</v>
      </c>
      <c r="F159" s="40">
        <v>0</v>
      </c>
      <c r="G159" s="39">
        <v>1.8999802800000001</v>
      </c>
      <c r="H159" s="40">
        <f t="shared" ref="H159:H222" si="155">I159+J159+K159+L159</f>
        <v>1.8999802800000001</v>
      </c>
      <c r="I159" s="40">
        <v>0</v>
      </c>
      <c r="J159" s="40">
        <v>0</v>
      </c>
      <c r="K159" s="40">
        <v>1.5833169</v>
      </c>
      <c r="L159" s="40">
        <v>0.31666338000000005</v>
      </c>
      <c r="M159" s="40">
        <f t="shared" si="146"/>
        <v>1.8999802799999999</v>
      </c>
      <c r="N159" s="40">
        <v>0</v>
      </c>
      <c r="O159" s="40">
        <v>0</v>
      </c>
      <c r="P159" s="40">
        <v>1.5833169</v>
      </c>
      <c r="Q159" s="40">
        <v>0.31666337999999994</v>
      </c>
      <c r="R159" s="40">
        <f t="shared" si="147"/>
        <v>0</v>
      </c>
      <c r="S159" s="40">
        <f t="shared" si="148"/>
        <v>0</v>
      </c>
      <c r="T159" s="21">
        <f t="shared" si="149"/>
        <v>0</v>
      </c>
      <c r="U159" s="40">
        <f t="shared" si="150"/>
        <v>0</v>
      </c>
      <c r="V159" s="21">
        <v>0</v>
      </c>
      <c r="W159" s="40">
        <f t="shared" si="151"/>
        <v>0</v>
      </c>
      <c r="X159" s="21">
        <v>0</v>
      </c>
      <c r="Y159" s="40">
        <f t="shared" si="152"/>
        <v>0</v>
      </c>
      <c r="Z159" s="21">
        <f t="shared" ref="Z159:Z222" si="156">Y159/K159</f>
        <v>0</v>
      </c>
      <c r="AA159" s="40">
        <f t="shared" si="153"/>
        <v>0</v>
      </c>
      <c r="AB159" s="21">
        <f t="shared" si="154"/>
        <v>0</v>
      </c>
      <c r="AC159" s="22" t="s">
        <v>34</v>
      </c>
      <c r="AK159" s="52"/>
      <c r="AL159" s="52"/>
    </row>
    <row r="160" spans="1:38" ht="31.5" outlineLevel="1" x14ac:dyDescent="0.25">
      <c r="A160" s="57" t="s">
        <v>316</v>
      </c>
      <c r="B160" s="77" t="s">
        <v>322</v>
      </c>
      <c r="C160" s="60" t="s">
        <v>323</v>
      </c>
      <c r="D160" s="39">
        <v>0.50346237999999999</v>
      </c>
      <c r="E160" s="55" t="s">
        <v>34</v>
      </c>
      <c r="F160" s="40">
        <v>0</v>
      </c>
      <c r="G160" s="39">
        <v>0.50346237999999999</v>
      </c>
      <c r="H160" s="40">
        <f t="shared" si="155"/>
        <v>0.50346237999999999</v>
      </c>
      <c r="I160" s="40">
        <v>0</v>
      </c>
      <c r="J160" s="40">
        <v>0</v>
      </c>
      <c r="K160" s="40">
        <v>0.41955198333333332</v>
      </c>
      <c r="L160" s="40">
        <v>8.3910396666666665E-2</v>
      </c>
      <c r="M160" s="40">
        <f t="shared" si="146"/>
        <v>0.5185662499999999</v>
      </c>
      <c r="N160" s="40">
        <v>0</v>
      </c>
      <c r="O160" s="40">
        <v>0</v>
      </c>
      <c r="P160" s="40">
        <v>0.43213853999999996</v>
      </c>
      <c r="Q160" s="40">
        <v>8.6427709999999991E-2</v>
      </c>
      <c r="R160" s="40">
        <f t="shared" si="147"/>
        <v>-1.5103869999999908E-2</v>
      </c>
      <c r="S160" s="40">
        <f t="shared" si="148"/>
        <v>1.5103869999999908E-2</v>
      </c>
      <c r="T160" s="21">
        <f t="shared" si="149"/>
        <v>2.9999997219255805E-2</v>
      </c>
      <c r="U160" s="40">
        <f t="shared" si="150"/>
        <v>0</v>
      </c>
      <c r="V160" s="21">
        <v>0</v>
      </c>
      <c r="W160" s="40">
        <f t="shared" si="151"/>
        <v>0</v>
      </c>
      <c r="X160" s="21">
        <v>0</v>
      </c>
      <c r="Y160" s="40">
        <f t="shared" si="152"/>
        <v>1.2586556666666637E-2</v>
      </c>
      <c r="Z160" s="21">
        <f t="shared" si="156"/>
        <v>2.9999993246764466E-2</v>
      </c>
      <c r="AA160" s="40">
        <f t="shared" si="153"/>
        <v>2.5173133333333264E-3</v>
      </c>
      <c r="AB160" s="21">
        <f t="shared" si="154"/>
        <v>3.0000017081713154E-2</v>
      </c>
      <c r="AC160" s="22" t="s">
        <v>324</v>
      </c>
      <c r="AK160" s="52"/>
      <c r="AL160" s="52"/>
    </row>
    <row r="161" spans="1:38" ht="31.5" outlineLevel="1" x14ac:dyDescent="0.25">
      <c r="A161" s="57" t="s">
        <v>316</v>
      </c>
      <c r="B161" s="77" t="s">
        <v>325</v>
      </c>
      <c r="C161" s="60" t="s">
        <v>326</v>
      </c>
      <c r="D161" s="39">
        <v>1.00692476</v>
      </c>
      <c r="E161" s="55" t="s">
        <v>34</v>
      </c>
      <c r="F161" s="40">
        <v>0</v>
      </c>
      <c r="G161" s="39">
        <v>1.00692476</v>
      </c>
      <c r="H161" s="40">
        <f t="shared" si="155"/>
        <v>1.00692476</v>
      </c>
      <c r="I161" s="40">
        <v>0</v>
      </c>
      <c r="J161" s="40">
        <v>0</v>
      </c>
      <c r="K161" s="40">
        <v>0.83910396666666665</v>
      </c>
      <c r="L161" s="40">
        <v>0.16782079333333333</v>
      </c>
      <c r="M161" s="40">
        <f t="shared" si="146"/>
        <v>1.0371325000000002</v>
      </c>
      <c r="N161" s="40">
        <v>0</v>
      </c>
      <c r="O161" s="40">
        <v>0</v>
      </c>
      <c r="P161" s="40">
        <v>0.86427708000000003</v>
      </c>
      <c r="Q161" s="40">
        <v>0.17285542000000009</v>
      </c>
      <c r="R161" s="40">
        <f t="shared" si="147"/>
        <v>-3.020774000000026E-2</v>
      </c>
      <c r="S161" s="40">
        <f t="shared" si="148"/>
        <v>3.020774000000026E-2</v>
      </c>
      <c r="T161" s="21">
        <f t="shared" si="149"/>
        <v>2.9999997219256246E-2</v>
      </c>
      <c r="U161" s="40">
        <f t="shared" si="150"/>
        <v>0</v>
      </c>
      <c r="V161" s="21">
        <v>0</v>
      </c>
      <c r="W161" s="40">
        <f t="shared" si="151"/>
        <v>0</v>
      </c>
      <c r="X161" s="21">
        <v>0</v>
      </c>
      <c r="Y161" s="40">
        <f t="shared" si="152"/>
        <v>2.5173113333333386E-2</v>
      </c>
      <c r="Z161" s="21">
        <f t="shared" si="156"/>
        <v>2.9999993246764597E-2</v>
      </c>
      <c r="AA161" s="40">
        <f t="shared" si="153"/>
        <v>5.0346266666667638E-3</v>
      </c>
      <c r="AB161" s="21">
        <f t="shared" si="154"/>
        <v>3.0000017081713817E-2</v>
      </c>
      <c r="AC161" s="22" t="s">
        <v>324</v>
      </c>
      <c r="AK161" s="52"/>
      <c r="AL161" s="52"/>
    </row>
    <row r="162" spans="1:38" ht="31.5" outlineLevel="1" x14ac:dyDescent="0.25">
      <c r="A162" s="57" t="s">
        <v>316</v>
      </c>
      <c r="B162" s="77" t="s">
        <v>327</v>
      </c>
      <c r="C162" s="60" t="s">
        <v>328</v>
      </c>
      <c r="D162" s="39">
        <v>0.21717864000000001</v>
      </c>
      <c r="E162" s="55" t="s">
        <v>34</v>
      </c>
      <c r="F162" s="40">
        <v>0</v>
      </c>
      <c r="G162" s="39">
        <v>0.21717864000000001</v>
      </c>
      <c r="H162" s="40">
        <f t="shared" si="155"/>
        <v>0.21717864000000001</v>
      </c>
      <c r="I162" s="40">
        <v>0</v>
      </c>
      <c r="J162" s="40">
        <v>0</v>
      </c>
      <c r="K162" s="40">
        <v>0.18098220000000001</v>
      </c>
      <c r="L162" s="40">
        <v>3.6196439999999996E-2</v>
      </c>
      <c r="M162" s="40">
        <f t="shared" si="146"/>
        <v>0.26769600000000005</v>
      </c>
      <c r="N162" s="40">
        <v>0</v>
      </c>
      <c r="O162" s="40">
        <v>0</v>
      </c>
      <c r="P162" s="40">
        <v>0.22308</v>
      </c>
      <c r="Q162" s="40">
        <v>4.4616000000000017E-2</v>
      </c>
      <c r="R162" s="40">
        <f t="shared" si="147"/>
        <v>-5.0517360000000039E-2</v>
      </c>
      <c r="S162" s="40">
        <f t="shared" si="148"/>
        <v>5.0517360000000039E-2</v>
      </c>
      <c r="T162" s="21">
        <f t="shared" si="149"/>
        <v>0.23260740559016319</v>
      </c>
      <c r="U162" s="40">
        <f t="shared" si="150"/>
        <v>0</v>
      </c>
      <c r="V162" s="21">
        <v>0</v>
      </c>
      <c r="W162" s="40">
        <f t="shared" si="151"/>
        <v>0</v>
      </c>
      <c r="X162" s="21">
        <v>0</v>
      </c>
      <c r="Y162" s="40">
        <f t="shared" si="152"/>
        <v>4.2097799999999991E-2</v>
      </c>
      <c r="Z162" s="21">
        <f t="shared" si="156"/>
        <v>0.23260740559016294</v>
      </c>
      <c r="AA162" s="40">
        <f t="shared" si="153"/>
        <v>8.4195600000000204E-3</v>
      </c>
      <c r="AB162" s="21">
        <f t="shared" si="154"/>
        <v>0.2326074055901636</v>
      </c>
      <c r="AC162" s="22" t="s">
        <v>324</v>
      </c>
      <c r="AK162" s="52"/>
      <c r="AL162" s="52"/>
    </row>
    <row r="163" spans="1:38" ht="31.5" outlineLevel="1" x14ac:dyDescent="0.25">
      <c r="A163" s="57" t="s">
        <v>316</v>
      </c>
      <c r="B163" s="77" t="s">
        <v>329</v>
      </c>
      <c r="C163" s="60" t="s">
        <v>330</v>
      </c>
      <c r="D163" s="39">
        <v>0.10816102</v>
      </c>
      <c r="E163" s="55" t="s">
        <v>34</v>
      </c>
      <c r="F163" s="40">
        <v>0</v>
      </c>
      <c r="G163" s="39">
        <v>0.10816102</v>
      </c>
      <c r="H163" s="40">
        <f t="shared" si="155"/>
        <v>0.10816102</v>
      </c>
      <c r="I163" s="40">
        <v>0</v>
      </c>
      <c r="J163" s="40">
        <v>0</v>
      </c>
      <c r="K163" s="40">
        <v>9.0134183333333326E-2</v>
      </c>
      <c r="L163" s="40">
        <v>1.8026836666666671E-2</v>
      </c>
      <c r="M163" s="40">
        <f t="shared" si="146"/>
        <v>7.1999999999999995E-2</v>
      </c>
      <c r="N163" s="40">
        <v>0</v>
      </c>
      <c r="O163" s="40">
        <v>0</v>
      </c>
      <c r="P163" s="40">
        <v>0.06</v>
      </c>
      <c r="Q163" s="40">
        <v>1.2E-2</v>
      </c>
      <c r="R163" s="40">
        <f t="shared" si="147"/>
        <v>3.6161020000000002E-2</v>
      </c>
      <c r="S163" s="40">
        <f t="shared" si="148"/>
        <v>-3.6161020000000002E-2</v>
      </c>
      <c r="T163" s="21">
        <f t="shared" si="149"/>
        <v>-0.33432580424999692</v>
      </c>
      <c r="U163" s="40">
        <f t="shared" si="150"/>
        <v>0</v>
      </c>
      <c r="V163" s="21">
        <v>0</v>
      </c>
      <c r="W163" s="40">
        <f t="shared" si="151"/>
        <v>0</v>
      </c>
      <c r="X163" s="21">
        <v>0</v>
      </c>
      <c r="Y163" s="40">
        <f t="shared" si="152"/>
        <v>-3.0134183333333328E-2</v>
      </c>
      <c r="Z163" s="21">
        <f t="shared" si="156"/>
        <v>-0.33432580424999686</v>
      </c>
      <c r="AA163" s="40">
        <f t="shared" si="153"/>
        <v>-6.0268366666666705E-3</v>
      </c>
      <c r="AB163" s="21">
        <f t="shared" si="154"/>
        <v>-0.33432580424999703</v>
      </c>
      <c r="AC163" s="22" t="s">
        <v>34</v>
      </c>
      <c r="AK163" s="52"/>
      <c r="AL163" s="52"/>
    </row>
    <row r="164" spans="1:38" ht="31.5" outlineLevel="1" x14ac:dyDescent="0.25">
      <c r="A164" s="57" t="s">
        <v>316</v>
      </c>
      <c r="B164" s="77" t="s">
        <v>331</v>
      </c>
      <c r="C164" s="60" t="s">
        <v>332</v>
      </c>
      <c r="D164" s="39">
        <v>0.11304489</v>
      </c>
      <c r="E164" s="55" t="s">
        <v>34</v>
      </c>
      <c r="F164" s="40">
        <v>0</v>
      </c>
      <c r="G164" s="39">
        <v>0.11304489</v>
      </c>
      <c r="H164" s="40">
        <f t="shared" si="155"/>
        <v>0.11304489</v>
      </c>
      <c r="I164" s="40">
        <v>0</v>
      </c>
      <c r="J164" s="40">
        <v>0</v>
      </c>
      <c r="K164" s="40">
        <v>9.4204074999999998E-2</v>
      </c>
      <c r="L164" s="40">
        <v>1.8840814999999997E-2</v>
      </c>
      <c r="M164" s="40">
        <f t="shared" si="146"/>
        <v>9.1799999999999993E-2</v>
      </c>
      <c r="N164" s="40">
        <v>0</v>
      </c>
      <c r="O164" s="40">
        <v>0</v>
      </c>
      <c r="P164" s="40">
        <v>7.6499999999999999E-2</v>
      </c>
      <c r="Q164" s="40">
        <v>1.5299999999999998E-2</v>
      </c>
      <c r="R164" s="40">
        <f t="shared" si="147"/>
        <v>2.1244890000000002E-2</v>
      </c>
      <c r="S164" s="40">
        <f t="shared" si="148"/>
        <v>-2.1244890000000002E-2</v>
      </c>
      <c r="T164" s="21">
        <f t="shared" si="149"/>
        <v>-0.18793321838784577</v>
      </c>
      <c r="U164" s="40">
        <f t="shared" si="150"/>
        <v>0</v>
      </c>
      <c r="V164" s="21">
        <v>0</v>
      </c>
      <c r="W164" s="40">
        <f t="shared" si="151"/>
        <v>0</v>
      </c>
      <c r="X164" s="21">
        <v>0</v>
      </c>
      <c r="Y164" s="40">
        <f t="shared" si="152"/>
        <v>-1.7704075E-2</v>
      </c>
      <c r="Z164" s="21">
        <f t="shared" si="156"/>
        <v>-0.18793321838784574</v>
      </c>
      <c r="AA164" s="40">
        <f t="shared" si="153"/>
        <v>-3.5408149999999992E-3</v>
      </c>
      <c r="AB164" s="21">
        <f t="shared" si="154"/>
        <v>-0.18793321838784574</v>
      </c>
      <c r="AC164" s="22" t="s">
        <v>34</v>
      </c>
      <c r="AK164" s="52"/>
      <c r="AL164" s="52"/>
    </row>
    <row r="165" spans="1:38" ht="31.5" outlineLevel="1" x14ac:dyDescent="0.25">
      <c r="A165" s="57" t="s">
        <v>316</v>
      </c>
      <c r="B165" s="77" t="s">
        <v>333</v>
      </c>
      <c r="C165" s="60" t="s">
        <v>334</v>
      </c>
      <c r="D165" s="39">
        <v>1.5602400000000001</v>
      </c>
      <c r="E165" s="55" t="s">
        <v>34</v>
      </c>
      <c r="F165" s="40">
        <v>0</v>
      </c>
      <c r="G165" s="39">
        <v>1.5602400000000001</v>
      </c>
      <c r="H165" s="40">
        <f t="shared" si="155"/>
        <v>1.5602400000000001</v>
      </c>
      <c r="I165" s="40">
        <v>0</v>
      </c>
      <c r="J165" s="40">
        <v>0</v>
      </c>
      <c r="K165" s="40">
        <v>1.3002</v>
      </c>
      <c r="L165" s="40">
        <v>0.26004000000000005</v>
      </c>
      <c r="M165" s="40">
        <f t="shared" si="146"/>
        <v>1.5602399999999998</v>
      </c>
      <c r="N165" s="40">
        <v>0</v>
      </c>
      <c r="O165" s="40">
        <v>0</v>
      </c>
      <c r="P165" s="40">
        <v>1.3002</v>
      </c>
      <c r="Q165" s="40">
        <v>0.26003999999999994</v>
      </c>
      <c r="R165" s="40">
        <f t="shared" si="147"/>
        <v>0</v>
      </c>
      <c r="S165" s="40">
        <f t="shared" si="148"/>
        <v>0</v>
      </c>
      <c r="T165" s="21">
        <f t="shared" si="149"/>
        <v>0</v>
      </c>
      <c r="U165" s="40">
        <f t="shared" si="150"/>
        <v>0</v>
      </c>
      <c r="V165" s="21">
        <v>0</v>
      </c>
      <c r="W165" s="40">
        <f t="shared" si="151"/>
        <v>0</v>
      </c>
      <c r="X165" s="21">
        <v>0</v>
      </c>
      <c r="Y165" s="40">
        <f t="shared" si="152"/>
        <v>0</v>
      </c>
      <c r="Z165" s="21">
        <f t="shared" si="156"/>
        <v>0</v>
      </c>
      <c r="AA165" s="40">
        <f t="shared" si="153"/>
        <v>0</v>
      </c>
      <c r="AB165" s="21">
        <f t="shared" si="154"/>
        <v>0</v>
      </c>
      <c r="AC165" s="22" t="s">
        <v>34</v>
      </c>
      <c r="AK165" s="52"/>
      <c r="AL165" s="52"/>
    </row>
    <row r="166" spans="1:38" outlineLevel="1" x14ac:dyDescent="0.25">
      <c r="A166" s="57" t="s">
        <v>316</v>
      </c>
      <c r="B166" s="77" t="s">
        <v>335</v>
      </c>
      <c r="C166" s="60" t="s">
        <v>336</v>
      </c>
      <c r="D166" s="39">
        <v>3.1710756359999994</v>
      </c>
      <c r="E166" s="55" t="s">
        <v>34</v>
      </c>
      <c r="F166" s="40">
        <v>0</v>
      </c>
      <c r="G166" s="39">
        <v>3.1710756359999994</v>
      </c>
      <c r="H166" s="40">
        <f t="shared" si="155"/>
        <v>3.1710756359999994</v>
      </c>
      <c r="I166" s="40">
        <v>0</v>
      </c>
      <c r="J166" s="40">
        <v>0</v>
      </c>
      <c r="K166" s="40">
        <v>2.6425630299999998</v>
      </c>
      <c r="L166" s="40">
        <v>0.52851260599999961</v>
      </c>
      <c r="M166" s="40">
        <f t="shared" si="146"/>
        <v>3.1710756400000002</v>
      </c>
      <c r="N166" s="40">
        <v>0</v>
      </c>
      <c r="O166" s="40">
        <v>0</v>
      </c>
      <c r="P166" s="40">
        <v>2.6425630299999998</v>
      </c>
      <c r="Q166" s="40">
        <v>0.52851261000000027</v>
      </c>
      <c r="R166" s="40">
        <f t="shared" si="147"/>
        <v>-4.0000007750506938E-9</v>
      </c>
      <c r="S166" s="40">
        <f t="shared" si="148"/>
        <v>4.0000007750506938E-9</v>
      </c>
      <c r="T166" s="21">
        <f t="shared" si="149"/>
        <v>1.2614018819482661E-9</v>
      </c>
      <c r="U166" s="40">
        <f t="shared" si="150"/>
        <v>0</v>
      </c>
      <c r="V166" s="21">
        <v>0</v>
      </c>
      <c r="W166" s="40">
        <f t="shared" si="151"/>
        <v>0</v>
      </c>
      <c r="X166" s="21">
        <v>0</v>
      </c>
      <c r="Y166" s="40">
        <f t="shared" si="152"/>
        <v>0</v>
      </c>
      <c r="Z166" s="21">
        <f t="shared" si="156"/>
        <v>0</v>
      </c>
      <c r="AA166" s="40">
        <f t="shared" si="153"/>
        <v>4.0000006640283914E-9</v>
      </c>
      <c r="AB166" s="21">
        <f t="shared" si="154"/>
        <v>7.5684110816240295E-9</v>
      </c>
      <c r="AC166" s="22" t="s">
        <v>34</v>
      </c>
      <c r="AK166" s="52"/>
      <c r="AL166" s="52"/>
    </row>
    <row r="167" spans="1:38" ht="31.5" outlineLevel="1" x14ac:dyDescent="0.25">
      <c r="A167" s="57" t="s">
        <v>316</v>
      </c>
      <c r="B167" s="77" t="s">
        <v>337</v>
      </c>
      <c r="C167" s="60" t="s">
        <v>338</v>
      </c>
      <c r="D167" s="39">
        <v>77.513369240000003</v>
      </c>
      <c r="E167" s="55" t="s">
        <v>34</v>
      </c>
      <c r="F167" s="40">
        <v>0</v>
      </c>
      <c r="G167" s="39">
        <v>77.513369240000003</v>
      </c>
      <c r="H167" s="40">
        <f t="shared" si="155"/>
        <v>77.513369240000003</v>
      </c>
      <c r="I167" s="40">
        <v>0</v>
      </c>
      <c r="J167" s="40">
        <v>0</v>
      </c>
      <c r="K167" s="40">
        <v>64.594474366666674</v>
      </c>
      <c r="L167" s="40">
        <v>12.918894873333329</v>
      </c>
      <c r="M167" s="40">
        <f t="shared" si="146"/>
        <v>77.513369240000003</v>
      </c>
      <c r="N167" s="40">
        <v>0</v>
      </c>
      <c r="O167" s="40">
        <v>0</v>
      </c>
      <c r="P167" s="40">
        <v>64.59447437</v>
      </c>
      <c r="Q167" s="40">
        <v>12.918894869999997</v>
      </c>
      <c r="R167" s="40">
        <f t="shared" si="147"/>
        <v>0</v>
      </c>
      <c r="S167" s="40">
        <f t="shared" si="148"/>
        <v>0</v>
      </c>
      <c r="T167" s="21">
        <f t="shared" si="149"/>
        <v>0</v>
      </c>
      <c r="U167" s="40">
        <f t="shared" si="150"/>
        <v>0</v>
      </c>
      <c r="V167" s="21">
        <v>0</v>
      </c>
      <c r="W167" s="40">
        <f t="shared" si="151"/>
        <v>0</v>
      </c>
      <c r="X167" s="21">
        <v>0</v>
      </c>
      <c r="Y167" s="40">
        <f t="shared" si="152"/>
        <v>3.3333265037072124E-9</v>
      </c>
      <c r="Z167" s="21">
        <f t="shared" si="156"/>
        <v>5.1603895478517E-11</v>
      </c>
      <c r="AA167" s="40">
        <f t="shared" si="153"/>
        <v>-3.3333318327777306E-9</v>
      </c>
      <c r="AB167" s="21">
        <f t="shared" si="154"/>
        <v>-2.580198898946273E-10</v>
      </c>
      <c r="AC167" s="22" t="s">
        <v>34</v>
      </c>
      <c r="AK167" s="52"/>
      <c r="AL167" s="52"/>
    </row>
    <row r="168" spans="1:38" ht="40.5" customHeight="1" outlineLevel="1" x14ac:dyDescent="0.25">
      <c r="A168" s="57" t="s">
        <v>316</v>
      </c>
      <c r="B168" s="77" t="s">
        <v>339</v>
      </c>
      <c r="C168" s="60" t="s">
        <v>340</v>
      </c>
      <c r="D168" s="39" t="s">
        <v>34</v>
      </c>
      <c r="E168" s="55" t="s">
        <v>34</v>
      </c>
      <c r="F168" s="40" t="s">
        <v>34</v>
      </c>
      <c r="G168" s="39" t="s">
        <v>34</v>
      </c>
      <c r="H168" s="40" t="s">
        <v>34</v>
      </c>
      <c r="I168" s="40" t="s">
        <v>34</v>
      </c>
      <c r="J168" s="40" t="s">
        <v>34</v>
      </c>
      <c r="K168" s="40" t="s">
        <v>34</v>
      </c>
      <c r="L168" s="40" t="s">
        <v>34</v>
      </c>
      <c r="M168" s="40">
        <f t="shared" si="146"/>
        <v>0</v>
      </c>
      <c r="N168" s="40">
        <v>0</v>
      </c>
      <c r="O168" s="40">
        <v>0</v>
      </c>
      <c r="P168" s="40">
        <v>0</v>
      </c>
      <c r="Q168" s="40">
        <v>0</v>
      </c>
      <c r="R168" s="40" t="s">
        <v>34</v>
      </c>
      <c r="S168" s="40" t="s">
        <v>34</v>
      </c>
      <c r="T168" s="21" t="s">
        <v>34</v>
      </c>
      <c r="U168" s="40" t="s">
        <v>34</v>
      </c>
      <c r="V168" s="21" t="s">
        <v>34</v>
      </c>
      <c r="W168" s="40" t="s">
        <v>34</v>
      </c>
      <c r="X168" s="21" t="s">
        <v>34</v>
      </c>
      <c r="Y168" s="40" t="s">
        <v>34</v>
      </c>
      <c r="Z168" s="21" t="s">
        <v>34</v>
      </c>
      <c r="AA168" s="40" t="s">
        <v>34</v>
      </c>
      <c r="AB168" s="21" t="s">
        <v>34</v>
      </c>
      <c r="AC168" s="22" t="s">
        <v>341</v>
      </c>
      <c r="AK168" s="52"/>
      <c r="AL168" s="52"/>
    </row>
    <row r="169" spans="1:38" ht="47.25" outlineLevel="1" x14ac:dyDescent="0.25">
      <c r="A169" s="57" t="s">
        <v>316</v>
      </c>
      <c r="B169" s="77" t="s">
        <v>342</v>
      </c>
      <c r="C169" s="60" t="s">
        <v>343</v>
      </c>
      <c r="D169" s="39">
        <v>1.6166717399999999</v>
      </c>
      <c r="E169" s="55" t="s">
        <v>34</v>
      </c>
      <c r="F169" s="40">
        <v>0</v>
      </c>
      <c r="G169" s="39">
        <v>1.6166717399999999</v>
      </c>
      <c r="H169" s="40">
        <f t="shared" si="155"/>
        <v>1.6166717399999999</v>
      </c>
      <c r="I169" s="40">
        <v>0</v>
      </c>
      <c r="J169" s="40">
        <v>0</v>
      </c>
      <c r="K169" s="40">
        <v>1.3472264500000002</v>
      </c>
      <c r="L169" s="40">
        <v>0.26944528999999973</v>
      </c>
      <c r="M169" s="40">
        <f t="shared" si="146"/>
        <v>0</v>
      </c>
      <c r="N169" s="40">
        <v>0</v>
      </c>
      <c r="O169" s="40">
        <v>0</v>
      </c>
      <c r="P169" s="40">
        <v>0</v>
      </c>
      <c r="Q169" s="40">
        <v>0</v>
      </c>
      <c r="R169" s="40">
        <f t="shared" si="147"/>
        <v>1.6166717399999999</v>
      </c>
      <c r="S169" s="40">
        <f t="shared" si="148"/>
        <v>-1.6166717399999999</v>
      </c>
      <c r="T169" s="21">
        <f t="shared" si="149"/>
        <v>-1</v>
      </c>
      <c r="U169" s="40">
        <f t="shared" si="150"/>
        <v>0</v>
      </c>
      <c r="V169" s="21">
        <v>0</v>
      </c>
      <c r="W169" s="40">
        <f t="shared" si="151"/>
        <v>0</v>
      </c>
      <c r="X169" s="21">
        <v>0</v>
      </c>
      <c r="Y169" s="40">
        <f t="shared" si="152"/>
        <v>-1.3472264500000002</v>
      </c>
      <c r="Z169" s="21">
        <f t="shared" si="156"/>
        <v>-1</v>
      </c>
      <c r="AA169" s="40">
        <f t="shared" si="153"/>
        <v>-0.26944528999999973</v>
      </c>
      <c r="AB169" s="21">
        <f t="shared" si="154"/>
        <v>-1</v>
      </c>
      <c r="AC169" s="22" t="s">
        <v>34</v>
      </c>
      <c r="AK169" s="52"/>
      <c r="AL169" s="52"/>
    </row>
    <row r="170" spans="1:38" ht="47.25" outlineLevel="1" x14ac:dyDescent="0.25">
      <c r="A170" s="57" t="s">
        <v>316</v>
      </c>
      <c r="B170" s="77" t="s">
        <v>344</v>
      </c>
      <c r="C170" s="60" t="s">
        <v>345</v>
      </c>
      <c r="D170" s="39">
        <v>0.70199802999999994</v>
      </c>
      <c r="E170" s="55" t="s">
        <v>34</v>
      </c>
      <c r="F170" s="40">
        <v>0</v>
      </c>
      <c r="G170" s="39">
        <v>0.70199802999999994</v>
      </c>
      <c r="H170" s="40">
        <f t="shared" si="155"/>
        <v>0.70199802999999994</v>
      </c>
      <c r="I170" s="40">
        <v>0</v>
      </c>
      <c r="J170" s="40">
        <v>0</v>
      </c>
      <c r="K170" s="40">
        <v>0.58499835833333336</v>
      </c>
      <c r="L170" s="40">
        <v>0.11699967166666658</v>
      </c>
      <c r="M170" s="40">
        <f t="shared" si="146"/>
        <v>0.70129019999999997</v>
      </c>
      <c r="N170" s="40">
        <v>0</v>
      </c>
      <c r="O170" s="40">
        <v>0</v>
      </c>
      <c r="P170" s="40">
        <v>0.5844085</v>
      </c>
      <c r="Q170" s="40">
        <v>0.11688170000000002</v>
      </c>
      <c r="R170" s="40">
        <f t="shared" si="147"/>
        <v>7.0782999999996488E-4</v>
      </c>
      <c r="S170" s="40">
        <f t="shared" si="148"/>
        <v>-7.0782999999996488E-4</v>
      </c>
      <c r="T170" s="21">
        <f t="shared" si="149"/>
        <v>-1.0083076728861545E-3</v>
      </c>
      <c r="U170" s="40">
        <f t="shared" si="150"/>
        <v>0</v>
      </c>
      <c r="V170" s="21">
        <v>0</v>
      </c>
      <c r="W170" s="40">
        <f t="shared" si="151"/>
        <v>0</v>
      </c>
      <c r="X170" s="21">
        <v>0</v>
      </c>
      <c r="Y170" s="40">
        <f t="shared" si="152"/>
        <v>-5.8985833333335957E-4</v>
      </c>
      <c r="Z170" s="21">
        <f t="shared" si="156"/>
        <v>-1.0083076728862493E-3</v>
      </c>
      <c r="AA170" s="40">
        <f t="shared" si="153"/>
        <v>-1.1797166666656367E-4</v>
      </c>
      <c r="AB170" s="21">
        <f t="shared" si="154"/>
        <v>-1.0083076728853249E-3</v>
      </c>
      <c r="AC170" s="22" t="s">
        <v>34</v>
      </c>
      <c r="AK170" s="52"/>
      <c r="AL170" s="52"/>
    </row>
    <row r="171" spans="1:38" ht="31.5" outlineLevel="1" x14ac:dyDescent="0.25">
      <c r="A171" s="57" t="s">
        <v>316</v>
      </c>
      <c r="B171" s="77" t="s">
        <v>346</v>
      </c>
      <c r="C171" s="60" t="s">
        <v>347</v>
      </c>
      <c r="D171" s="39">
        <v>0.42430582</v>
      </c>
      <c r="E171" s="55" t="s">
        <v>34</v>
      </c>
      <c r="F171" s="40">
        <v>0</v>
      </c>
      <c r="G171" s="39">
        <v>0.42430582</v>
      </c>
      <c r="H171" s="40">
        <f t="shared" si="155"/>
        <v>0.42430582</v>
      </c>
      <c r="I171" s="40">
        <v>0</v>
      </c>
      <c r="J171" s="40">
        <v>0</v>
      </c>
      <c r="K171" s="40">
        <v>0.35358818333333336</v>
      </c>
      <c r="L171" s="40">
        <v>7.0717636666666639E-2</v>
      </c>
      <c r="M171" s="40">
        <f t="shared" si="146"/>
        <v>0.42141600000000001</v>
      </c>
      <c r="N171" s="40">
        <v>0</v>
      </c>
      <c r="O171" s="40">
        <v>0</v>
      </c>
      <c r="P171" s="40">
        <v>0.35117999999999999</v>
      </c>
      <c r="Q171" s="40">
        <v>7.0235999999999993E-2</v>
      </c>
      <c r="R171" s="40">
        <f t="shared" si="147"/>
        <v>2.8898199999999874E-3</v>
      </c>
      <c r="S171" s="40">
        <f t="shared" si="148"/>
        <v>-2.8898199999999874E-3</v>
      </c>
      <c r="T171" s="21">
        <f t="shared" si="149"/>
        <v>-6.810700828944527E-3</v>
      </c>
      <c r="U171" s="40">
        <f t="shared" si="150"/>
        <v>0</v>
      </c>
      <c r="V171" s="21">
        <v>0</v>
      </c>
      <c r="W171" s="40">
        <f t="shared" si="151"/>
        <v>0</v>
      </c>
      <c r="X171" s="21">
        <v>0</v>
      </c>
      <c r="Y171" s="40">
        <f t="shared" si="152"/>
        <v>-2.4081833333333691E-3</v>
      </c>
      <c r="Z171" s="21">
        <f t="shared" si="156"/>
        <v>-6.810700828944658E-3</v>
      </c>
      <c r="AA171" s="40">
        <f t="shared" si="153"/>
        <v>-4.8163666666664606E-4</v>
      </c>
      <c r="AB171" s="21">
        <f t="shared" si="154"/>
        <v>-6.8107008289442685E-3</v>
      </c>
      <c r="AC171" s="22" t="s">
        <v>34</v>
      </c>
      <c r="AK171" s="52"/>
      <c r="AL171" s="52"/>
    </row>
    <row r="172" spans="1:38" ht="31.5" outlineLevel="1" x14ac:dyDescent="0.25">
      <c r="A172" s="57" t="s">
        <v>316</v>
      </c>
      <c r="B172" s="77" t="s">
        <v>348</v>
      </c>
      <c r="C172" s="60" t="s">
        <v>349</v>
      </c>
      <c r="D172" s="39">
        <v>0.32979418799999999</v>
      </c>
      <c r="E172" s="55" t="s">
        <v>34</v>
      </c>
      <c r="F172" s="40">
        <v>0</v>
      </c>
      <c r="G172" s="39">
        <v>0.32979418799999999</v>
      </c>
      <c r="H172" s="40">
        <f t="shared" si="155"/>
        <v>0.32979418799999999</v>
      </c>
      <c r="I172" s="40">
        <v>0</v>
      </c>
      <c r="J172" s="40">
        <v>0</v>
      </c>
      <c r="K172" s="40">
        <v>0.27482848999999998</v>
      </c>
      <c r="L172" s="40">
        <v>5.4965698000000007E-2</v>
      </c>
      <c r="M172" s="40">
        <f t="shared" si="146"/>
        <v>0.32979599999999998</v>
      </c>
      <c r="N172" s="40">
        <v>0</v>
      </c>
      <c r="O172" s="40">
        <v>0</v>
      </c>
      <c r="P172" s="40">
        <v>0.27482999999999996</v>
      </c>
      <c r="Q172" s="40">
        <v>5.4966000000000008E-2</v>
      </c>
      <c r="R172" s="40">
        <f t="shared" si="147"/>
        <v>-1.8119999999899328E-6</v>
      </c>
      <c r="S172" s="40">
        <f t="shared" si="148"/>
        <v>1.8119999999899328E-6</v>
      </c>
      <c r="T172" s="21">
        <f t="shared" si="149"/>
        <v>5.4943357582454816E-6</v>
      </c>
      <c r="U172" s="40">
        <f t="shared" si="150"/>
        <v>0</v>
      </c>
      <c r="V172" s="21">
        <v>0</v>
      </c>
      <c r="W172" s="40">
        <f t="shared" si="151"/>
        <v>0</v>
      </c>
      <c r="X172" s="21">
        <v>0</v>
      </c>
      <c r="Y172" s="40">
        <f t="shared" si="152"/>
        <v>1.5099999999823588E-6</v>
      </c>
      <c r="Z172" s="21">
        <f t="shared" si="156"/>
        <v>5.4943357582118171E-6</v>
      </c>
      <c r="AA172" s="40">
        <f t="shared" si="153"/>
        <v>3.0200000000063509E-7</v>
      </c>
      <c r="AB172" s="21">
        <f t="shared" si="154"/>
        <v>5.4943357582875605E-6</v>
      </c>
      <c r="AC172" s="22" t="s">
        <v>34</v>
      </c>
      <c r="AK172" s="52"/>
      <c r="AL172" s="52"/>
    </row>
    <row r="173" spans="1:38" ht="47.25" outlineLevel="1" x14ac:dyDescent="0.25">
      <c r="A173" s="57" t="s">
        <v>316</v>
      </c>
      <c r="B173" s="77" t="s">
        <v>350</v>
      </c>
      <c r="C173" s="60" t="s">
        <v>351</v>
      </c>
      <c r="D173" s="39">
        <v>1.30584224</v>
      </c>
      <c r="E173" s="55" t="s">
        <v>34</v>
      </c>
      <c r="F173" s="40">
        <v>0</v>
      </c>
      <c r="G173" s="39">
        <v>1.30584224</v>
      </c>
      <c r="H173" s="40">
        <f t="shared" si="155"/>
        <v>1.30584224</v>
      </c>
      <c r="I173" s="40">
        <v>0</v>
      </c>
      <c r="J173" s="40">
        <v>0</v>
      </c>
      <c r="K173" s="40">
        <v>1.0882018666666669</v>
      </c>
      <c r="L173" s="40">
        <v>0.21764037333333319</v>
      </c>
      <c r="M173" s="40">
        <f t="shared" si="146"/>
        <v>1.2041916000000001</v>
      </c>
      <c r="N173" s="40">
        <v>0</v>
      </c>
      <c r="O173" s="40">
        <v>0</v>
      </c>
      <c r="P173" s="40">
        <v>1.003493</v>
      </c>
      <c r="Q173" s="40">
        <v>0.20069860000000006</v>
      </c>
      <c r="R173" s="40">
        <f t="shared" si="147"/>
        <v>0.1016506399999999</v>
      </c>
      <c r="S173" s="40">
        <f t="shared" si="148"/>
        <v>-0.1016506399999999</v>
      </c>
      <c r="T173" s="21">
        <f t="shared" si="149"/>
        <v>-7.7842971291846016E-2</v>
      </c>
      <c r="U173" s="40">
        <f t="shared" si="150"/>
        <v>0</v>
      </c>
      <c r="V173" s="21">
        <v>0</v>
      </c>
      <c r="W173" s="40">
        <f t="shared" si="151"/>
        <v>0</v>
      </c>
      <c r="X173" s="21">
        <v>0</v>
      </c>
      <c r="Y173" s="40">
        <f t="shared" si="152"/>
        <v>-8.4708866666666882E-2</v>
      </c>
      <c r="Z173" s="21">
        <f t="shared" si="156"/>
        <v>-7.784297129184628E-2</v>
      </c>
      <c r="AA173" s="40">
        <f t="shared" si="153"/>
        <v>-1.6941773333333132E-2</v>
      </c>
      <c r="AB173" s="21">
        <f t="shared" si="154"/>
        <v>-7.7842971291845225E-2</v>
      </c>
      <c r="AC173" s="22" t="s">
        <v>34</v>
      </c>
      <c r="AK173" s="52"/>
      <c r="AL173" s="52"/>
    </row>
    <row r="174" spans="1:38" ht="31.5" outlineLevel="1" x14ac:dyDescent="0.25">
      <c r="A174" s="57" t="s">
        <v>316</v>
      </c>
      <c r="B174" s="77" t="s">
        <v>352</v>
      </c>
      <c r="C174" s="60" t="s">
        <v>353</v>
      </c>
      <c r="D174" s="39">
        <v>0.56617679999999992</v>
      </c>
      <c r="E174" s="55" t="s">
        <v>34</v>
      </c>
      <c r="F174" s="40">
        <v>0</v>
      </c>
      <c r="G174" s="39">
        <v>0.56617679999999992</v>
      </c>
      <c r="H174" s="40">
        <f t="shared" si="155"/>
        <v>0.56617679999999992</v>
      </c>
      <c r="I174" s="40">
        <v>0</v>
      </c>
      <c r="J174" s="40">
        <v>0</v>
      </c>
      <c r="K174" s="40">
        <v>0.47181399999999996</v>
      </c>
      <c r="L174" s="40">
        <v>9.4362799999999969E-2</v>
      </c>
      <c r="M174" s="40">
        <f t="shared" si="146"/>
        <v>0.56617200000000001</v>
      </c>
      <c r="N174" s="40">
        <v>0</v>
      </c>
      <c r="O174" s="40">
        <v>0</v>
      </c>
      <c r="P174" s="40">
        <v>0.47181000000000001</v>
      </c>
      <c r="Q174" s="40">
        <v>9.4362000000000029E-2</v>
      </c>
      <c r="R174" s="40">
        <f t="shared" si="147"/>
        <v>4.7999999999159826E-6</v>
      </c>
      <c r="S174" s="40">
        <f t="shared" si="148"/>
        <v>-4.7999999999159826E-6</v>
      </c>
      <c r="T174" s="21">
        <f t="shared" si="149"/>
        <v>-8.4779171451673462E-6</v>
      </c>
      <c r="U174" s="40">
        <f t="shared" si="150"/>
        <v>0</v>
      </c>
      <c r="V174" s="21">
        <v>0</v>
      </c>
      <c r="W174" s="40">
        <f t="shared" si="151"/>
        <v>0</v>
      </c>
      <c r="X174" s="21">
        <v>0</v>
      </c>
      <c r="Y174" s="40">
        <f t="shared" si="152"/>
        <v>-3.9999999999484892E-6</v>
      </c>
      <c r="Z174" s="21">
        <f t="shared" si="156"/>
        <v>-8.4779171452065638E-6</v>
      </c>
      <c r="AA174" s="40">
        <f t="shared" si="153"/>
        <v>-7.999999999397378E-7</v>
      </c>
      <c r="AB174" s="21">
        <f t="shared" si="154"/>
        <v>-8.4779171446771191E-6</v>
      </c>
      <c r="AC174" s="22" t="s">
        <v>34</v>
      </c>
      <c r="AK174" s="52"/>
      <c r="AL174" s="52"/>
    </row>
    <row r="175" spans="1:38" ht="47.25" outlineLevel="1" x14ac:dyDescent="0.25">
      <c r="A175" s="57" t="s">
        <v>316</v>
      </c>
      <c r="B175" s="77" t="s">
        <v>354</v>
      </c>
      <c r="C175" s="60" t="s">
        <v>355</v>
      </c>
      <c r="D175" s="39">
        <v>1.2041916000000001</v>
      </c>
      <c r="E175" s="55" t="s">
        <v>34</v>
      </c>
      <c r="F175" s="40">
        <v>0</v>
      </c>
      <c r="G175" s="39">
        <v>1.2041916000000001</v>
      </c>
      <c r="H175" s="40">
        <f t="shared" si="155"/>
        <v>1.2041916000000001</v>
      </c>
      <c r="I175" s="40">
        <v>0</v>
      </c>
      <c r="J175" s="40">
        <v>0</v>
      </c>
      <c r="K175" s="40">
        <v>1.0034930000000002</v>
      </c>
      <c r="L175" s="40">
        <v>0.20069859999999995</v>
      </c>
      <c r="M175" s="40">
        <f t="shared" si="146"/>
        <v>1.2041916000000001</v>
      </c>
      <c r="N175" s="40">
        <v>0</v>
      </c>
      <c r="O175" s="40">
        <v>0</v>
      </c>
      <c r="P175" s="40">
        <v>1.003493</v>
      </c>
      <c r="Q175" s="40">
        <v>0.20069860000000006</v>
      </c>
      <c r="R175" s="40">
        <f t="shared" si="147"/>
        <v>0</v>
      </c>
      <c r="S175" s="40">
        <f t="shared" si="148"/>
        <v>0</v>
      </c>
      <c r="T175" s="21">
        <f t="shared" si="149"/>
        <v>0</v>
      </c>
      <c r="U175" s="40">
        <f t="shared" si="150"/>
        <v>0</v>
      </c>
      <c r="V175" s="21">
        <v>0</v>
      </c>
      <c r="W175" s="40">
        <f t="shared" si="151"/>
        <v>0</v>
      </c>
      <c r="X175" s="21">
        <v>0</v>
      </c>
      <c r="Y175" s="40">
        <f t="shared" si="152"/>
        <v>0</v>
      </c>
      <c r="Z175" s="21">
        <f t="shared" si="156"/>
        <v>0</v>
      </c>
      <c r="AA175" s="40">
        <f t="shared" si="153"/>
        <v>0</v>
      </c>
      <c r="AB175" s="21">
        <f t="shared" si="154"/>
        <v>0</v>
      </c>
      <c r="AC175" s="22" t="s">
        <v>34</v>
      </c>
      <c r="AK175" s="52"/>
      <c r="AL175" s="52"/>
    </row>
    <row r="176" spans="1:38" ht="31.5" outlineLevel="1" x14ac:dyDescent="0.25">
      <c r="A176" s="57" t="s">
        <v>316</v>
      </c>
      <c r="B176" s="77" t="s">
        <v>356</v>
      </c>
      <c r="C176" s="60" t="s">
        <v>357</v>
      </c>
      <c r="D176" s="39">
        <v>2.9643930999999997</v>
      </c>
      <c r="E176" s="55" t="s">
        <v>34</v>
      </c>
      <c r="F176" s="40">
        <v>0</v>
      </c>
      <c r="G176" s="39">
        <v>2.9643930999999997</v>
      </c>
      <c r="H176" s="40">
        <f t="shared" si="155"/>
        <v>2.9643930999999997</v>
      </c>
      <c r="I176" s="40">
        <v>0</v>
      </c>
      <c r="J176" s="40">
        <v>0</v>
      </c>
      <c r="K176" s="40">
        <v>2.4703275833333334</v>
      </c>
      <c r="L176" s="40">
        <v>0.49406551666666632</v>
      </c>
      <c r="M176" s="40">
        <f t="shared" si="146"/>
        <v>2.7426408000000002</v>
      </c>
      <c r="N176" s="40">
        <v>0</v>
      </c>
      <c r="O176" s="40">
        <v>0</v>
      </c>
      <c r="P176" s="40">
        <v>2.2855340000000002</v>
      </c>
      <c r="Q176" s="40">
        <v>0.45710680000000004</v>
      </c>
      <c r="R176" s="40">
        <f t="shared" si="147"/>
        <v>0.22175229999999946</v>
      </c>
      <c r="S176" s="40">
        <f t="shared" si="148"/>
        <v>-0.22175229999999946</v>
      </c>
      <c r="T176" s="21">
        <f t="shared" si="149"/>
        <v>-7.4805294884811149E-2</v>
      </c>
      <c r="U176" s="40">
        <f t="shared" si="150"/>
        <v>0</v>
      </c>
      <c r="V176" s="21">
        <v>0</v>
      </c>
      <c r="W176" s="40">
        <f t="shared" si="151"/>
        <v>0</v>
      </c>
      <c r="X176" s="21">
        <v>0</v>
      </c>
      <c r="Y176" s="40">
        <f t="shared" si="152"/>
        <v>-0.18479358333333318</v>
      </c>
      <c r="Z176" s="21">
        <f t="shared" si="156"/>
        <v>-7.480529488481126E-2</v>
      </c>
      <c r="AA176" s="40">
        <f t="shared" si="153"/>
        <v>-3.695871666666628E-2</v>
      </c>
      <c r="AB176" s="21">
        <f t="shared" si="154"/>
        <v>-7.4805294884810594E-2</v>
      </c>
      <c r="AC176" s="22" t="s">
        <v>34</v>
      </c>
      <c r="AK176" s="52"/>
      <c r="AL176" s="52"/>
    </row>
    <row r="177" spans="1:38" ht="47.25" outlineLevel="1" x14ac:dyDescent="0.25">
      <c r="A177" s="57" t="s">
        <v>316</v>
      </c>
      <c r="B177" s="77" t="s">
        <v>358</v>
      </c>
      <c r="C177" s="60" t="s">
        <v>359</v>
      </c>
      <c r="D177" s="39">
        <v>0.33098219000000001</v>
      </c>
      <c r="E177" s="55" t="s">
        <v>34</v>
      </c>
      <c r="F177" s="40">
        <v>0</v>
      </c>
      <c r="G177" s="39">
        <v>0.33098219000000001</v>
      </c>
      <c r="H177" s="40">
        <f t="shared" si="155"/>
        <v>0.33098219000000001</v>
      </c>
      <c r="I177" s="40">
        <v>0</v>
      </c>
      <c r="J177" s="40">
        <v>0</v>
      </c>
      <c r="K177" s="40">
        <v>0.27581849166666667</v>
      </c>
      <c r="L177" s="40">
        <v>5.5163698333333344E-2</v>
      </c>
      <c r="M177" s="40">
        <f t="shared" si="146"/>
        <v>0.29760000000000003</v>
      </c>
      <c r="N177" s="40">
        <v>0</v>
      </c>
      <c r="O177" s="40">
        <v>0</v>
      </c>
      <c r="P177" s="40">
        <v>0.248</v>
      </c>
      <c r="Q177" s="40">
        <v>4.9600000000000026E-2</v>
      </c>
      <c r="R177" s="40">
        <f t="shared" si="147"/>
        <v>3.3382189999999978E-2</v>
      </c>
      <c r="S177" s="40">
        <f t="shared" si="148"/>
        <v>-3.3382189999999978E-2</v>
      </c>
      <c r="T177" s="21">
        <f t="shared" si="149"/>
        <v>-0.10085796459320055</v>
      </c>
      <c r="U177" s="40">
        <f t="shared" si="150"/>
        <v>0</v>
      </c>
      <c r="V177" s="21">
        <v>0</v>
      </c>
      <c r="W177" s="40">
        <f t="shared" si="151"/>
        <v>0</v>
      </c>
      <c r="X177" s="21">
        <v>0</v>
      </c>
      <c r="Y177" s="40">
        <f t="shared" si="152"/>
        <v>-2.7818491666666667E-2</v>
      </c>
      <c r="Z177" s="21">
        <f t="shared" si="156"/>
        <v>-0.10085796459320062</v>
      </c>
      <c r="AA177" s="40">
        <f t="shared" si="153"/>
        <v>-5.5636983333333181E-3</v>
      </c>
      <c r="AB177" s="21">
        <f t="shared" si="154"/>
        <v>-0.10085796459320033</v>
      </c>
      <c r="AC177" s="22" t="s">
        <v>34</v>
      </c>
      <c r="AK177" s="52"/>
      <c r="AL177" s="52"/>
    </row>
    <row r="178" spans="1:38" ht="47.25" outlineLevel="1" x14ac:dyDescent="0.25">
      <c r="A178" s="57" t="s">
        <v>316</v>
      </c>
      <c r="B178" s="77" t="s">
        <v>360</v>
      </c>
      <c r="C178" s="60" t="s">
        <v>361</v>
      </c>
      <c r="D178" s="39">
        <v>0.33098219000000001</v>
      </c>
      <c r="E178" s="55" t="s">
        <v>34</v>
      </c>
      <c r="F178" s="40">
        <v>0</v>
      </c>
      <c r="G178" s="39">
        <v>0.33098219000000001</v>
      </c>
      <c r="H178" s="40">
        <f t="shared" si="155"/>
        <v>0.33098219000000001</v>
      </c>
      <c r="I178" s="40">
        <v>0</v>
      </c>
      <c r="J178" s="40">
        <v>0</v>
      </c>
      <c r="K178" s="40">
        <v>0.27581849166666667</v>
      </c>
      <c r="L178" s="40">
        <v>5.5163698333333344E-2</v>
      </c>
      <c r="M178" s="40">
        <f t="shared" si="146"/>
        <v>0.29760000000000003</v>
      </c>
      <c r="N178" s="40">
        <v>0</v>
      </c>
      <c r="O178" s="40">
        <v>0</v>
      </c>
      <c r="P178" s="40">
        <v>0.248</v>
      </c>
      <c r="Q178" s="40">
        <v>4.9600000000000026E-2</v>
      </c>
      <c r="R178" s="40">
        <f t="shared" si="147"/>
        <v>3.3382189999999978E-2</v>
      </c>
      <c r="S178" s="40">
        <f t="shared" si="148"/>
        <v>-3.3382189999999978E-2</v>
      </c>
      <c r="T178" s="21">
        <f t="shared" si="149"/>
        <v>-0.10085796459320055</v>
      </c>
      <c r="U178" s="40">
        <f t="shared" si="150"/>
        <v>0</v>
      </c>
      <c r="V178" s="21">
        <v>0</v>
      </c>
      <c r="W178" s="40">
        <f t="shared" si="151"/>
        <v>0</v>
      </c>
      <c r="X178" s="21">
        <v>0</v>
      </c>
      <c r="Y178" s="40">
        <f t="shared" si="152"/>
        <v>-2.7818491666666667E-2</v>
      </c>
      <c r="Z178" s="21">
        <f t="shared" si="156"/>
        <v>-0.10085796459320062</v>
      </c>
      <c r="AA178" s="40">
        <f t="shared" si="153"/>
        <v>-5.5636983333333181E-3</v>
      </c>
      <c r="AB178" s="21">
        <f t="shared" si="154"/>
        <v>-0.10085796459320033</v>
      </c>
      <c r="AC178" s="22" t="s">
        <v>34</v>
      </c>
      <c r="AK178" s="52"/>
      <c r="AL178" s="52"/>
    </row>
    <row r="179" spans="1:38" ht="47.25" outlineLevel="1" x14ac:dyDescent="0.25">
      <c r="A179" s="57" t="s">
        <v>316</v>
      </c>
      <c r="B179" s="77" t="s">
        <v>362</v>
      </c>
      <c r="C179" s="60" t="s">
        <v>363</v>
      </c>
      <c r="D179" s="39">
        <v>0.30477860000000001</v>
      </c>
      <c r="E179" s="55" t="s">
        <v>34</v>
      </c>
      <c r="F179" s="40">
        <v>0</v>
      </c>
      <c r="G179" s="39">
        <v>0.30477860000000001</v>
      </c>
      <c r="H179" s="40">
        <f t="shared" si="155"/>
        <v>0.30477860000000001</v>
      </c>
      <c r="I179" s="40">
        <v>0</v>
      </c>
      <c r="J179" s="40">
        <v>0</v>
      </c>
      <c r="K179" s="40">
        <v>0.25398216666666668</v>
      </c>
      <c r="L179" s="40">
        <v>5.0796433333333335E-2</v>
      </c>
      <c r="M179" s="40">
        <f t="shared" si="146"/>
        <v>0.29760000000000003</v>
      </c>
      <c r="N179" s="40">
        <v>0</v>
      </c>
      <c r="O179" s="40">
        <v>0</v>
      </c>
      <c r="P179" s="40">
        <v>0.248</v>
      </c>
      <c r="Q179" s="40">
        <v>4.9600000000000026E-2</v>
      </c>
      <c r="R179" s="40">
        <f t="shared" si="147"/>
        <v>7.1785999999999794E-3</v>
      </c>
      <c r="S179" s="40">
        <f t="shared" si="148"/>
        <v>-7.1785999999999794E-3</v>
      </c>
      <c r="T179" s="21">
        <f t="shared" si="149"/>
        <v>-2.3553490960323262E-2</v>
      </c>
      <c r="U179" s="40">
        <f t="shared" si="150"/>
        <v>0</v>
      </c>
      <c r="V179" s="21">
        <v>0</v>
      </c>
      <c r="W179" s="40">
        <f t="shared" si="151"/>
        <v>0</v>
      </c>
      <c r="X179" s="21">
        <v>0</v>
      </c>
      <c r="Y179" s="40">
        <f t="shared" si="152"/>
        <v>-5.9821666666666773E-3</v>
      </c>
      <c r="Z179" s="21">
        <f t="shared" si="156"/>
        <v>-2.3553490960323369E-2</v>
      </c>
      <c r="AA179" s="40">
        <f t="shared" si="153"/>
        <v>-1.1964333333333091E-3</v>
      </c>
      <c r="AB179" s="21">
        <f t="shared" si="154"/>
        <v>-2.3553490960322852E-2</v>
      </c>
      <c r="AC179" s="22" t="s">
        <v>34</v>
      </c>
      <c r="AK179" s="52"/>
      <c r="AL179" s="52"/>
    </row>
    <row r="180" spans="1:38" ht="47.25" outlineLevel="1" x14ac:dyDescent="0.25">
      <c r="A180" s="57" t="s">
        <v>316</v>
      </c>
      <c r="B180" s="77" t="s">
        <v>364</v>
      </c>
      <c r="C180" s="60" t="s">
        <v>365</v>
      </c>
      <c r="D180" s="39">
        <v>0.33098219000000001</v>
      </c>
      <c r="E180" s="55" t="s">
        <v>34</v>
      </c>
      <c r="F180" s="40">
        <v>0</v>
      </c>
      <c r="G180" s="39">
        <v>0.33098219000000001</v>
      </c>
      <c r="H180" s="40">
        <f t="shared" si="155"/>
        <v>0.33098219000000001</v>
      </c>
      <c r="I180" s="40">
        <v>0</v>
      </c>
      <c r="J180" s="40">
        <v>0</v>
      </c>
      <c r="K180" s="40">
        <v>0.27581849166666667</v>
      </c>
      <c r="L180" s="40">
        <v>5.5163698333333344E-2</v>
      </c>
      <c r="M180" s="40">
        <f t="shared" si="146"/>
        <v>0.29760000000000003</v>
      </c>
      <c r="N180" s="40">
        <v>0</v>
      </c>
      <c r="O180" s="40">
        <v>0</v>
      </c>
      <c r="P180" s="40">
        <v>0.248</v>
      </c>
      <c r="Q180" s="40">
        <v>4.9600000000000026E-2</v>
      </c>
      <c r="R180" s="40">
        <f t="shared" si="147"/>
        <v>3.3382189999999978E-2</v>
      </c>
      <c r="S180" s="40">
        <f t="shared" si="148"/>
        <v>-3.3382189999999978E-2</v>
      </c>
      <c r="T180" s="21">
        <f t="shared" si="149"/>
        <v>-0.10085796459320055</v>
      </c>
      <c r="U180" s="40">
        <f t="shared" si="150"/>
        <v>0</v>
      </c>
      <c r="V180" s="21">
        <v>0</v>
      </c>
      <c r="W180" s="40">
        <f t="shared" si="151"/>
        <v>0</v>
      </c>
      <c r="X180" s="21">
        <v>0</v>
      </c>
      <c r="Y180" s="40">
        <f t="shared" si="152"/>
        <v>-2.7818491666666667E-2</v>
      </c>
      <c r="Z180" s="21">
        <f t="shared" si="156"/>
        <v>-0.10085796459320062</v>
      </c>
      <c r="AA180" s="40">
        <f t="shared" si="153"/>
        <v>-5.5636983333333181E-3</v>
      </c>
      <c r="AB180" s="21">
        <f t="shared" si="154"/>
        <v>-0.10085796459320033</v>
      </c>
      <c r="AC180" s="22" t="s">
        <v>34</v>
      </c>
      <c r="AK180" s="52"/>
      <c r="AL180" s="52"/>
    </row>
    <row r="181" spans="1:38" ht="47.25" outlineLevel="1" x14ac:dyDescent="0.25">
      <c r="A181" s="57" t="s">
        <v>316</v>
      </c>
      <c r="B181" s="77" t="s">
        <v>366</v>
      </c>
      <c r="C181" s="60" t="s">
        <v>367</v>
      </c>
      <c r="D181" s="39">
        <v>0.33098219000000001</v>
      </c>
      <c r="E181" s="55" t="s">
        <v>34</v>
      </c>
      <c r="F181" s="40">
        <v>0</v>
      </c>
      <c r="G181" s="39">
        <v>0.33098219000000001</v>
      </c>
      <c r="H181" s="40">
        <f t="shared" si="155"/>
        <v>0.33098219000000001</v>
      </c>
      <c r="I181" s="40">
        <v>0</v>
      </c>
      <c r="J181" s="40">
        <v>0</v>
      </c>
      <c r="K181" s="40">
        <v>0.27581849166666667</v>
      </c>
      <c r="L181" s="40">
        <v>5.5163698333333344E-2</v>
      </c>
      <c r="M181" s="40">
        <f t="shared" si="146"/>
        <v>0.29760000000000003</v>
      </c>
      <c r="N181" s="40">
        <v>0</v>
      </c>
      <c r="O181" s="40">
        <v>0</v>
      </c>
      <c r="P181" s="40">
        <v>0.248</v>
      </c>
      <c r="Q181" s="40">
        <v>4.9600000000000026E-2</v>
      </c>
      <c r="R181" s="40">
        <f t="shared" si="147"/>
        <v>3.3382189999999978E-2</v>
      </c>
      <c r="S181" s="40">
        <f t="shared" si="148"/>
        <v>-3.3382189999999978E-2</v>
      </c>
      <c r="T181" s="21">
        <f t="shared" si="149"/>
        <v>-0.10085796459320055</v>
      </c>
      <c r="U181" s="40">
        <f t="shared" si="150"/>
        <v>0</v>
      </c>
      <c r="V181" s="21">
        <v>0</v>
      </c>
      <c r="W181" s="40">
        <f t="shared" si="151"/>
        <v>0</v>
      </c>
      <c r="X181" s="21">
        <v>0</v>
      </c>
      <c r="Y181" s="40">
        <f t="shared" si="152"/>
        <v>-2.7818491666666667E-2</v>
      </c>
      <c r="Z181" s="21">
        <f t="shared" si="156"/>
        <v>-0.10085796459320062</v>
      </c>
      <c r="AA181" s="40">
        <f t="shared" si="153"/>
        <v>-5.5636983333333181E-3</v>
      </c>
      <c r="AB181" s="21">
        <f t="shared" si="154"/>
        <v>-0.10085796459320033</v>
      </c>
      <c r="AC181" s="22" t="s">
        <v>34</v>
      </c>
      <c r="AK181" s="52"/>
      <c r="AL181" s="52"/>
    </row>
    <row r="182" spans="1:38" ht="31.5" outlineLevel="1" x14ac:dyDescent="0.25">
      <c r="A182" s="57" t="s">
        <v>316</v>
      </c>
      <c r="B182" s="77" t="s">
        <v>368</v>
      </c>
      <c r="C182" s="60" t="s">
        <v>369</v>
      </c>
      <c r="D182" s="39">
        <v>0.15872399999999998</v>
      </c>
      <c r="E182" s="55" t="s">
        <v>34</v>
      </c>
      <c r="F182" s="40">
        <v>0</v>
      </c>
      <c r="G182" s="39">
        <v>0.15872399999999998</v>
      </c>
      <c r="H182" s="40">
        <f t="shared" si="155"/>
        <v>0.15872399999999998</v>
      </c>
      <c r="I182" s="40">
        <v>0</v>
      </c>
      <c r="J182" s="40">
        <v>0</v>
      </c>
      <c r="K182" s="40">
        <v>0.13227</v>
      </c>
      <c r="L182" s="40">
        <v>2.6453999999999978E-2</v>
      </c>
      <c r="M182" s="40">
        <f t="shared" si="146"/>
        <v>0.15872399999999998</v>
      </c>
      <c r="N182" s="40">
        <v>0</v>
      </c>
      <c r="O182" s="40">
        <v>0</v>
      </c>
      <c r="P182" s="40">
        <v>0.13227</v>
      </c>
      <c r="Q182" s="40">
        <v>2.6453999999999981E-2</v>
      </c>
      <c r="R182" s="40">
        <f t="shared" si="147"/>
        <v>0</v>
      </c>
      <c r="S182" s="40">
        <f t="shared" si="148"/>
        <v>0</v>
      </c>
      <c r="T182" s="21">
        <f t="shared" si="149"/>
        <v>0</v>
      </c>
      <c r="U182" s="40">
        <f t="shared" si="150"/>
        <v>0</v>
      </c>
      <c r="V182" s="21">
        <v>0</v>
      </c>
      <c r="W182" s="40">
        <f t="shared" si="151"/>
        <v>0</v>
      </c>
      <c r="X182" s="21">
        <v>0</v>
      </c>
      <c r="Y182" s="40">
        <f t="shared" si="152"/>
        <v>0</v>
      </c>
      <c r="Z182" s="21">
        <f t="shared" si="156"/>
        <v>0</v>
      </c>
      <c r="AA182" s="40">
        <f t="shared" si="153"/>
        <v>0</v>
      </c>
      <c r="AB182" s="21">
        <f t="shared" si="154"/>
        <v>0</v>
      </c>
      <c r="AC182" s="22" t="s">
        <v>34</v>
      </c>
      <c r="AK182" s="52"/>
      <c r="AL182" s="52"/>
    </row>
    <row r="183" spans="1:38" ht="31.5" outlineLevel="1" x14ac:dyDescent="0.25">
      <c r="A183" s="57" t="s">
        <v>316</v>
      </c>
      <c r="B183" s="77" t="s">
        <v>370</v>
      </c>
      <c r="C183" s="60" t="s">
        <v>371</v>
      </c>
      <c r="D183" s="39">
        <v>0.31745760000000001</v>
      </c>
      <c r="E183" s="55" t="s">
        <v>34</v>
      </c>
      <c r="F183" s="40">
        <v>0</v>
      </c>
      <c r="G183" s="39">
        <v>0.31745760000000001</v>
      </c>
      <c r="H183" s="40">
        <f t="shared" si="155"/>
        <v>0.31745760000000001</v>
      </c>
      <c r="I183" s="40">
        <v>0</v>
      </c>
      <c r="J183" s="40">
        <v>0</v>
      </c>
      <c r="K183" s="40">
        <v>0.26454800000000001</v>
      </c>
      <c r="L183" s="40">
        <v>5.2909600000000001E-2</v>
      </c>
      <c r="M183" s="40">
        <f t="shared" si="146"/>
        <v>0.31745760000000001</v>
      </c>
      <c r="N183" s="40">
        <v>0</v>
      </c>
      <c r="O183" s="40">
        <v>0</v>
      </c>
      <c r="P183" s="40">
        <v>0.26454800000000001</v>
      </c>
      <c r="Q183" s="40">
        <v>5.2909600000000015E-2</v>
      </c>
      <c r="R183" s="40">
        <f t="shared" si="147"/>
        <v>0</v>
      </c>
      <c r="S183" s="40">
        <f t="shared" si="148"/>
        <v>0</v>
      </c>
      <c r="T183" s="21">
        <f t="shared" si="149"/>
        <v>0</v>
      </c>
      <c r="U183" s="40">
        <f t="shared" si="150"/>
        <v>0</v>
      </c>
      <c r="V183" s="21">
        <v>0</v>
      </c>
      <c r="W183" s="40">
        <f t="shared" si="151"/>
        <v>0</v>
      </c>
      <c r="X183" s="21">
        <v>0</v>
      </c>
      <c r="Y183" s="40">
        <f t="shared" si="152"/>
        <v>0</v>
      </c>
      <c r="Z183" s="21">
        <f t="shared" si="156"/>
        <v>0</v>
      </c>
      <c r="AA183" s="40">
        <f t="shared" si="153"/>
        <v>0</v>
      </c>
      <c r="AB183" s="21">
        <f t="shared" si="154"/>
        <v>0</v>
      </c>
      <c r="AC183" s="22" t="s">
        <v>34</v>
      </c>
      <c r="AK183" s="52"/>
      <c r="AL183" s="52"/>
    </row>
    <row r="184" spans="1:38" ht="31.5" outlineLevel="1" x14ac:dyDescent="0.25">
      <c r="A184" s="57" t="s">
        <v>316</v>
      </c>
      <c r="B184" s="77" t="s">
        <v>372</v>
      </c>
      <c r="C184" s="60" t="s">
        <v>373</v>
      </c>
      <c r="D184" s="39">
        <v>0.15872399999999998</v>
      </c>
      <c r="E184" s="55" t="s">
        <v>34</v>
      </c>
      <c r="F184" s="40">
        <v>0</v>
      </c>
      <c r="G184" s="39">
        <v>0.15872399999999998</v>
      </c>
      <c r="H184" s="40">
        <f t="shared" si="155"/>
        <v>0.15872399999999998</v>
      </c>
      <c r="I184" s="40">
        <v>0</v>
      </c>
      <c r="J184" s="40">
        <v>0</v>
      </c>
      <c r="K184" s="40">
        <v>0.13227</v>
      </c>
      <c r="L184" s="40">
        <v>2.6453999999999978E-2</v>
      </c>
      <c r="M184" s="40">
        <f t="shared" si="146"/>
        <v>0.15872399999999998</v>
      </c>
      <c r="N184" s="40">
        <v>0</v>
      </c>
      <c r="O184" s="40">
        <v>0</v>
      </c>
      <c r="P184" s="40">
        <v>0.13227</v>
      </c>
      <c r="Q184" s="40">
        <v>2.6453999999999981E-2</v>
      </c>
      <c r="R184" s="40">
        <f t="shared" si="147"/>
        <v>0</v>
      </c>
      <c r="S184" s="40">
        <f t="shared" si="148"/>
        <v>0</v>
      </c>
      <c r="T184" s="21">
        <f t="shared" si="149"/>
        <v>0</v>
      </c>
      <c r="U184" s="40">
        <f t="shared" si="150"/>
        <v>0</v>
      </c>
      <c r="V184" s="21">
        <v>0</v>
      </c>
      <c r="W184" s="40">
        <f t="shared" si="151"/>
        <v>0</v>
      </c>
      <c r="X184" s="21">
        <v>0</v>
      </c>
      <c r="Y184" s="40">
        <f t="shared" si="152"/>
        <v>0</v>
      </c>
      <c r="Z184" s="21">
        <f t="shared" si="156"/>
        <v>0</v>
      </c>
      <c r="AA184" s="40">
        <f t="shared" si="153"/>
        <v>0</v>
      </c>
      <c r="AB184" s="21">
        <f t="shared" si="154"/>
        <v>0</v>
      </c>
      <c r="AC184" s="22" t="s">
        <v>34</v>
      </c>
      <c r="AK184" s="52"/>
      <c r="AL184" s="52"/>
    </row>
    <row r="185" spans="1:38" ht="31.5" outlineLevel="1" x14ac:dyDescent="0.25">
      <c r="A185" s="57" t="s">
        <v>316</v>
      </c>
      <c r="B185" s="77" t="s">
        <v>374</v>
      </c>
      <c r="C185" s="60" t="s">
        <v>375</v>
      </c>
      <c r="D185" s="39">
        <v>0.15872399999999998</v>
      </c>
      <c r="E185" s="55" t="s">
        <v>34</v>
      </c>
      <c r="F185" s="40">
        <v>0</v>
      </c>
      <c r="G185" s="39">
        <v>0.15872399999999998</v>
      </c>
      <c r="H185" s="40">
        <f t="shared" si="155"/>
        <v>0.15872399999999998</v>
      </c>
      <c r="I185" s="40">
        <v>0</v>
      </c>
      <c r="J185" s="40">
        <v>0</v>
      </c>
      <c r="K185" s="40">
        <v>0.13227</v>
      </c>
      <c r="L185" s="40">
        <v>2.6453999999999978E-2</v>
      </c>
      <c r="M185" s="40">
        <f t="shared" si="146"/>
        <v>0.15872399999999998</v>
      </c>
      <c r="N185" s="40">
        <v>0</v>
      </c>
      <c r="O185" s="40">
        <v>0</v>
      </c>
      <c r="P185" s="40">
        <v>0.13227</v>
      </c>
      <c r="Q185" s="40">
        <v>2.6453999999999981E-2</v>
      </c>
      <c r="R185" s="40">
        <f t="shared" si="147"/>
        <v>0</v>
      </c>
      <c r="S185" s="40">
        <f t="shared" si="148"/>
        <v>0</v>
      </c>
      <c r="T185" s="21">
        <f t="shared" si="149"/>
        <v>0</v>
      </c>
      <c r="U185" s="40">
        <f t="shared" si="150"/>
        <v>0</v>
      </c>
      <c r="V185" s="21">
        <v>0</v>
      </c>
      <c r="W185" s="40">
        <f t="shared" si="151"/>
        <v>0</v>
      </c>
      <c r="X185" s="21">
        <v>0</v>
      </c>
      <c r="Y185" s="40">
        <f t="shared" si="152"/>
        <v>0</v>
      </c>
      <c r="Z185" s="21">
        <f t="shared" si="156"/>
        <v>0</v>
      </c>
      <c r="AA185" s="40">
        <f t="shared" si="153"/>
        <v>0</v>
      </c>
      <c r="AB185" s="21">
        <f t="shared" si="154"/>
        <v>0</v>
      </c>
      <c r="AC185" s="22" t="s">
        <v>34</v>
      </c>
      <c r="AK185" s="52"/>
      <c r="AL185" s="52"/>
    </row>
    <row r="186" spans="1:38" ht="31.5" outlineLevel="1" x14ac:dyDescent="0.25">
      <c r="A186" s="57" t="s">
        <v>316</v>
      </c>
      <c r="B186" s="77" t="s">
        <v>376</v>
      </c>
      <c r="C186" s="60" t="s">
        <v>377</v>
      </c>
      <c r="D186" s="39">
        <v>0.71523661000000005</v>
      </c>
      <c r="E186" s="55" t="s">
        <v>34</v>
      </c>
      <c r="F186" s="40">
        <v>0</v>
      </c>
      <c r="G186" s="39">
        <v>0.71523661000000005</v>
      </c>
      <c r="H186" s="40">
        <f t="shared" si="155"/>
        <v>0.71523661000000005</v>
      </c>
      <c r="I186" s="40">
        <v>0</v>
      </c>
      <c r="J186" s="40">
        <v>0</v>
      </c>
      <c r="K186" s="40">
        <v>0.59603050833333338</v>
      </c>
      <c r="L186" s="40">
        <v>0.11920610166666668</v>
      </c>
      <c r="M186" s="40">
        <f t="shared" si="146"/>
        <v>0</v>
      </c>
      <c r="N186" s="40">
        <v>0</v>
      </c>
      <c r="O186" s="40">
        <v>0</v>
      </c>
      <c r="P186" s="40">
        <v>0</v>
      </c>
      <c r="Q186" s="40">
        <v>0</v>
      </c>
      <c r="R186" s="40">
        <f t="shared" si="147"/>
        <v>0.71523661000000005</v>
      </c>
      <c r="S186" s="40">
        <f t="shared" si="148"/>
        <v>-0.71523661000000005</v>
      </c>
      <c r="T186" s="21">
        <f t="shared" si="149"/>
        <v>-1</v>
      </c>
      <c r="U186" s="40">
        <f t="shared" si="150"/>
        <v>0</v>
      </c>
      <c r="V186" s="21">
        <v>0</v>
      </c>
      <c r="W186" s="40">
        <f t="shared" si="151"/>
        <v>0</v>
      </c>
      <c r="X186" s="21">
        <v>0</v>
      </c>
      <c r="Y186" s="40">
        <f t="shared" si="152"/>
        <v>-0.59603050833333338</v>
      </c>
      <c r="Z186" s="21">
        <f t="shared" si="156"/>
        <v>-1</v>
      </c>
      <c r="AA186" s="40">
        <f t="shared" si="153"/>
        <v>-0.11920610166666668</v>
      </c>
      <c r="AB186" s="21">
        <f t="shared" si="154"/>
        <v>-1</v>
      </c>
      <c r="AC186" s="22" t="s">
        <v>34</v>
      </c>
      <c r="AK186" s="52"/>
      <c r="AL186" s="52"/>
    </row>
    <row r="187" spans="1:38" ht="31.5" outlineLevel="1" x14ac:dyDescent="0.25">
      <c r="A187" s="57" t="s">
        <v>316</v>
      </c>
      <c r="B187" s="77" t="s">
        <v>378</v>
      </c>
      <c r="C187" s="60" t="s">
        <v>379</v>
      </c>
      <c r="D187" s="39">
        <v>0.10041921999999999</v>
      </c>
      <c r="E187" s="55" t="s">
        <v>34</v>
      </c>
      <c r="F187" s="40">
        <v>0</v>
      </c>
      <c r="G187" s="39">
        <v>0.10041921999999999</v>
      </c>
      <c r="H187" s="40">
        <f t="shared" si="155"/>
        <v>0.10041921999999999</v>
      </c>
      <c r="I187" s="40">
        <v>0</v>
      </c>
      <c r="J187" s="40">
        <v>0</v>
      </c>
      <c r="K187" s="40">
        <v>8.3682683333333327E-2</v>
      </c>
      <c r="L187" s="40">
        <v>1.6736536666666663E-2</v>
      </c>
      <c r="M187" s="40">
        <f t="shared" si="146"/>
        <v>0.15959999999999999</v>
      </c>
      <c r="N187" s="40">
        <v>0</v>
      </c>
      <c r="O187" s="40">
        <v>0</v>
      </c>
      <c r="P187" s="40">
        <v>0.13300000000000001</v>
      </c>
      <c r="Q187" s="40">
        <v>2.6599999999999995E-2</v>
      </c>
      <c r="R187" s="40">
        <f t="shared" si="147"/>
        <v>-5.9180780000000002E-2</v>
      </c>
      <c r="S187" s="40">
        <f t="shared" si="148"/>
        <v>5.9180780000000002E-2</v>
      </c>
      <c r="T187" s="21">
        <f t="shared" si="149"/>
        <v>0.58933718067119034</v>
      </c>
      <c r="U187" s="40">
        <f t="shared" si="150"/>
        <v>0</v>
      </c>
      <c r="V187" s="21">
        <v>0</v>
      </c>
      <c r="W187" s="40">
        <f t="shared" si="151"/>
        <v>0</v>
      </c>
      <c r="X187" s="21">
        <v>0</v>
      </c>
      <c r="Y187" s="40">
        <f t="shared" si="152"/>
        <v>4.931731666666668E-2</v>
      </c>
      <c r="Z187" s="21">
        <f t="shared" si="156"/>
        <v>0.58933718067119045</v>
      </c>
      <c r="AA187" s="40">
        <f t="shared" si="153"/>
        <v>9.8634633333333326E-3</v>
      </c>
      <c r="AB187" s="21">
        <f t="shared" si="154"/>
        <v>0.58933718067119034</v>
      </c>
      <c r="AC187" s="22" t="s">
        <v>324</v>
      </c>
      <c r="AK187" s="52"/>
      <c r="AL187" s="52"/>
    </row>
    <row r="188" spans="1:38" ht="31.5" outlineLevel="1" x14ac:dyDescent="0.25">
      <c r="A188" s="57" t="s">
        <v>316</v>
      </c>
      <c r="B188" s="77" t="s">
        <v>380</v>
      </c>
      <c r="C188" s="60" t="s">
        <v>381</v>
      </c>
      <c r="D188" s="39">
        <v>0.14973764000000001</v>
      </c>
      <c r="E188" s="55" t="s">
        <v>34</v>
      </c>
      <c r="F188" s="40">
        <v>0</v>
      </c>
      <c r="G188" s="39">
        <v>0.14973764000000001</v>
      </c>
      <c r="H188" s="40">
        <f t="shared" si="155"/>
        <v>0.14973764000000001</v>
      </c>
      <c r="I188" s="40">
        <v>0</v>
      </c>
      <c r="J188" s="40">
        <v>0</v>
      </c>
      <c r="K188" s="40">
        <v>0.12478136666666667</v>
      </c>
      <c r="L188" s="40">
        <v>2.4956273333333334E-2</v>
      </c>
      <c r="M188" s="40">
        <f t="shared" si="146"/>
        <v>0.10200000000000001</v>
      </c>
      <c r="N188" s="40">
        <v>0</v>
      </c>
      <c r="O188" s="40">
        <v>0</v>
      </c>
      <c r="P188" s="40">
        <v>8.5000000000000006E-2</v>
      </c>
      <c r="Q188" s="40">
        <v>1.7000000000000001E-2</v>
      </c>
      <c r="R188" s="40">
        <f t="shared" si="147"/>
        <v>4.7737639999999998E-2</v>
      </c>
      <c r="S188" s="40">
        <f t="shared" si="148"/>
        <v>-4.7737639999999998E-2</v>
      </c>
      <c r="T188" s="21">
        <f t="shared" si="149"/>
        <v>-0.31880855074248532</v>
      </c>
      <c r="U188" s="40">
        <f t="shared" si="150"/>
        <v>0</v>
      </c>
      <c r="V188" s="21">
        <v>0</v>
      </c>
      <c r="W188" s="40">
        <f t="shared" si="151"/>
        <v>0</v>
      </c>
      <c r="X188" s="21">
        <v>0</v>
      </c>
      <c r="Y188" s="40">
        <f t="shared" si="152"/>
        <v>-3.9781366666666665E-2</v>
      </c>
      <c r="Z188" s="21">
        <f t="shared" si="156"/>
        <v>-0.31880855074248532</v>
      </c>
      <c r="AA188" s="40">
        <f t="shared" si="153"/>
        <v>-7.956273333333333E-3</v>
      </c>
      <c r="AB188" s="21">
        <f t="shared" si="154"/>
        <v>-0.31880855074248532</v>
      </c>
      <c r="AC188" s="22" t="s">
        <v>34</v>
      </c>
      <c r="AK188" s="52"/>
      <c r="AL188" s="52"/>
    </row>
    <row r="189" spans="1:38" ht="31.5" outlineLevel="1" x14ac:dyDescent="0.25">
      <c r="A189" s="57" t="s">
        <v>316</v>
      </c>
      <c r="B189" s="77" t="s">
        <v>382</v>
      </c>
      <c r="C189" s="60" t="s">
        <v>383</v>
      </c>
      <c r="D189" s="39">
        <v>0.14973764000000001</v>
      </c>
      <c r="E189" s="55" t="s">
        <v>34</v>
      </c>
      <c r="F189" s="40">
        <v>0</v>
      </c>
      <c r="G189" s="39">
        <v>0.14973764000000001</v>
      </c>
      <c r="H189" s="40">
        <f t="shared" si="155"/>
        <v>0.14973764000000001</v>
      </c>
      <c r="I189" s="40">
        <v>0</v>
      </c>
      <c r="J189" s="40">
        <v>0</v>
      </c>
      <c r="K189" s="40">
        <v>0.12478136666666667</v>
      </c>
      <c r="L189" s="40">
        <v>2.4956273333333334E-2</v>
      </c>
      <c r="M189" s="40">
        <f t="shared" si="146"/>
        <v>0.10200000000000001</v>
      </c>
      <c r="N189" s="40">
        <v>0</v>
      </c>
      <c r="O189" s="40">
        <v>0</v>
      </c>
      <c r="P189" s="40">
        <v>8.5000000000000006E-2</v>
      </c>
      <c r="Q189" s="40">
        <v>1.7000000000000001E-2</v>
      </c>
      <c r="R189" s="40">
        <f t="shared" si="147"/>
        <v>4.7737639999999998E-2</v>
      </c>
      <c r="S189" s="40">
        <f t="shared" si="148"/>
        <v>-4.7737639999999998E-2</v>
      </c>
      <c r="T189" s="21">
        <f t="shared" si="149"/>
        <v>-0.31880855074248532</v>
      </c>
      <c r="U189" s="40">
        <f t="shared" si="150"/>
        <v>0</v>
      </c>
      <c r="V189" s="21">
        <v>0</v>
      </c>
      <c r="W189" s="40">
        <f t="shared" si="151"/>
        <v>0</v>
      </c>
      <c r="X189" s="21">
        <v>0</v>
      </c>
      <c r="Y189" s="40">
        <f t="shared" si="152"/>
        <v>-3.9781366666666665E-2</v>
      </c>
      <c r="Z189" s="21">
        <f t="shared" si="156"/>
        <v>-0.31880855074248532</v>
      </c>
      <c r="AA189" s="40">
        <f t="shared" si="153"/>
        <v>-7.956273333333333E-3</v>
      </c>
      <c r="AB189" s="21">
        <f t="shared" si="154"/>
        <v>-0.31880855074248532</v>
      </c>
      <c r="AC189" s="22" t="s">
        <v>34</v>
      </c>
      <c r="AK189" s="52"/>
      <c r="AL189" s="52"/>
    </row>
    <row r="190" spans="1:38" ht="31.5" outlineLevel="1" x14ac:dyDescent="0.25">
      <c r="A190" s="57" t="s">
        <v>316</v>
      </c>
      <c r="B190" s="77" t="s">
        <v>384</v>
      </c>
      <c r="C190" s="60" t="s">
        <v>385</v>
      </c>
      <c r="D190" s="39">
        <v>7.6889150000000003E-2</v>
      </c>
      <c r="E190" s="55" t="s">
        <v>34</v>
      </c>
      <c r="F190" s="40">
        <v>0</v>
      </c>
      <c r="G190" s="39">
        <v>7.6889150000000003E-2</v>
      </c>
      <c r="H190" s="40">
        <f t="shared" si="155"/>
        <v>7.6889150000000003E-2</v>
      </c>
      <c r="I190" s="40">
        <v>0</v>
      </c>
      <c r="J190" s="40">
        <v>0</v>
      </c>
      <c r="K190" s="40">
        <v>6.4074291666666672E-2</v>
      </c>
      <c r="L190" s="40">
        <v>1.2814858333333332E-2</v>
      </c>
      <c r="M190" s="40">
        <f t="shared" si="146"/>
        <v>9.1799999999999993E-2</v>
      </c>
      <c r="N190" s="40">
        <v>0</v>
      </c>
      <c r="O190" s="40">
        <v>0</v>
      </c>
      <c r="P190" s="40">
        <v>7.6499999999999999E-2</v>
      </c>
      <c r="Q190" s="40">
        <v>1.5299999999999998E-2</v>
      </c>
      <c r="R190" s="40">
        <f t="shared" si="147"/>
        <v>-1.4910849999999989E-2</v>
      </c>
      <c r="S190" s="40">
        <f t="shared" si="148"/>
        <v>1.4910849999999989E-2</v>
      </c>
      <c r="T190" s="21">
        <f t="shared" si="149"/>
        <v>0.19392658131869045</v>
      </c>
      <c r="U190" s="40">
        <f t="shared" si="150"/>
        <v>0</v>
      </c>
      <c r="V190" s="21">
        <v>0</v>
      </c>
      <c r="W190" s="40">
        <f t="shared" si="151"/>
        <v>0</v>
      </c>
      <c r="X190" s="21">
        <v>0</v>
      </c>
      <c r="Y190" s="40">
        <f t="shared" si="152"/>
        <v>1.2425708333333327E-2</v>
      </c>
      <c r="Z190" s="21">
        <f t="shared" si="156"/>
        <v>0.19392658131869048</v>
      </c>
      <c r="AA190" s="40">
        <f t="shared" si="153"/>
        <v>2.4851416666666661E-3</v>
      </c>
      <c r="AB190" s="21">
        <f t="shared" si="154"/>
        <v>0.19392658131869059</v>
      </c>
      <c r="AC190" s="22" t="s">
        <v>324</v>
      </c>
      <c r="AK190" s="52"/>
      <c r="AL190" s="52"/>
    </row>
    <row r="191" spans="1:38" ht="31.5" outlineLevel="1" x14ac:dyDescent="0.25">
      <c r="A191" s="57" t="s">
        <v>316</v>
      </c>
      <c r="B191" s="77" t="s">
        <v>386</v>
      </c>
      <c r="C191" s="60" t="s">
        <v>387</v>
      </c>
      <c r="D191" s="39">
        <v>7.6889150000000003E-2</v>
      </c>
      <c r="E191" s="55" t="s">
        <v>34</v>
      </c>
      <c r="F191" s="40">
        <v>0</v>
      </c>
      <c r="G191" s="39">
        <v>7.6889150000000003E-2</v>
      </c>
      <c r="H191" s="40">
        <f t="shared" si="155"/>
        <v>7.6889150000000003E-2</v>
      </c>
      <c r="I191" s="40">
        <v>0</v>
      </c>
      <c r="J191" s="40">
        <v>0</v>
      </c>
      <c r="K191" s="40">
        <v>6.4074291666666672E-2</v>
      </c>
      <c r="L191" s="40">
        <v>1.2814858333333332E-2</v>
      </c>
      <c r="M191" s="40">
        <f t="shared" si="146"/>
        <v>9.1799999999999993E-2</v>
      </c>
      <c r="N191" s="40">
        <v>0</v>
      </c>
      <c r="O191" s="40">
        <v>0</v>
      </c>
      <c r="P191" s="40">
        <v>7.6499999999999999E-2</v>
      </c>
      <c r="Q191" s="40">
        <v>1.5299999999999998E-2</v>
      </c>
      <c r="R191" s="40">
        <f t="shared" si="147"/>
        <v>-1.4910849999999989E-2</v>
      </c>
      <c r="S191" s="40">
        <f t="shared" si="148"/>
        <v>1.4910849999999989E-2</v>
      </c>
      <c r="T191" s="21">
        <f t="shared" si="149"/>
        <v>0.19392658131869045</v>
      </c>
      <c r="U191" s="40">
        <f t="shared" si="150"/>
        <v>0</v>
      </c>
      <c r="V191" s="21">
        <v>0</v>
      </c>
      <c r="W191" s="40">
        <f t="shared" si="151"/>
        <v>0</v>
      </c>
      <c r="X191" s="21">
        <v>0</v>
      </c>
      <c r="Y191" s="40">
        <f t="shared" si="152"/>
        <v>1.2425708333333327E-2</v>
      </c>
      <c r="Z191" s="21">
        <f t="shared" si="156"/>
        <v>0.19392658131869048</v>
      </c>
      <c r="AA191" s="40">
        <f t="shared" si="153"/>
        <v>2.4851416666666661E-3</v>
      </c>
      <c r="AB191" s="21">
        <f t="shared" si="154"/>
        <v>0.19392658131869059</v>
      </c>
      <c r="AC191" s="22" t="s">
        <v>324</v>
      </c>
      <c r="AK191" s="52"/>
      <c r="AL191" s="52"/>
    </row>
    <row r="192" spans="1:38" ht="31.5" outlineLevel="1" x14ac:dyDescent="0.25">
      <c r="A192" s="57" t="s">
        <v>316</v>
      </c>
      <c r="B192" s="77" t="s">
        <v>388</v>
      </c>
      <c r="C192" s="60" t="s">
        <v>389</v>
      </c>
      <c r="D192" s="39">
        <v>0.41521226</v>
      </c>
      <c r="E192" s="55" t="s">
        <v>34</v>
      </c>
      <c r="F192" s="40">
        <v>0</v>
      </c>
      <c r="G192" s="39">
        <v>0.41521226</v>
      </c>
      <c r="H192" s="40">
        <f t="shared" si="155"/>
        <v>0.41521226</v>
      </c>
      <c r="I192" s="40">
        <v>0</v>
      </c>
      <c r="J192" s="40">
        <v>0</v>
      </c>
      <c r="K192" s="40">
        <v>0.3460102166666667</v>
      </c>
      <c r="L192" s="40">
        <v>6.9202043333333296E-2</v>
      </c>
      <c r="M192" s="40">
        <f t="shared" si="146"/>
        <v>0</v>
      </c>
      <c r="N192" s="40">
        <v>0</v>
      </c>
      <c r="O192" s="40">
        <v>0</v>
      </c>
      <c r="P192" s="40">
        <v>0</v>
      </c>
      <c r="Q192" s="40">
        <v>0</v>
      </c>
      <c r="R192" s="40">
        <f t="shared" si="147"/>
        <v>0.41521226</v>
      </c>
      <c r="S192" s="40">
        <f t="shared" si="148"/>
        <v>-0.41521226</v>
      </c>
      <c r="T192" s="21">
        <f t="shared" si="149"/>
        <v>-1</v>
      </c>
      <c r="U192" s="40">
        <f t="shared" si="150"/>
        <v>0</v>
      </c>
      <c r="V192" s="21">
        <v>0</v>
      </c>
      <c r="W192" s="40">
        <f t="shared" si="151"/>
        <v>0</v>
      </c>
      <c r="X192" s="21">
        <v>0</v>
      </c>
      <c r="Y192" s="40">
        <f t="shared" si="152"/>
        <v>-0.3460102166666667</v>
      </c>
      <c r="Z192" s="21">
        <f t="shared" si="156"/>
        <v>-1</v>
      </c>
      <c r="AA192" s="40">
        <f t="shared" si="153"/>
        <v>-6.9202043333333296E-2</v>
      </c>
      <c r="AB192" s="21">
        <f t="shared" si="154"/>
        <v>-1</v>
      </c>
      <c r="AC192" s="22" t="s">
        <v>34</v>
      </c>
      <c r="AK192" s="52"/>
      <c r="AL192" s="52"/>
    </row>
    <row r="193" spans="1:38" ht="31.5" outlineLevel="1" x14ac:dyDescent="0.25">
      <c r="A193" s="57" t="s">
        <v>316</v>
      </c>
      <c r="B193" s="77" t="s">
        <v>390</v>
      </c>
      <c r="C193" s="60" t="s">
        <v>391</v>
      </c>
      <c r="D193" s="39">
        <v>0.27679656999999996</v>
      </c>
      <c r="E193" s="55" t="s">
        <v>34</v>
      </c>
      <c r="F193" s="40">
        <v>0</v>
      </c>
      <c r="G193" s="39">
        <v>0.27679656999999996</v>
      </c>
      <c r="H193" s="40">
        <f t="shared" si="155"/>
        <v>0.27679656999999996</v>
      </c>
      <c r="I193" s="40">
        <v>0</v>
      </c>
      <c r="J193" s="40">
        <v>0</v>
      </c>
      <c r="K193" s="40">
        <v>0.23066380833333333</v>
      </c>
      <c r="L193" s="40">
        <v>4.6132761666666633E-2</v>
      </c>
      <c r="M193" s="40">
        <f t="shared" si="146"/>
        <v>0.23400000000000001</v>
      </c>
      <c r="N193" s="40">
        <v>0</v>
      </c>
      <c r="O193" s="40">
        <v>0</v>
      </c>
      <c r="P193" s="40">
        <v>0.19500000000000001</v>
      </c>
      <c r="Q193" s="40">
        <v>3.9E-2</v>
      </c>
      <c r="R193" s="40">
        <f t="shared" si="147"/>
        <v>4.279656999999995E-2</v>
      </c>
      <c r="S193" s="40">
        <f t="shared" si="148"/>
        <v>-4.279656999999995E-2</v>
      </c>
      <c r="T193" s="21">
        <f t="shared" si="149"/>
        <v>-0.15461380175339584</v>
      </c>
      <c r="U193" s="40">
        <f t="shared" si="150"/>
        <v>0</v>
      </c>
      <c r="V193" s="21">
        <v>0</v>
      </c>
      <c r="W193" s="40">
        <f t="shared" si="151"/>
        <v>0</v>
      </c>
      <c r="X193" s="21">
        <v>0</v>
      </c>
      <c r="Y193" s="40">
        <f t="shared" si="152"/>
        <v>-3.5663808333333324E-2</v>
      </c>
      <c r="Z193" s="21">
        <f t="shared" si="156"/>
        <v>-0.15461380175339598</v>
      </c>
      <c r="AA193" s="40">
        <f t="shared" si="153"/>
        <v>-7.132761666666633E-3</v>
      </c>
      <c r="AB193" s="21">
        <f t="shared" si="154"/>
        <v>-0.1546138017533954</v>
      </c>
      <c r="AC193" s="22" t="s">
        <v>34</v>
      </c>
      <c r="AK193" s="52"/>
      <c r="AL193" s="52"/>
    </row>
    <row r="194" spans="1:38" ht="31.5" outlineLevel="1" x14ac:dyDescent="0.25">
      <c r="A194" s="57" t="s">
        <v>316</v>
      </c>
      <c r="B194" s="77" t="s">
        <v>392</v>
      </c>
      <c r="C194" s="60" t="s">
        <v>393</v>
      </c>
      <c r="D194" s="39">
        <v>0.31198621000000004</v>
      </c>
      <c r="E194" s="55" t="s">
        <v>34</v>
      </c>
      <c r="F194" s="40">
        <v>0</v>
      </c>
      <c r="G194" s="39">
        <v>0.31198621000000004</v>
      </c>
      <c r="H194" s="40">
        <f t="shared" si="155"/>
        <v>0.31198621000000004</v>
      </c>
      <c r="I194" s="40">
        <v>0</v>
      </c>
      <c r="J194" s="40">
        <v>0</v>
      </c>
      <c r="K194" s="40">
        <v>0.25998850833333337</v>
      </c>
      <c r="L194" s="40">
        <v>5.1997701666666674E-2</v>
      </c>
      <c r="M194" s="40">
        <f t="shared" si="146"/>
        <v>0.09</v>
      </c>
      <c r="N194" s="40">
        <v>0</v>
      </c>
      <c r="O194" s="40">
        <v>0</v>
      </c>
      <c r="P194" s="40">
        <v>7.4999999999999997E-2</v>
      </c>
      <c r="Q194" s="40">
        <v>1.4999999999999999E-2</v>
      </c>
      <c r="R194" s="40">
        <f t="shared" si="147"/>
        <v>0.22198621000000004</v>
      </c>
      <c r="S194" s="40">
        <f t="shared" si="148"/>
        <v>-0.22198621000000004</v>
      </c>
      <c r="T194" s="21">
        <f t="shared" si="149"/>
        <v>-0.71152571134474185</v>
      </c>
      <c r="U194" s="40">
        <f t="shared" si="150"/>
        <v>0</v>
      </c>
      <c r="V194" s="21">
        <v>0</v>
      </c>
      <c r="W194" s="40">
        <f t="shared" si="151"/>
        <v>0</v>
      </c>
      <c r="X194" s="21">
        <v>0</v>
      </c>
      <c r="Y194" s="40">
        <f t="shared" si="152"/>
        <v>-0.18498850833333336</v>
      </c>
      <c r="Z194" s="21">
        <f t="shared" si="156"/>
        <v>-0.71152571134474185</v>
      </c>
      <c r="AA194" s="40">
        <f t="shared" si="153"/>
        <v>-3.6997701666666674E-2</v>
      </c>
      <c r="AB194" s="21">
        <f t="shared" si="154"/>
        <v>-0.71152571134474185</v>
      </c>
      <c r="AC194" s="22" t="s">
        <v>34</v>
      </c>
      <c r="AK194" s="52"/>
      <c r="AL194" s="52"/>
    </row>
    <row r="195" spans="1:38" ht="31.5" outlineLevel="1" x14ac:dyDescent="0.25">
      <c r="A195" s="57" t="s">
        <v>316</v>
      </c>
      <c r="B195" s="77" t="s">
        <v>394</v>
      </c>
      <c r="C195" s="60" t="s">
        <v>395</v>
      </c>
      <c r="D195" s="39">
        <v>0.11295015999999999</v>
      </c>
      <c r="E195" s="55" t="s">
        <v>34</v>
      </c>
      <c r="F195" s="40">
        <v>0</v>
      </c>
      <c r="G195" s="39">
        <v>0.11295015999999999</v>
      </c>
      <c r="H195" s="40">
        <f t="shared" si="155"/>
        <v>0.11295015999999999</v>
      </c>
      <c r="I195" s="40">
        <v>0</v>
      </c>
      <c r="J195" s="40">
        <v>0</v>
      </c>
      <c r="K195" s="40">
        <v>9.4125133333333333E-2</v>
      </c>
      <c r="L195" s="40">
        <v>1.8825026666666661E-2</v>
      </c>
      <c r="M195" s="40">
        <f t="shared" si="146"/>
        <v>0.09</v>
      </c>
      <c r="N195" s="40">
        <v>0</v>
      </c>
      <c r="O195" s="40">
        <v>0</v>
      </c>
      <c r="P195" s="40">
        <v>7.4999999999999997E-2</v>
      </c>
      <c r="Q195" s="40">
        <v>1.4999999999999999E-2</v>
      </c>
      <c r="R195" s="40">
        <f t="shared" si="147"/>
        <v>2.2950159999999997E-2</v>
      </c>
      <c r="S195" s="40">
        <f t="shared" si="148"/>
        <v>-2.2950159999999997E-2</v>
      </c>
      <c r="T195" s="21">
        <f t="shared" si="149"/>
        <v>-0.20318837972429607</v>
      </c>
      <c r="U195" s="40">
        <f t="shared" si="150"/>
        <v>0</v>
      </c>
      <c r="V195" s="21">
        <v>0</v>
      </c>
      <c r="W195" s="40">
        <f t="shared" si="151"/>
        <v>0</v>
      </c>
      <c r="X195" s="21">
        <v>0</v>
      </c>
      <c r="Y195" s="40">
        <f t="shared" si="152"/>
        <v>-1.9125133333333336E-2</v>
      </c>
      <c r="Z195" s="21">
        <f t="shared" si="156"/>
        <v>-0.20318837972429613</v>
      </c>
      <c r="AA195" s="40">
        <f t="shared" si="153"/>
        <v>-3.8250266666666616E-3</v>
      </c>
      <c r="AB195" s="21">
        <f t="shared" si="154"/>
        <v>-0.20318837972429588</v>
      </c>
      <c r="AC195" s="22" t="s">
        <v>34</v>
      </c>
      <c r="AK195" s="52"/>
      <c r="AL195" s="52"/>
    </row>
    <row r="196" spans="1:38" ht="31.5" outlineLevel="1" x14ac:dyDescent="0.25">
      <c r="A196" s="57" t="s">
        <v>316</v>
      </c>
      <c r="B196" s="77" t="s">
        <v>396</v>
      </c>
      <c r="C196" s="60" t="s">
        <v>397</v>
      </c>
      <c r="D196" s="39">
        <v>0.14838059999999997</v>
      </c>
      <c r="E196" s="55" t="s">
        <v>34</v>
      </c>
      <c r="F196" s="40">
        <v>0</v>
      </c>
      <c r="G196" s="39">
        <v>0.14838059999999997</v>
      </c>
      <c r="H196" s="40">
        <f t="shared" si="155"/>
        <v>0.14838059999999997</v>
      </c>
      <c r="I196" s="40">
        <v>0</v>
      </c>
      <c r="J196" s="40">
        <v>0</v>
      </c>
      <c r="K196" s="40">
        <v>0.1236505</v>
      </c>
      <c r="L196" s="40">
        <v>2.4730099999999977E-2</v>
      </c>
      <c r="M196" s="40">
        <f t="shared" si="146"/>
        <v>0.16800000000000001</v>
      </c>
      <c r="N196" s="40">
        <v>0</v>
      </c>
      <c r="O196" s="40">
        <v>0</v>
      </c>
      <c r="P196" s="40">
        <v>0.14000000000000001</v>
      </c>
      <c r="Q196" s="40">
        <v>2.8000000000000001E-2</v>
      </c>
      <c r="R196" s="40">
        <f t="shared" si="147"/>
        <v>-1.9619400000000037E-2</v>
      </c>
      <c r="S196" s="40">
        <f t="shared" si="148"/>
        <v>1.9619400000000037E-2</v>
      </c>
      <c r="T196" s="21">
        <f t="shared" si="149"/>
        <v>0.13222348474126699</v>
      </c>
      <c r="U196" s="40">
        <f t="shared" si="150"/>
        <v>0</v>
      </c>
      <c r="V196" s="21">
        <v>0</v>
      </c>
      <c r="W196" s="40">
        <f t="shared" si="151"/>
        <v>0</v>
      </c>
      <c r="X196" s="21">
        <v>0</v>
      </c>
      <c r="Y196" s="40">
        <f t="shared" si="152"/>
        <v>1.6349500000000017E-2</v>
      </c>
      <c r="Z196" s="21">
        <f t="shared" si="156"/>
        <v>0.13222348474126686</v>
      </c>
      <c r="AA196" s="40">
        <f t="shared" si="153"/>
        <v>3.2699000000000235E-3</v>
      </c>
      <c r="AB196" s="21">
        <f t="shared" si="154"/>
        <v>0.1322234847412678</v>
      </c>
      <c r="AC196" s="22" t="s">
        <v>324</v>
      </c>
      <c r="AK196" s="52"/>
      <c r="AL196" s="52"/>
    </row>
    <row r="197" spans="1:38" ht="31.5" outlineLevel="1" x14ac:dyDescent="0.25">
      <c r="A197" s="57" t="s">
        <v>316</v>
      </c>
      <c r="B197" s="77" t="s">
        <v>398</v>
      </c>
      <c r="C197" s="60" t="s">
        <v>399</v>
      </c>
      <c r="D197" s="39">
        <v>0.1224089</v>
      </c>
      <c r="E197" s="55" t="s">
        <v>34</v>
      </c>
      <c r="F197" s="40">
        <v>0</v>
      </c>
      <c r="G197" s="39">
        <v>0.1224089</v>
      </c>
      <c r="H197" s="40">
        <f t="shared" si="155"/>
        <v>0.1224089</v>
      </c>
      <c r="I197" s="40">
        <v>0</v>
      </c>
      <c r="J197" s="40">
        <v>0</v>
      </c>
      <c r="K197" s="40">
        <v>0.10200741666666667</v>
      </c>
      <c r="L197" s="40">
        <v>2.0401483333333331E-2</v>
      </c>
      <c r="M197" s="40">
        <f t="shared" si="146"/>
        <v>0.1008</v>
      </c>
      <c r="N197" s="40">
        <v>0</v>
      </c>
      <c r="O197" s="40">
        <v>0</v>
      </c>
      <c r="P197" s="40">
        <v>8.4000000000000005E-2</v>
      </c>
      <c r="Q197" s="40">
        <v>1.6799999999999995E-2</v>
      </c>
      <c r="R197" s="40">
        <f t="shared" si="147"/>
        <v>2.16089E-2</v>
      </c>
      <c r="S197" s="40">
        <f t="shared" si="148"/>
        <v>-2.16089E-2</v>
      </c>
      <c r="T197" s="21">
        <f t="shared" si="149"/>
        <v>-0.17653046469660294</v>
      </c>
      <c r="U197" s="40">
        <f t="shared" si="150"/>
        <v>0</v>
      </c>
      <c r="V197" s="21">
        <v>0</v>
      </c>
      <c r="W197" s="40">
        <f t="shared" si="151"/>
        <v>0</v>
      </c>
      <c r="X197" s="21">
        <v>0</v>
      </c>
      <c r="Y197" s="40">
        <f t="shared" si="152"/>
        <v>-1.8007416666666665E-2</v>
      </c>
      <c r="Z197" s="21">
        <f t="shared" si="156"/>
        <v>-0.17653046469660291</v>
      </c>
      <c r="AA197" s="40">
        <f t="shared" si="153"/>
        <v>-3.6014833333333357E-3</v>
      </c>
      <c r="AB197" s="21">
        <f t="shared" si="154"/>
        <v>-0.17653046469660308</v>
      </c>
      <c r="AC197" s="22" t="s">
        <v>34</v>
      </c>
      <c r="AK197" s="52"/>
      <c r="AL197" s="52"/>
    </row>
    <row r="198" spans="1:38" ht="31.5" outlineLevel="1" x14ac:dyDescent="0.25">
      <c r="A198" s="57" t="s">
        <v>316</v>
      </c>
      <c r="B198" s="77" t="s">
        <v>400</v>
      </c>
      <c r="C198" s="60" t="s">
        <v>401</v>
      </c>
      <c r="D198" s="39">
        <v>0.1224089</v>
      </c>
      <c r="E198" s="55" t="s">
        <v>34</v>
      </c>
      <c r="F198" s="40">
        <v>0</v>
      </c>
      <c r="G198" s="39">
        <v>0.1224089</v>
      </c>
      <c r="H198" s="40">
        <f t="shared" si="155"/>
        <v>0.1224089</v>
      </c>
      <c r="I198" s="40">
        <v>0</v>
      </c>
      <c r="J198" s="40">
        <v>0</v>
      </c>
      <c r="K198" s="40">
        <v>0.10200741666666667</v>
      </c>
      <c r="L198" s="40">
        <v>2.0401483333333331E-2</v>
      </c>
      <c r="M198" s="40">
        <f t="shared" si="146"/>
        <v>7.1999999999999995E-2</v>
      </c>
      <c r="N198" s="40">
        <v>0</v>
      </c>
      <c r="O198" s="40">
        <v>0</v>
      </c>
      <c r="P198" s="40">
        <v>0.06</v>
      </c>
      <c r="Q198" s="40">
        <v>1.2E-2</v>
      </c>
      <c r="R198" s="40">
        <f t="shared" si="147"/>
        <v>5.0408900000000006E-2</v>
      </c>
      <c r="S198" s="40">
        <f t="shared" si="148"/>
        <v>-5.0408900000000006E-2</v>
      </c>
      <c r="T198" s="21">
        <f t="shared" si="149"/>
        <v>-0.41180747478328789</v>
      </c>
      <c r="U198" s="40">
        <f t="shared" si="150"/>
        <v>0</v>
      </c>
      <c r="V198" s="21">
        <v>0</v>
      </c>
      <c r="W198" s="40">
        <f t="shared" si="151"/>
        <v>0</v>
      </c>
      <c r="X198" s="21">
        <v>0</v>
      </c>
      <c r="Y198" s="40">
        <f t="shared" si="152"/>
        <v>-4.2007416666666672E-2</v>
      </c>
      <c r="Z198" s="21">
        <f t="shared" si="156"/>
        <v>-0.41180747478328783</v>
      </c>
      <c r="AA198" s="40">
        <f t="shared" si="153"/>
        <v>-8.4014833333333309E-3</v>
      </c>
      <c r="AB198" s="21">
        <f t="shared" si="154"/>
        <v>-0.41180747478328772</v>
      </c>
      <c r="AC198" s="22" t="s">
        <v>34</v>
      </c>
      <c r="AK198" s="52"/>
      <c r="AL198" s="52"/>
    </row>
    <row r="199" spans="1:38" ht="31.5" outlineLevel="1" x14ac:dyDescent="0.25">
      <c r="A199" s="57" t="s">
        <v>316</v>
      </c>
      <c r="B199" s="77" t="s">
        <v>402</v>
      </c>
      <c r="C199" s="60" t="s">
        <v>403</v>
      </c>
      <c r="D199" s="39">
        <v>0.1224089</v>
      </c>
      <c r="E199" s="55" t="s">
        <v>34</v>
      </c>
      <c r="F199" s="40">
        <v>0</v>
      </c>
      <c r="G199" s="39">
        <v>0.1224089</v>
      </c>
      <c r="H199" s="40">
        <f t="shared" si="155"/>
        <v>0.1224089</v>
      </c>
      <c r="I199" s="40">
        <v>0</v>
      </c>
      <c r="J199" s="40">
        <v>0</v>
      </c>
      <c r="K199" s="40">
        <v>0.10200741666666667</v>
      </c>
      <c r="L199" s="40">
        <v>2.0401483333333331E-2</v>
      </c>
      <c r="M199" s="40">
        <f t="shared" si="146"/>
        <v>0.1008</v>
      </c>
      <c r="N199" s="40">
        <v>0</v>
      </c>
      <c r="O199" s="40">
        <v>0</v>
      </c>
      <c r="P199" s="40">
        <v>8.4000000000000005E-2</v>
      </c>
      <c r="Q199" s="40">
        <v>1.6799999999999995E-2</v>
      </c>
      <c r="R199" s="40">
        <f t="shared" si="147"/>
        <v>2.16089E-2</v>
      </c>
      <c r="S199" s="40">
        <f t="shared" si="148"/>
        <v>-2.16089E-2</v>
      </c>
      <c r="T199" s="21">
        <f t="shared" si="149"/>
        <v>-0.17653046469660294</v>
      </c>
      <c r="U199" s="40">
        <f t="shared" si="150"/>
        <v>0</v>
      </c>
      <c r="V199" s="21">
        <v>0</v>
      </c>
      <c r="W199" s="40">
        <f t="shared" si="151"/>
        <v>0</v>
      </c>
      <c r="X199" s="21">
        <v>0</v>
      </c>
      <c r="Y199" s="40">
        <f t="shared" si="152"/>
        <v>-1.8007416666666665E-2</v>
      </c>
      <c r="Z199" s="21">
        <f t="shared" si="156"/>
        <v>-0.17653046469660291</v>
      </c>
      <c r="AA199" s="40">
        <f t="shared" si="153"/>
        <v>-3.6014833333333357E-3</v>
      </c>
      <c r="AB199" s="21">
        <f t="shared" si="154"/>
        <v>-0.17653046469660308</v>
      </c>
      <c r="AC199" s="22" t="s">
        <v>34</v>
      </c>
      <c r="AK199" s="52"/>
      <c r="AL199" s="52"/>
    </row>
    <row r="200" spans="1:38" ht="47.25" outlineLevel="1" x14ac:dyDescent="0.25">
      <c r="A200" s="57" t="s">
        <v>316</v>
      </c>
      <c r="B200" s="77" t="s">
        <v>404</v>
      </c>
      <c r="C200" s="60" t="s">
        <v>405</v>
      </c>
      <c r="D200" s="39">
        <v>0.52984727999999992</v>
      </c>
      <c r="E200" s="55" t="s">
        <v>34</v>
      </c>
      <c r="F200" s="40">
        <v>0</v>
      </c>
      <c r="G200" s="39">
        <v>0.52984727999999992</v>
      </c>
      <c r="H200" s="40">
        <f t="shared" si="155"/>
        <v>0.52984727999999992</v>
      </c>
      <c r="I200" s="40">
        <v>0</v>
      </c>
      <c r="J200" s="40">
        <v>0</v>
      </c>
      <c r="K200" s="40">
        <v>0.44153940000000003</v>
      </c>
      <c r="L200" s="40">
        <v>8.8307879999999894E-2</v>
      </c>
      <c r="M200" s="40">
        <f t="shared" si="146"/>
        <v>0.55000199999999999</v>
      </c>
      <c r="N200" s="40">
        <v>0</v>
      </c>
      <c r="O200" s="40">
        <v>0</v>
      </c>
      <c r="P200" s="40">
        <v>0.45833499999999999</v>
      </c>
      <c r="Q200" s="40">
        <v>9.1666999999999971E-2</v>
      </c>
      <c r="R200" s="40">
        <f t="shared" si="147"/>
        <v>-2.015472000000007E-2</v>
      </c>
      <c r="S200" s="40">
        <f t="shared" si="148"/>
        <v>2.015472000000007E-2</v>
      </c>
      <c r="T200" s="21">
        <f t="shared" si="149"/>
        <v>3.8038734482132422E-2</v>
      </c>
      <c r="U200" s="40">
        <f t="shared" si="150"/>
        <v>0</v>
      </c>
      <c r="V200" s="21">
        <v>0</v>
      </c>
      <c r="W200" s="40">
        <f t="shared" si="151"/>
        <v>0</v>
      </c>
      <c r="X200" s="21">
        <v>0</v>
      </c>
      <c r="Y200" s="40">
        <f t="shared" si="152"/>
        <v>1.6795599999999966E-2</v>
      </c>
      <c r="Z200" s="21">
        <f t="shared" si="156"/>
        <v>3.8038734482132207E-2</v>
      </c>
      <c r="AA200" s="40">
        <f t="shared" si="153"/>
        <v>3.3591200000000765E-3</v>
      </c>
      <c r="AB200" s="21">
        <f t="shared" si="154"/>
        <v>3.8038734482133199E-2</v>
      </c>
      <c r="AC200" s="22" t="s">
        <v>324</v>
      </c>
      <c r="AK200" s="52"/>
      <c r="AL200" s="52"/>
    </row>
    <row r="201" spans="1:38" ht="31.5" outlineLevel="1" x14ac:dyDescent="0.25">
      <c r="A201" s="57" t="s">
        <v>316</v>
      </c>
      <c r="B201" s="77" t="s">
        <v>406</v>
      </c>
      <c r="C201" s="60" t="s">
        <v>407</v>
      </c>
      <c r="D201" s="39">
        <v>0.94574399999999992</v>
      </c>
      <c r="E201" s="55" t="s">
        <v>34</v>
      </c>
      <c r="F201" s="40">
        <v>0</v>
      </c>
      <c r="G201" s="39">
        <v>0.94574399999999992</v>
      </c>
      <c r="H201" s="40">
        <f t="shared" si="155"/>
        <v>0.94574399999999992</v>
      </c>
      <c r="I201" s="40">
        <v>0</v>
      </c>
      <c r="J201" s="40">
        <v>0</v>
      </c>
      <c r="K201" s="40">
        <v>0.78812000000000004</v>
      </c>
      <c r="L201" s="40">
        <v>0.15762399999999988</v>
      </c>
      <c r="M201" s="40">
        <f t="shared" si="146"/>
        <v>0.94295399999999985</v>
      </c>
      <c r="N201" s="40">
        <v>0</v>
      </c>
      <c r="O201" s="40">
        <v>0</v>
      </c>
      <c r="P201" s="40">
        <v>0.78579499999999991</v>
      </c>
      <c r="Q201" s="40">
        <v>0.15715899999999999</v>
      </c>
      <c r="R201" s="40">
        <f t="shared" si="147"/>
        <v>2.7900000000000702E-3</v>
      </c>
      <c r="S201" s="40">
        <f t="shared" si="148"/>
        <v>-2.7900000000000702E-3</v>
      </c>
      <c r="T201" s="21">
        <f t="shared" si="149"/>
        <v>-2.9500583667462551E-3</v>
      </c>
      <c r="U201" s="40">
        <f t="shared" si="150"/>
        <v>0</v>
      </c>
      <c r="V201" s="21">
        <v>0</v>
      </c>
      <c r="W201" s="40">
        <f t="shared" si="151"/>
        <v>0</v>
      </c>
      <c r="X201" s="21">
        <v>0</v>
      </c>
      <c r="Y201" s="40">
        <f t="shared" si="152"/>
        <v>-2.3250000000001325E-3</v>
      </c>
      <c r="Z201" s="21">
        <f t="shared" si="156"/>
        <v>-2.9500583667463488E-3</v>
      </c>
      <c r="AA201" s="40">
        <f t="shared" si="153"/>
        <v>-4.6499999999988217E-4</v>
      </c>
      <c r="AB201" s="21">
        <f t="shared" si="154"/>
        <v>-2.9500583667454354E-3</v>
      </c>
      <c r="AC201" s="22" t="s">
        <v>34</v>
      </c>
      <c r="AK201" s="52"/>
      <c r="AL201" s="52"/>
    </row>
    <row r="202" spans="1:38" ht="47.25" outlineLevel="1" x14ac:dyDescent="0.25">
      <c r="A202" s="57" t="s">
        <v>316</v>
      </c>
      <c r="B202" s="77" t="s">
        <v>408</v>
      </c>
      <c r="C202" s="60" t="s">
        <v>409</v>
      </c>
      <c r="D202" s="39">
        <v>0.84581728999999994</v>
      </c>
      <c r="E202" s="55" t="s">
        <v>34</v>
      </c>
      <c r="F202" s="40">
        <v>0</v>
      </c>
      <c r="G202" s="39">
        <v>0.84581728999999994</v>
      </c>
      <c r="H202" s="40">
        <f t="shared" si="155"/>
        <v>0.84581728999999994</v>
      </c>
      <c r="I202" s="40">
        <v>0</v>
      </c>
      <c r="J202" s="40">
        <v>0</v>
      </c>
      <c r="K202" s="40">
        <v>0.70484774166666675</v>
      </c>
      <c r="L202" s="40">
        <v>0.14096954833333319</v>
      </c>
      <c r="M202" s="40">
        <f t="shared" si="146"/>
        <v>0.87119172000000011</v>
      </c>
      <c r="N202" s="40">
        <v>0</v>
      </c>
      <c r="O202" s="40">
        <v>0</v>
      </c>
      <c r="P202" s="40">
        <v>0.72599310000000006</v>
      </c>
      <c r="Q202" s="40">
        <v>0.14519862</v>
      </c>
      <c r="R202" s="40">
        <f t="shared" si="147"/>
        <v>-2.537443000000017E-2</v>
      </c>
      <c r="S202" s="40">
        <f t="shared" si="148"/>
        <v>2.537443000000017E-2</v>
      </c>
      <c r="T202" s="21">
        <f t="shared" si="149"/>
        <v>2.9999895131016027E-2</v>
      </c>
      <c r="U202" s="40">
        <f t="shared" si="150"/>
        <v>0</v>
      </c>
      <c r="V202" s="21">
        <v>0</v>
      </c>
      <c r="W202" s="40">
        <f t="shared" si="151"/>
        <v>0</v>
      </c>
      <c r="X202" s="21">
        <v>0</v>
      </c>
      <c r="Y202" s="40">
        <f t="shared" si="152"/>
        <v>2.1145358333333308E-2</v>
      </c>
      <c r="Z202" s="21">
        <f t="shared" si="156"/>
        <v>2.9999895131015787E-2</v>
      </c>
      <c r="AA202" s="40">
        <f t="shared" si="153"/>
        <v>4.229071666666806E-3</v>
      </c>
      <c r="AB202" s="21">
        <f t="shared" si="154"/>
        <v>2.9999895131016842E-2</v>
      </c>
      <c r="AC202" s="22" t="s">
        <v>324</v>
      </c>
      <c r="AK202" s="52"/>
      <c r="AL202" s="52"/>
    </row>
    <row r="203" spans="1:38" ht="47.25" outlineLevel="1" x14ac:dyDescent="0.25">
      <c r="A203" s="57" t="s">
        <v>316</v>
      </c>
      <c r="B203" s="77" t="s">
        <v>410</v>
      </c>
      <c r="C203" s="60" t="s">
        <v>411</v>
      </c>
      <c r="D203" s="39">
        <v>0.84581728999999994</v>
      </c>
      <c r="E203" s="55" t="s">
        <v>34</v>
      </c>
      <c r="F203" s="40">
        <v>0</v>
      </c>
      <c r="G203" s="39">
        <v>0.84581728999999994</v>
      </c>
      <c r="H203" s="40">
        <f t="shared" si="155"/>
        <v>0.84581728999999994</v>
      </c>
      <c r="I203" s="40">
        <v>0</v>
      </c>
      <c r="J203" s="40">
        <v>0</v>
      </c>
      <c r="K203" s="40">
        <v>0.70484774166666675</v>
      </c>
      <c r="L203" s="40">
        <v>0.14096954833333319</v>
      </c>
      <c r="M203" s="40">
        <f t="shared" si="146"/>
        <v>0.87119172000000011</v>
      </c>
      <c r="N203" s="40">
        <v>0</v>
      </c>
      <c r="O203" s="40">
        <v>0</v>
      </c>
      <c r="P203" s="40">
        <v>0.72599310000000006</v>
      </c>
      <c r="Q203" s="40">
        <v>0.14519862</v>
      </c>
      <c r="R203" s="40">
        <f t="shared" si="147"/>
        <v>-2.537443000000017E-2</v>
      </c>
      <c r="S203" s="40">
        <f t="shared" si="148"/>
        <v>2.537443000000017E-2</v>
      </c>
      <c r="T203" s="21">
        <f t="shared" si="149"/>
        <v>2.9999895131016027E-2</v>
      </c>
      <c r="U203" s="40">
        <f t="shared" si="150"/>
        <v>0</v>
      </c>
      <c r="V203" s="21">
        <v>0</v>
      </c>
      <c r="W203" s="40">
        <f t="shared" si="151"/>
        <v>0</v>
      </c>
      <c r="X203" s="21">
        <v>0</v>
      </c>
      <c r="Y203" s="40">
        <f t="shared" si="152"/>
        <v>2.1145358333333308E-2</v>
      </c>
      <c r="Z203" s="21">
        <f t="shared" si="156"/>
        <v>2.9999895131015787E-2</v>
      </c>
      <c r="AA203" s="40">
        <f t="shared" si="153"/>
        <v>4.229071666666806E-3</v>
      </c>
      <c r="AB203" s="21">
        <f t="shared" si="154"/>
        <v>2.9999895131016842E-2</v>
      </c>
      <c r="AC203" s="22" t="s">
        <v>324</v>
      </c>
      <c r="AK203" s="52"/>
      <c r="AL203" s="52"/>
    </row>
    <row r="204" spans="1:38" ht="47.25" outlineLevel="1" x14ac:dyDescent="0.25">
      <c r="A204" s="57" t="s">
        <v>316</v>
      </c>
      <c r="B204" s="77" t="s">
        <v>412</v>
      </c>
      <c r="C204" s="60" t="s">
        <v>413</v>
      </c>
      <c r="D204" s="39">
        <v>0.31916523999999996</v>
      </c>
      <c r="E204" s="55" t="s">
        <v>34</v>
      </c>
      <c r="F204" s="40">
        <v>0</v>
      </c>
      <c r="G204" s="39">
        <v>0.31916523999999996</v>
      </c>
      <c r="H204" s="40">
        <f t="shared" si="155"/>
        <v>0.31916523999999996</v>
      </c>
      <c r="I204" s="40">
        <v>0</v>
      </c>
      <c r="J204" s="40">
        <v>0</v>
      </c>
      <c r="K204" s="40">
        <v>0.26597103333333333</v>
      </c>
      <c r="L204" s="40">
        <v>5.3194206666666632E-2</v>
      </c>
      <c r="M204" s="40">
        <f t="shared" si="146"/>
        <v>0.32854680000000003</v>
      </c>
      <c r="N204" s="40">
        <v>0</v>
      </c>
      <c r="O204" s="40">
        <v>0</v>
      </c>
      <c r="P204" s="40">
        <v>0.273789</v>
      </c>
      <c r="Q204" s="40">
        <v>5.475780000000003E-2</v>
      </c>
      <c r="R204" s="40">
        <f t="shared" si="147"/>
        <v>-9.3815600000000665E-3</v>
      </c>
      <c r="S204" s="40">
        <f t="shared" si="148"/>
        <v>9.3815600000000665E-3</v>
      </c>
      <c r="T204" s="21">
        <f t="shared" si="149"/>
        <v>2.9394053061668205E-2</v>
      </c>
      <c r="U204" s="40">
        <f t="shared" si="150"/>
        <v>0</v>
      </c>
      <c r="V204" s="21">
        <v>0</v>
      </c>
      <c r="W204" s="40">
        <f t="shared" si="151"/>
        <v>0</v>
      </c>
      <c r="X204" s="21">
        <v>0</v>
      </c>
      <c r="Y204" s="40">
        <f t="shared" si="152"/>
        <v>7.8179666666666758E-3</v>
      </c>
      <c r="Z204" s="21">
        <f t="shared" si="156"/>
        <v>2.9394053061668028E-2</v>
      </c>
      <c r="AA204" s="40">
        <f t="shared" si="153"/>
        <v>1.5635933333333976E-3</v>
      </c>
      <c r="AB204" s="21">
        <f t="shared" si="154"/>
        <v>2.9394053061669222E-2</v>
      </c>
      <c r="AC204" s="22" t="s">
        <v>324</v>
      </c>
      <c r="AK204" s="52"/>
      <c r="AL204" s="52"/>
    </row>
    <row r="205" spans="1:38" ht="47.25" outlineLevel="1" x14ac:dyDescent="0.25">
      <c r="A205" s="57" t="s">
        <v>316</v>
      </c>
      <c r="B205" s="77" t="s">
        <v>414</v>
      </c>
      <c r="C205" s="60" t="s">
        <v>415</v>
      </c>
      <c r="D205" s="39">
        <v>0.84581728999999994</v>
      </c>
      <c r="E205" s="55" t="s">
        <v>34</v>
      </c>
      <c r="F205" s="40">
        <v>0</v>
      </c>
      <c r="G205" s="39">
        <v>0.84581728999999994</v>
      </c>
      <c r="H205" s="40">
        <f t="shared" si="155"/>
        <v>0.84581728999999994</v>
      </c>
      <c r="I205" s="40">
        <v>0</v>
      </c>
      <c r="J205" s="40">
        <v>0</v>
      </c>
      <c r="K205" s="40">
        <v>0.70484774166666675</v>
      </c>
      <c r="L205" s="40">
        <v>0.14096954833333319</v>
      </c>
      <c r="M205" s="40">
        <f t="shared" si="146"/>
        <v>0.87119172000000011</v>
      </c>
      <c r="N205" s="40">
        <v>0</v>
      </c>
      <c r="O205" s="40">
        <v>0</v>
      </c>
      <c r="P205" s="40">
        <v>0.72599310000000006</v>
      </c>
      <c r="Q205" s="40">
        <v>0.14519862</v>
      </c>
      <c r="R205" s="40">
        <f t="shared" si="147"/>
        <v>-2.537443000000017E-2</v>
      </c>
      <c r="S205" s="40">
        <f t="shared" si="148"/>
        <v>2.537443000000017E-2</v>
      </c>
      <c r="T205" s="21">
        <f t="shared" si="149"/>
        <v>2.9999895131016027E-2</v>
      </c>
      <c r="U205" s="40">
        <f t="shared" si="150"/>
        <v>0</v>
      </c>
      <c r="V205" s="21">
        <v>0</v>
      </c>
      <c r="W205" s="40">
        <f t="shared" si="151"/>
        <v>0</v>
      </c>
      <c r="X205" s="21">
        <v>0</v>
      </c>
      <c r="Y205" s="40">
        <f t="shared" si="152"/>
        <v>2.1145358333333308E-2</v>
      </c>
      <c r="Z205" s="21">
        <f t="shared" si="156"/>
        <v>2.9999895131015787E-2</v>
      </c>
      <c r="AA205" s="40">
        <f t="shared" si="153"/>
        <v>4.229071666666806E-3</v>
      </c>
      <c r="AB205" s="21">
        <f t="shared" si="154"/>
        <v>2.9999895131016842E-2</v>
      </c>
      <c r="AC205" s="22" t="s">
        <v>324</v>
      </c>
      <c r="AK205" s="52"/>
      <c r="AL205" s="52"/>
    </row>
    <row r="206" spans="1:38" ht="31.5" outlineLevel="1" x14ac:dyDescent="0.25">
      <c r="A206" s="57" t="s">
        <v>316</v>
      </c>
      <c r="B206" s="77" t="s">
        <v>416</v>
      </c>
      <c r="C206" s="60" t="s">
        <v>417</v>
      </c>
      <c r="D206" s="39">
        <v>0.28000000000000003</v>
      </c>
      <c r="E206" s="55" t="s">
        <v>34</v>
      </c>
      <c r="F206" s="40">
        <v>0</v>
      </c>
      <c r="G206" s="39">
        <v>0.28000000000000003</v>
      </c>
      <c r="H206" s="40">
        <f t="shared" si="155"/>
        <v>0.28000000000000003</v>
      </c>
      <c r="I206" s="40">
        <v>0</v>
      </c>
      <c r="J206" s="40">
        <v>0</v>
      </c>
      <c r="K206" s="40">
        <v>0.23333333333333334</v>
      </c>
      <c r="L206" s="40">
        <v>4.666666666666669E-2</v>
      </c>
      <c r="M206" s="40">
        <f t="shared" si="146"/>
        <v>0.27999999999999997</v>
      </c>
      <c r="N206" s="40">
        <v>0</v>
      </c>
      <c r="O206" s="40">
        <v>0</v>
      </c>
      <c r="P206" s="40">
        <v>0.23333332999999998</v>
      </c>
      <c r="Q206" s="40">
        <v>4.6666670000000007E-2</v>
      </c>
      <c r="R206" s="40">
        <f t="shared" si="147"/>
        <v>0</v>
      </c>
      <c r="S206" s="40">
        <f t="shared" si="148"/>
        <v>0</v>
      </c>
      <c r="T206" s="21">
        <f t="shared" si="149"/>
        <v>0</v>
      </c>
      <c r="U206" s="40">
        <f t="shared" si="150"/>
        <v>0</v>
      </c>
      <c r="V206" s="21">
        <v>0</v>
      </c>
      <c r="W206" s="40">
        <f t="shared" si="151"/>
        <v>0</v>
      </c>
      <c r="X206" s="21">
        <v>0</v>
      </c>
      <c r="Y206" s="40">
        <f t="shared" si="152"/>
        <v>-3.3333333593343895E-9</v>
      </c>
      <c r="Z206" s="21">
        <f t="shared" si="156"/>
        <v>-1.4285714397147383E-8</v>
      </c>
      <c r="AA206" s="40">
        <f t="shared" si="153"/>
        <v>3.333333317701026E-9</v>
      </c>
      <c r="AB206" s="21">
        <f t="shared" si="154"/>
        <v>7.1428571093593385E-8</v>
      </c>
      <c r="AC206" s="22" t="s">
        <v>34</v>
      </c>
      <c r="AK206" s="52"/>
      <c r="AL206" s="52"/>
    </row>
    <row r="207" spans="1:38" ht="47.25" outlineLevel="1" x14ac:dyDescent="0.25">
      <c r="A207" s="57" t="s">
        <v>316</v>
      </c>
      <c r="B207" s="77" t="s">
        <v>418</v>
      </c>
      <c r="C207" s="60" t="s">
        <v>419</v>
      </c>
      <c r="D207" s="39">
        <v>3.8389740000000003</v>
      </c>
      <c r="E207" s="55" t="s">
        <v>34</v>
      </c>
      <c r="F207" s="40">
        <v>0</v>
      </c>
      <c r="G207" s="39">
        <v>3.8389740000000003</v>
      </c>
      <c r="H207" s="40">
        <f t="shared" si="155"/>
        <v>3.8389740000000003</v>
      </c>
      <c r="I207" s="40">
        <v>0</v>
      </c>
      <c r="J207" s="40">
        <v>0</v>
      </c>
      <c r="K207" s="40">
        <v>3.1991450000000006</v>
      </c>
      <c r="L207" s="40">
        <v>0.63982899999999976</v>
      </c>
      <c r="M207" s="40">
        <f t="shared" si="146"/>
        <v>0</v>
      </c>
      <c r="N207" s="40">
        <v>0</v>
      </c>
      <c r="O207" s="40">
        <v>0</v>
      </c>
      <c r="P207" s="40">
        <v>0</v>
      </c>
      <c r="Q207" s="40">
        <v>0</v>
      </c>
      <c r="R207" s="40">
        <f t="shared" si="147"/>
        <v>3.8389740000000003</v>
      </c>
      <c r="S207" s="40">
        <f t="shared" si="148"/>
        <v>-3.8389740000000003</v>
      </c>
      <c r="T207" s="21">
        <f t="shared" si="149"/>
        <v>-1</v>
      </c>
      <c r="U207" s="40">
        <f t="shared" si="150"/>
        <v>0</v>
      </c>
      <c r="V207" s="21">
        <v>0</v>
      </c>
      <c r="W207" s="40">
        <f t="shared" si="151"/>
        <v>0</v>
      </c>
      <c r="X207" s="21">
        <v>0</v>
      </c>
      <c r="Y207" s="40">
        <f t="shared" si="152"/>
        <v>-3.1991450000000006</v>
      </c>
      <c r="Z207" s="21">
        <f t="shared" si="156"/>
        <v>-1</v>
      </c>
      <c r="AA207" s="40">
        <f t="shared" si="153"/>
        <v>-0.63982899999999976</v>
      </c>
      <c r="AB207" s="21">
        <f t="shared" si="154"/>
        <v>-1</v>
      </c>
      <c r="AC207" s="22" t="s">
        <v>34</v>
      </c>
      <c r="AK207" s="52"/>
      <c r="AL207" s="52"/>
    </row>
    <row r="208" spans="1:38" ht="31.5" outlineLevel="1" x14ac:dyDescent="0.25">
      <c r="A208" s="57" t="s">
        <v>316</v>
      </c>
      <c r="B208" s="77" t="s">
        <v>420</v>
      </c>
      <c r="C208" s="60" t="s">
        <v>421</v>
      </c>
      <c r="D208" s="39">
        <v>0.3348486</v>
      </c>
      <c r="E208" s="55" t="s">
        <v>34</v>
      </c>
      <c r="F208" s="40">
        <v>0</v>
      </c>
      <c r="G208" s="39">
        <v>0.3348486</v>
      </c>
      <c r="H208" s="40">
        <f t="shared" si="155"/>
        <v>0.3348486</v>
      </c>
      <c r="I208" s="40">
        <v>0</v>
      </c>
      <c r="J208" s="40">
        <v>0</v>
      </c>
      <c r="K208" s="40">
        <v>0.27904050000000002</v>
      </c>
      <c r="L208" s="40">
        <v>5.5808099999999972E-2</v>
      </c>
      <c r="M208" s="40">
        <f t="shared" si="146"/>
        <v>0.31919999999999998</v>
      </c>
      <c r="N208" s="40">
        <v>0</v>
      </c>
      <c r="O208" s="40">
        <v>0</v>
      </c>
      <c r="P208" s="40">
        <v>0.26600000000000001</v>
      </c>
      <c r="Q208" s="40">
        <v>5.319999999999999E-2</v>
      </c>
      <c r="R208" s="40">
        <f t="shared" si="147"/>
        <v>1.5648600000000012E-2</v>
      </c>
      <c r="S208" s="40">
        <f t="shared" si="148"/>
        <v>-1.5648600000000012E-2</v>
      </c>
      <c r="T208" s="21">
        <f t="shared" si="149"/>
        <v>-4.6733359494410348E-2</v>
      </c>
      <c r="U208" s="40">
        <f t="shared" si="150"/>
        <v>0</v>
      </c>
      <c r="V208" s="21">
        <v>0</v>
      </c>
      <c r="W208" s="40">
        <f t="shared" si="151"/>
        <v>0</v>
      </c>
      <c r="X208" s="21">
        <v>0</v>
      </c>
      <c r="Y208" s="40">
        <f t="shared" si="152"/>
        <v>-1.304050000000001E-2</v>
      </c>
      <c r="Z208" s="21">
        <f t="shared" si="156"/>
        <v>-4.6733359494410341E-2</v>
      </c>
      <c r="AA208" s="40">
        <f t="shared" si="153"/>
        <v>-2.6080999999999813E-3</v>
      </c>
      <c r="AB208" s="21">
        <f t="shared" si="154"/>
        <v>-4.6733359494410001E-2</v>
      </c>
      <c r="AC208" s="22" t="s">
        <v>34</v>
      </c>
      <c r="AK208" s="52"/>
      <c r="AL208" s="52"/>
    </row>
    <row r="209" spans="1:38" ht="47.25" outlineLevel="1" x14ac:dyDescent="0.25">
      <c r="A209" s="57" t="s">
        <v>316</v>
      </c>
      <c r="B209" s="77" t="s">
        <v>422</v>
      </c>
      <c r="C209" s="60" t="s">
        <v>423</v>
      </c>
      <c r="D209" s="39">
        <v>0.48585590000000001</v>
      </c>
      <c r="E209" s="55" t="s">
        <v>34</v>
      </c>
      <c r="F209" s="40">
        <v>0</v>
      </c>
      <c r="G209" s="39">
        <v>0.48585590000000001</v>
      </c>
      <c r="H209" s="40">
        <f t="shared" si="155"/>
        <v>0.48585590000000001</v>
      </c>
      <c r="I209" s="40">
        <v>0</v>
      </c>
      <c r="J209" s="40">
        <v>0</v>
      </c>
      <c r="K209" s="40">
        <v>0.40487991666666673</v>
      </c>
      <c r="L209" s="40">
        <v>8.0975983333333279E-2</v>
      </c>
      <c r="M209" s="40">
        <f t="shared" si="146"/>
        <v>0.38519999999999999</v>
      </c>
      <c r="N209" s="40">
        <v>0</v>
      </c>
      <c r="O209" s="40">
        <v>0</v>
      </c>
      <c r="P209" s="40">
        <v>0.32100000000000001</v>
      </c>
      <c r="Q209" s="40">
        <v>6.4199999999999993E-2</v>
      </c>
      <c r="R209" s="40">
        <f t="shared" si="147"/>
        <v>0.10065590000000002</v>
      </c>
      <c r="S209" s="40">
        <f t="shared" si="148"/>
        <v>-0.10065590000000002</v>
      </c>
      <c r="T209" s="21">
        <f t="shared" si="149"/>
        <v>-0.20717233237262328</v>
      </c>
      <c r="U209" s="40">
        <f t="shared" si="150"/>
        <v>0</v>
      </c>
      <c r="V209" s="21">
        <v>0</v>
      </c>
      <c r="W209" s="40">
        <f t="shared" si="151"/>
        <v>0</v>
      </c>
      <c r="X209" s="21">
        <v>0</v>
      </c>
      <c r="Y209" s="40">
        <f t="shared" si="152"/>
        <v>-8.3879916666666721E-2</v>
      </c>
      <c r="Z209" s="21">
        <f t="shared" si="156"/>
        <v>-0.20717233237262334</v>
      </c>
      <c r="AA209" s="40">
        <f t="shared" si="153"/>
        <v>-1.6775983333333286E-2</v>
      </c>
      <c r="AB209" s="21">
        <f t="shared" si="154"/>
        <v>-0.20717233237262278</v>
      </c>
      <c r="AC209" s="22" t="s">
        <v>34</v>
      </c>
      <c r="AK209" s="52"/>
      <c r="AL209" s="52"/>
    </row>
    <row r="210" spans="1:38" ht="31.5" outlineLevel="1" x14ac:dyDescent="0.25">
      <c r="A210" s="57" t="s">
        <v>316</v>
      </c>
      <c r="B210" s="77" t="s">
        <v>424</v>
      </c>
      <c r="C210" s="60" t="s">
        <v>425</v>
      </c>
      <c r="D210" s="39">
        <v>0.1028</v>
      </c>
      <c r="E210" s="55" t="s">
        <v>34</v>
      </c>
      <c r="F210" s="40">
        <v>0</v>
      </c>
      <c r="G210" s="39">
        <v>0.1028</v>
      </c>
      <c r="H210" s="40">
        <f t="shared" si="155"/>
        <v>0.1028</v>
      </c>
      <c r="I210" s="40">
        <v>0</v>
      </c>
      <c r="J210" s="40">
        <v>0</v>
      </c>
      <c r="K210" s="40">
        <v>8.5666666666666669E-2</v>
      </c>
      <c r="L210" s="40">
        <v>1.7133333333333334E-2</v>
      </c>
      <c r="M210" s="40">
        <f t="shared" si="146"/>
        <v>0.1028</v>
      </c>
      <c r="N210" s="40">
        <v>0</v>
      </c>
      <c r="O210" s="40">
        <v>0</v>
      </c>
      <c r="P210" s="40">
        <v>8.566667E-2</v>
      </c>
      <c r="Q210" s="40">
        <v>1.7133330000000002E-2</v>
      </c>
      <c r="R210" s="40">
        <f t="shared" si="147"/>
        <v>0</v>
      </c>
      <c r="S210" s="40">
        <f t="shared" si="148"/>
        <v>0</v>
      </c>
      <c r="T210" s="21">
        <f t="shared" si="149"/>
        <v>0</v>
      </c>
      <c r="U210" s="40">
        <f t="shared" si="150"/>
        <v>0</v>
      </c>
      <c r="V210" s="21">
        <v>0</v>
      </c>
      <c r="W210" s="40">
        <f t="shared" si="151"/>
        <v>0</v>
      </c>
      <c r="X210" s="21">
        <v>0</v>
      </c>
      <c r="Y210" s="40">
        <f t="shared" si="152"/>
        <v>3.3333333315788138E-9</v>
      </c>
      <c r="Z210" s="21">
        <f t="shared" si="156"/>
        <v>3.8910505816095103E-8</v>
      </c>
      <c r="AA210" s="40">
        <f t="shared" si="153"/>
        <v>-3.3333333315788138E-9</v>
      </c>
      <c r="AB210" s="21">
        <f t="shared" si="154"/>
        <v>-1.9455252908047551E-7</v>
      </c>
      <c r="AC210" s="22" t="s">
        <v>34</v>
      </c>
      <c r="AK210" s="52"/>
      <c r="AL210" s="52"/>
    </row>
    <row r="211" spans="1:38" ht="31.5" outlineLevel="1" x14ac:dyDescent="0.25">
      <c r="A211" s="57" t="s">
        <v>316</v>
      </c>
      <c r="B211" s="77" t="s">
        <v>426</v>
      </c>
      <c r="C211" s="60" t="s">
        <v>427</v>
      </c>
      <c r="D211" s="39">
        <v>1.3841889599999999</v>
      </c>
      <c r="E211" s="55" t="s">
        <v>34</v>
      </c>
      <c r="F211" s="40">
        <v>0</v>
      </c>
      <c r="G211" s="39">
        <v>1.3841889599999999</v>
      </c>
      <c r="H211" s="40">
        <f t="shared" si="155"/>
        <v>0.68053560000000002</v>
      </c>
      <c r="I211" s="40">
        <v>0</v>
      </c>
      <c r="J211" s="40">
        <v>0</v>
      </c>
      <c r="K211" s="40">
        <v>0.56711300000000009</v>
      </c>
      <c r="L211" s="40">
        <v>0.11342259999999993</v>
      </c>
      <c r="M211" s="40">
        <f t="shared" si="146"/>
        <v>0.66</v>
      </c>
      <c r="N211" s="40">
        <v>0</v>
      </c>
      <c r="O211" s="40">
        <v>0</v>
      </c>
      <c r="P211" s="40">
        <v>0.55000000000000004</v>
      </c>
      <c r="Q211" s="40">
        <v>0.11</v>
      </c>
      <c r="R211" s="40">
        <f t="shared" si="147"/>
        <v>0.72418895999999988</v>
      </c>
      <c r="S211" s="40">
        <f t="shared" si="148"/>
        <v>-2.0535599999999987E-2</v>
      </c>
      <c r="T211" s="21">
        <f t="shared" si="149"/>
        <v>-3.0175644007455284E-2</v>
      </c>
      <c r="U211" s="40">
        <f t="shared" si="150"/>
        <v>0</v>
      </c>
      <c r="V211" s="21">
        <v>0</v>
      </c>
      <c r="W211" s="40">
        <f t="shared" si="151"/>
        <v>0</v>
      </c>
      <c r="X211" s="21">
        <v>0</v>
      </c>
      <c r="Y211" s="40">
        <f t="shared" si="152"/>
        <v>-1.7113000000000045E-2</v>
      </c>
      <c r="Z211" s="21">
        <f t="shared" si="156"/>
        <v>-3.0175644007455378E-2</v>
      </c>
      <c r="AA211" s="40">
        <f t="shared" si="153"/>
        <v>-3.4225999999999285E-3</v>
      </c>
      <c r="AB211" s="21">
        <f t="shared" si="154"/>
        <v>-3.0175644007454691E-2</v>
      </c>
      <c r="AC211" s="22" t="s">
        <v>34</v>
      </c>
      <c r="AK211" s="52"/>
      <c r="AL211" s="52"/>
    </row>
    <row r="212" spans="1:38" ht="31.5" outlineLevel="1" x14ac:dyDescent="0.25">
      <c r="A212" s="57" t="s">
        <v>316</v>
      </c>
      <c r="B212" s="77" t="s">
        <v>428</v>
      </c>
      <c r="C212" s="60" t="s">
        <v>429</v>
      </c>
      <c r="D212" s="39">
        <v>0.65462334</v>
      </c>
      <c r="E212" s="55" t="s">
        <v>34</v>
      </c>
      <c r="F212" s="40">
        <v>0</v>
      </c>
      <c r="G212" s="39">
        <v>0.65462334</v>
      </c>
      <c r="H212" s="40">
        <f t="shared" si="155"/>
        <v>0.65462334</v>
      </c>
      <c r="I212" s="40">
        <v>0</v>
      </c>
      <c r="J212" s="40">
        <v>0</v>
      </c>
      <c r="K212" s="40">
        <v>0.54551945000000002</v>
      </c>
      <c r="L212" s="40">
        <v>0.10910388999999998</v>
      </c>
      <c r="M212" s="40">
        <f t="shared" si="146"/>
        <v>0.67547999999999997</v>
      </c>
      <c r="N212" s="40">
        <v>0</v>
      </c>
      <c r="O212" s="40">
        <v>0</v>
      </c>
      <c r="P212" s="40">
        <v>0.56289999999999996</v>
      </c>
      <c r="Q212" s="40">
        <v>0.11258000000000004</v>
      </c>
      <c r="R212" s="40">
        <f t="shared" si="147"/>
        <v>-2.0856659999999971E-2</v>
      </c>
      <c r="S212" s="40">
        <f t="shared" si="148"/>
        <v>2.0856659999999971E-2</v>
      </c>
      <c r="T212" s="21">
        <f t="shared" si="149"/>
        <v>3.1860550526658538E-2</v>
      </c>
      <c r="U212" s="40">
        <f t="shared" si="150"/>
        <v>0</v>
      </c>
      <c r="V212" s="21">
        <v>0</v>
      </c>
      <c r="W212" s="40">
        <f t="shared" si="151"/>
        <v>0</v>
      </c>
      <c r="X212" s="21">
        <v>0</v>
      </c>
      <c r="Y212" s="40">
        <f t="shared" si="152"/>
        <v>1.7380549999999939E-2</v>
      </c>
      <c r="Z212" s="21">
        <f t="shared" si="156"/>
        <v>3.1860550526658468E-2</v>
      </c>
      <c r="AA212" s="40">
        <f t="shared" si="153"/>
        <v>3.47611000000006E-3</v>
      </c>
      <c r="AB212" s="21">
        <f t="shared" si="154"/>
        <v>3.1860550526659134E-2</v>
      </c>
      <c r="AC212" s="22" t="s">
        <v>324</v>
      </c>
      <c r="AK212" s="52"/>
      <c r="AL212" s="52"/>
    </row>
    <row r="213" spans="1:38" ht="31.5" outlineLevel="1" x14ac:dyDescent="0.25">
      <c r="A213" s="57" t="s">
        <v>316</v>
      </c>
      <c r="B213" s="77" t="s">
        <v>430</v>
      </c>
      <c r="C213" s="60" t="s">
        <v>431</v>
      </c>
      <c r="D213" s="39">
        <v>7.4241559999999998E-2</v>
      </c>
      <c r="E213" s="55" t="s">
        <v>34</v>
      </c>
      <c r="F213" s="40">
        <v>0</v>
      </c>
      <c r="G213" s="39">
        <v>7.4241559999999998E-2</v>
      </c>
      <c r="H213" s="40">
        <f t="shared" si="155"/>
        <v>7.4241559999999998E-2</v>
      </c>
      <c r="I213" s="40">
        <v>0</v>
      </c>
      <c r="J213" s="40">
        <v>0</v>
      </c>
      <c r="K213" s="40">
        <v>6.1867966666666663E-2</v>
      </c>
      <c r="L213" s="40">
        <v>1.2373593333333335E-2</v>
      </c>
      <c r="M213" s="40">
        <f t="shared" si="146"/>
        <v>8.0400000000000013E-2</v>
      </c>
      <c r="N213" s="40">
        <v>0</v>
      </c>
      <c r="O213" s="40">
        <v>0</v>
      </c>
      <c r="P213" s="40">
        <v>6.7000000000000004E-2</v>
      </c>
      <c r="Q213" s="40">
        <v>1.3400000000000006E-2</v>
      </c>
      <c r="R213" s="40">
        <f t="shared" si="147"/>
        <v>-6.158440000000015E-3</v>
      </c>
      <c r="S213" s="40">
        <f t="shared" si="148"/>
        <v>6.158440000000015E-3</v>
      </c>
      <c r="T213" s="21">
        <f t="shared" si="149"/>
        <v>8.2951381948332112E-2</v>
      </c>
      <c r="U213" s="40">
        <f t="shared" si="150"/>
        <v>0</v>
      </c>
      <c r="V213" s="21">
        <v>0</v>
      </c>
      <c r="W213" s="40">
        <f t="shared" si="151"/>
        <v>0</v>
      </c>
      <c r="X213" s="21">
        <v>0</v>
      </c>
      <c r="Y213" s="40">
        <f t="shared" si="152"/>
        <v>5.1320333333333412E-3</v>
      </c>
      <c r="Z213" s="21">
        <f t="shared" si="156"/>
        <v>8.2951381948332042E-2</v>
      </c>
      <c r="AA213" s="40">
        <f t="shared" si="153"/>
        <v>1.0264066666666703E-3</v>
      </c>
      <c r="AB213" s="21">
        <f t="shared" si="154"/>
        <v>8.2951381948332181E-2</v>
      </c>
      <c r="AC213" s="22" t="s">
        <v>324</v>
      </c>
      <c r="AK213" s="52"/>
      <c r="AL213" s="52"/>
    </row>
    <row r="214" spans="1:38" ht="31.5" outlineLevel="1" x14ac:dyDescent="0.25">
      <c r="A214" s="57" t="s">
        <v>316</v>
      </c>
      <c r="B214" s="77" t="s">
        <v>432</v>
      </c>
      <c r="C214" s="60" t="s">
        <v>433</v>
      </c>
      <c r="D214" s="39">
        <v>0.1082282</v>
      </c>
      <c r="E214" s="55" t="s">
        <v>34</v>
      </c>
      <c r="F214" s="40">
        <v>0</v>
      </c>
      <c r="G214" s="39">
        <v>0.1082282</v>
      </c>
      <c r="H214" s="40">
        <f t="shared" si="155"/>
        <v>0.1082282</v>
      </c>
      <c r="I214" s="40">
        <v>0</v>
      </c>
      <c r="J214" s="40">
        <v>0</v>
      </c>
      <c r="K214" s="40">
        <v>9.0190166666666668E-2</v>
      </c>
      <c r="L214" s="40">
        <v>1.8038033333333328E-2</v>
      </c>
      <c r="M214" s="40">
        <f t="shared" si="146"/>
        <v>0.126084</v>
      </c>
      <c r="N214" s="40">
        <v>0</v>
      </c>
      <c r="O214" s="40">
        <v>0</v>
      </c>
      <c r="P214" s="40">
        <v>0.10507</v>
      </c>
      <c r="Q214" s="40">
        <v>2.1014000000000008E-2</v>
      </c>
      <c r="R214" s="40">
        <f t="shared" si="147"/>
        <v>-1.7855800000000005E-2</v>
      </c>
      <c r="S214" s="40">
        <f t="shared" si="148"/>
        <v>1.7855800000000005E-2</v>
      </c>
      <c r="T214" s="21">
        <f t="shared" si="149"/>
        <v>0.16498287876911938</v>
      </c>
      <c r="U214" s="40">
        <f t="shared" si="150"/>
        <v>0</v>
      </c>
      <c r="V214" s="21">
        <v>0</v>
      </c>
      <c r="W214" s="40">
        <f t="shared" si="151"/>
        <v>0</v>
      </c>
      <c r="X214" s="21">
        <v>0</v>
      </c>
      <c r="Y214" s="40">
        <f t="shared" si="152"/>
        <v>1.4879833333333328E-2</v>
      </c>
      <c r="Z214" s="21">
        <f t="shared" si="156"/>
        <v>0.16498287876911927</v>
      </c>
      <c r="AA214" s="40">
        <f t="shared" si="153"/>
        <v>2.9759666666666802E-3</v>
      </c>
      <c r="AB214" s="21">
        <f t="shared" si="154"/>
        <v>0.16498287876912013</v>
      </c>
      <c r="AC214" s="22" t="s">
        <v>324</v>
      </c>
      <c r="AK214" s="52"/>
      <c r="AL214" s="52"/>
    </row>
    <row r="215" spans="1:38" ht="31.5" outlineLevel="1" x14ac:dyDescent="0.25">
      <c r="A215" s="57" t="s">
        <v>316</v>
      </c>
      <c r="B215" s="77" t="s">
        <v>434</v>
      </c>
      <c r="C215" s="60" t="s">
        <v>435</v>
      </c>
      <c r="D215" s="39">
        <v>0.16147210000000001</v>
      </c>
      <c r="E215" s="55" t="s">
        <v>34</v>
      </c>
      <c r="F215" s="40">
        <v>0</v>
      </c>
      <c r="G215" s="39">
        <v>0.16147210000000001</v>
      </c>
      <c r="H215" s="40">
        <f t="shared" si="155"/>
        <v>0.16147210000000001</v>
      </c>
      <c r="I215" s="40">
        <v>0</v>
      </c>
      <c r="J215" s="40">
        <v>0</v>
      </c>
      <c r="K215" s="40">
        <v>0.13456008333333336</v>
      </c>
      <c r="L215" s="40">
        <v>2.6912016666666649E-2</v>
      </c>
      <c r="M215" s="40">
        <f t="shared" si="146"/>
        <v>0.15959999999999999</v>
      </c>
      <c r="N215" s="40">
        <v>0</v>
      </c>
      <c r="O215" s="40">
        <v>0</v>
      </c>
      <c r="P215" s="40">
        <v>0.13300000000000001</v>
      </c>
      <c r="Q215" s="40">
        <v>2.6599999999999995E-2</v>
      </c>
      <c r="R215" s="40">
        <f t="shared" si="147"/>
        <v>1.8721000000000154E-3</v>
      </c>
      <c r="S215" s="40">
        <f t="shared" si="148"/>
        <v>-1.8721000000000154E-3</v>
      </c>
      <c r="T215" s="21">
        <f t="shared" si="149"/>
        <v>-1.1593953382658772E-2</v>
      </c>
      <c r="U215" s="40">
        <f t="shared" si="150"/>
        <v>0</v>
      </c>
      <c r="V215" s="21">
        <v>0</v>
      </c>
      <c r="W215" s="40">
        <f t="shared" si="151"/>
        <v>0</v>
      </c>
      <c r="X215" s="21">
        <v>0</v>
      </c>
      <c r="Y215" s="40">
        <f t="shared" si="152"/>
        <v>-1.5600833333333508E-3</v>
      </c>
      <c r="Z215" s="21">
        <f t="shared" si="156"/>
        <v>-1.1593953382658805E-2</v>
      </c>
      <c r="AA215" s="40">
        <f t="shared" si="153"/>
        <v>-3.120166666666542E-4</v>
      </c>
      <c r="AB215" s="21">
        <f t="shared" si="154"/>
        <v>-1.159395338265822E-2</v>
      </c>
      <c r="AC215" s="22" t="s">
        <v>34</v>
      </c>
      <c r="AK215" s="52"/>
      <c r="AL215" s="52"/>
    </row>
    <row r="216" spans="1:38" ht="31.5" outlineLevel="1" x14ac:dyDescent="0.25">
      <c r="A216" s="57" t="s">
        <v>316</v>
      </c>
      <c r="B216" s="77" t="s">
        <v>436</v>
      </c>
      <c r="C216" s="60" t="s">
        <v>437</v>
      </c>
      <c r="D216" s="39">
        <v>0.21510673999999999</v>
      </c>
      <c r="E216" s="55" t="s">
        <v>34</v>
      </c>
      <c r="F216" s="40">
        <v>0</v>
      </c>
      <c r="G216" s="39">
        <v>0.21510673999999999</v>
      </c>
      <c r="H216" s="40">
        <f t="shared" si="155"/>
        <v>0.21510673999999999</v>
      </c>
      <c r="I216" s="40">
        <v>0</v>
      </c>
      <c r="J216" s="40">
        <v>0</v>
      </c>
      <c r="K216" s="40">
        <v>0.17925561666666667</v>
      </c>
      <c r="L216" s="40">
        <v>3.5851123333333318E-2</v>
      </c>
      <c r="M216" s="40">
        <f t="shared" si="146"/>
        <v>0.26400000000000001</v>
      </c>
      <c r="N216" s="40">
        <v>0</v>
      </c>
      <c r="O216" s="40">
        <v>0</v>
      </c>
      <c r="P216" s="40">
        <v>0.22</v>
      </c>
      <c r="Q216" s="40">
        <v>4.3999999999999997E-2</v>
      </c>
      <c r="R216" s="40">
        <f t="shared" si="147"/>
        <v>-4.8893260000000022E-2</v>
      </c>
      <c r="S216" s="40">
        <f t="shared" si="148"/>
        <v>4.8893260000000022E-2</v>
      </c>
      <c r="T216" s="21">
        <f t="shared" si="149"/>
        <v>0.22729766626559458</v>
      </c>
      <c r="U216" s="40">
        <f t="shared" si="150"/>
        <v>0</v>
      </c>
      <c r="V216" s="21">
        <v>0</v>
      </c>
      <c r="W216" s="40">
        <f t="shared" si="151"/>
        <v>0</v>
      </c>
      <c r="X216" s="21">
        <v>0</v>
      </c>
      <c r="Y216" s="40">
        <f t="shared" si="152"/>
        <v>4.0744383333333328E-2</v>
      </c>
      <c r="Z216" s="21">
        <f t="shared" si="156"/>
        <v>0.22729766626559444</v>
      </c>
      <c r="AA216" s="40">
        <f t="shared" si="153"/>
        <v>8.1488766666666795E-3</v>
      </c>
      <c r="AB216" s="21">
        <f t="shared" si="154"/>
        <v>0.22729766626559492</v>
      </c>
      <c r="AC216" s="22" t="s">
        <v>324</v>
      </c>
      <c r="AK216" s="52"/>
      <c r="AL216" s="52"/>
    </row>
    <row r="217" spans="1:38" ht="31.5" outlineLevel="1" x14ac:dyDescent="0.25">
      <c r="A217" s="57" t="s">
        <v>316</v>
      </c>
      <c r="B217" s="77" t="s">
        <v>438</v>
      </c>
      <c r="C217" s="60" t="s">
        <v>439</v>
      </c>
      <c r="D217" s="39">
        <v>0.1112336</v>
      </c>
      <c r="E217" s="55" t="s">
        <v>34</v>
      </c>
      <c r="F217" s="40">
        <v>0</v>
      </c>
      <c r="G217" s="39">
        <v>0.1112336</v>
      </c>
      <c r="H217" s="40">
        <f t="shared" si="155"/>
        <v>0.1112336</v>
      </c>
      <c r="I217" s="40">
        <v>0</v>
      </c>
      <c r="J217" s="40">
        <v>0</v>
      </c>
      <c r="K217" s="40">
        <v>9.2694666666666661E-2</v>
      </c>
      <c r="L217" s="40">
        <v>1.8538933333333341E-2</v>
      </c>
      <c r="M217" s="40">
        <f t="shared" si="146"/>
        <v>0.11434799999999999</v>
      </c>
      <c r="N217" s="40">
        <v>0</v>
      </c>
      <c r="O217" s="40">
        <v>0</v>
      </c>
      <c r="P217" s="40">
        <v>9.529E-2</v>
      </c>
      <c r="Q217" s="40">
        <v>1.9057999999999992E-2</v>
      </c>
      <c r="R217" s="40">
        <f t="shared" si="147"/>
        <v>-3.1143999999999894E-3</v>
      </c>
      <c r="S217" s="40">
        <f t="shared" si="148"/>
        <v>3.1143999999999894E-3</v>
      </c>
      <c r="T217" s="21">
        <f t="shared" si="149"/>
        <v>2.799873419542287E-2</v>
      </c>
      <c r="U217" s="40">
        <f t="shared" si="150"/>
        <v>0</v>
      </c>
      <c r="V217" s="21">
        <v>0</v>
      </c>
      <c r="W217" s="40">
        <f t="shared" si="151"/>
        <v>0</v>
      </c>
      <c r="X217" s="21">
        <v>0</v>
      </c>
      <c r="Y217" s="40">
        <f t="shared" si="152"/>
        <v>2.5953333333333384E-3</v>
      </c>
      <c r="Z217" s="21">
        <f t="shared" si="156"/>
        <v>2.7998734195423022E-2</v>
      </c>
      <c r="AA217" s="40">
        <f t="shared" si="153"/>
        <v>5.1906666666665102E-4</v>
      </c>
      <c r="AB217" s="21">
        <f t="shared" si="154"/>
        <v>2.799873419542211E-2</v>
      </c>
      <c r="AC217" s="22" t="s">
        <v>34</v>
      </c>
      <c r="AK217" s="52"/>
      <c r="AL217" s="52"/>
    </row>
    <row r="218" spans="1:38" ht="31.5" outlineLevel="1" x14ac:dyDescent="0.25">
      <c r="A218" s="57" t="s">
        <v>316</v>
      </c>
      <c r="B218" s="77" t="s">
        <v>440</v>
      </c>
      <c r="C218" s="60" t="s">
        <v>441</v>
      </c>
      <c r="D218" s="39">
        <v>0.48560687999999991</v>
      </c>
      <c r="E218" s="55" t="s">
        <v>34</v>
      </c>
      <c r="F218" s="40">
        <v>0</v>
      </c>
      <c r="G218" s="39">
        <v>0.48560687999999991</v>
      </c>
      <c r="H218" s="40">
        <f t="shared" si="155"/>
        <v>0.48560687999999991</v>
      </c>
      <c r="I218" s="40">
        <v>0</v>
      </c>
      <c r="J218" s="40">
        <v>0</v>
      </c>
      <c r="K218" s="40">
        <v>0.40467239999999999</v>
      </c>
      <c r="L218" s="40">
        <v>8.093447999999992E-2</v>
      </c>
      <c r="M218" s="40">
        <f t="shared" si="146"/>
        <v>0.48560687999999996</v>
      </c>
      <c r="N218" s="40">
        <v>0</v>
      </c>
      <c r="O218" s="40">
        <v>0</v>
      </c>
      <c r="P218" s="40">
        <v>0.40467239999999999</v>
      </c>
      <c r="Q218" s="40">
        <v>8.0934479999999989E-2</v>
      </c>
      <c r="R218" s="40">
        <f t="shared" si="147"/>
        <v>0</v>
      </c>
      <c r="S218" s="40">
        <f t="shared" si="148"/>
        <v>0</v>
      </c>
      <c r="T218" s="21">
        <f t="shared" si="149"/>
        <v>0</v>
      </c>
      <c r="U218" s="40">
        <f t="shared" si="150"/>
        <v>0</v>
      </c>
      <c r="V218" s="21">
        <v>0</v>
      </c>
      <c r="W218" s="40">
        <f t="shared" si="151"/>
        <v>0</v>
      </c>
      <c r="X218" s="21">
        <v>0</v>
      </c>
      <c r="Y218" s="40">
        <f t="shared" si="152"/>
        <v>0</v>
      </c>
      <c r="Z218" s="21">
        <f t="shared" si="156"/>
        <v>0</v>
      </c>
      <c r="AA218" s="40">
        <f t="shared" si="153"/>
        <v>0</v>
      </c>
      <c r="AB218" s="21">
        <f t="shared" si="154"/>
        <v>0</v>
      </c>
      <c r="AC218" s="22" t="s">
        <v>34</v>
      </c>
      <c r="AK218" s="52"/>
      <c r="AL218" s="52"/>
    </row>
    <row r="219" spans="1:38" ht="31.5" outlineLevel="1" x14ac:dyDescent="0.25">
      <c r="A219" s="57" t="s">
        <v>316</v>
      </c>
      <c r="B219" s="77" t="s">
        <v>442</v>
      </c>
      <c r="C219" s="60" t="s">
        <v>443</v>
      </c>
      <c r="D219" s="39">
        <v>1.6207273199999999</v>
      </c>
      <c r="E219" s="55" t="s">
        <v>34</v>
      </c>
      <c r="F219" s="40">
        <v>0</v>
      </c>
      <c r="G219" s="39">
        <v>1.6207273199999999</v>
      </c>
      <c r="H219" s="40">
        <f t="shared" si="155"/>
        <v>1.6207273199999999</v>
      </c>
      <c r="I219" s="40">
        <v>0</v>
      </c>
      <c r="J219" s="40">
        <v>0</v>
      </c>
      <c r="K219" s="40">
        <v>1.3506061</v>
      </c>
      <c r="L219" s="40">
        <v>0.27012121999999983</v>
      </c>
      <c r="M219" s="40">
        <f t="shared" si="146"/>
        <v>1.5492719999999998</v>
      </c>
      <c r="N219" s="40">
        <v>0</v>
      </c>
      <c r="O219" s="40">
        <v>0</v>
      </c>
      <c r="P219" s="40">
        <v>1.2910599999999999</v>
      </c>
      <c r="Q219" s="40">
        <v>0.258212</v>
      </c>
      <c r="R219" s="40">
        <f t="shared" si="147"/>
        <v>7.14553200000001E-2</v>
      </c>
      <c r="S219" s="40">
        <f t="shared" si="148"/>
        <v>-7.14553200000001E-2</v>
      </c>
      <c r="T219" s="21">
        <f t="shared" si="149"/>
        <v>-4.4088428150887288E-2</v>
      </c>
      <c r="U219" s="40">
        <f t="shared" si="150"/>
        <v>0</v>
      </c>
      <c r="V219" s="21">
        <v>0</v>
      </c>
      <c r="W219" s="40">
        <f t="shared" si="151"/>
        <v>0</v>
      </c>
      <c r="X219" s="21">
        <v>0</v>
      </c>
      <c r="Y219" s="40">
        <f t="shared" si="152"/>
        <v>-5.9546100000000157E-2</v>
      </c>
      <c r="Z219" s="21">
        <f t="shared" si="156"/>
        <v>-4.4088428150887336E-2</v>
      </c>
      <c r="AA219" s="40">
        <f t="shared" si="153"/>
        <v>-1.1909219999999832E-2</v>
      </c>
      <c r="AB219" s="21">
        <f t="shared" si="154"/>
        <v>-4.4088428150886622E-2</v>
      </c>
      <c r="AC219" s="22" t="s">
        <v>34</v>
      </c>
      <c r="AK219" s="52"/>
      <c r="AL219" s="52"/>
    </row>
    <row r="220" spans="1:38" ht="31.5" outlineLevel="1" x14ac:dyDescent="0.25">
      <c r="A220" s="57" t="s">
        <v>316</v>
      </c>
      <c r="B220" s="77" t="s">
        <v>444</v>
      </c>
      <c r="C220" s="60" t="s">
        <v>445</v>
      </c>
      <c r="D220" s="39">
        <v>2.6957307840000002</v>
      </c>
      <c r="E220" s="55" t="s">
        <v>34</v>
      </c>
      <c r="F220" s="40">
        <v>0</v>
      </c>
      <c r="G220" s="39">
        <v>2.6957307840000002</v>
      </c>
      <c r="H220" s="40">
        <f t="shared" si="155"/>
        <v>0.87127692000000001</v>
      </c>
      <c r="I220" s="40">
        <v>0</v>
      </c>
      <c r="J220" s="40">
        <v>0</v>
      </c>
      <c r="K220" s="40">
        <v>0.7260641000000001</v>
      </c>
      <c r="L220" s="40">
        <v>0.14521281999999991</v>
      </c>
      <c r="M220" s="40">
        <f t="shared" si="146"/>
        <v>0.98607600000000006</v>
      </c>
      <c r="N220" s="40">
        <v>0</v>
      </c>
      <c r="O220" s="40">
        <v>0</v>
      </c>
      <c r="P220" s="40">
        <v>0.82173000000000007</v>
      </c>
      <c r="Q220" s="40">
        <v>0.16434599999999999</v>
      </c>
      <c r="R220" s="40">
        <f t="shared" si="147"/>
        <v>1.709654784</v>
      </c>
      <c r="S220" s="40">
        <f t="shared" si="148"/>
        <v>0.11479908000000005</v>
      </c>
      <c r="T220" s="21">
        <f t="shared" si="149"/>
        <v>0.1317595788030286</v>
      </c>
      <c r="U220" s="40">
        <f t="shared" si="150"/>
        <v>0</v>
      </c>
      <c r="V220" s="21">
        <v>0</v>
      </c>
      <c r="W220" s="40">
        <f t="shared" si="151"/>
        <v>0</v>
      </c>
      <c r="X220" s="21">
        <v>0</v>
      </c>
      <c r="Y220" s="40">
        <f t="shared" si="152"/>
        <v>9.566589999999997E-2</v>
      </c>
      <c r="Z220" s="21">
        <f t="shared" si="156"/>
        <v>0.13175957880302849</v>
      </c>
      <c r="AA220" s="40">
        <f t="shared" si="153"/>
        <v>1.9133180000000083E-2</v>
      </c>
      <c r="AB220" s="21">
        <f t="shared" si="154"/>
        <v>0.13175957880302921</v>
      </c>
      <c r="AC220" s="22" t="s">
        <v>34</v>
      </c>
      <c r="AK220" s="52"/>
      <c r="AL220" s="52"/>
    </row>
    <row r="221" spans="1:38" ht="31.5" outlineLevel="1" x14ac:dyDescent="0.25">
      <c r="A221" s="57" t="s">
        <v>316</v>
      </c>
      <c r="B221" s="77" t="s">
        <v>446</v>
      </c>
      <c r="C221" s="60" t="s">
        <v>447</v>
      </c>
      <c r="D221" s="39">
        <v>0.895119</v>
      </c>
      <c r="E221" s="55" t="s">
        <v>34</v>
      </c>
      <c r="F221" s="40">
        <v>0</v>
      </c>
      <c r="G221" s="39">
        <v>0.895119</v>
      </c>
      <c r="H221" s="40">
        <f t="shared" si="155"/>
        <v>0.895119</v>
      </c>
      <c r="I221" s="40">
        <v>0</v>
      </c>
      <c r="J221" s="40">
        <v>0</v>
      </c>
      <c r="K221" s="40">
        <v>0.7459325</v>
      </c>
      <c r="L221" s="40">
        <v>0.1491865</v>
      </c>
      <c r="M221" s="40">
        <f t="shared" si="146"/>
        <v>0.98607600000000006</v>
      </c>
      <c r="N221" s="40">
        <v>0</v>
      </c>
      <c r="O221" s="40">
        <v>0</v>
      </c>
      <c r="P221" s="40">
        <v>0.82173000000000007</v>
      </c>
      <c r="Q221" s="40">
        <v>0.16434599999999999</v>
      </c>
      <c r="R221" s="40">
        <f t="shared" si="147"/>
        <v>-9.0957000000000066E-2</v>
      </c>
      <c r="S221" s="40">
        <f t="shared" si="148"/>
        <v>9.0957000000000066E-2</v>
      </c>
      <c r="T221" s="21">
        <f t="shared" si="149"/>
        <v>0.10161442221648749</v>
      </c>
      <c r="U221" s="40">
        <f t="shared" si="150"/>
        <v>0</v>
      </c>
      <c r="V221" s="21">
        <v>0</v>
      </c>
      <c r="W221" s="40">
        <f t="shared" si="151"/>
        <v>0</v>
      </c>
      <c r="X221" s="21">
        <v>0</v>
      </c>
      <c r="Y221" s="40">
        <f t="shared" si="152"/>
        <v>7.5797500000000073E-2</v>
      </c>
      <c r="Z221" s="21">
        <f t="shared" si="156"/>
        <v>0.10161442221648752</v>
      </c>
      <c r="AA221" s="40">
        <f t="shared" si="153"/>
        <v>1.5159499999999992E-2</v>
      </c>
      <c r="AB221" s="21">
        <f t="shared" si="154"/>
        <v>0.10161442221648737</v>
      </c>
      <c r="AC221" s="22" t="s">
        <v>324</v>
      </c>
      <c r="AK221" s="52"/>
      <c r="AL221" s="52"/>
    </row>
    <row r="222" spans="1:38" ht="31.5" outlineLevel="1" x14ac:dyDescent="0.25">
      <c r="A222" s="57" t="s">
        <v>316</v>
      </c>
      <c r="B222" s="77" t="s">
        <v>448</v>
      </c>
      <c r="C222" s="60" t="s">
        <v>449</v>
      </c>
      <c r="D222" s="39">
        <v>19.649111430000001</v>
      </c>
      <c r="E222" s="55" t="s">
        <v>34</v>
      </c>
      <c r="F222" s="40">
        <v>10.515000000000001</v>
      </c>
      <c r="G222" s="39">
        <v>9.1341114300000008</v>
      </c>
      <c r="H222" s="40">
        <f t="shared" si="155"/>
        <v>9.1341114300000008</v>
      </c>
      <c r="I222" s="40">
        <v>0</v>
      </c>
      <c r="J222" s="40">
        <v>0</v>
      </c>
      <c r="K222" s="40">
        <v>7.611759525000001</v>
      </c>
      <c r="L222" s="40">
        <v>1.5223519049999998</v>
      </c>
      <c r="M222" s="40">
        <f t="shared" ref="M222:M238" si="157">N222+O222+P222+Q222</f>
        <v>9.134111429999999</v>
      </c>
      <c r="N222" s="40">
        <v>0</v>
      </c>
      <c r="O222" s="40">
        <v>0</v>
      </c>
      <c r="P222" s="40">
        <v>7.6117595199999997</v>
      </c>
      <c r="Q222" s="40">
        <v>1.52235191</v>
      </c>
      <c r="R222" s="40">
        <f t="shared" ref="R222:R238" si="158">G222-M222</f>
        <v>0</v>
      </c>
      <c r="S222" s="40">
        <f t="shared" ref="S222:S238" si="159">M222-H222</f>
        <v>0</v>
      </c>
      <c r="T222" s="21">
        <f t="shared" ref="T222:T240" si="160">S222/H222</f>
        <v>0</v>
      </c>
      <c r="U222" s="40">
        <f t="shared" ref="U222:U238" si="161">N222-I222</f>
        <v>0</v>
      </c>
      <c r="V222" s="21">
        <v>0</v>
      </c>
      <c r="W222" s="40">
        <f t="shared" ref="W222:W238" si="162">O222-J222</f>
        <v>0</v>
      </c>
      <c r="X222" s="21">
        <v>0</v>
      </c>
      <c r="Y222" s="40">
        <f t="shared" ref="Y222:Y238" si="163">P222-K222</f>
        <v>-5.0000013018802747E-9</v>
      </c>
      <c r="Z222" s="21">
        <f t="shared" si="156"/>
        <v>-6.5687851612472928E-10</v>
      </c>
      <c r="AA222" s="40">
        <f t="shared" ref="AA222:AA238" si="164">Q222-L222</f>
        <v>5.0000001916572501E-9</v>
      </c>
      <c r="AB222" s="21">
        <f t="shared" ref="AB222:AB240" si="165">AA222/L222</f>
        <v>3.2843918513421839E-9</v>
      </c>
      <c r="AC222" s="22" t="s">
        <v>34</v>
      </c>
      <c r="AK222" s="52"/>
      <c r="AL222" s="52"/>
    </row>
    <row r="223" spans="1:38" outlineLevel="1" x14ac:dyDescent="0.25">
      <c r="A223" s="57" t="s">
        <v>316</v>
      </c>
      <c r="B223" s="77" t="s">
        <v>450</v>
      </c>
      <c r="C223" s="60" t="s">
        <v>451</v>
      </c>
      <c r="D223" s="39">
        <v>5.7413040000000004</v>
      </c>
      <c r="E223" s="55" t="s">
        <v>34</v>
      </c>
      <c r="F223" s="40">
        <v>0</v>
      </c>
      <c r="G223" s="39">
        <v>5.7413040000000004</v>
      </c>
      <c r="H223" s="40">
        <f t="shared" ref="H223:H238" si="166">I223+J223+K223+L223</f>
        <v>5.7413040000000004</v>
      </c>
      <c r="I223" s="40">
        <v>0</v>
      </c>
      <c r="J223" s="40">
        <v>0</v>
      </c>
      <c r="K223" s="40">
        <v>4.7844199999999999</v>
      </c>
      <c r="L223" s="40">
        <v>0.95688400000000051</v>
      </c>
      <c r="M223" s="40">
        <f t="shared" si="157"/>
        <v>0</v>
      </c>
      <c r="N223" s="40">
        <v>0</v>
      </c>
      <c r="O223" s="40">
        <v>0</v>
      </c>
      <c r="P223" s="40">
        <v>0</v>
      </c>
      <c r="Q223" s="40">
        <v>0</v>
      </c>
      <c r="R223" s="40">
        <f t="shared" si="158"/>
        <v>5.7413040000000004</v>
      </c>
      <c r="S223" s="40">
        <f t="shared" si="159"/>
        <v>-5.7413040000000004</v>
      </c>
      <c r="T223" s="21">
        <f t="shared" si="160"/>
        <v>-1</v>
      </c>
      <c r="U223" s="40">
        <f t="shared" si="161"/>
        <v>0</v>
      </c>
      <c r="V223" s="21">
        <v>0</v>
      </c>
      <c r="W223" s="40">
        <f t="shared" si="162"/>
        <v>0</v>
      </c>
      <c r="X223" s="21">
        <v>0</v>
      </c>
      <c r="Y223" s="40">
        <f t="shared" si="163"/>
        <v>-4.7844199999999999</v>
      </c>
      <c r="Z223" s="21">
        <f t="shared" ref="Z223:Z239" si="167">Y223/K223</f>
        <v>-1</v>
      </c>
      <c r="AA223" s="40">
        <f t="shared" si="164"/>
        <v>-0.95688400000000051</v>
      </c>
      <c r="AB223" s="21">
        <f t="shared" si="165"/>
        <v>-1</v>
      </c>
      <c r="AC223" s="22" t="s">
        <v>34</v>
      </c>
      <c r="AK223" s="52"/>
      <c r="AL223" s="52"/>
    </row>
    <row r="224" spans="1:38" ht="47.25" outlineLevel="1" x14ac:dyDescent="0.25">
      <c r="A224" s="57" t="s">
        <v>316</v>
      </c>
      <c r="B224" s="77" t="s">
        <v>452</v>
      </c>
      <c r="C224" s="60" t="s">
        <v>453</v>
      </c>
      <c r="D224" s="39">
        <v>8.4505130400000006</v>
      </c>
      <c r="E224" s="55" t="s">
        <v>34</v>
      </c>
      <c r="F224" s="40">
        <v>0</v>
      </c>
      <c r="G224" s="39">
        <v>8.4505130400000006</v>
      </c>
      <c r="H224" s="40">
        <f t="shared" si="166"/>
        <v>8.4505130400000006</v>
      </c>
      <c r="I224" s="40">
        <v>0</v>
      </c>
      <c r="J224" s="40">
        <v>0</v>
      </c>
      <c r="K224" s="40">
        <v>7.0420942000000002</v>
      </c>
      <c r="L224" s="40">
        <v>1.4084188400000004</v>
      </c>
      <c r="M224" s="40">
        <f t="shared" si="157"/>
        <v>8.7040319999999998</v>
      </c>
      <c r="N224" s="40">
        <v>0</v>
      </c>
      <c r="O224" s="40">
        <v>0</v>
      </c>
      <c r="P224" s="40">
        <v>7.2533599999999998</v>
      </c>
      <c r="Q224" s="40">
        <v>1.450672</v>
      </c>
      <c r="R224" s="40">
        <f t="shared" si="158"/>
        <v>-0.25351895999999918</v>
      </c>
      <c r="S224" s="40">
        <f t="shared" si="159"/>
        <v>0.25351895999999918</v>
      </c>
      <c r="T224" s="21">
        <f t="shared" si="160"/>
        <v>3.0000422317554246E-2</v>
      </c>
      <c r="U224" s="40">
        <f t="shared" si="161"/>
        <v>0</v>
      </c>
      <c r="V224" s="21">
        <v>0</v>
      </c>
      <c r="W224" s="40">
        <f t="shared" si="162"/>
        <v>0</v>
      </c>
      <c r="X224" s="21">
        <v>0</v>
      </c>
      <c r="Y224" s="40">
        <f t="shared" si="163"/>
        <v>0.21126579999999962</v>
      </c>
      <c r="Z224" s="21">
        <f t="shared" si="167"/>
        <v>3.0000422317554287E-2</v>
      </c>
      <c r="AA224" s="40">
        <f t="shared" si="164"/>
        <v>4.2253159999999568E-2</v>
      </c>
      <c r="AB224" s="21">
        <f t="shared" si="165"/>
        <v>3.0000422317554027E-2</v>
      </c>
      <c r="AC224" s="22" t="s">
        <v>454</v>
      </c>
      <c r="AK224" s="52"/>
      <c r="AL224" s="52"/>
    </row>
    <row r="225" spans="1:38" ht="31.5" outlineLevel="1" x14ac:dyDescent="0.25">
      <c r="A225" s="57" t="s">
        <v>316</v>
      </c>
      <c r="B225" s="77" t="s">
        <v>455</v>
      </c>
      <c r="C225" s="60" t="s">
        <v>456</v>
      </c>
      <c r="D225" s="39">
        <v>2.044</v>
      </c>
      <c r="E225" s="55" t="s">
        <v>34</v>
      </c>
      <c r="F225" s="40">
        <v>0.89680000000000026</v>
      </c>
      <c r="G225" s="39">
        <v>1.1471999999999998</v>
      </c>
      <c r="H225" s="40">
        <f t="shared" si="166"/>
        <v>1.1472</v>
      </c>
      <c r="I225" s="40">
        <v>0</v>
      </c>
      <c r="J225" s="40">
        <v>0</v>
      </c>
      <c r="K225" s="40">
        <v>0.95600000000000007</v>
      </c>
      <c r="L225" s="40">
        <v>0.19119999999999993</v>
      </c>
      <c r="M225" s="40">
        <f t="shared" si="157"/>
        <v>1.1472</v>
      </c>
      <c r="N225" s="40">
        <v>0</v>
      </c>
      <c r="O225" s="40">
        <v>0</v>
      </c>
      <c r="P225" s="40">
        <v>0.95599999999999996</v>
      </c>
      <c r="Q225" s="40">
        <v>0.19119999999999998</v>
      </c>
      <c r="R225" s="40">
        <f t="shared" si="158"/>
        <v>0</v>
      </c>
      <c r="S225" s="40">
        <f t="shared" si="159"/>
        <v>0</v>
      </c>
      <c r="T225" s="21">
        <f t="shared" si="160"/>
        <v>0</v>
      </c>
      <c r="U225" s="40">
        <f t="shared" si="161"/>
        <v>0</v>
      </c>
      <c r="V225" s="21">
        <v>0</v>
      </c>
      <c r="W225" s="40">
        <f t="shared" si="162"/>
        <v>0</v>
      </c>
      <c r="X225" s="21">
        <v>0</v>
      </c>
      <c r="Y225" s="40">
        <f t="shared" si="163"/>
        <v>0</v>
      </c>
      <c r="Z225" s="21">
        <f t="shared" si="167"/>
        <v>0</v>
      </c>
      <c r="AA225" s="40">
        <f t="shared" si="164"/>
        <v>0</v>
      </c>
      <c r="AB225" s="21">
        <f t="shared" si="165"/>
        <v>0</v>
      </c>
      <c r="AC225" s="22" t="s">
        <v>34</v>
      </c>
      <c r="AK225" s="52"/>
      <c r="AL225" s="52"/>
    </row>
    <row r="226" spans="1:38" ht="31.5" outlineLevel="1" x14ac:dyDescent="0.25">
      <c r="A226" s="57" t="s">
        <v>316</v>
      </c>
      <c r="B226" s="77" t="s">
        <v>457</v>
      </c>
      <c r="C226" s="60" t="s">
        <v>458</v>
      </c>
      <c r="D226" s="39">
        <v>0.17192099999999999</v>
      </c>
      <c r="E226" s="55" t="s">
        <v>34</v>
      </c>
      <c r="F226" s="40">
        <v>0</v>
      </c>
      <c r="G226" s="39">
        <v>0.17192099999999999</v>
      </c>
      <c r="H226" s="40">
        <f t="shared" si="166"/>
        <v>0.17192099999999999</v>
      </c>
      <c r="I226" s="40">
        <v>0</v>
      </c>
      <c r="J226" s="40">
        <v>0</v>
      </c>
      <c r="K226" s="40">
        <v>0.14326750000000002</v>
      </c>
      <c r="L226" s="40">
        <v>2.8653499999999971E-2</v>
      </c>
      <c r="M226" s="40">
        <f t="shared" si="157"/>
        <v>0.19800000000000001</v>
      </c>
      <c r="N226" s="40">
        <v>0</v>
      </c>
      <c r="O226" s="40">
        <v>0</v>
      </c>
      <c r="P226" s="40">
        <v>0.16500000000000001</v>
      </c>
      <c r="Q226" s="40">
        <v>3.3000000000000002E-2</v>
      </c>
      <c r="R226" s="40">
        <f t="shared" si="158"/>
        <v>-2.6079000000000019E-2</v>
      </c>
      <c r="S226" s="40">
        <f t="shared" si="159"/>
        <v>2.6079000000000019E-2</v>
      </c>
      <c r="T226" s="21">
        <f t="shared" si="160"/>
        <v>0.15169176540387749</v>
      </c>
      <c r="U226" s="40">
        <f t="shared" si="161"/>
        <v>0</v>
      </c>
      <c r="V226" s="21">
        <v>0</v>
      </c>
      <c r="W226" s="40">
        <f t="shared" si="162"/>
        <v>0</v>
      </c>
      <c r="X226" s="21">
        <v>0</v>
      </c>
      <c r="Y226" s="40">
        <f t="shared" si="163"/>
        <v>2.1732499999999988E-2</v>
      </c>
      <c r="Z226" s="21">
        <f t="shared" si="167"/>
        <v>0.15169176540387724</v>
      </c>
      <c r="AA226" s="40">
        <f t="shared" si="164"/>
        <v>4.3465000000000309E-3</v>
      </c>
      <c r="AB226" s="21">
        <f t="shared" si="165"/>
        <v>0.1516917654038786</v>
      </c>
      <c r="AC226" s="22" t="s">
        <v>324</v>
      </c>
      <c r="AK226" s="52"/>
      <c r="AL226" s="52"/>
    </row>
    <row r="227" spans="1:38" ht="31.5" outlineLevel="1" x14ac:dyDescent="0.25">
      <c r="A227" s="57" t="s">
        <v>316</v>
      </c>
      <c r="B227" s="77" t="s">
        <v>459</v>
      </c>
      <c r="C227" s="60" t="s">
        <v>460</v>
      </c>
      <c r="D227" s="39">
        <v>9.5825999999999995E-2</v>
      </c>
      <c r="E227" s="55" t="s">
        <v>34</v>
      </c>
      <c r="F227" s="40">
        <v>0</v>
      </c>
      <c r="G227" s="39">
        <v>9.5825999999999995E-2</v>
      </c>
      <c r="H227" s="40">
        <f t="shared" si="166"/>
        <v>9.5825999999999995E-2</v>
      </c>
      <c r="I227" s="40">
        <v>0</v>
      </c>
      <c r="J227" s="40">
        <v>0</v>
      </c>
      <c r="K227" s="40">
        <v>7.9855000000000009E-2</v>
      </c>
      <c r="L227" s="40">
        <v>1.5970999999999985E-2</v>
      </c>
      <c r="M227" s="40">
        <f t="shared" si="157"/>
        <v>0.10200000000000001</v>
      </c>
      <c r="N227" s="40">
        <v>0</v>
      </c>
      <c r="O227" s="40">
        <v>0</v>
      </c>
      <c r="P227" s="40">
        <v>8.5000000000000006E-2</v>
      </c>
      <c r="Q227" s="40">
        <v>1.7000000000000001E-2</v>
      </c>
      <c r="R227" s="40">
        <f t="shared" si="158"/>
        <v>-6.1740000000000128E-3</v>
      </c>
      <c r="S227" s="40">
        <f t="shared" si="159"/>
        <v>6.1740000000000128E-3</v>
      </c>
      <c r="T227" s="21">
        <f t="shared" si="160"/>
        <v>6.4429278066495663E-2</v>
      </c>
      <c r="U227" s="40">
        <f t="shared" si="161"/>
        <v>0</v>
      </c>
      <c r="V227" s="21">
        <v>0</v>
      </c>
      <c r="W227" s="40">
        <f t="shared" si="162"/>
        <v>0</v>
      </c>
      <c r="X227" s="21">
        <v>0</v>
      </c>
      <c r="Y227" s="40">
        <f t="shared" si="163"/>
        <v>5.1449999999999968E-3</v>
      </c>
      <c r="Z227" s="21">
        <f t="shared" si="167"/>
        <v>6.4429278066495482E-2</v>
      </c>
      <c r="AA227" s="40">
        <f t="shared" si="164"/>
        <v>1.029000000000016E-3</v>
      </c>
      <c r="AB227" s="21">
        <f t="shared" si="165"/>
        <v>6.4429278066496579E-2</v>
      </c>
      <c r="AC227" s="22" t="s">
        <v>324</v>
      </c>
      <c r="AK227" s="52"/>
      <c r="AL227" s="52"/>
    </row>
    <row r="228" spans="1:38" ht="31.5" outlineLevel="1" x14ac:dyDescent="0.25">
      <c r="A228" s="57" t="s">
        <v>316</v>
      </c>
      <c r="B228" s="77" t="s">
        <v>461</v>
      </c>
      <c r="C228" s="60" t="s">
        <v>462</v>
      </c>
      <c r="D228" s="39">
        <v>1.95719004</v>
      </c>
      <c r="E228" s="55" t="s">
        <v>34</v>
      </c>
      <c r="F228" s="40">
        <v>0.80999003999999997</v>
      </c>
      <c r="G228" s="39">
        <v>1.1472</v>
      </c>
      <c r="H228" s="40">
        <f t="shared" si="166"/>
        <v>1.1472</v>
      </c>
      <c r="I228" s="40">
        <v>0</v>
      </c>
      <c r="J228" s="40">
        <v>0</v>
      </c>
      <c r="K228" s="40">
        <v>0.95600000000000007</v>
      </c>
      <c r="L228" s="40">
        <v>0.19119999999999993</v>
      </c>
      <c r="M228" s="40">
        <f t="shared" si="157"/>
        <v>1.1472</v>
      </c>
      <c r="N228" s="40">
        <v>0</v>
      </c>
      <c r="O228" s="40">
        <v>0</v>
      </c>
      <c r="P228" s="40">
        <v>0.95599999999999996</v>
      </c>
      <c r="Q228" s="40">
        <v>0.19119999999999998</v>
      </c>
      <c r="R228" s="40">
        <f t="shared" si="158"/>
        <v>0</v>
      </c>
      <c r="S228" s="40">
        <f t="shared" si="159"/>
        <v>0</v>
      </c>
      <c r="T228" s="21">
        <f t="shared" si="160"/>
        <v>0</v>
      </c>
      <c r="U228" s="40">
        <f t="shared" si="161"/>
        <v>0</v>
      </c>
      <c r="V228" s="21">
        <v>0</v>
      </c>
      <c r="W228" s="40">
        <f t="shared" si="162"/>
        <v>0</v>
      </c>
      <c r="X228" s="21">
        <v>0</v>
      </c>
      <c r="Y228" s="40">
        <f t="shared" si="163"/>
        <v>0</v>
      </c>
      <c r="Z228" s="21">
        <f t="shared" si="167"/>
        <v>0</v>
      </c>
      <c r="AA228" s="40">
        <f t="shared" si="164"/>
        <v>0</v>
      </c>
      <c r="AB228" s="21">
        <f t="shared" si="165"/>
        <v>0</v>
      </c>
      <c r="AC228" s="22" t="s">
        <v>34</v>
      </c>
      <c r="AK228" s="52"/>
      <c r="AL228" s="52"/>
    </row>
    <row r="229" spans="1:38" ht="47.25" outlineLevel="1" x14ac:dyDescent="0.25">
      <c r="A229" s="57" t="s">
        <v>316</v>
      </c>
      <c r="B229" s="77" t="s">
        <v>463</v>
      </c>
      <c r="C229" s="60" t="s">
        <v>464</v>
      </c>
      <c r="D229" s="39">
        <v>12.3760032</v>
      </c>
      <c r="E229" s="55" t="s">
        <v>34</v>
      </c>
      <c r="F229" s="40">
        <v>6.4565760000000001</v>
      </c>
      <c r="G229" s="39">
        <v>5.9194271999999994</v>
      </c>
      <c r="H229" s="40">
        <f t="shared" si="166"/>
        <v>5.9194271999999994</v>
      </c>
      <c r="I229" s="40">
        <v>0</v>
      </c>
      <c r="J229" s="40">
        <v>0</v>
      </c>
      <c r="K229" s="40">
        <v>4.9328560000000001</v>
      </c>
      <c r="L229" s="40">
        <v>0.98657119999999932</v>
      </c>
      <c r="M229" s="40">
        <f t="shared" si="157"/>
        <v>5.9430960000000006</v>
      </c>
      <c r="N229" s="40">
        <v>0</v>
      </c>
      <c r="O229" s="40">
        <v>0</v>
      </c>
      <c r="P229" s="40">
        <v>4.9525800000000002</v>
      </c>
      <c r="Q229" s="40">
        <v>0.99051599999999995</v>
      </c>
      <c r="R229" s="40">
        <f t="shared" si="158"/>
        <v>-2.3668800000001156E-2</v>
      </c>
      <c r="S229" s="40">
        <f t="shared" si="159"/>
        <v>2.3668800000001156E-2</v>
      </c>
      <c r="T229" s="21">
        <f t="shared" si="160"/>
        <v>3.9984949895153976E-3</v>
      </c>
      <c r="U229" s="40">
        <f t="shared" si="161"/>
        <v>0</v>
      </c>
      <c r="V229" s="21">
        <v>0</v>
      </c>
      <c r="W229" s="40">
        <f t="shared" si="162"/>
        <v>0</v>
      </c>
      <c r="X229" s="21">
        <v>0</v>
      </c>
      <c r="Y229" s="40">
        <f t="shared" si="163"/>
        <v>1.9724000000000075E-2</v>
      </c>
      <c r="Z229" s="21">
        <f t="shared" si="167"/>
        <v>3.9984949895152172E-3</v>
      </c>
      <c r="AA229" s="40">
        <f t="shared" si="164"/>
        <v>3.9448000000006367E-3</v>
      </c>
      <c r="AB229" s="21">
        <f t="shared" si="165"/>
        <v>3.9984949895158495E-3</v>
      </c>
      <c r="AC229" s="22" t="s">
        <v>454</v>
      </c>
      <c r="AK229" s="52"/>
      <c r="AL229" s="52"/>
    </row>
    <row r="230" spans="1:38" ht="47.25" outlineLevel="1" x14ac:dyDescent="0.25">
      <c r="A230" s="57" t="s">
        <v>316</v>
      </c>
      <c r="B230" s="77" t="s">
        <v>465</v>
      </c>
      <c r="C230" s="60" t="s">
        <v>466</v>
      </c>
      <c r="D230" s="39">
        <v>6.3066492000000007</v>
      </c>
      <c r="E230" s="55" t="s">
        <v>34</v>
      </c>
      <c r="F230" s="40">
        <v>3.1487999999999996</v>
      </c>
      <c r="G230" s="39">
        <v>3.1578492000000011</v>
      </c>
      <c r="H230" s="40">
        <f t="shared" si="166"/>
        <v>3.1578492000000002</v>
      </c>
      <c r="I230" s="40">
        <v>0</v>
      </c>
      <c r="J230" s="40">
        <v>0</v>
      </c>
      <c r="K230" s="40">
        <v>2.6315410000000004</v>
      </c>
      <c r="L230" s="40">
        <v>0.52630819999999989</v>
      </c>
      <c r="M230" s="40">
        <f t="shared" si="157"/>
        <v>3.2707476</v>
      </c>
      <c r="N230" s="40">
        <v>0</v>
      </c>
      <c r="O230" s="40">
        <v>0</v>
      </c>
      <c r="P230" s="40">
        <v>2.7256230000000001</v>
      </c>
      <c r="Q230" s="40">
        <v>0.54512459999999996</v>
      </c>
      <c r="R230" s="40">
        <f t="shared" si="158"/>
        <v>-0.11289839999999884</v>
      </c>
      <c r="S230" s="40">
        <f t="shared" si="159"/>
        <v>0.11289839999999973</v>
      </c>
      <c r="T230" s="21">
        <f t="shared" si="160"/>
        <v>3.5751675539161185E-2</v>
      </c>
      <c r="U230" s="40">
        <f t="shared" si="161"/>
        <v>0</v>
      </c>
      <c r="V230" s="21">
        <v>0</v>
      </c>
      <c r="W230" s="40">
        <f t="shared" si="162"/>
        <v>0</v>
      </c>
      <c r="X230" s="21">
        <v>0</v>
      </c>
      <c r="Y230" s="40">
        <f t="shared" si="163"/>
        <v>9.4081999999999777E-2</v>
      </c>
      <c r="Z230" s="21">
        <f t="shared" si="167"/>
        <v>3.5751675539161185E-2</v>
      </c>
      <c r="AA230" s="40">
        <f t="shared" si="164"/>
        <v>1.8816400000000066E-2</v>
      </c>
      <c r="AB230" s="21">
        <f t="shared" si="165"/>
        <v>3.5751675539161407E-2</v>
      </c>
      <c r="AC230" s="22" t="s">
        <v>454</v>
      </c>
      <c r="AK230" s="52"/>
      <c r="AL230" s="52"/>
    </row>
    <row r="231" spans="1:38" ht="31.5" outlineLevel="1" x14ac:dyDescent="0.25">
      <c r="A231" s="57" t="s">
        <v>316</v>
      </c>
      <c r="B231" s="77" t="s">
        <v>467</v>
      </c>
      <c r="C231" s="60" t="s">
        <v>468</v>
      </c>
      <c r="D231" s="39">
        <v>25.268488799999997</v>
      </c>
      <c r="E231" s="55" t="s">
        <v>34</v>
      </c>
      <c r="F231" s="40">
        <v>0</v>
      </c>
      <c r="G231" s="39">
        <v>25.268488799999997</v>
      </c>
      <c r="H231" s="40">
        <f t="shared" si="166"/>
        <v>12.177436799999999</v>
      </c>
      <c r="I231" s="40">
        <v>0</v>
      </c>
      <c r="J231" s="40">
        <v>0</v>
      </c>
      <c r="K231" s="40">
        <v>10.147864</v>
      </c>
      <c r="L231" s="40">
        <v>2.0295727999999986</v>
      </c>
      <c r="M231" s="40">
        <f t="shared" si="157"/>
        <v>12.177436800000001</v>
      </c>
      <c r="N231" s="40">
        <v>0</v>
      </c>
      <c r="O231" s="40">
        <v>0</v>
      </c>
      <c r="P231" s="40">
        <v>10.147864</v>
      </c>
      <c r="Q231" s="40">
        <v>2.0295728</v>
      </c>
      <c r="R231" s="40">
        <f t="shared" si="158"/>
        <v>13.091051999999996</v>
      </c>
      <c r="S231" s="40">
        <f t="shared" si="159"/>
        <v>0</v>
      </c>
      <c r="T231" s="21">
        <f t="shared" si="160"/>
        <v>0</v>
      </c>
      <c r="U231" s="40">
        <f t="shared" si="161"/>
        <v>0</v>
      </c>
      <c r="V231" s="21">
        <v>0</v>
      </c>
      <c r="W231" s="40">
        <f t="shared" si="162"/>
        <v>0</v>
      </c>
      <c r="X231" s="21">
        <v>0</v>
      </c>
      <c r="Y231" s="40">
        <f t="shared" si="163"/>
        <v>0</v>
      </c>
      <c r="Z231" s="21">
        <f t="shared" si="167"/>
        <v>0</v>
      </c>
      <c r="AA231" s="40">
        <f t="shared" si="164"/>
        <v>0</v>
      </c>
      <c r="AB231" s="21">
        <f t="shared" si="165"/>
        <v>0</v>
      </c>
      <c r="AC231" s="22" t="s">
        <v>34</v>
      </c>
      <c r="AK231" s="52"/>
      <c r="AL231" s="52"/>
    </row>
    <row r="232" spans="1:38" ht="47.25" outlineLevel="1" x14ac:dyDescent="0.25">
      <c r="A232" s="57" t="s">
        <v>316</v>
      </c>
      <c r="B232" s="77" t="s">
        <v>469</v>
      </c>
      <c r="C232" s="60" t="s">
        <v>470</v>
      </c>
      <c r="D232" s="39">
        <v>2.9851718259999998</v>
      </c>
      <c r="E232" s="55" t="s">
        <v>34</v>
      </c>
      <c r="F232" s="40">
        <v>0.89237368999999989</v>
      </c>
      <c r="G232" s="39">
        <v>2.0927981359999999</v>
      </c>
      <c r="H232" s="40">
        <f t="shared" si="166"/>
        <v>1.01079794</v>
      </c>
      <c r="I232" s="40">
        <v>0</v>
      </c>
      <c r="J232" s="40">
        <v>0</v>
      </c>
      <c r="K232" s="40">
        <v>0.84233161666666667</v>
      </c>
      <c r="L232" s="40">
        <v>0.16846632333333333</v>
      </c>
      <c r="M232" s="40">
        <f t="shared" si="157"/>
        <v>1.01079794</v>
      </c>
      <c r="N232" s="40">
        <v>0</v>
      </c>
      <c r="O232" s="40">
        <v>0</v>
      </c>
      <c r="P232" s="40">
        <v>0.84233162000000006</v>
      </c>
      <c r="Q232" s="40">
        <v>0.16846632</v>
      </c>
      <c r="R232" s="40">
        <f t="shared" si="158"/>
        <v>1.0820001959999999</v>
      </c>
      <c r="S232" s="40">
        <f t="shared" si="159"/>
        <v>0</v>
      </c>
      <c r="T232" s="21">
        <f t="shared" si="160"/>
        <v>0</v>
      </c>
      <c r="U232" s="40">
        <f t="shared" si="161"/>
        <v>0</v>
      </c>
      <c r="V232" s="21">
        <v>0</v>
      </c>
      <c r="W232" s="40">
        <f t="shared" si="162"/>
        <v>0</v>
      </c>
      <c r="X232" s="21">
        <v>0</v>
      </c>
      <c r="Y232" s="40">
        <f t="shared" si="163"/>
        <v>3.3333333870899651E-9</v>
      </c>
      <c r="Z232" s="21">
        <f t="shared" si="167"/>
        <v>3.9572697036837631E-9</v>
      </c>
      <c r="AA232" s="40">
        <f t="shared" si="164"/>
        <v>-3.3333333315788138E-9</v>
      </c>
      <c r="AB232" s="21">
        <f t="shared" si="165"/>
        <v>-1.9786348188909924E-8</v>
      </c>
      <c r="AC232" s="22" t="s">
        <v>34</v>
      </c>
      <c r="AK232" s="52"/>
      <c r="AL232" s="52"/>
    </row>
    <row r="233" spans="1:38" ht="47.25" outlineLevel="1" x14ac:dyDescent="0.25">
      <c r="A233" s="57" t="s">
        <v>316</v>
      </c>
      <c r="B233" s="77" t="s">
        <v>471</v>
      </c>
      <c r="C233" s="60" t="s">
        <v>472</v>
      </c>
      <c r="D233" s="39">
        <v>1.23911116</v>
      </c>
      <c r="E233" s="55" t="s">
        <v>34</v>
      </c>
      <c r="F233" s="40">
        <v>0.38262240000000003</v>
      </c>
      <c r="G233" s="39">
        <v>0.85648875999999996</v>
      </c>
      <c r="H233" s="40">
        <f t="shared" si="166"/>
        <v>0.37959261999999999</v>
      </c>
      <c r="I233" s="40">
        <v>0</v>
      </c>
      <c r="J233" s="40">
        <v>0</v>
      </c>
      <c r="K233" s="40">
        <v>0.31632718333333337</v>
      </c>
      <c r="L233" s="40">
        <v>6.3265436666666619E-2</v>
      </c>
      <c r="M233" s="40">
        <f t="shared" si="157"/>
        <v>0.37959261999999999</v>
      </c>
      <c r="N233" s="40">
        <v>0</v>
      </c>
      <c r="O233" s="40">
        <v>0</v>
      </c>
      <c r="P233" s="40">
        <v>0.31632717999999999</v>
      </c>
      <c r="Q233" s="40">
        <v>6.3265439999999992E-2</v>
      </c>
      <c r="R233" s="40">
        <f t="shared" si="158"/>
        <v>0.47689613999999997</v>
      </c>
      <c r="S233" s="40">
        <f t="shared" si="159"/>
        <v>0</v>
      </c>
      <c r="T233" s="21">
        <f t="shared" si="160"/>
        <v>0</v>
      </c>
      <c r="U233" s="40">
        <f t="shared" si="161"/>
        <v>0</v>
      </c>
      <c r="V233" s="21">
        <v>0</v>
      </c>
      <c r="W233" s="40">
        <f t="shared" si="162"/>
        <v>0</v>
      </c>
      <c r="X233" s="21">
        <v>0</v>
      </c>
      <c r="Y233" s="40">
        <f t="shared" si="163"/>
        <v>-3.3333333870899651E-9</v>
      </c>
      <c r="Z233" s="21">
        <f t="shared" si="167"/>
        <v>-1.0537612834801577E-8</v>
      </c>
      <c r="AA233" s="40">
        <f t="shared" si="164"/>
        <v>3.3333333732121773E-9</v>
      </c>
      <c r="AB233" s="21">
        <f t="shared" si="165"/>
        <v>5.2688063954649799E-8</v>
      </c>
      <c r="AC233" s="22" t="s">
        <v>34</v>
      </c>
      <c r="AK233" s="52"/>
      <c r="AL233" s="52"/>
    </row>
    <row r="234" spans="1:38" ht="31.5" outlineLevel="1" x14ac:dyDescent="0.25">
      <c r="A234" s="57" t="s">
        <v>316</v>
      </c>
      <c r="B234" s="77" t="s">
        <v>473</v>
      </c>
      <c r="C234" s="60" t="s">
        <v>474</v>
      </c>
      <c r="D234" s="39">
        <v>17.649988799999999</v>
      </c>
      <c r="E234" s="55" t="s">
        <v>34</v>
      </c>
      <c r="F234" s="40">
        <v>0</v>
      </c>
      <c r="G234" s="39">
        <v>17.649988799999999</v>
      </c>
      <c r="H234" s="40">
        <f t="shared" si="166"/>
        <v>17.649988799999999</v>
      </c>
      <c r="I234" s="40">
        <v>0</v>
      </c>
      <c r="J234" s="40">
        <v>0</v>
      </c>
      <c r="K234" s="40">
        <v>14.708324000000001</v>
      </c>
      <c r="L234" s="40">
        <v>2.9416647999999981</v>
      </c>
      <c r="M234" s="40">
        <f t="shared" si="157"/>
        <v>17.64998976</v>
      </c>
      <c r="N234" s="40">
        <v>0</v>
      </c>
      <c r="O234" s="40">
        <v>0</v>
      </c>
      <c r="P234" s="40">
        <v>14.7083248</v>
      </c>
      <c r="Q234" s="40">
        <v>2.9416649600000002</v>
      </c>
      <c r="R234" s="40">
        <f t="shared" si="158"/>
        <v>-9.6000000127105523E-7</v>
      </c>
      <c r="S234" s="40">
        <f t="shared" si="159"/>
        <v>9.6000000127105523E-7</v>
      </c>
      <c r="T234" s="21">
        <f t="shared" si="160"/>
        <v>5.4390969430589967E-8</v>
      </c>
      <c r="U234" s="40">
        <f t="shared" si="161"/>
        <v>0</v>
      </c>
      <c r="V234" s="21">
        <v>0</v>
      </c>
      <c r="W234" s="40">
        <f t="shared" si="162"/>
        <v>0</v>
      </c>
      <c r="X234" s="21">
        <v>0</v>
      </c>
      <c r="Y234" s="40">
        <f t="shared" si="163"/>
        <v>7.999999986907369E-7</v>
      </c>
      <c r="Z234" s="21">
        <f t="shared" si="167"/>
        <v>5.4390969269560341E-8</v>
      </c>
      <c r="AA234" s="40">
        <f t="shared" si="164"/>
        <v>1.6000000213622911E-7</v>
      </c>
      <c r="AB234" s="21">
        <f t="shared" si="165"/>
        <v>5.4390970084772822E-8</v>
      </c>
      <c r="AC234" s="22" t="s">
        <v>34</v>
      </c>
      <c r="AK234" s="52"/>
      <c r="AL234" s="52"/>
    </row>
    <row r="235" spans="1:38" ht="78.75" outlineLevel="1" x14ac:dyDescent="0.25">
      <c r="A235" s="57" t="s">
        <v>316</v>
      </c>
      <c r="B235" s="77" t="s">
        <v>475</v>
      </c>
      <c r="C235" s="60" t="s">
        <v>476</v>
      </c>
      <c r="D235" s="39">
        <v>249.6</v>
      </c>
      <c r="E235" s="55" t="s">
        <v>34</v>
      </c>
      <c r="F235" s="40">
        <v>0</v>
      </c>
      <c r="G235" s="39">
        <v>249.6</v>
      </c>
      <c r="H235" s="40">
        <f t="shared" si="166"/>
        <v>19.8</v>
      </c>
      <c r="I235" s="40">
        <v>0</v>
      </c>
      <c r="J235" s="40">
        <v>0</v>
      </c>
      <c r="K235" s="40">
        <v>16.5</v>
      </c>
      <c r="L235" s="40">
        <v>3.3000000000000007</v>
      </c>
      <c r="M235" s="40">
        <f t="shared" si="157"/>
        <v>20.85</v>
      </c>
      <c r="N235" s="40">
        <v>0</v>
      </c>
      <c r="O235" s="40">
        <v>0</v>
      </c>
      <c r="P235" s="40">
        <v>17.375</v>
      </c>
      <c r="Q235" s="40">
        <v>3.4750000000000001</v>
      </c>
      <c r="R235" s="40">
        <f t="shared" si="158"/>
        <v>228.75</v>
      </c>
      <c r="S235" s="40">
        <f t="shared" si="159"/>
        <v>1.0500000000000007</v>
      </c>
      <c r="T235" s="21">
        <f t="shared" si="160"/>
        <v>5.3030303030303066E-2</v>
      </c>
      <c r="U235" s="40">
        <f t="shared" si="161"/>
        <v>0</v>
      </c>
      <c r="V235" s="21">
        <v>0</v>
      </c>
      <c r="W235" s="40">
        <f t="shared" si="162"/>
        <v>0</v>
      </c>
      <c r="X235" s="21">
        <v>0</v>
      </c>
      <c r="Y235" s="40">
        <f t="shared" si="163"/>
        <v>0.875</v>
      </c>
      <c r="Z235" s="21">
        <f t="shared" si="167"/>
        <v>5.3030303030303032E-2</v>
      </c>
      <c r="AA235" s="40">
        <f t="shared" si="164"/>
        <v>0.17499999999999938</v>
      </c>
      <c r="AB235" s="21">
        <f t="shared" si="165"/>
        <v>5.3030303030302831E-2</v>
      </c>
      <c r="AC235" s="22" t="s">
        <v>477</v>
      </c>
      <c r="AK235" s="52"/>
      <c r="AL235" s="52"/>
    </row>
    <row r="236" spans="1:38" ht="78.75" outlineLevel="1" x14ac:dyDescent="0.25">
      <c r="A236" s="57" t="s">
        <v>316</v>
      </c>
      <c r="B236" s="77" t="s">
        <v>478</v>
      </c>
      <c r="C236" s="60" t="s">
        <v>479</v>
      </c>
      <c r="D236" s="39">
        <v>72.593424999999996</v>
      </c>
      <c r="E236" s="55" t="s">
        <v>34</v>
      </c>
      <c r="F236" s="40">
        <v>72.588925000000003</v>
      </c>
      <c r="G236" s="39">
        <v>4.4999999999999997E-3</v>
      </c>
      <c r="H236" s="40">
        <f t="shared" si="166"/>
        <v>4.4999999999999997E-3</v>
      </c>
      <c r="I236" s="40">
        <v>0</v>
      </c>
      <c r="J236" s="40">
        <v>0</v>
      </c>
      <c r="K236" s="40">
        <v>4.4999999999999997E-3</v>
      </c>
      <c r="L236" s="40">
        <v>0</v>
      </c>
      <c r="M236" s="40">
        <f t="shared" si="157"/>
        <v>0</v>
      </c>
      <c r="N236" s="40">
        <v>0</v>
      </c>
      <c r="O236" s="40">
        <v>0</v>
      </c>
      <c r="P236" s="40">
        <v>0</v>
      </c>
      <c r="Q236" s="40">
        <v>0</v>
      </c>
      <c r="R236" s="40">
        <f t="shared" si="158"/>
        <v>4.4999999999999997E-3</v>
      </c>
      <c r="S236" s="40">
        <f t="shared" si="159"/>
        <v>-4.4999999999999997E-3</v>
      </c>
      <c r="T236" s="21">
        <f t="shared" si="160"/>
        <v>-1</v>
      </c>
      <c r="U236" s="40">
        <f t="shared" si="161"/>
        <v>0</v>
      </c>
      <c r="V236" s="21">
        <v>0</v>
      </c>
      <c r="W236" s="40">
        <f t="shared" si="162"/>
        <v>0</v>
      </c>
      <c r="X236" s="21">
        <v>0</v>
      </c>
      <c r="Y236" s="40">
        <f t="shared" si="163"/>
        <v>-4.4999999999999997E-3</v>
      </c>
      <c r="Z236" s="21">
        <f t="shared" si="167"/>
        <v>-1</v>
      </c>
      <c r="AA236" s="40">
        <f t="shared" si="164"/>
        <v>0</v>
      </c>
      <c r="AB236" s="21">
        <v>0</v>
      </c>
      <c r="AC236" s="22" t="s">
        <v>34</v>
      </c>
      <c r="AK236" s="52"/>
      <c r="AL236" s="52"/>
    </row>
    <row r="237" spans="1:38" ht="78.75" outlineLevel="1" x14ac:dyDescent="0.25">
      <c r="A237" s="57" t="s">
        <v>316</v>
      </c>
      <c r="B237" s="77" t="s">
        <v>480</v>
      </c>
      <c r="C237" s="60" t="s">
        <v>481</v>
      </c>
      <c r="D237" s="39">
        <v>90.12</v>
      </c>
      <c r="E237" s="55" t="s">
        <v>34</v>
      </c>
      <c r="F237" s="40">
        <v>0</v>
      </c>
      <c r="G237" s="39">
        <v>90.12</v>
      </c>
      <c r="H237" s="40">
        <f t="shared" si="166"/>
        <v>75.888000000000005</v>
      </c>
      <c r="I237" s="40">
        <v>0</v>
      </c>
      <c r="J237" s="40">
        <v>0</v>
      </c>
      <c r="K237" s="40">
        <v>63.24</v>
      </c>
      <c r="L237" s="40">
        <v>12.648000000000003</v>
      </c>
      <c r="M237" s="40">
        <f t="shared" si="157"/>
        <v>0</v>
      </c>
      <c r="N237" s="40">
        <v>0</v>
      </c>
      <c r="O237" s="40">
        <v>0</v>
      </c>
      <c r="P237" s="40">
        <v>0</v>
      </c>
      <c r="Q237" s="40">
        <v>0</v>
      </c>
      <c r="R237" s="40">
        <f t="shared" si="158"/>
        <v>90.12</v>
      </c>
      <c r="S237" s="40">
        <f t="shared" si="159"/>
        <v>-75.888000000000005</v>
      </c>
      <c r="T237" s="21">
        <f t="shared" si="160"/>
        <v>-1</v>
      </c>
      <c r="U237" s="40">
        <f t="shared" si="161"/>
        <v>0</v>
      </c>
      <c r="V237" s="21">
        <v>0</v>
      </c>
      <c r="W237" s="40">
        <f t="shared" si="162"/>
        <v>0</v>
      </c>
      <c r="X237" s="21">
        <v>0</v>
      </c>
      <c r="Y237" s="40">
        <f t="shared" si="163"/>
        <v>-63.24</v>
      </c>
      <c r="Z237" s="21">
        <f t="shared" si="167"/>
        <v>-1</v>
      </c>
      <c r="AA237" s="40">
        <f t="shared" si="164"/>
        <v>-12.648000000000003</v>
      </c>
      <c r="AB237" s="21">
        <f t="shared" si="165"/>
        <v>-1</v>
      </c>
      <c r="AC237" s="22" t="s">
        <v>34</v>
      </c>
      <c r="AK237" s="52"/>
      <c r="AL237" s="52"/>
    </row>
    <row r="238" spans="1:38" ht="78.75" outlineLevel="1" x14ac:dyDescent="0.25">
      <c r="A238" s="57" t="s">
        <v>316</v>
      </c>
      <c r="B238" s="77" t="s">
        <v>482</v>
      </c>
      <c r="C238" s="60" t="s">
        <v>483</v>
      </c>
      <c r="D238" s="39">
        <v>31.68</v>
      </c>
      <c r="E238" s="55" t="s">
        <v>34</v>
      </c>
      <c r="F238" s="40">
        <v>0</v>
      </c>
      <c r="G238" s="39">
        <v>31.68</v>
      </c>
      <c r="H238" s="40">
        <f t="shared" si="166"/>
        <v>17.952000000000002</v>
      </c>
      <c r="I238" s="40">
        <v>0</v>
      </c>
      <c r="J238" s="40">
        <v>0</v>
      </c>
      <c r="K238" s="40">
        <v>14.96</v>
      </c>
      <c r="L238" s="40">
        <v>2.9920000000000009</v>
      </c>
      <c r="M238" s="40">
        <f t="shared" si="157"/>
        <v>11.8032</v>
      </c>
      <c r="N238" s="40">
        <v>0</v>
      </c>
      <c r="O238" s="40">
        <v>0</v>
      </c>
      <c r="P238" s="40">
        <v>9.8360000000000003</v>
      </c>
      <c r="Q238" s="40">
        <v>1.9672000000000007</v>
      </c>
      <c r="R238" s="40">
        <f t="shared" si="158"/>
        <v>19.876799999999999</v>
      </c>
      <c r="S238" s="40">
        <f t="shared" si="159"/>
        <v>-6.1488000000000014</v>
      </c>
      <c r="T238" s="21">
        <f t="shared" si="160"/>
        <v>-0.34251336898395729</v>
      </c>
      <c r="U238" s="40">
        <f t="shared" si="161"/>
        <v>0</v>
      </c>
      <c r="V238" s="21">
        <v>0</v>
      </c>
      <c r="W238" s="40">
        <f t="shared" si="162"/>
        <v>0</v>
      </c>
      <c r="X238" s="21">
        <v>0</v>
      </c>
      <c r="Y238" s="40">
        <f t="shared" si="163"/>
        <v>-5.1240000000000006</v>
      </c>
      <c r="Z238" s="21">
        <f t="shared" si="167"/>
        <v>-0.34251336898395723</v>
      </c>
      <c r="AA238" s="40">
        <f t="shared" si="164"/>
        <v>-1.0248000000000002</v>
      </c>
      <c r="AB238" s="21">
        <f t="shared" si="165"/>
        <v>-0.34251336898395718</v>
      </c>
      <c r="AC238" s="22" t="s">
        <v>34</v>
      </c>
      <c r="AK238" s="52"/>
      <c r="AL238" s="52"/>
    </row>
    <row r="239" spans="1:38" outlineLevel="1" x14ac:dyDescent="0.25">
      <c r="A239" s="12" t="s">
        <v>484</v>
      </c>
      <c r="B239" s="9" t="s">
        <v>485</v>
      </c>
      <c r="C239" s="13" t="s">
        <v>33</v>
      </c>
      <c r="D239" s="38">
        <f>SUM(D240,D258,D275,D298,D305,D311,D312)</f>
        <v>8399.8239639783988</v>
      </c>
      <c r="E239" s="24" t="s">
        <v>34</v>
      </c>
      <c r="F239" s="28">
        <f t="shared" ref="F239:S239" si="168">SUM(F240,F258,F275,F298,F305,F311,F312)</f>
        <v>678.66415223000001</v>
      </c>
      <c r="G239" s="38">
        <f t="shared" si="168"/>
        <v>7721.1598117484</v>
      </c>
      <c r="H239" s="28">
        <f t="shared" si="168"/>
        <v>375.57993368999996</v>
      </c>
      <c r="I239" s="28">
        <f t="shared" si="168"/>
        <v>0</v>
      </c>
      <c r="J239" s="28">
        <f t="shared" si="168"/>
        <v>0</v>
      </c>
      <c r="K239" s="28">
        <f t="shared" si="168"/>
        <v>287.95543104666666</v>
      </c>
      <c r="L239" s="28">
        <f t="shared" si="168"/>
        <v>87.624502643333329</v>
      </c>
      <c r="M239" s="28">
        <f t="shared" si="168"/>
        <v>236.99336953999997</v>
      </c>
      <c r="N239" s="28">
        <f t="shared" si="168"/>
        <v>0</v>
      </c>
      <c r="O239" s="28">
        <f t="shared" si="168"/>
        <v>0</v>
      </c>
      <c r="P239" s="28">
        <f t="shared" si="168"/>
        <v>173.42728375999999</v>
      </c>
      <c r="Q239" s="28">
        <f t="shared" si="168"/>
        <v>63.566085780000002</v>
      </c>
      <c r="R239" s="28">
        <f t="shared" si="168"/>
        <v>7485.0071361184</v>
      </c>
      <c r="S239" s="28">
        <f t="shared" si="168"/>
        <v>-139.42725805999999</v>
      </c>
      <c r="T239" s="15">
        <f t="shared" si="160"/>
        <v>-0.37123191510833453</v>
      </c>
      <c r="U239" s="28">
        <f>SUM(U240,U258,U275,U298,U305,U311,U312)</f>
        <v>0</v>
      </c>
      <c r="V239" s="15">
        <v>0</v>
      </c>
      <c r="W239" s="28">
        <f>SUM(W240,W258,W275,W298,W305,W311,W312)</f>
        <v>0</v>
      </c>
      <c r="X239" s="15">
        <v>0</v>
      </c>
      <c r="Y239" s="28">
        <f>SUM(Y240,Y258,Y275,Y298,Y305,Y311,Y312)</f>
        <v>-115.22872554666668</v>
      </c>
      <c r="Z239" s="15">
        <f t="shared" si="167"/>
        <v>-0.40016166782418655</v>
      </c>
      <c r="AA239" s="28">
        <f>SUM(AA240,AA258,AA275,AA298,AA305,AA311,AA312)</f>
        <v>-24.19853251333333</v>
      </c>
      <c r="AB239" s="15">
        <f t="shared" si="165"/>
        <v>-0.27616171029045389</v>
      </c>
      <c r="AC239" s="22" t="s">
        <v>34</v>
      </c>
      <c r="AK239" s="52"/>
      <c r="AL239" s="52"/>
    </row>
    <row r="240" spans="1:38" ht="31.5" outlineLevel="1" x14ac:dyDescent="0.25">
      <c r="A240" s="12" t="s">
        <v>486</v>
      </c>
      <c r="B240" s="9" t="s">
        <v>52</v>
      </c>
      <c r="C240" s="13" t="s">
        <v>33</v>
      </c>
      <c r="D240" s="38">
        <f>D241+D244+D247+D257</f>
        <v>350.87784493800001</v>
      </c>
      <c r="E240" s="24" t="s">
        <v>34</v>
      </c>
      <c r="F240" s="28">
        <f t="shared" ref="F240" si="169">F241+F244+F247+F257</f>
        <v>243.54700796</v>
      </c>
      <c r="G240" s="38">
        <f>G241+G244+G247+G257</f>
        <v>107.33083697800001</v>
      </c>
      <c r="H240" s="28">
        <f t="shared" ref="H240:AA240" si="170">H241+H244+H247+H257</f>
        <v>32.233636977999993</v>
      </c>
      <c r="I240" s="28">
        <f t="shared" si="170"/>
        <v>0</v>
      </c>
      <c r="J240" s="28">
        <f t="shared" si="170"/>
        <v>0</v>
      </c>
      <c r="K240" s="28">
        <f t="shared" si="170"/>
        <v>0</v>
      </c>
      <c r="L240" s="28">
        <f t="shared" si="170"/>
        <v>32.233636977999993</v>
      </c>
      <c r="M240" s="28">
        <f t="shared" si="170"/>
        <v>30.640546200000003</v>
      </c>
      <c r="N240" s="28">
        <f t="shared" si="170"/>
        <v>0</v>
      </c>
      <c r="O240" s="28">
        <f t="shared" si="170"/>
        <v>0</v>
      </c>
      <c r="P240" s="28">
        <f t="shared" si="170"/>
        <v>2.8009239999999991E-2</v>
      </c>
      <c r="Q240" s="28">
        <f t="shared" si="170"/>
        <v>30.612536960000003</v>
      </c>
      <c r="R240" s="28">
        <f t="shared" si="170"/>
        <v>76.690290777999991</v>
      </c>
      <c r="S240" s="28">
        <f t="shared" si="170"/>
        <v>-1.5930907779999961</v>
      </c>
      <c r="T240" s="15">
        <f t="shared" si="160"/>
        <v>-4.9423240048502987E-2</v>
      </c>
      <c r="U240" s="28">
        <f t="shared" si="170"/>
        <v>0</v>
      </c>
      <c r="V240" s="15">
        <v>0</v>
      </c>
      <c r="W240" s="28">
        <f t="shared" si="170"/>
        <v>0</v>
      </c>
      <c r="X240" s="15">
        <v>0</v>
      </c>
      <c r="Y240" s="28">
        <f t="shared" si="170"/>
        <v>2.8009239999999991E-2</v>
      </c>
      <c r="Z240" s="15">
        <v>0</v>
      </c>
      <c r="AA240" s="28">
        <f t="shared" si="170"/>
        <v>-1.6211000179999955</v>
      </c>
      <c r="AB240" s="15">
        <f t="shared" si="165"/>
        <v>-5.0292184499888232E-2</v>
      </c>
      <c r="AC240" s="22" t="s">
        <v>34</v>
      </c>
      <c r="AK240" s="52"/>
      <c r="AL240" s="52"/>
    </row>
    <row r="241" spans="1:38" ht="94.5" outlineLevel="1" x14ac:dyDescent="0.25">
      <c r="A241" s="12" t="s">
        <v>487</v>
      </c>
      <c r="B241" s="9" t="s">
        <v>54</v>
      </c>
      <c r="C241" s="13" t="s">
        <v>33</v>
      </c>
      <c r="D241" s="38">
        <f>SUM(D242:D243)</f>
        <v>0</v>
      </c>
      <c r="E241" s="24" t="s">
        <v>34</v>
      </c>
      <c r="F241" s="28">
        <f t="shared" ref="F241" si="171">SUM(F242:F243)</f>
        <v>0</v>
      </c>
      <c r="G241" s="38">
        <f>SUM(G242:G243)</f>
        <v>0</v>
      </c>
      <c r="H241" s="28">
        <f t="shared" ref="H241:AA241" si="172">SUM(H242:H243)</f>
        <v>0</v>
      </c>
      <c r="I241" s="28">
        <f t="shared" si="172"/>
        <v>0</v>
      </c>
      <c r="J241" s="28">
        <f t="shared" si="172"/>
        <v>0</v>
      </c>
      <c r="K241" s="28">
        <f t="shared" si="172"/>
        <v>0</v>
      </c>
      <c r="L241" s="28">
        <f t="shared" si="172"/>
        <v>0</v>
      </c>
      <c r="M241" s="28">
        <f t="shared" si="172"/>
        <v>0</v>
      </c>
      <c r="N241" s="28">
        <f t="shared" si="172"/>
        <v>0</v>
      </c>
      <c r="O241" s="28">
        <f t="shared" si="172"/>
        <v>0</v>
      </c>
      <c r="P241" s="28">
        <f t="shared" si="172"/>
        <v>0</v>
      </c>
      <c r="Q241" s="28">
        <f t="shared" si="172"/>
        <v>0</v>
      </c>
      <c r="R241" s="28">
        <f t="shared" si="172"/>
        <v>0</v>
      </c>
      <c r="S241" s="28">
        <f t="shared" si="172"/>
        <v>0</v>
      </c>
      <c r="T241" s="15">
        <v>0</v>
      </c>
      <c r="U241" s="28">
        <f t="shared" si="172"/>
        <v>0</v>
      </c>
      <c r="V241" s="15">
        <v>0</v>
      </c>
      <c r="W241" s="28">
        <f t="shared" si="172"/>
        <v>0</v>
      </c>
      <c r="X241" s="15">
        <v>0</v>
      </c>
      <c r="Y241" s="28">
        <f t="shared" si="172"/>
        <v>0</v>
      </c>
      <c r="Z241" s="15">
        <v>0</v>
      </c>
      <c r="AA241" s="28">
        <f t="shared" si="172"/>
        <v>0</v>
      </c>
      <c r="AB241" s="15">
        <v>0</v>
      </c>
      <c r="AC241" s="22" t="s">
        <v>34</v>
      </c>
      <c r="AK241" s="52"/>
      <c r="AL241" s="52"/>
    </row>
    <row r="242" spans="1:38" ht="31.5" outlineLevel="1" x14ac:dyDescent="0.25">
      <c r="A242" s="12" t="s">
        <v>488</v>
      </c>
      <c r="B242" s="9" t="s">
        <v>60</v>
      </c>
      <c r="C242" s="13" t="s">
        <v>33</v>
      </c>
      <c r="D242" s="38">
        <v>0</v>
      </c>
      <c r="E242" s="24" t="s">
        <v>34</v>
      </c>
      <c r="F242" s="28">
        <v>0</v>
      </c>
      <c r="G242" s="38">
        <v>0</v>
      </c>
      <c r="H242" s="28">
        <v>0</v>
      </c>
      <c r="I242" s="28">
        <v>0</v>
      </c>
      <c r="J242" s="28">
        <v>0</v>
      </c>
      <c r="K242" s="28">
        <v>0</v>
      </c>
      <c r="L242" s="28">
        <v>0</v>
      </c>
      <c r="M242" s="28">
        <v>0</v>
      </c>
      <c r="N242" s="28">
        <v>0</v>
      </c>
      <c r="O242" s="28">
        <v>0</v>
      </c>
      <c r="P242" s="28">
        <v>0</v>
      </c>
      <c r="Q242" s="28">
        <v>0</v>
      </c>
      <c r="R242" s="28">
        <v>0</v>
      </c>
      <c r="S242" s="28">
        <v>0</v>
      </c>
      <c r="T242" s="15">
        <v>0</v>
      </c>
      <c r="U242" s="28">
        <v>0</v>
      </c>
      <c r="V242" s="15">
        <v>0</v>
      </c>
      <c r="W242" s="28">
        <v>0</v>
      </c>
      <c r="X242" s="15">
        <v>0</v>
      </c>
      <c r="Y242" s="28">
        <v>0</v>
      </c>
      <c r="Z242" s="15">
        <v>0</v>
      </c>
      <c r="AA242" s="28">
        <v>0</v>
      </c>
      <c r="AB242" s="15">
        <v>0</v>
      </c>
      <c r="AC242" s="22" t="s">
        <v>34</v>
      </c>
      <c r="AK242" s="52"/>
      <c r="AL242" s="52"/>
    </row>
    <row r="243" spans="1:38" ht="31.5" outlineLevel="1" x14ac:dyDescent="0.25">
      <c r="A243" s="12" t="s">
        <v>489</v>
      </c>
      <c r="B243" s="9" t="s">
        <v>60</v>
      </c>
      <c r="C243" s="13" t="s">
        <v>33</v>
      </c>
      <c r="D243" s="38">
        <v>0</v>
      </c>
      <c r="E243" s="24" t="s">
        <v>34</v>
      </c>
      <c r="F243" s="28">
        <v>0</v>
      </c>
      <c r="G243" s="38">
        <v>0</v>
      </c>
      <c r="H243" s="28">
        <v>0</v>
      </c>
      <c r="I243" s="28">
        <v>0</v>
      </c>
      <c r="J243" s="28">
        <v>0</v>
      </c>
      <c r="K243" s="28">
        <v>0</v>
      </c>
      <c r="L243" s="28">
        <v>0</v>
      </c>
      <c r="M243" s="28">
        <v>0</v>
      </c>
      <c r="N243" s="28">
        <v>0</v>
      </c>
      <c r="O243" s="28">
        <v>0</v>
      </c>
      <c r="P243" s="28">
        <v>0</v>
      </c>
      <c r="Q243" s="28">
        <v>0</v>
      </c>
      <c r="R243" s="28">
        <v>0</v>
      </c>
      <c r="S243" s="28">
        <v>0</v>
      </c>
      <c r="T243" s="15">
        <v>0</v>
      </c>
      <c r="U243" s="28">
        <v>0</v>
      </c>
      <c r="V243" s="15">
        <v>0</v>
      </c>
      <c r="W243" s="28">
        <v>0</v>
      </c>
      <c r="X243" s="15">
        <v>0</v>
      </c>
      <c r="Y243" s="28">
        <v>0</v>
      </c>
      <c r="Z243" s="15">
        <v>0</v>
      </c>
      <c r="AA243" s="28">
        <v>0</v>
      </c>
      <c r="AB243" s="15">
        <v>0</v>
      </c>
      <c r="AC243" s="22" t="s">
        <v>34</v>
      </c>
      <c r="AK243" s="52"/>
      <c r="AL243" s="52"/>
    </row>
    <row r="244" spans="1:38" ht="47.25" outlineLevel="1" x14ac:dyDescent="0.25">
      <c r="A244" s="12" t="s">
        <v>490</v>
      </c>
      <c r="B244" s="9" t="s">
        <v>62</v>
      </c>
      <c r="C244" s="13" t="s">
        <v>33</v>
      </c>
      <c r="D244" s="38">
        <f>SUM(D245)</f>
        <v>0</v>
      </c>
      <c r="E244" s="24" t="s">
        <v>34</v>
      </c>
      <c r="F244" s="28">
        <f t="shared" ref="F244" si="173">SUM(F245)</f>
        <v>0</v>
      </c>
      <c r="G244" s="38">
        <f>SUM(G245)</f>
        <v>0</v>
      </c>
      <c r="H244" s="28">
        <f t="shared" ref="H244:AA244" si="174">SUM(H245)</f>
        <v>0</v>
      </c>
      <c r="I244" s="28">
        <f t="shared" si="174"/>
        <v>0</v>
      </c>
      <c r="J244" s="28">
        <f t="shared" si="174"/>
        <v>0</v>
      </c>
      <c r="K244" s="28">
        <f t="shared" si="174"/>
        <v>0</v>
      </c>
      <c r="L244" s="28">
        <f t="shared" si="174"/>
        <v>0</v>
      </c>
      <c r="M244" s="28">
        <f t="shared" si="174"/>
        <v>0</v>
      </c>
      <c r="N244" s="28">
        <f t="shared" si="174"/>
        <v>0</v>
      </c>
      <c r="O244" s="28">
        <f t="shared" si="174"/>
        <v>0</v>
      </c>
      <c r="P244" s="28">
        <f t="shared" si="174"/>
        <v>0</v>
      </c>
      <c r="Q244" s="28">
        <f t="shared" si="174"/>
        <v>0</v>
      </c>
      <c r="R244" s="28">
        <f t="shared" si="174"/>
        <v>0</v>
      </c>
      <c r="S244" s="28">
        <f t="shared" si="174"/>
        <v>0</v>
      </c>
      <c r="T244" s="15">
        <v>0</v>
      </c>
      <c r="U244" s="28">
        <f t="shared" si="174"/>
        <v>0</v>
      </c>
      <c r="V244" s="15">
        <v>0</v>
      </c>
      <c r="W244" s="28">
        <f t="shared" si="174"/>
        <v>0</v>
      </c>
      <c r="X244" s="15">
        <v>0</v>
      </c>
      <c r="Y244" s="28">
        <f t="shared" si="174"/>
        <v>0</v>
      </c>
      <c r="Z244" s="15">
        <v>0</v>
      </c>
      <c r="AA244" s="28">
        <f t="shared" si="174"/>
        <v>0</v>
      </c>
      <c r="AB244" s="15">
        <v>0</v>
      </c>
      <c r="AC244" s="22" t="s">
        <v>34</v>
      </c>
      <c r="AK244" s="52"/>
      <c r="AL244" s="52"/>
    </row>
    <row r="245" spans="1:38" ht="31.5" outlineLevel="1" x14ac:dyDescent="0.25">
      <c r="A245" s="12" t="s">
        <v>491</v>
      </c>
      <c r="B245" s="9" t="s">
        <v>60</v>
      </c>
      <c r="C245" s="13" t="s">
        <v>33</v>
      </c>
      <c r="D245" s="38">
        <v>0</v>
      </c>
      <c r="E245" s="24" t="s">
        <v>34</v>
      </c>
      <c r="F245" s="28">
        <v>0</v>
      </c>
      <c r="G245" s="38">
        <v>0</v>
      </c>
      <c r="H245" s="28">
        <v>0</v>
      </c>
      <c r="I245" s="28">
        <v>0</v>
      </c>
      <c r="J245" s="28">
        <v>0</v>
      </c>
      <c r="K245" s="28">
        <v>0</v>
      </c>
      <c r="L245" s="28">
        <v>0</v>
      </c>
      <c r="M245" s="28">
        <v>0</v>
      </c>
      <c r="N245" s="28">
        <v>0</v>
      </c>
      <c r="O245" s="28">
        <v>0</v>
      </c>
      <c r="P245" s="28">
        <v>0</v>
      </c>
      <c r="Q245" s="28">
        <v>0</v>
      </c>
      <c r="R245" s="28">
        <v>0</v>
      </c>
      <c r="S245" s="28">
        <v>0</v>
      </c>
      <c r="T245" s="15">
        <v>0</v>
      </c>
      <c r="U245" s="28">
        <v>0</v>
      </c>
      <c r="V245" s="15">
        <v>0</v>
      </c>
      <c r="W245" s="28">
        <v>0</v>
      </c>
      <c r="X245" s="15">
        <v>0</v>
      </c>
      <c r="Y245" s="28">
        <v>0</v>
      </c>
      <c r="Z245" s="15">
        <v>0</v>
      </c>
      <c r="AA245" s="28">
        <v>0</v>
      </c>
      <c r="AB245" s="15">
        <v>0</v>
      </c>
      <c r="AC245" s="22" t="s">
        <v>34</v>
      </c>
      <c r="AK245" s="52"/>
      <c r="AL245" s="52"/>
    </row>
    <row r="246" spans="1:38" ht="31.5" outlineLevel="1" x14ac:dyDescent="0.25">
      <c r="A246" s="12" t="s">
        <v>492</v>
      </c>
      <c r="B246" s="9" t="s">
        <v>60</v>
      </c>
      <c r="C246" s="13" t="s">
        <v>33</v>
      </c>
      <c r="D246" s="38">
        <v>0</v>
      </c>
      <c r="E246" s="24" t="s">
        <v>34</v>
      </c>
      <c r="F246" s="28">
        <v>0</v>
      </c>
      <c r="G246" s="38">
        <v>0</v>
      </c>
      <c r="H246" s="28">
        <v>0</v>
      </c>
      <c r="I246" s="28">
        <v>0</v>
      </c>
      <c r="J246" s="28">
        <v>0</v>
      </c>
      <c r="K246" s="28">
        <v>0</v>
      </c>
      <c r="L246" s="28">
        <v>0</v>
      </c>
      <c r="M246" s="28">
        <v>0</v>
      </c>
      <c r="N246" s="28">
        <v>0</v>
      </c>
      <c r="O246" s="28">
        <v>0</v>
      </c>
      <c r="P246" s="28">
        <v>0</v>
      </c>
      <c r="Q246" s="28">
        <v>0</v>
      </c>
      <c r="R246" s="28">
        <v>0</v>
      </c>
      <c r="S246" s="28">
        <v>0</v>
      </c>
      <c r="T246" s="15">
        <v>0</v>
      </c>
      <c r="U246" s="28">
        <v>0</v>
      </c>
      <c r="V246" s="15">
        <v>0</v>
      </c>
      <c r="W246" s="28">
        <v>0</v>
      </c>
      <c r="X246" s="15">
        <v>0</v>
      </c>
      <c r="Y246" s="28">
        <v>0</v>
      </c>
      <c r="Z246" s="15">
        <v>0</v>
      </c>
      <c r="AA246" s="28">
        <v>0</v>
      </c>
      <c r="AB246" s="15">
        <v>0</v>
      </c>
      <c r="AC246" s="22" t="s">
        <v>34</v>
      </c>
      <c r="AK246" s="52"/>
      <c r="AL246" s="52"/>
    </row>
    <row r="247" spans="1:38" ht="47.25" outlineLevel="1" x14ac:dyDescent="0.25">
      <c r="A247" s="12" t="s">
        <v>493</v>
      </c>
      <c r="B247" s="9" t="s">
        <v>66</v>
      </c>
      <c r="C247" s="13" t="s">
        <v>33</v>
      </c>
      <c r="D247" s="38">
        <f>SUM(D248:D252)</f>
        <v>350.87784493800001</v>
      </c>
      <c r="E247" s="24" t="s">
        <v>34</v>
      </c>
      <c r="F247" s="28">
        <f t="shared" ref="F247" si="175">SUM(F248:F252)</f>
        <v>243.54700796</v>
      </c>
      <c r="G247" s="38">
        <f>SUM(G248:G252)</f>
        <v>107.33083697800001</v>
      </c>
      <c r="H247" s="28">
        <f t="shared" ref="H247:AA247" si="176">SUM(H248:H252)</f>
        <v>32.233636977999993</v>
      </c>
      <c r="I247" s="28">
        <f t="shared" si="176"/>
        <v>0</v>
      </c>
      <c r="J247" s="28">
        <f t="shared" si="176"/>
        <v>0</v>
      </c>
      <c r="K247" s="28">
        <f t="shared" si="176"/>
        <v>0</v>
      </c>
      <c r="L247" s="28">
        <f t="shared" si="176"/>
        <v>32.233636977999993</v>
      </c>
      <c r="M247" s="28">
        <f t="shared" si="176"/>
        <v>30.640546200000003</v>
      </c>
      <c r="N247" s="28">
        <f t="shared" si="176"/>
        <v>0</v>
      </c>
      <c r="O247" s="28">
        <f t="shared" si="176"/>
        <v>0</v>
      </c>
      <c r="P247" s="28">
        <f t="shared" si="176"/>
        <v>2.8009239999999991E-2</v>
      </c>
      <c r="Q247" s="28">
        <f t="shared" si="176"/>
        <v>30.612536960000003</v>
      </c>
      <c r="R247" s="28">
        <f t="shared" si="176"/>
        <v>76.690290777999991</v>
      </c>
      <c r="S247" s="28">
        <f t="shared" si="176"/>
        <v>-1.5930907779999961</v>
      </c>
      <c r="T247" s="15">
        <f t="shared" ref="T247" si="177">S247/H247</f>
        <v>-4.9423240048502987E-2</v>
      </c>
      <c r="U247" s="28">
        <f t="shared" si="176"/>
        <v>0</v>
      </c>
      <c r="V247" s="15">
        <v>0</v>
      </c>
      <c r="W247" s="28">
        <f t="shared" si="176"/>
        <v>0</v>
      </c>
      <c r="X247" s="15">
        <v>0</v>
      </c>
      <c r="Y247" s="28">
        <f t="shared" si="176"/>
        <v>2.8009239999999991E-2</v>
      </c>
      <c r="Z247" s="15">
        <v>0</v>
      </c>
      <c r="AA247" s="28">
        <f t="shared" si="176"/>
        <v>-1.6211000179999955</v>
      </c>
      <c r="AB247" s="15">
        <f t="shared" ref="AB247:AB256" si="178">AA247/L247</f>
        <v>-5.0292184499888232E-2</v>
      </c>
      <c r="AC247" s="22" t="s">
        <v>34</v>
      </c>
      <c r="AK247" s="52"/>
      <c r="AL247" s="52"/>
    </row>
    <row r="248" spans="1:38" ht="78.75" outlineLevel="1" x14ac:dyDescent="0.25">
      <c r="A248" s="12" t="s">
        <v>494</v>
      </c>
      <c r="B248" s="9" t="s">
        <v>68</v>
      </c>
      <c r="C248" s="13" t="s">
        <v>33</v>
      </c>
      <c r="D248" s="38">
        <v>0</v>
      </c>
      <c r="E248" s="24" t="s">
        <v>34</v>
      </c>
      <c r="F248" s="28">
        <v>0</v>
      </c>
      <c r="G248" s="38">
        <v>0</v>
      </c>
      <c r="H248" s="28">
        <v>0</v>
      </c>
      <c r="I248" s="28">
        <v>0</v>
      </c>
      <c r="J248" s="28">
        <v>0</v>
      </c>
      <c r="K248" s="28">
        <v>0</v>
      </c>
      <c r="L248" s="28">
        <v>0</v>
      </c>
      <c r="M248" s="28">
        <v>0</v>
      </c>
      <c r="N248" s="28">
        <v>0</v>
      </c>
      <c r="O248" s="28">
        <v>0</v>
      </c>
      <c r="P248" s="28">
        <v>0</v>
      </c>
      <c r="Q248" s="28">
        <v>0</v>
      </c>
      <c r="R248" s="28">
        <v>0</v>
      </c>
      <c r="S248" s="28">
        <v>0</v>
      </c>
      <c r="T248" s="15">
        <v>0</v>
      </c>
      <c r="U248" s="28">
        <v>0</v>
      </c>
      <c r="V248" s="15">
        <v>0</v>
      </c>
      <c r="W248" s="28">
        <v>0</v>
      </c>
      <c r="X248" s="15">
        <v>0</v>
      </c>
      <c r="Y248" s="28">
        <v>0</v>
      </c>
      <c r="Z248" s="15">
        <v>0</v>
      </c>
      <c r="AA248" s="28">
        <v>0</v>
      </c>
      <c r="AB248" s="15">
        <v>0</v>
      </c>
      <c r="AC248" s="22" t="s">
        <v>34</v>
      </c>
      <c r="AK248" s="52"/>
      <c r="AL248" s="52"/>
    </row>
    <row r="249" spans="1:38" ht="78.75" outlineLevel="1" x14ac:dyDescent="0.25">
      <c r="A249" s="12" t="s">
        <v>495</v>
      </c>
      <c r="B249" s="9" t="s">
        <v>70</v>
      </c>
      <c r="C249" s="13" t="s">
        <v>33</v>
      </c>
      <c r="D249" s="42">
        <v>0</v>
      </c>
      <c r="E249" s="24" t="s">
        <v>34</v>
      </c>
      <c r="F249" s="28">
        <v>0</v>
      </c>
      <c r="G249" s="42">
        <v>0</v>
      </c>
      <c r="H249" s="28">
        <v>0</v>
      </c>
      <c r="I249" s="28">
        <v>0</v>
      </c>
      <c r="J249" s="28">
        <v>0</v>
      </c>
      <c r="K249" s="28">
        <v>0</v>
      </c>
      <c r="L249" s="28">
        <v>0</v>
      </c>
      <c r="M249" s="28">
        <v>0</v>
      </c>
      <c r="N249" s="28">
        <v>0</v>
      </c>
      <c r="O249" s="28">
        <v>0</v>
      </c>
      <c r="P249" s="28">
        <v>0</v>
      </c>
      <c r="Q249" s="28">
        <v>0</v>
      </c>
      <c r="R249" s="28">
        <v>0</v>
      </c>
      <c r="S249" s="28">
        <v>0</v>
      </c>
      <c r="T249" s="15">
        <v>0</v>
      </c>
      <c r="U249" s="28">
        <v>0</v>
      </c>
      <c r="V249" s="15">
        <v>0</v>
      </c>
      <c r="W249" s="28">
        <v>0</v>
      </c>
      <c r="X249" s="15">
        <v>0</v>
      </c>
      <c r="Y249" s="28">
        <v>0</v>
      </c>
      <c r="Z249" s="15">
        <v>0</v>
      </c>
      <c r="AA249" s="28">
        <v>0</v>
      </c>
      <c r="AB249" s="15">
        <v>0</v>
      </c>
      <c r="AC249" s="22" t="s">
        <v>34</v>
      </c>
      <c r="AK249" s="52"/>
      <c r="AL249" s="52"/>
    </row>
    <row r="250" spans="1:38" ht="63" outlineLevel="1" x14ac:dyDescent="0.25">
      <c r="A250" s="12" t="s">
        <v>496</v>
      </c>
      <c r="B250" s="9" t="s">
        <v>72</v>
      </c>
      <c r="C250" s="13" t="s">
        <v>33</v>
      </c>
      <c r="D250" s="38">
        <v>0</v>
      </c>
      <c r="E250" s="24" t="s">
        <v>34</v>
      </c>
      <c r="F250" s="28">
        <v>0</v>
      </c>
      <c r="G250" s="38">
        <v>0</v>
      </c>
      <c r="H250" s="28">
        <v>0</v>
      </c>
      <c r="I250" s="28">
        <v>0</v>
      </c>
      <c r="J250" s="28">
        <v>0</v>
      </c>
      <c r="K250" s="28">
        <v>0</v>
      </c>
      <c r="L250" s="28">
        <v>0</v>
      </c>
      <c r="M250" s="28">
        <v>0</v>
      </c>
      <c r="N250" s="28">
        <v>0</v>
      </c>
      <c r="O250" s="28">
        <v>0</v>
      </c>
      <c r="P250" s="28">
        <v>0</v>
      </c>
      <c r="Q250" s="28">
        <v>0</v>
      </c>
      <c r="R250" s="28">
        <v>0</v>
      </c>
      <c r="S250" s="28">
        <v>0</v>
      </c>
      <c r="T250" s="15">
        <v>0</v>
      </c>
      <c r="U250" s="28">
        <v>0</v>
      </c>
      <c r="V250" s="15">
        <v>0</v>
      </c>
      <c r="W250" s="28">
        <v>0</v>
      </c>
      <c r="X250" s="15">
        <v>0</v>
      </c>
      <c r="Y250" s="28">
        <v>0</v>
      </c>
      <c r="Z250" s="15">
        <v>0</v>
      </c>
      <c r="AA250" s="28">
        <v>0</v>
      </c>
      <c r="AB250" s="15">
        <v>0</v>
      </c>
      <c r="AC250" s="22" t="s">
        <v>34</v>
      </c>
      <c r="AK250" s="52"/>
      <c r="AL250" s="52"/>
    </row>
    <row r="251" spans="1:38" ht="94.5" outlineLevel="1" x14ac:dyDescent="0.25">
      <c r="A251" s="12" t="s">
        <v>497</v>
      </c>
      <c r="B251" s="9" t="s">
        <v>76</v>
      </c>
      <c r="C251" s="13" t="s">
        <v>33</v>
      </c>
      <c r="D251" s="38">
        <v>0</v>
      </c>
      <c r="E251" s="24" t="s">
        <v>34</v>
      </c>
      <c r="F251" s="28">
        <v>0</v>
      </c>
      <c r="G251" s="38">
        <v>0</v>
      </c>
      <c r="H251" s="28">
        <v>0</v>
      </c>
      <c r="I251" s="28">
        <v>0</v>
      </c>
      <c r="J251" s="28">
        <v>0</v>
      </c>
      <c r="K251" s="28">
        <v>0</v>
      </c>
      <c r="L251" s="28">
        <v>0</v>
      </c>
      <c r="M251" s="28">
        <v>0</v>
      </c>
      <c r="N251" s="28">
        <v>0</v>
      </c>
      <c r="O251" s="28">
        <v>0</v>
      </c>
      <c r="P251" s="28">
        <v>0</v>
      </c>
      <c r="Q251" s="28">
        <v>0</v>
      </c>
      <c r="R251" s="28">
        <v>0</v>
      </c>
      <c r="S251" s="28">
        <v>0</v>
      </c>
      <c r="T251" s="15">
        <v>0</v>
      </c>
      <c r="U251" s="28">
        <v>0</v>
      </c>
      <c r="V251" s="15">
        <v>0</v>
      </c>
      <c r="W251" s="28">
        <v>0</v>
      </c>
      <c r="X251" s="15">
        <v>0</v>
      </c>
      <c r="Y251" s="28">
        <v>0</v>
      </c>
      <c r="Z251" s="15">
        <v>0</v>
      </c>
      <c r="AA251" s="28">
        <v>0</v>
      </c>
      <c r="AB251" s="15">
        <v>0</v>
      </c>
      <c r="AC251" s="22" t="s">
        <v>34</v>
      </c>
      <c r="AK251" s="52"/>
      <c r="AL251" s="52"/>
    </row>
    <row r="252" spans="1:38" ht="78.75" outlineLevel="1" x14ac:dyDescent="0.25">
      <c r="A252" s="12" t="s">
        <v>498</v>
      </c>
      <c r="B252" s="9" t="s">
        <v>78</v>
      </c>
      <c r="C252" s="13" t="s">
        <v>33</v>
      </c>
      <c r="D252" s="38">
        <f>SUM(D253:D256)</f>
        <v>350.87784493800001</v>
      </c>
      <c r="E252" s="38" t="s">
        <v>34</v>
      </c>
      <c r="F252" s="38">
        <f t="shared" ref="F252:Y252" si="179">SUM(F253:F256)</f>
        <v>243.54700796</v>
      </c>
      <c r="G252" s="38">
        <f t="shared" si="179"/>
        <v>107.33083697800001</v>
      </c>
      <c r="H252" s="38">
        <f t="shared" si="179"/>
        <v>32.233636977999993</v>
      </c>
      <c r="I252" s="38">
        <f t="shared" si="179"/>
        <v>0</v>
      </c>
      <c r="J252" s="38">
        <f t="shared" si="179"/>
        <v>0</v>
      </c>
      <c r="K252" s="38">
        <f t="shared" si="179"/>
        <v>0</v>
      </c>
      <c r="L252" s="38">
        <f t="shared" si="179"/>
        <v>32.233636977999993</v>
      </c>
      <c r="M252" s="38">
        <f t="shared" si="179"/>
        <v>30.640546200000003</v>
      </c>
      <c r="N252" s="38">
        <f t="shared" si="179"/>
        <v>0</v>
      </c>
      <c r="O252" s="38">
        <f t="shared" si="179"/>
        <v>0</v>
      </c>
      <c r="P252" s="38">
        <f t="shared" si="179"/>
        <v>2.8009239999999991E-2</v>
      </c>
      <c r="Q252" s="38">
        <f t="shared" si="179"/>
        <v>30.612536960000003</v>
      </c>
      <c r="R252" s="38">
        <f t="shared" si="179"/>
        <v>76.690290777999991</v>
      </c>
      <c r="S252" s="38">
        <f t="shared" si="179"/>
        <v>-1.5930907779999961</v>
      </c>
      <c r="T252" s="15">
        <f>S252/H252</f>
        <v>-4.9423240048502987E-2</v>
      </c>
      <c r="U252" s="38">
        <f t="shared" si="179"/>
        <v>0</v>
      </c>
      <c r="V252" s="15">
        <v>0</v>
      </c>
      <c r="W252" s="38">
        <f t="shared" si="179"/>
        <v>0</v>
      </c>
      <c r="X252" s="15">
        <v>0</v>
      </c>
      <c r="Y252" s="38">
        <f t="shared" si="179"/>
        <v>2.8009239999999991E-2</v>
      </c>
      <c r="Z252" s="15">
        <v>0</v>
      </c>
      <c r="AA252" s="38">
        <f>SUM(AA253:AA256)</f>
        <v>-1.6211000179999955</v>
      </c>
      <c r="AB252" s="15">
        <f t="shared" si="178"/>
        <v>-5.0292184499888232E-2</v>
      </c>
      <c r="AC252" s="22" t="s">
        <v>34</v>
      </c>
      <c r="AK252" s="52"/>
      <c r="AL252" s="52"/>
    </row>
    <row r="253" spans="1:38" ht="78.75" outlineLevel="1" x14ac:dyDescent="0.25">
      <c r="A253" s="53" t="s">
        <v>498</v>
      </c>
      <c r="B253" s="77" t="s">
        <v>499</v>
      </c>
      <c r="C253" s="54" t="s">
        <v>500</v>
      </c>
      <c r="D253" s="39">
        <v>12.37935259</v>
      </c>
      <c r="E253" s="55" t="s">
        <v>34</v>
      </c>
      <c r="F253" s="40">
        <v>12.589254049999999</v>
      </c>
      <c r="G253" s="39">
        <v>-0.20990145999999932</v>
      </c>
      <c r="H253" s="40">
        <f t="shared" ref="H253:H256" si="180">I253+J253+K253+L253</f>
        <v>-0.20990146000000004</v>
      </c>
      <c r="I253" s="40">
        <v>0</v>
      </c>
      <c r="J253" s="40">
        <v>0</v>
      </c>
      <c r="K253" s="40">
        <v>0</v>
      </c>
      <c r="L253" s="40">
        <v>-0.20990146000000004</v>
      </c>
      <c r="M253" s="40">
        <f t="shared" ref="M253:M256" si="181">N253+O253+P253+Q253</f>
        <v>-0.20990145999999998</v>
      </c>
      <c r="N253" s="40">
        <v>0</v>
      </c>
      <c r="O253" s="40">
        <v>0</v>
      </c>
      <c r="P253" s="40">
        <v>0</v>
      </c>
      <c r="Q253" s="40">
        <v>-0.20990145999999998</v>
      </c>
      <c r="R253" s="40">
        <f t="shared" ref="R253:R256" si="182">G253-M253</f>
        <v>6.6613381477509392E-16</v>
      </c>
      <c r="S253" s="40">
        <f t="shared" ref="S253:S256" si="183">M253-H253</f>
        <v>0</v>
      </c>
      <c r="T253" s="21">
        <f t="shared" ref="T253:T256" si="184">S253/H253</f>
        <v>0</v>
      </c>
      <c r="U253" s="40">
        <f t="shared" ref="U253:U256" si="185">N253-I253</f>
        <v>0</v>
      </c>
      <c r="V253" s="21">
        <v>0</v>
      </c>
      <c r="W253" s="40">
        <f t="shared" ref="W253:W256" si="186">O253-J253</f>
        <v>0</v>
      </c>
      <c r="X253" s="21">
        <v>0</v>
      </c>
      <c r="Y253" s="40">
        <f t="shared" ref="Y253:Y256" si="187">P253-K253</f>
        <v>0</v>
      </c>
      <c r="Z253" s="21">
        <v>0</v>
      </c>
      <c r="AA253" s="40">
        <f t="shared" ref="AA253:AA256" si="188">Q253-L253</f>
        <v>0</v>
      </c>
      <c r="AB253" s="21">
        <f t="shared" si="178"/>
        <v>0</v>
      </c>
      <c r="AC253" s="22" t="s">
        <v>34</v>
      </c>
      <c r="AK253" s="52"/>
      <c r="AL253" s="52"/>
    </row>
    <row r="254" spans="1:38" ht="47.25" outlineLevel="1" x14ac:dyDescent="0.25">
      <c r="A254" s="53" t="s">
        <v>498</v>
      </c>
      <c r="B254" s="77" t="s">
        <v>501</v>
      </c>
      <c r="C254" s="54" t="s">
        <v>502</v>
      </c>
      <c r="D254" s="39">
        <v>76.53</v>
      </c>
      <c r="E254" s="55" t="s">
        <v>34</v>
      </c>
      <c r="F254" s="40">
        <v>0</v>
      </c>
      <c r="G254" s="39">
        <v>76.53</v>
      </c>
      <c r="H254" s="40">
        <f t="shared" si="180"/>
        <v>4.5599999999999996</v>
      </c>
      <c r="I254" s="40">
        <v>0</v>
      </c>
      <c r="J254" s="40">
        <v>0</v>
      </c>
      <c r="K254" s="40">
        <v>0</v>
      </c>
      <c r="L254" s="40">
        <v>4.5599999999999996</v>
      </c>
      <c r="M254" s="40">
        <f t="shared" si="181"/>
        <v>0</v>
      </c>
      <c r="N254" s="40">
        <v>0</v>
      </c>
      <c r="O254" s="40">
        <v>0</v>
      </c>
      <c r="P254" s="40">
        <v>0</v>
      </c>
      <c r="Q254" s="40">
        <v>0</v>
      </c>
      <c r="R254" s="40">
        <f t="shared" si="182"/>
        <v>76.53</v>
      </c>
      <c r="S254" s="40">
        <f t="shared" si="183"/>
        <v>-4.5599999999999996</v>
      </c>
      <c r="T254" s="21">
        <f t="shared" si="184"/>
        <v>-1</v>
      </c>
      <c r="U254" s="40">
        <f t="shared" si="185"/>
        <v>0</v>
      </c>
      <c r="V254" s="21">
        <v>0</v>
      </c>
      <c r="W254" s="40">
        <f t="shared" si="186"/>
        <v>0</v>
      </c>
      <c r="X254" s="21">
        <v>0</v>
      </c>
      <c r="Y254" s="40">
        <f t="shared" si="187"/>
        <v>0</v>
      </c>
      <c r="Z254" s="21">
        <v>0</v>
      </c>
      <c r="AA254" s="40">
        <f t="shared" si="188"/>
        <v>-4.5599999999999996</v>
      </c>
      <c r="AB254" s="21">
        <f t="shared" si="178"/>
        <v>-1</v>
      </c>
      <c r="AC254" s="22" t="s">
        <v>34</v>
      </c>
      <c r="AK254" s="52"/>
      <c r="AL254" s="52"/>
    </row>
    <row r="255" spans="1:38" ht="63" outlineLevel="1" x14ac:dyDescent="0.25">
      <c r="A255" s="53" t="s">
        <v>498</v>
      </c>
      <c r="B255" s="77" t="s">
        <v>503</v>
      </c>
      <c r="C255" s="54" t="s">
        <v>504</v>
      </c>
      <c r="D255" s="39">
        <v>34.888400000000004</v>
      </c>
      <c r="E255" s="55" t="s">
        <v>34</v>
      </c>
      <c r="F255" s="40">
        <v>1.9729762700000002</v>
      </c>
      <c r="G255" s="39">
        <v>32.915423730000001</v>
      </c>
      <c r="H255" s="40">
        <f t="shared" si="180"/>
        <v>29.788223729999999</v>
      </c>
      <c r="I255" s="40">
        <v>0</v>
      </c>
      <c r="J255" s="40">
        <v>0</v>
      </c>
      <c r="K255" s="40">
        <v>0</v>
      </c>
      <c r="L255" s="40">
        <v>29.788223729999999</v>
      </c>
      <c r="M255" s="40">
        <f t="shared" si="181"/>
        <v>32.818448580000002</v>
      </c>
      <c r="N255" s="40">
        <v>0</v>
      </c>
      <c r="O255" s="40">
        <v>0</v>
      </c>
      <c r="P255" s="40">
        <v>1.1725870000000001E-2</v>
      </c>
      <c r="Q255" s="40">
        <v>32.806722710000003</v>
      </c>
      <c r="R255" s="40">
        <f t="shared" si="182"/>
        <v>9.6975149999998678E-2</v>
      </c>
      <c r="S255" s="40">
        <f t="shared" si="183"/>
        <v>3.0302248500000033</v>
      </c>
      <c r="T255" s="21">
        <f t="shared" si="184"/>
        <v>0.10172559725164933</v>
      </c>
      <c r="U255" s="40">
        <f t="shared" si="185"/>
        <v>0</v>
      </c>
      <c r="V255" s="21">
        <v>0</v>
      </c>
      <c r="W255" s="40">
        <f t="shared" si="186"/>
        <v>0</v>
      </c>
      <c r="X255" s="21">
        <v>0</v>
      </c>
      <c r="Y255" s="40">
        <f t="shared" si="187"/>
        <v>1.1725870000000001E-2</v>
      </c>
      <c r="Z255" s="21">
        <v>1</v>
      </c>
      <c r="AA255" s="40">
        <f t="shared" si="188"/>
        <v>3.0184989800000039</v>
      </c>
      <c r="AB255" s="21">
        <f t="shared" si="178"/>
        <v>0.10133195612332015</v>
      </c>
      <c r="AC255" s="22" t="s">
        <v>505</v>
      </c>
      <c r="AK255" s="52"/>
      <c r="AL255" s="52"/>
    </row>
    <row r="256" spans="1:38" ht="110.25" outlineLevel="1" x14ac:dyDescent="0.25">
      <c r="A256" s="57" t="s">
        <v>498</v>
      </c>
      <c r="B256" s="77" t="s">
        <v>506</v>
      </c>
      <c r="C256" s="55" t="s">
        <v>507</v>
      </c>
      <c r="D256" s="39">
        <v>227.08009234799999</v>
      </c>
      <c r="E256" s="55" t="s">
        <v>34</v>
      </c>
      <c r="F256" s="40">
        <v>228.98477764</v>
      </c>
      <c r="G256" s="39">
        <v>-1.9046852920000035</v>
      </c>
      <c r="H256" s="40">
        <f t="shared" si="180"/>
        <v>-1.9046852920000001</v>
      </c>
      <c r="I256" s="40">
        <v>0</v>
      </c>
      <c r="J256" s="40">
        <v>0</v>
      </c>
      <c r="K256" s="40">
        <v>0</v>
      </c>
      <c r="L256" s="40">
        <v>-1.9046852920000001</v>
      </c>
      <c r="M256" s="40">
        <f t="shared" si="181"/>
        <v>-1.9680009199999999</v>
      </c>
      <c r="N256" s="40">
        <v>0</v>
      </c>
      <c r="O256" s="40">
        <v>0</v>
      </c>
      <c r="P256" s="40">
        <v>1.6283369999999991E-2</v>
      </c>
      <c r="Q256" s="40">
        <v>-1.98428429</v>
      </c>
      <c r="R256" s="40">
        <f t="shared" si="182"/>
        <v>6.331562799999646E-2</v>
      </c>
      <c r="S256" s="40">
        <f t="shared" si="183"/>
        <v>-6.3315627999999791E-2</v>
      </c>
      <c r="T256" s="21">
        <f t="shared" si="184"/>
        <v>3.3242041751430598E-2</v>
      </c>
      <c r="U256" s="40">
        <f t="shared" si="185"/>
        <v>0</v>
      </c>
      <c r="V256" s="21">
        <v>0</v>
      </c>
      <c r="W256" s="40">
        <f t="shared" si="186"/>
        <v>0</v>
      </c>
      <c r="X256" s="21">
        <v>0</v>
      </c>
      <c r="Y256" s="40">
        <f t="shared" si="187"/>
        <v>1.6283369999999991E-2</v>
      </c>
      <c r="Z256" s="21">
        <v>1</v>
      </c>
      <c r="AA256" s="40">
        <f t="shared" si="188"/>
        <v>-7.959899799999981E-2</v>
      </c>
      <c r="AB256" s="21">
        <f t="shared" si="178"/>
        <v>4.1791154861293381E-2</v>
      </c>
      <c r="AC256" s="22" t="s">
        <v>34</v>
      </c>
      <c r="AK256" s="52"/>
      <c r="AL256" s="52"/>
    </row>
    <row r="257" spans="1:38" ht="31.5" outlineLevel="1" x14ac:dyDescent="0.25">
      <c r="A257" s="12" t="s">
        <v>508</v>
      </c>
      <c r="B257" s="9" t="s">
        <v>89</v>
      </c>
      <c r="C257" s="13" t="s">
        <v>33</v>
      </c>
      <c r="D257" s="38">
        <v>0</v>
      </c>
      <c r="E257" s="24" t="s">
        <v>34</v>
      </c>
      <c r="F257" s="28">
        <v>0</v>
      </c>
      <c r="G257" s="38">
        <v>0</v>
      </c>
      <c r="H257" s="28">
        <v>0</v>
      </c>
      <c r="I257" s="28">
        <v>0</v>
      </c>
      <c r="J257" s="28">
        <v>0</v>
      </c>
      <c r="K257" s="28">
        <v>0</v>
      </c>
      <c r="L257" s="28">
        <v>0</v>
      </c>
      <c r="M257" s="28">
        <v>0</v>
      </c>
      <c r="N257" s="28">
        <v>0</v>
      </c>
      <c r="O257" s="28">
        <v>0</v>
      </c>
      <c r="P257" s="28">
        <v>0</v>
      </c>
      <c r="Q257" s="28">
        <v>0</v>
      </c>
      <c r="R257" s="28">
        <v>0</v>
      </c>
      <c r="S257" s="28">
        <v>0</v>
      </c>
      <c r="T257" s="15">
        <v>0</v>
      </c>
      <c r="U257" s="28">
        <v>0</v>
      </c>
      <c r="V257" s="15">
        <v>0</v>
      </c>
      <c r="W257" s="28">
        <v>0</v>
      </c>
      <c r="X257" s="15">
        <v>0</v>
      </c>
      <c r="Y257" s="28">
        <v>0</v>
      </c>
      <c r="Z257" s="15">
        <v>0</v>
      </c>
      <c r="AA257" s="28">
        <v>0</v>
      </c>
      <c r="AB257" s="15">
        <v>0</v>
      </c>
      <c r="AC257" s="22" t="s">
        <v>34</v>
      </c>
      <c r="AK257" s="52"/>
      <c r="AL257" s="52"/>
    </row>
    <row r="258" spans="1:38" ht="63" outlineLevel="1" x14ac:dyDescent="0.25">
      <c r="A258" s="12" t="s">
        <v>509</v>
      </c>
      <c r="B258" s="9" t="s">
        <v>91</v>
      </c>
      <c r="C258" s="13" t="s">
        <v>33</v>
      </c>
      <c r="D258" s="38">
        <f>D259+D263+D264+D266</f>
        <v>372.68886051199991</v>
      </c>
      <c r="E258" s="24" t="s">
        <v>34</v>
      </c>
      <c r="F258" s="28">
        <f t="shared" ref="F258" si="189">F259+F263+F264+F266</f>
        <v>88.341865870000007</v>
      </c>
      <c r="G258" s="38">
        <f>G259+G263+G264+G266</f>
        <v>284.34699464199997</v>
      </c>
      <c r="H258" s="28">
        <f t="shared" ref="H258:AA258" si="190">H259+H263+H264+H266</f>
        <v>58.930836181999993</v>
      </c>
      <c r="I258" s="28">
        <f t="shared" si="190"/>
        <v>0</v>
      </c>
      <c r="J258" s="28">
        <f t="shared" si="190"/>
        <v>0</v>
      </c>
      <c r="K258" s="28">
        <f t="shared" si="190"/>
        <v>49.344501818333335</v>
      </c>
      <c r="L258" s="28">
        <f t="shared" si="190"/>
        <v>9.5863343636666656</v>
      </c>
      <c r="M258" s="28">
        <f t="shared" si="190"/>
        <v>48.580648429999997</v>
      </c>
      <c r="N258" s="28">
        <f t="shared" si="190"/>
        <v>0</v>
      </c>
      <c r="O258" s="28">
        <f t="shared" si="190"/>
        <v>0</v>
      </c>
      <c r="P258" s="28">
        <f t="shared" si="190"/>
        <v>40.703576900000002</v>
      </c>
      <c r="Q258" s="28">
        <f t="shared" si="190"/>
        <v>7.8770715299999985</v>
      </c>
      <c r="R258" s="28">
        <f t="shared" si="190"/>
        <v>235.76634621199995</v>
      </c>
      <c r="S258" s="28">
        <f t="shared" si="190"/>
        <v>-10.350187752000005</v>
      </c>
      <c r="T258" s="15">
        <f t="shared" ref="T258:T279" si="191">S258/H258</f>
        <v>-0.17563279977964061</v>
      </c>
      <c r="U258" s="28">
        <f t="shared" si="190"/>
        <v>0</v>
      </c>
      <c r="V258" s="15">
        <v>0</v>
      </c>
      <c r="W258" s="28">
        <f t="shared" si="190"/>
        <v>0</v>
      </c>
      <c r="X258" s="15">
        <v>0</v>
      </c>
      <c r="Y258" s="28">
        <f t="shared" si="190"/>
        <v>-8.6409249183333383</v>
      </c>
      <c r="Z258" s="15">
        <f t="shared" ref="Z258:Z279" si="192">Y258/K258</f>
        <v>-0.1751142396805577</v>
      </c>
      <c r="AA258" s="28">
        <f t="shared" si="190"/>
        <v>-1.7092628336666666</v>
      </c>
      <c r="AB258" s="15">
        <f t="shared" ref="AB258:AB279" si="193">AA258/L258</f>
        <v>-0.17830202544832713</v>
      </c>
      <c r="AC258" s="22" t="s">
        <v>34</v>
      </c>
      <c r="AK258" s="52"/>
      <c r="AL258" s="52"/>
    </row>
    <row r="259" spans="1:38" ht="31.5" outlineLevel="1" x14ac:dyDescent="0.25">
      <c r="A259" s="12" t="s">
        <v>510</v>
      </c>
      <c r="B259" s="9" t="s">
        <v>93</v>
      </c>
      <c r="C259" s="13" t="s">
        <v>33</v>
      </c>
      <c r="D259" s="38">
        <f>SUM(D260:D262)</f>
        <v>47.064860000000003</v>
      </c>
      <c r="E259" s="38" t="s">
        <v>34</v>
      </c>
      <c r="F259" s="38">
        <f t="shared" ref="F259:AA259" si="194">SUM(F260:F262)</f>
        <v>1.38</v>
      </c>
      <c r="G259" s="38">
        <f t="shared" si="194"/>
        <v>45.68486</v>
      </c>
      <c r="H259" s="38">
        <f t="shared" si="194"/>
        <v>12.498000000000001</v>
      </c>
      <c r="I259" s="38">
        <f t="shared" si="194"/>
        <v>0</v>
      </c>
      <c r="J259" s="38">
        <f t="shared" si="194"/>
        <v>0</v>
      </c>
      <c r="K259" s="38">
        <f t="shared" si="194"/>
        <v>10.45</v>
      </c>
      <c r="L259" s="38">
        <f t="shared" si="194"/>
        <v>2.0480000000000005</v>
      </c>
      <c r="M259" s="38">
        <f t="shared" si="194"/>
        <v>10.391556000000001</v>
      </c>
      <c r="N259" s="38">
        <f t="shared" si="194"/>
        <v>0</v>
      </c>
      <c r="O259" s="38">
        <f t="shared" si="194"/>
        <v>0</v>
      </c>
      <c r="P259" s="38">
        <f t="shared" si="194"/>
        <v>8.6596299999999999</v>
      </c>
      <c r="Q259" s="38">
        <f t="shared" si="194"/>
        <v>1.7319260000000005</v>
      </c>
      <c r="R259" s="38">
        <f>SUM(R260:R262)</f>
        <v>35.293304000000006</v>
      </c>
      <c r="S259" s="38">
        <f t="shared" si="194"/>
        <v>-2.1064439999999998</v>
      </c>
      <c r="T259" s="15">
        <f>S259/H259</f>
        <v>-0.16854248679788764</v>
      </c>
      <c r="U259" s="38">
        <f t="shared" si="194"/>
        <v>0</v>
      </c>
      <c r="V259" s="15">
        <v>0</v>
      </c>
      <c r="W259" s="38">
        <f t="shared" si="194"/>
        <v>0</v>
      </c>
      <c r="X259" s="15">
        <v>0</v>
      </c>
      <c r="Y259" s="38">
        <f t="shared" si="194"/>
        <v>-1.7903699999999998</v>
      </c>
      <c r="Z259" s="15">
        <f>Y259/K259</f>
        <v>-0.17132727272727272</v>
      </c>
      <c r="AA259" s="38">
        <f t="shared" si="194"/>
        <v>-0.31607400000000008</v>
      </c>
      <c r="AB259" s="15">
        <f>AA259/L259</f>
        <v>-0.15433300781250001</v>
      </c>
      <c r="AC259" s="22" t="s">
        <v>34</v>
      </c>
      <c r="AK259" s="52"/>
      <c r="AL259" s="52"/>
    </row>
    <row r="260" spans="1:38" ht="31.5" outlineLevel="1" x14ac:dyDescent="0.25">
      <c r="A260" s="53" t="s">
        <v>510</v>
      </c>
      <c r="B260" s="77" t="s">
        <v>511</v>
      </c>
      <c r="C260" s="54" t="s">
        <v>512</v>
      </c>
      <c r="D260" s="39">
        <v>11.812060000000002</v>
      </c>
      <c r="E260" s="55" t="s">
        <v>34</v>
      </c>
      <c r="F260" s="40">
        <v>0</v>
      </c>
      <c r="G260" s="39">
        <v>11.812060000000002</v>
      </c>
      <c r="H260" s="40">
        <f t="shared" ref="H260:H262" si="195">I260+J260+K260+L260</f>
        <v>2.4</v>
      </c>
      <c r="I260" s="40">
        <v>0</v>
      </c>
      <c r="J260" s="40">
        <v>0</v>
      </c>
      <c r="K260" s="40">
        <v>2</v>
      </c>
      <c r="L260" s="40">
        <v>0.39999999999999991</v>
      </c>
      <c r="M260" s="40">
        <f t="shared" ref="M260:M262" si="196">N260+O260+P260+Q260</f>
        <v>1.3679999999999999</v>
      </c>
      <c r="N260" s="40">
        <v>0</v>
      </c>
      <c r="O260" s="40">
        <v>0</v>
      </c>
      <c r="P260" s="40">
        <v>1.1399999999999999</v>
      </c>
      <c r="Q260" s="40">
        <v>0.22800000000000001</v>
      </c>
      <c r="R260" s="40">
        <f t="shared" ref="R260:R262" si="197">G260-M260</f>
        <v>10.444060000000002</v>
      </c>
      <c r="S260" s="40">
        <f t="shared" ref="S260:S262" si="198">M260-H260</f>
        <v>-1.032</v>
      </c>
      <c r="T260" s="21">
        <f t="shared" ref="T260:T262" si="199">S260/H260</f>
        <v>-0.43000000000000005</v>
      </c>
      <c r="U260" s="40">
        <f t="shared" ref="U260:U262" si="200">N260-I260</f>
        <v>0</v>
      </c>
      <c r="V260" s="21">
        <v>0</v>
      </c>
      <c r="W260" s="40">
        <f t="shared" ref="W260:W262" si="201">O260-J260</f>
        <v>0</v>
      </c>
      <c r="X260" s="21">
        <v>0</v>
      </c>
      <c r="Y260" s="40">
        <f t="shared" ref="Y260:Y262" si="202">P260-K260</f>
        <v>-0.8600000000000001</v>
      </c>
      <c r="Z260" s="21">
        <f t="shared" ref="Z260:Z262" si="203">Y260/K260</f>
        <v>-0.43000000000000005</v>
      </c>
      <c r="AA260" s="40">
        <f t="shared" ref="AA260:AA262" si="204">Q260-L260</f>
        <v>-0.1719999999999999</v>
      </c>
      <c r="AB260" s="21">
        <f t="shared" ref="AB260:AB262" si="205">AA260/L260</f>
        <v>-0.42999999999999983</v>
      </c>
      <c r="AC260" s="22" t="s">
        <v>34</v>
      </c>
      <c r="AK260" s="52"/>
      <c r="AL260" s="52"/>
    </row>
    <row r="261" spans="1:38" ht="31.5" outlineLevel="1" x14ac:dyDescent="0.25">
      <c r="A261" s="53" t="s">
        <v>510</v>
      </c>
      <c r="B261" s="77" t="s">
        <v>513</v>
      </c>
      <c r="C261" s="54" t="s">
        <v>514</v>
      </c>
      <c r="D261" s="39">
        <v>17.681799999999999</v>
      </c>
      <c r="E261" s="55" t="s">
        <v>34</v>
      </c>
      <c r="F261" s="40">
        <v>0</v>
      </c>
      <c r="G261" s="39">
        <v>17.681799999999999</v>
      </c>
      <c r="H261" s="40">
        <f t="shared" si="195"/>
        <v>1.74</v>
      </c>
      <c r="I261" s="40">
        <v>0</v>
      </c>
      <c r="J261" s="40">
        <v>0</v>
      </c>
      <c r="K261" s="40">
        <v>1.45</v>
      </c>
      <c r="L261" s="40">
        <v>0.29000000000000004</v>
      </c>
      <c r="M261" s="40">
        <f t="shared" si="196"/>
        <v>0.9</v>
      </c>
      <c r="N261" s="40">
        <v>0</v>
      </c>
      <c r="O261" s="40">
        <v>0</v>
      </c>
      <c r="P261" s="40">
        <v>0.75</v>
      </c>
      <c r="Q261" s="40">
        <v>0.15</v>
      </c>
      <c r="R261" s="40">
        <f t="shared" si="197"/>
        <v>16.7818</v>
      </c>
      <c r="S261" s="40">
        <f t="shared" si="198"/>
        <v>-0.84</v>
      </c>
      <c r="T261" s="21">
        <f t="shared" si="199"/>
        <v>-0.48275862068965514</v>
      </c>
      <c r="U261" s="40">
        <f t="shared" si="200"/>
        <v>0</v>
      </c>
      <c r="V261" s="21">
        <v>0</v>
      </c>
      <c r="W261" s="40">
        <f t="shared" si="201"/>
        <v>0</v>
      </c>
      <c r="X261" s="21">
        <v>0</v>
      </c>
      <c r="Y261" s="40">
        <f t="shared" si="202"/>
        <v>-0.7</v>
      </c>
      <c r="Z261" s="21">
        <f t="shared" si="203"/>
        <v>-0.48275862068965514</v>
      </c>
      <c r="AA261" s="40">
        <f t="shared" si="204"/>
        <v>-0.14000000000000004</v>
      </c>
      <c r="AB261" s="21">
        <f t="shared" si="205"/>
        <v>-0.48275862068965525</v>
      </c>
      <c r="AC261" s="22" t="s">
        <v>34</v>
      </c>
      <c r="AK261" s="52"/>
      <c r="AL261" s="52"/>
    </row>
    <row r="262" spans="1:38" ht="31.5" outlineLevel="1" x14ac:dyDescent="0.25">
      <c r="A262" s="53" t="s">
        <v>510</v>
      </c>
      <c r="B262" s="77" t="s">
        <v>515</v>
      </c>
      <c r="C262" s="54" t="s">
        <v>516</v>
      </c>
      <c r="D262" s="39">
        <v>17.571000000000002</v>
      </c>
      <c r="E262" s="55" t="s">
        <v>34</v>
      </c>
      <c r="F262" s="40">
        <v>1.38</v>
      </c>
      <c r="G262" s="39">
        <v>16.191000000000003</v>
      </c>
      <c r="H262" s="40">
        <f t="shared" si="195"/>
        <v>8.3580000000000005</v>
      </c>
      <c r="I262" s="40">
        <v>0</v>
      </c>
      <c r="J262" s="40">
        <v>0</v>
      </c>
      <c r="K262" s="40">
        <v>7</v>
      </c>
      <c r="L262" s="40">
        <v>1.3580000000000005</v>
      </c>
      <c r="M262" s="40">
        <f t="shared" si="196"/>
        <v>8.1235560000000007</v>
      </c>
      <c r="N262" s="40">
        <v>0</v>
      </c>
      <c r="O262" s="40">
        <v>0</v>
      </c>
      <c r="P262" s="40">
        <v>6.7696300000000003</v>
      </c>
      <c r="Q262" s="40">
        <v>1.3539260000000004</v>
      </c>
      <c r="R262" s="40">
        <f t="shared" si="197"/>
        <v>8.0674440000000018</v>
      </c>
      <c r="S262" s="40">
        <f t="shared" si="198"/>
        <v>-0.23444399999999987</v>
      </c>
      <c r="T262" s="21">
        <f t="shared" si="199"/>
        <v>-2.805025125628139E-2</v>
      </c>
      <c r="U262" s="40">
        <f t="shared" si="200"/>
        <v>0</v>
      </c>
      <c r="V262" s="21">
        <v>0</v>
      </c>
      <c r="W262" s="40">
        <f t="shared" si="201"/>
        <v>0</v>
      </c>
      <c r="X262" s="21">
        <v>0</v>
      </c>
      <c r="Y262" s="40">
        <f t="shared" si="202"/>
        <v>-0.23036999999999974</v>
      </c>
      <c r="Z262" s="21">
        <f t="shared" si="203"/>
        <v>-3.290999999999996E-2</v>
      </c>
      <c r="AA262" s="40">
        <f t="shared" si="204"/>
        <v>-4.0740000000001331E-3</v>
      </c>
      <c r="AB262" s="21">
        <f t="shared" si="205"/>
        <v>-3.0000000000000968E-3</v>
      </c>
      <c r="AC262" s="22" t="s">
        <v>34</v>
      </c>
      <c r="AK262" s="52"/>
      <c r="AL262" s="52"/>
    </row>
    <row r="263" spans="1:38" outlineLevel="1" x14ac:dyDescent="0.25">
      <c r="A263" s="12" t="s">
        <v>517</v>
      </c>
      <c r="B263" s="9" t="s">
        <v>101</v>
      </c>
      <c r="C263" s="13" t="s">
        <v>33</v>
      </c>
      <c r="D263" s="38">
        <v>0</v>
      </c>
      <c r="E263" s="24" t="s">
        <v>34</v>
      </c>
      <c r="F263" s="28">
        <v>0</v>
      </c>
      <c r="G263" s="38">
        <v>0</v>
      </c>
      <c r="H263" s="28">
        <v>0</v>
      </c>
      <c r="I263" s="28">
        <v>0</v>
      </c>
      <c r="J263" s="28">
        <v>0</v>
      </c>
      <c r="K263" s="28">
        <v>0</v>
      </c>
      <c r="L263" s="28">
        <v>0</v>
      </c>
      <c r="M263" s="28">
        <v>0</v>
      </c>
      <c r="N263" s="28">
        <v>0</v>
      </c>
      <c r="O263" s="28">
        <v>0</v>
      </c>
      <c r="P263" s="28">
        <v>0</v>
      </c>
      <c r="Q263" s="28">
        <v>0</v>
      </c>
      <c r="R263" s="28">
        <v>0</v>
      </c>
      <c r="S263" s="28">
        <v>0</v>
      </c>
      <c r="T263" s="15">
        <v>0</v>
      </c>
      <c r="U263" s="28">
        <v>0</v>
      </c>
      <c r="V263" s="15">
        <v>0</v>
      </c>
      <c r="W263" s="28">
        <v>0</v>
      </c>
      <c r="X263" s="15">
        <v>0</v>
      </c>
      <c r="Y263" s="28">
        <v>0</v>
      </c>
      <c r="Z263" s="15">
        <v>0</v>
      </c>
      <c r="AA263" s="28">
        <v>0</v>
      </c>
      <c r="AB263" s="15">
        <v>0</v>
      </c>
      <c r="AC263" s="22" t="s">
        <v>34</v>
      </c>
      <c r="AK263" s="52"/>
      <c r="AL263" s="52"/>
    </row>
    <row r="264" spans="1:38" ht="31.5" outlineLevel="1" x14ac:dyDescent="0.25">
      <c r="A264" s="12" t="s">
        <v>518</v>
      </c>
      <c r="B264" s="9" t="s">
        <v>111</v>
      </c>
      <c r="C264" s="13" t="s">
        <v>33</v>
      </c>
      <c r="D264" s="38">
        <f>D265</f>
        <v>15.802200000000001</v>
      </c>
      <c r="E264" s="38" t="str">
        <f t="shared" ref="E264:Y264" si="206">E265</f>
        <v>нд</v>
      </c>
      <c r="F264" s="38">
        <f t="shared" si="206"/>
        <v>1.403</v>
      </c>
      <c r="G264" s="38">
        <f t="shared" si="206"/>
        <v>14.3992</v>
      </c>
      <c r="H264" s="38">
        <f t="shared" si="206"/>
        <v>14.3992</v>
      </c>
      <c r="I264" s="38">
        <f t="shared" si="206"/>
        <v>0</v>
      </c>
      <c r="J264" s="38">
        <f t="shared" si="206"/>
        <v>0</v>
      </c>
      <c r="K264" s="38">
        <f t="shared" si="206"/>
        <v>12.061000000000002</v>
      </c>
      <c r="L264" s="38">
        <f t="shared" si="206"/>
        <v>2.3381999999999987</v>
      </c>
      <c r="M264" s="38">
        <f t="shared" si="206"/>
        <v>12.682432539999997</v>
      </c>
      <c r="N264" s="38">
        <f t="shared" si="206"/>
        <v>0</v>
      </c>
      <c r="O264" s="38">
        <f t="shared" si="206"/>
        <v>0</v>
      </c>
      <c r="P264" s="38">
        <f t="shared" si="206"/>
        <v>10.60805242</v>
      </c>
      <c r="Q264" s="38">
        <f t="shared" si="206"/>
        <v>2.0743801199999981</v>
      </c>
      <c r="R264" s="38">
        <f t="shared" si="206"/>
        <v>1.7167674600000034</v>
      </c>
      <c r="S264" s="38">
        <f t="shared" si="206"/>
        <v>-1.7167674600000034</v>
      </c>
      <c r="T264" s="15">
        <f>S264/H264</f>
        <v>-0.11922658619923351</v>
      </c>
      <c r="U264" s="38">
        <f t="shared" si="206"/>
        <v>0</v>
      </c>
      <c r="V264" s="26">
        <f t="shared" si="206"/>
        <v>0</v>
      </c>
      <c r="W264" s="38">
        <f t="shared" si="206"/>
        <v>0</v>
      </c>
      <c r="X264" s="15">
        <v>0</v>
      </c>
      <c r="Y264" s="38">
        <f t="shared" si="206"/>
        <v>-1.4529475800000018</v>
      </c>
      <c r="Z264" s="15">
        <f>Y264/K264</f>
        <v>-0.1204665931514801</v>
      </c>
      <c r="AA264" s="38">
        <f>AA265</f>
        <v>-0.26381988000000067</v>
      </c>
      <c r="AB264" s="15">
        <f>AA264/L264</f>
        <v>-0.11283033102386486</v>
      </c>
      <c r="AC264" s="22" t="s">
        <v>34</v>
      </c>
      <c r="AK264" s="52"/>
      <c r="AL264" s="52"/>
    </row>
    <row r="265" spans="1:38" ht="31.5" outlineLevel="1" x14ac:dyDescent="0.25">
      <c r="A265" s="53" t="s">
        <v>518</v>
      </c>
      <c r="B265" s="77" t="s">
        <v>519</v>
      </c>
      <c r="C265" s="54" t="s">
        <v>520</v>
      </c>
      <c r="D265" s="39">
        <v>15.802200000000001</v>
      </c>
      <c r="E265" s="55" t="s">
        <v>34</v>
      </c>
      <c r="F265" s="40">
        <v>1.403</v>
      </c>
      <c r="G265" s="39">
        <v>14.3992</v>
      </c>
      <c r="H265" s="40">
        <f>I265+J265+K265+L265</f>
        <v>14.3992</v>
      </c>
      <c r="I265" s="40">
        <v>0</v>
      </c>
      <c r="J265" s="40">
        <v>0</v>
      </c>
      <c r="K265" s="40">
        <v>12.061000000000002</v>
      </c>
      <c r="L265" s="40">
        <v>2.3381999999999987</v>
      </c>
      <c r="M265" s="40">
        <f>N265+O265+P265+Q265</f>
        <v>12.682432539999997</v>
      </c>
      <c r="N265" s="40">
        <v>0</v>
      </c>
      <c r="O265" s="40">
        <v>0</v>
      </c>
      <c r="P265" s="40">
        <v>10.60805242</v>
      </c>
      <c r="Q265" s="40">
        <v>2.0743801199999981</v>
      </c>
      <c r="R265" s="40">
        <f>G265-M265</f>
        <v>1.7167674600000034</v>
      </c>
      <c r="S265" s="40">
        <f>M265-H265</f>
        <v>-1.7167674600000034</v>
      </c>
      <c r="T265" s="21">
        <f>S265/H265</f>
        <v>-0.11922658619923351</v>
      </c>
      <c r="U265" s="40">
        <f>N265-I265</f>
        <v>0</v>
      </c>
      <c r="V265" s="21">
        <v>0</v>
      </c>
      <c r="W265" s="40">
        <f>O265-J265</f>
        <v>0</v>
      </c>
      <c r="X265" s="21">
        <v>0</v>
      </c>
      <c r="Y265" s="40">
        <f>P265-K265</f>
        <v>-1.4529475800000018</v>
      </c>
      <c r="Z265" s="21">
        <f>Y265/K265</f>
        <v>-0.1204665931514801</v>
      </c>
      <c r="AA265" s="40">
        <f>Q265-L265</f>
        <v>-0.26381988000000067</v>
      </c>
      <c r="AB265" s="21">
        <f>AA265/L265</f>
        <v>-0.11283033102386486</v>
      </c>
      <c r="AC265" s="22" t="s">
        <v>34</v>
      </c>
      <c r="AK265" s="52"/>
      <c r="AL265" s="52"/>
    </row>
    <row r="266" spans="1:38" ht="31.5" outlineLevel="1" x14ac:dyDescent="0.25">
      <c r="A266" s="12" t="s">
        <v>521</v>
      </c>
      <c r="B266" s="9" t="s">
        <v>115</v>
      </c>
      <c r="C266" s="13" t="s">
        <v>33</v>
      </c>
      <c r="D266" s="38">
        <f>SUM(D267:D274)</f>
        <v>309.82180051199992</v>
      </c>
      <c r="E266" s="24" t="s">
        <v>34</v>
      </c>
      <c r="F266" s="28">
        <f t="shared" ref="F266:S266" si="207">SUM(F267:F274)</f>
        <v>85.558865870000005</v>
      </c>
      <c r="G266" s="38">
        <f t="shared" si="207"/>
        <v>224.26293464199998</v>
      </c>
      <c r="H266" s="28">
        <f t="shared" si="207"/>
        <v>32.033636181999995</v>
      </c>
      <c r="I266" s="28">
        <f t="shared" si="207"/>
        <v>0</v>
      </c>
      <c r="J266" s="28">
        <f t="shared" si="207"/>
        <v>0</v>
      </c>
      <c r="K266" s="28">
        <f t="shared" si="207"/>
        <v>26.833501818333332</v>
      </c>
      <c r="L266" s="28">
        <f t="shared" si="207"/>
        <v>5.2001343636666668</v>
      </c>
      <c r="M266" s="28">
        <f t="shared" si="207"/>
        <v>25.506659889999998</v>
      </c>
      <c r="N266" s="28">
        <f t="shared" si="207"/>
        <v>0</v>
      </c>
      <c r="O266" s="28">
        <f t="shared" si="207"/>
        <v>0</v>
      </c>
      <c r="P266" s="28">
        <f t="shared" si="207"/>
        <v>21.435894479999998</v>
      </c>
      <c r="Q266" s="28">
        <f t="shared" si="207"/>
        <v>4.0707654099999999</v>
      </c>
      <c r="R266" s="28">
        <f t="shared" si="207"/>
        <v>198.75627475199994</v>
      </c>
      <c r="S266" s="28">
        <f t="shared" si="207"/>
        <v>-6.5269762920000023</v>
      </c>
      <c r="T266" s="15">
        <f t="shared" si="191"/>
        <v>-0.20375383721400858</v>
      </c>
      <c r="U266" s="28">
        <f>SUM(U267:U274)</f>
        <v>0</v>
      </c>
      <c r="V266" s="15">
        <v>0</v>
      </c>
      <c r="W266" s="28">
        <f>SUM(W267:W274)</f>
        <v>0</v>
      </c>
      <c r="X266" s="15">
        <v>0</v>
      </c>
      <c r="Y266" s="28">
        <f>SUM(Y267:Y274)</f>
        <v>-5.3976073383333363</v>
      </c>
      <c r="Z266" s="15">
        <f t="shared" si="192"/>
        <v>-0.20115180548837475</v>
      </c>
      <c r="AA266" s="28">
        <f>SUM(AA267:AA274)</f>
        <v>-1.129368953666666</v>
      </c>
      <c r="AB266" s="15">
        <f t="shared" si="193"/>
        <v>-0.21718072547462727</v>
      </c>
      <c r="AC266" s="22" t="s">
        <v>34</v>
      </c>
      <c r="AK266" s="52"/>
      <c r="AL266" s="52"/>
    </row>
    <row r="267" spans="1:38" ht="31.5" outlineLevel="1" x14ac:dyDescent="0.25">
      <c r="A267" s="53" t="s">
        <v>521</v>
      </c>
      <c r="B267" s="77" t="s">
        <v>522</v>
      </c>
      <c r="C267" s="55" t="s">
        <v>523</v>
      </c>
      <c r="D267" s="39">
        <v>4.843344332</v>
      </c>
      <c r="E267" s="55" t="s">
        <v>34</v>
      </c>
      <c r="F267" s="40">
        <v>4.7338412999999999</v>
      </c>
      <c r="G267" s="39">
        <v>0.10950303200000011</v>
      </c>
      <c r="H267" s="40">
        <f t="shared" ref="H267:H274" si="208">I267+J267+K267+L267</f>
        <v>0.109503032</v>
      </c>
      <c r="I267" s="40">
        <v>0</v>
      </c>
      <c r="J267" s="40">
        <v>0</v>
      </c>
      <c r="K267" s="40">
        <v>9.1252526666666667E-2</v>
      </c>
      <c r="L267" s="40">
        <v>1.8250505333333333E-2</v>
      </c>
      <c r="M267" s="40">
        <f t="shared" ref="M267:M274" si="209">N267+O267+P267+Q267</f>
        <v>0.105</v>
      </c>
      <c r="N267" s="40">
        <v>0</v>
      </c>
      <c r="O267" s="40">
        <v>0</v>
      </c>
      <c r="P267" s="40">
        <v>0.105</v>
      </c>
      <c r="Q267" s="40">
        <v>0</v>
      </c>
      <c r="R267" s="40">
        <f t="shared" ref="R267:R274" si="210">G267-M267</f>
        <v>4.5030320000001151E-3</v>
      </c>
      <c r="S267" s="40">
        <f t="shared" ref="S267:S274" si="211">M267-H267</f>
        <v>-4.503032000000004E-3</v>
      </c>
      <c r="T267" s="21">
        <f t="shared" si="191"/>
        <v>-4.1122441248932759E-2</v>
      </c>
      <c r="U267" s="40">
        <f t="shared" ref="U267:U274" si="212">N267-I267</f>
        <v>0</v>
      </c>
      <c r="V267" s="21">
        <v>0</v>
      </c>
      <c r="W267" s="40">
        <f t="shared" ref="W267:W274" si="213">O267-J267</f>
        <v>0</v>
      </c>
      <c r="X267" s="21">
        <v>0</v>
      </c>
      <c r="Y267" s="40">
        <f t="shared" ref="Y267:Y274" si="214">P267-K267</f>
        <v>1.3747473333333329E-2</v>
      </c>
      <c r="Z267" s="21">
        <f t="shared" si="192"/>
        <v>0.15065307050128068</v>
      </c>
      <c r="AA267" s="40">
        <f t="shared" ref="AA267:AA274" si="215">Q267-L267</f>
        <v>-1.8250505333333333E-2</v>
      </c>
      <c r="AB267" s="21">
        <f t="shared" si="193"/>
        <v>-1</v>
      </c>
      <c r="AC267" s="22" t="s">
        <v>34</v>
      </c>
      <c r="AK267" s="52"/>
      <c r="AL267" s="52"/>
    </row>
    <row r="268" spans="1:38" ht="31.5" outlineLevel="1" x14ac:dyDescent="0.25">
      <c r="A268" s="53" t="s">
        <v>521</v>
      </c>
      <c r="B268" s="77" t="s">
        <v>524</v>
      </c>
      <c r="C268" s="55" t="s">
        <v>525</v>
      </c>
      <c r="D268" s="39">
        <v>1.05</v>
      </c>
      <c r="E268" s="55" t="s">
        <v>34</v>
      </c>
      <c r="F268" s="40">
        <v>0</v>
      </c>
      <c r="G268" s="39">
        <v>1.05</v>
      </c>
      <c r="H268" s="40">
        <f t="shared" si="208"/>
        <v>0.85</v>
      </c>
      <c r="I268" s="40">
        <v>0</v>
      </c>
      <c r="J268" s="40">
        <v>0</v>
      </c>
      <c r="K268" s="40">
        <v>0.71333333333333337</v>
      </c>
      <c r="L268" s="40">
        <v>0.1366666666666666</v>
      </c>
      <c r="M268" s="40">
        <f t="shared" si="209"/>
        <v>1.0467624099999999</v>
      </c>
      <c r="N268" s="40">
        <v>0</v>
      </c>
      <c r="O268" s="40">
        <v>0</v>
      </c>
      <c r="P268" s="40">
        <v>0.89422452999999991</v>
      </c>
      <c r="Q268" s="40">
        <v>0.1525378800000001</v>
      </c>
      <c r="R268" s="40">
        <f t="shared" si="210"/>
        <v>3.2375900000001234E-3</v>
      </c>
      <c r="S268" s="40">
        <f t="shared" si="211"/>
        <v>0.19676240999999994</v>
      </c>
      <c r="T268" s="21">
        <f t="shared" si="191"/>
        <v>0.23148518823529407</v>
      </c>
      <c r="U268" s="40">
        <f t="shared" si="212"/>
        <v>0</v>
      </c>
      <c r="V268" s="21">
        <v>0</v>
      </c>
      <c r="W268" s="40">
        <f t="shared" si="213"/>
        <v>0</v>
      </c>
      <c r="X268" s="21">
        <v>0</v>
      </c>
      <c r="Y268" s="40">
        <f t="shared" si="214"/>
        <v>0.18089119666666653</v>
      </c>
      <c r="Z268" s="21">
        <f t="shared" si="192"/>
        <v>0.25358578971962598</v>
      </c>
      <c r="AA268" s="40">
        <f t="shared" si="215"/>
        <v>1.5871213333333495E-2</v>
      </c>
      <c r="AB268" s="21">
        <f t="shared" si="193"/>
        <v>0.11613082926829392</v>
      </c>
      <c r="AC268" s="22" t="s">
        <v>99</v>
      </c>
      <c r="AK268" s="52"/>
      <c r="AL268" s="52"/>
    </row>
    <row r="269" spans="1:38" ht="31.5" outlineLevel="1" x14ac:dyDescent="0.25">
      <c r="A269" s="53" t="s">
        <v>521</v>
      </c>
      <c r="B269" s="77" t="s">
        <v>526</v>
      </c>
      <c r="C269" s="55" t="s">
        <v>527</v>
      </c>
      <c r="D269" s="39">
        <v>86.328699999999984</v>
      </c>
      <c r="E269" s="55" t="s">
        <v>34</v>
      </c>
      <c r="F269" s="40">
        <v>18.072565120000007</v>
      </c>
      <c r="G269" s="39">
        <v>68.256134879999976</v>
      </c>
      <c r="H269" s="40">
        <f t="shared" si="208"/>
        <v>0.3</v>
      </c>
      <c r="I269" s="40">
        <v>0</v>
      </c>
      <c r="J269" s="40">
        <v>0</v>
      </c>
      <c r="K269" s="40">
        <v>0.25</v>
      </c>
      <c r="L269" s="40">
        <v>4.9999999999999989E-2</v>
      </c>
      <c r="M269" s="40">
        <f t="shared" si="209"/>
        <v>0.3</v>
      </c>
      <c r="N269" s="40">
        <v>0</v>
      </c>
      <c r="O269" s="40">
        <v>0</v>
      </c>
      <c r="P269" s="40">
        <v>0.25</v>
      </c>
      <c r="Q269" s="40">
        <v>0.05</v>
      </c>
      <c r="R269" s="40">
        <f t="shared" si="210"/>
        <v>67.956134879999979</v>
      </c>
      <c r="S269" s="40">
        <f t="shared" si="211"/>
        <v>0</v>
      </c>
      <c r="T269" s="21">
        <f t="shared" si="191"/>
        <v>0</v>
      </c>
      <c r="U269" s="40">
        <f t="shared" si="212"/>
        <v>0</v>
      </c>
      <c r="V269" s="21">
        <v>0</v>
      </c>
      <c r="W269" s="40">
        <f t="shared" si="213"/>
        <v>0</v>
      </c>
      <c r="X269" s="21">
        <v>0</v>
      </c>
      <c r="Y269" s="40">
        <f t="shared" si="214"/>
        <v>0</v>
      </c>
      <c r="Z269" s="21">
        <f t="shared" si="192"/>
        <v>0</v>
      </c>
      <c r="AA269" s="40">
        <f t="shared" si="215"/>
        <v>0</v>
      </c>
      <c r="AB269" s="21">
        <f t="shared" si="193"/>
        <v>0</v>
      </c>
      <c r="AC269" s="22" t="s">
        <v>34</v>
      </c>
      <c r="AK269" s="52"/>
      <c r="AL269" s="52"/>
    </row>
    <row r="270" spans="1:38" ht="31.5" outlineLevel="1" x14ac:dyDescent="0.25">
      <c r="A270" s="53" t="s">
        <v>521</v>
      </c>
      <c r="B270" s="77" t="s">
        <v>528</v>
      </c>
      <c r="C270" s="55" t="s">
        <v>529</v>
      </c>
      <c r="D270" s="39">
        <v>33.879484020000007</v>
      </c>
      <c r="E270" s="55" t="s">
        <v>34</v>
      </c>
      <c r="F270" s="40">
        <v>32.091957190000002</v>
      </c>
      <c r="G270" s="39">
        <v>1.7875268300000045</v>
      </c>
      <c r="H270" s="40">
        <f t="shared" si="208"/>
        <v>1.78752683</v>
      </c>
      <c r="I270" s="40">
        <v>0</v>
      </c>
      <c r="J270" s="40">
        <v>0</v>
      </c>
      <c r="K270" s="40">
        <v>1.4896056916666667</v>
      </c>
      <c r="L270" s="40">
        <v>0.29792113833333334</v>
      </c>
      <c r="M270" s="40">
        <f t="shared" si="209"/>
        <v>1.78752683</v>
      </c>
      <c r="N270" s="40">
        <v>0</v>
      </c>
      <c r="O270" s="40">
        <v>0</v>
      </c>
      <c r="P270" s="40">
        <v>1.4934408299999999</v>
      </c>
      <c r="Q270" s="40">
        <v>0.29408600000000001</v>
      </c>
      <c r="R270" s="40">
        <f t="shared" si="210"/>
        <v>4.4408920985006262E-15</v>
      </c>
      <c r="S270" s="40">
        <f t="shared" si="211"/>
        <v>0</v>
      </c>
      <c r="T270" s="21">
        <f t="shared" si="191"/>
        <v>0</v>
      </c>
      <c r="U270" s="40">
        <f t="shared" si="212"/>
        <v>0</v>
      </c>
      <c r="V270" s="21">
        <v>0</v>
      </c>
      <c r="W270" s="40">
        <f t="shared" si="213"/>
        <v>0</v>
      </c>
      <c r="X270" s="21">
        <v>0</v>
      </c>
      <c r="Y270" s="40">
        <f t="shared" si="214"/>
        <v>3.8351383333332656E-3</v>
      </c>
      <c r="Z270" s="21">
        <f t="shared" si="192"/>
        <v>2.574599677477243E-3</v>
      </c>
      <c r="AA270" s="40">
        <f t="shared" si="215"/>
        <v>-3.8351383333333211E-3</v>
      </c>
      <c r="AB270" s="21">
        <f t="shared" si="193"/>
        <v>-1.2872998387386401E-2</v>
      </c>
      <c r="AC270" s="22" t="s">
        <v>34</v>
      </c>
      <c r="AK270" s="52"/>
      <c r="AL270" s="52"/>
    </row>
    <row r="271" spans="1:38" ht="47.25" outlineLevel="1" x14ac:dyDescent="0.25">
      <c r="A271" s="53" t="s">
        <v>521</v>
      </c>
      <c r="B271" s="77" t="s">
        <v>530</v>
      </c>
      <c r="C271" s="55" t="s">
        <v>531</v>
      </c>
      <c r="D271" s="39">
        <v>22.362314320000003</v>
      </c>
      <c r="E271" s="55" t="s">
        <v>34</v>
      </c>
      <c r="F271" s="40">
        <v>10.791224440000001</v>
      </c>
      <c r="G271" s="39">
        <v>11.571089880000002</v>
      </c>
      <c r="H271" s="40">
        <f t="shared" si="208"/>
        <v>11.20708988</v>
      </c>
      <c r="I271" s="40">
        <v>0</v>
      </c>
      <c r="J271" s="40">
        <v>0</v>
      </c>
      <c r="K271" s="40">
        <v>9.3837965666666658</v>
      </c>
      <c r="L271" s="40">
        <v>1.823293313333334</v>
      </c>
      <c r="M271" s="40">
        <f t="shared" si="209"/>
        <v>10.416086589999999</v>
      </c>
      <c r="N271" s="40">
        <v>0</v>
      </c>
      <c r="O271" s="40">
        <v>0</v>
      </c>
      <c r="P271" s="40">
        <v>8.7137856299999985</v>
      </c>
      <c r="Q271" s="40">
        <v>1.7023009600000005</v>
      </c>
      <c r="R271" s="40">
        <f t="shared" si="210"/>
        <v>1.1550032900000033</v>
      </c>
      <c r="S271" s="40">
        <f t="shared" si="211"/>
        <v>-0.7910032900000008</v>
      </c>
      <c r="T271" s="21">
        <f t="shared" si="191"/>
        <v>-7.0580614456533727E-2</v>
      </c>
      <c r="U271" s="40">
        <f t="shared" si="212"/>
        <v>0</v>
      </c>
      <c r="V271" s="21">
        <v>0</v>
      </c>
      <c r="W271" s="40">
        <f t="shared" si="213"/>
        <v>0</v>
      </c>
      <c r="X271" s="21">
        <v>0</v>
      </c>
      <c r="Y271" s="40">
        <f t="shared" si="214"/>
        <v>-0.67001093666666733</v>
      </c>
      <c r="Z271" s="21">
        <f t="shared" si="192"/>
        <v>-7.1400837806596881E-2</v>
      </c>
      <c r="AA271" s="40">
        <f t="shared" si="215"/>
        <v>-0.12099235333333347</v>
      </c>
      <c r="AB271" s="21">
        <f t="shared" si="193"/>
        <v>-6.6359237127972551E-2</v>
      </c>
      <c r="AC271" s="22" t="s">
        <v>34</v>
      </c>
      <c r="AK271" s="52"/>
      <c r="AL271" s="52"/>
    </row>
    <row r="272" spans="1:38" ht="31.5" outlineLevel="1" x14ac:dyDescent="0.25">
      <c r="A272" s="53" t="s">
        <v>521</v>
      </c>
      <c r="B272" s="77" t="s">
        <v>532</v>
      </c>
      <c r="C272" s="55" t="s">
        <v>533</v>
      </c>
      <c r="D272" s="39">
        <v>117.99369765399999</v>
      </c>
      <c r="E272" s="55" t="s">
        <v>34</v>
      </c>
      <c r="F272" s="40">
        <v>13.418345309999992</v>
      </c>
      <c r="G272" s="39">
        <v>104.575352344</v>
      </c>
      <c r="H272" s="40">
        <f t="shared" si="208"/>
        <v>0.42821644000000003</v>
      </c>
      <c r="I272" s="40">
        <v>0</v>
      </c>
      <c r="J272" s="40">
        <v>0</v>
      </c>
      <c r="K272" s="40">
        <v>0.39851370000000003</v>
      </c>
      <c r="L272" s="40">
        <v>2.9702740000000005E-2</v>
      </c>
      <c r="M272" s="40">
        <f t="shared" si="209"/>
        <v>0.22829711</v>
      </c>
      <c r="N272" s="40">
        <v>0</v>
      </c>
      <c r="O272" s="40">
        <v>0</v>
      </c>
      <c r="P272" s="40">
        <v>0.19859436999999999</v>
      </c>
      <c r="Q272" s="40">
        <v>2.9702740000000005E-2</v>
      </c>
      <c r="R272" s="40">
        <f t="shared" si="210"/>
        <v>104.347055234</v>
      </c>
      <c r="S272" s="40">
        <f t="shared" si="211"/>
        <v>-0.19991933000000003</v>
      </c>
      <c r="T272" s="21">
        <f t="shared" si="191"/>
        <v>-0.46686514417802366</v>
      </c>
      <c r="U272" s="40">
        <f t="shared" si="212"/>
        <v>0</v>
      </c>
      <c r="V272" s="21">
        <v>0</v>
      </c>
      <c r="W272" s="40">
        <f t="shared" si="213"/>
        <v>0</v>
      </c>
      <c r="X272" s="21">
        <v>0</v>
      </c>
      <c r="Y272" s="40">
        <f t="shared" si="214"/>
        <v>-0.19991933000000003</v>
      </c>
      <c r="Z272" s="21">
        <f t="shared" si="192"/>
        <v>-0.50166237697725324</v>
      </c>
      <c r="AA272" s="40">
        <f t="shared" si="215"/>
        <v>0</v>
      </c>
      <c r="AB272" s="21">
        <f t="shared" si="193"/>
        <v>0</v>
      </c>
      <c r="AC272" s="22" t="s">
        <v>34</v>
      </c>
      <c r="AK272" s="52"/>
      <c r="AL272" s="52"/>
    </row>
    <row r="273" spans="1:38" outlineLevel="1" x14ac:dyDescent="0.25">
      <c r="A273" s="53" t="s">
        <v>521</v>
      </c>
      <c r="B273" s="77" t="s">
        <v>534</v>
      </c>
      <c r="C273" s="55" t="s">
        <v>535</v>
      </c>
      <c r="D273" s="39">
        <v>14.570260185999997</v>
      </c>
      <c r="E273" s="55" t="s">
        <v>34</v>
      </c>
      <c r="F273" s="40">
        <v>6.4509325099999995</v>
      </c>
      <c r="G273" s="39">
        <v>8.1193276759999975</v>
      </c>
      <c r="H273" s="40">
        <f t="shared" si="208"/>
        <v>3.3833000000000002</v>
      </c>
      <c r="I273" s="40">
        <v>0</v>
      </c>
      <c r="J273" s="40">
        <v>0</v>
      </c>
      <c r="K273" s="40">
        <v>2.8670000000000004</v>
      </c>
      <c r="L273" s="40">
        <v>0.51629999999999976</v>
      </c>
      <c r="M273" s="40">
        <f t="shared" si="209"/>
        <v>2.0274947899999995</v>
      </c>
      <c r="N273" s="40">
        <v>0</v>
      </c>
      <c r="O273" s="40">
        <v>0</v>
      </c>
      <c r="P273" s="40">
        <v>1.7024347699999998</v>
      </c>
      <c r="Q273" s="40">
        <v>0.32506001999999989</v>
      </c>
      <c r="R273" s="40">
        <f t="shared" si="210"/>
        <v>6.0918328859999979</v>
      </c>
      <c r="S273" s="40">
        <f t="shared" si="211"/>
        <v>-1.3558052100000006</v>
      </c>
      <c r="T273" s="21">
        <f t="shared" si="191"/>
        <v>-0.40073455206455255</v>
      </c>
      <c r="U273" s="40">
        <f t="shared" si="212"/>
        <v>0</v>
      </c>
      <c r="V273" s="21">
        <v>0</v>
      </c>
      <c r="W273" s="40">
        <f t="shared" si="213"/>
        <v>0</v>
      </c>
      <c r="X273" s="21">
        <v>0</v>
      </c>
      <c r="Y273" s="40">
        <f t="shared" si="214"/>
        <v>-1.1645652300000007</v>
      </c>
      <c r="Z273" s="21">
        <f t="shared" si="192"/>
        <v>-0.40619645273805388</v>
      </c>
      <c r="AA273" s="40">
        <f t="shared" si="215"/>
        <v>-0.19123997999999987</v>
      </c>
      <c r="AB273" s="21">
        <f t="shared" si="193"/>
        <v>-0.37040476467170241</v>
      </c>
      <c r="AC273" s="22" t="s">
        <v>34</v>
      </c>
      <c r="AK273" s="52"/>
      <c r="AL273" s="52"/>
    </row>
    <row r="274" spans="1:38" ht="31.5" outlineLevel="1" x14ac:dyDescent="0.25">
      <c r="A274" s="53" t="s">
        <v>521</v>
      </c>
      <c r="B274" s="77" t="s">
        <v>536</v>
      </c>
      <c r="C274" s="55" t="s">
        <v>537</v>
      </c>
      <c r="D274" s="39">
        <v>28.794</v>
      </c>
      <c r="E274" s="55" t="s">
        <v>34</v>
      </c>
      <c r="F274" s="40">
        <v>0</v>
      </c>
      <c r="G274" s="39">
        <v>28.794</v>
      </c>
      <c r="H274" s="40">
        <f t="shared" si="208"/>
        <v>13.968</v>
      </c>
      <c r="I274" s="40">
        <v>0</v>
      </c>
      <c r="J274" s="40">
        <v>0</v>
      </c>
      <c r="K274" s="40">
        <v>11.64</v>
      </c>
      <c r="L274" s="40">
        <v>2.3279999999999994</v>
      </c>
      <c r="M274" s="40">
        <f t="shared" si="209"/>
        <v>9.5954921599999992</v>
      </c>
      <c r="N274" s="40">
        <v>0</v>
      </c>
      <c r="O274" s="40">
        <v>0</v>
      </c>
      <c r="P274" s="40">
        <v>8.0784143499999992</v>
      </c>
      <c r="Q274" s="40">
        <v>1.5170778099999997</v>
      </c>
      <c r="R274" s="40">
        <f t="shared" si="210"/>
        <v>19.198507840000001</v>
      </c>
      <c r="S274" s="40">
        <f t="shared" si="211"/>
        <v>-4.3725078400000008</v>
      </c>
      <c r="T274" s="21">
        <f t="shared" si="191"/>
        <v>-0.31303750286368848</v>
      </c>
      <c r="U274" s="40">
        <f t="shared" si="212"/>
        <v>0</v>
      </c>
      <c r="V274" s="21">
        <v>0</v>
      </c>
      <c r="W274" s="40">
        <f t="shared" si="213"/>
        <v>0</v>
      </c>
      <c r="X274" s="21">
        <v>0</v>
      </c>
      <c r="Y274" s="40">
        <f t="shared" si="214"/>
        <v>-3.5615856500000014</v>
      </c>
      <c r="Z274" s="21">
        <f t="shared" si="192"/>
        <v>-0.30597814862542966</v>
      </c>
      <c r="AA274" s="40">
        <f t="shared" si="215"/>
        <v>-0.81092218999999965</v>
      </c>
      <c r="AB274" s="21">
        <f t="shared" si="193"/>
        <v>-0.34833427405498274</v>
      </c>
      <c r="AC274" s="22" t="s">
        <v>34</v>
      </c>
      <c r="AK274" s="52"/>
      <c r="AL274" s="52"/>
    </row>
    <row r="275" spans="1:38" ht="31.5" outlineLevel="1" x14ac:dyDescent="0.25">
      <c r="A275" s="12" t="s">
        <v>538</v>
      </c>
      <c r="B275" s="9" t="s">
        <v>126</v>
      </c>
      <c r="C275" s="13" t="s">
        <v>33</v>
      </c>
      <c r="D275" s="38">
        <f>D276+D280+D281+D282</f>
        <v>717.47329628200009</v>
      </c>
      <c r="E275" s="24" t="s">
        <v>34</v>
      </c>
      <c r="F275" s="28">
        <f t="shared" ref="F275:S275" si="216">F276+F280+F281+F282</f>
        <v>161.04121256999997</v>
      </c>
      <c r="G275" s="38">
        <f t="shared" si="216"/>
        <v>556.43208371199989</v>
      </c>
      <c r="H275" s="28">
        <f t="shared" si="216"/>
        <v>223.78346647399999</v>
      </c>
      <c r="I275" s="28">
        <f t="shared" si="216"/>
        <v>0</v>
      </c>
      <c r="J275" s="28">
        <f t="shared" si="216"/>
        <v>0</v>
      </c>
      <c r="K275" s="28">
        <f t="shared" si="216"/>
        <v>187.68790935499999</v>
      </c>
      <c r="L275" s="28">
        <f t="shared" si="216"/>
        <v>36.095557119000006</v>
      </c>
      <c r="M275" s="28">
        <f t="shared" si="216"/>
        <v>120.70868460999999</v>
      </c>
      <c r="N275" s="28">
        <f t="shared" si="216"/>
        <v>0</v>
      </c>
      <c r="O275" s="28">
        <f t="shared" si="216"/>
        <v>0</v>
      </c>
      <c r="P275" s="28">
        <f t="shared" si="216"/>
        <v>101.41317304</v>
      </c>
      <c r="Q275" s="28">
        <f t="shared" si="216"/>
        <v>19.295511570000002</v>
      </c>
      <c r="R275" s="28">
        <f t="shared" si="216"/>
        <v>436.56409301199989</v>
      </c>
      <c r="S275" s="28">
        <f t="shared" si="216"/>
        <v>-103.91547577399999</v>
      </c>
      <c r="T275" s="15">
        <f t="shared" si="191"/>
        <v>-0.46435725306844006</v>
      </c>
      <c r="U275" s="28">
        <f>U276+U280+U281+U282</f>
        <v>0</v>
      </c>
      <c r="V275" s="15">
        <v>0</v>
      </c>
      <c r="W275" s="28">
        <f>W276+W280+W281+W282</f>
        <v>0</v>
      </c>
      <c r="X275" s="15">
        <v>0</v>
      </c>
      <c r="Y275" s="28">
        <f>Y276+Y280+Y281+Y282</f>
        <v>-86.975314574999999</v>
      </c>
      <c r="Z275" s="15">
        <f t="shared" si="192"/>
        <v>-0.46340392875542991</v>
      </c>
      <c r="AA275" s="28">
        <f>AA276+AA280+AA281+AA282</f>
        <v>-16.940161199000002</v>
      </c>
      <c r="AB275" s="15">
        <f t="shared" si="193"/>
        <v>-0.46931430212177078</v>
      </c>
      <c r="AC275" s="22" t="s">
        <v>34</v>
      </c>
      <c r="AK275" s="52"/>
      <c r="AL275" s="52"/>
    </row>
    <row r="276" spans="1:38" ht="47.25" outlineLevel="1" x14ac:dyDescent="0.25">
      <c r="A276" s="12" t="s">
        <v>539</v>
      </c>
      <c r="B276" s="9" t="s">
        <v>128</v>
      </c>
      <c r="C276" s="13" t="s">
        <v>33</v>
      </c>
      <c r="D276" s="38">
        <f>SUM(D277:D279)</f>
        <v>124.31245325200001</v>
      </c>
      <c r="E276" s="24" t="s">
        <v>34</v>
      </c>
      <c r="F276" s="28">
        <f t="shared" ref="F276:S276" si="217">SUM(F277:F279)</f>
        <v>14.272569879999995</v>
      </c>
      <c r="G276" s="38">
        <f t="shared" si="217"/>
        <v>110.03988337200001</v>
      </c>
      <c r="H276" s="28">
        <f t="shared" si="217"/>
        <v>49.515271329999997</v>
      </c>
      <c r="I276" s="28">
        <f t="shared" si="217"/>
        <v>0</v>
      </c>
      <c r="J276" s="28">
        <f t="shared" si="217"/>
        <v>0</v>
      </c>
      <c r="K276" s="28">
        <f t="shared" si="217"/>
        <v>41.563622319999993</v>
      </c>
      <c r="L276" s="28">
        <f t="shared" si="217"/>
        <v>7.9516490100000023</v>
      </c>
      <c r="M276" s="28">
        <f t="shared" si="217"/>
        <v>3.2205932900000001</v>
      </c>
      <c r="N276" s="28">
        <f t="shared" si="217"/>
        <v>0</v>
      </c>
      <c r="O276" s="28">
        <f t="shared" si="217"/>
        <v>0</v>
      </c>
      <c r="P276" s="28">
        <f t="shared" si="217"/>
        <v>2.8725877900000003</v>
      </c>
      <c r="Q276" s="28">
        <f t="shared" si="217"/>
        <v>0.34800550000000002</v>
      </c>
      <c r="R276" s="28">
        <f t="shared" si="217"/>
        <v>106.81929008200001</v>
      </c>
      <c r="S276" s="28">
        <f t="shared" si="217"/>
        <v>-46.294678039999994</v>
      </c>
      <c r="T276" s="15">
        <f t="shared" si="191"/>
        <v>-0.93495757564295667</v>
      </c>
      <c r="U276" s="28">
        <f>SUM(U277:U279)</f>
        <v>0</v>
      </c>
      <c r="V276" s="15">
        <v>0</v>
      </c>
      <c r="W276" s="28">
        <f>SUM(W277:W279)</f>
        <v>0</v>
      </c>
      <c r="X276" s="15">
        <v>0</v>
      </c>
      <c r="Y276" s="28">
        <f>SUM(Y277:Y279)</f>
        <v>-38.691034529999996</v>
      </c>
      <c r="Z276" s="15">
        <f t="shared" si="192"/>
        <v>-0.93088697207659554</v>
      </c>
      <c r="AA276" s="28">
        <f>SUM(AA277:AA279)</f>
        <v>-7.6036435100000022</v>
      </c>
      <c r="AB276" s="15">
        <f t="shared" si="193"/>
        <v>-0.95623480116358905</v>
      </c>
      <c r="AC276" s="22" t="s">
        <v>34</v>
      </c>
      <c r="AK276" s="52"/>
      <c r="AL276" s="52"/>
    </row>
    <row r="277" spans="1:38" ht="31.5" outlineLevel="1" x14ac:dyDescent="0.25">
      <c r="A277" s="53" t="s">
        <v>539</v>
      </c>
      <c r="B277" s="77" t="s">
        <v>540</v>
      </c>
      <c r="C277" s="55" t="s">
        <v>541</v>
      </c>
      <c r="D277" s="39">
        <v>4.0601168200000002</v>
      </c>
      <c r="E277" s="55" t="s">
        <v>34</v>
      </c>
      <c r="F277" s="40">
        <v>3.6422227600000001</v>
      </c>
      <c r="G277" s="39">
        <v>0.41789406000000007</v>
      </c>
      <c r="H277" s="40">
        <f t="shared" ref="H277:H279" si="218">I277+J277+K277+L277</f>
        <v>0.41789405999999985</v>
      </c>
      <c r="I277" s="40">
        <v>0</v>
      </c>
      <c r="J277" s="40">
        <v>0</v>
      </c>
      <c r="K277" s="40">
        <v>0.34824504999999989</v>
      </c>
      <c r="L277" s="40">
        <v>6.9649009999999956E-2</v>
      </c>
      <c r="M277" s="40">
        <f t="shared" ref="M277:M279" si="219">N277+O277+P277+Q277</f>
        <v>0.41789405999999996</v>
      </c>
      <c r="N277" s="40">
        <v>0</v>
      </c>
      <c r="O277" s="40">
        <v>0</v>
      </c>
      <c r="P277" s="40">
        <v>0.35232406000000005</v>
      </c>
      <c r="Q277" s="40">
        <v>6.5569999999999934E-2</v>
      </c>
      <c r="R277" s="40">
        <f t="shared" ref="R277:R279" si="220">G277-M277</f>
        <v>0</v>
      </c>
      <c r="S277" s="40">
        <f t="shared" ref="S277:S279" si="221">M277-H277</f>
        <v>0</v>
      </c>
      <c r="T277" s="21">
        <f t="shared" si="191"/>
        <v>0</v>
      </c>
      <c r="U277" s="40">
        <f t="shared" ref="U277:U279" si="222">N277-I277</f>
        <v>0</v>
      </c>
      <c r="V277" s="21">
        <v>0</v>
      </c>
      <c r="W277" s="40">
        <f t="shared" ref="W277:W279" si="223">O277-J277</f>
        <v>0</v>
      </c>
      <c r="X277" s="21">
        <v>0</v>
      </c>
      <c r="Y277" s="40">
        <f t="shared" ref="Y277:Y279" si="224">P277-K277</f>
        <v>4.0790100000001606E-3</v>
      </c>
      <c r="Z277" s="21">
        <f t="shared" si="192"/>
        <v>1.1713045167476642E-2</v>
      </c>
      <c r="AA277" s="40">
        <f t="shared" ref="AA277:AA279" si="225">Q277-L277</f>
        <v>-4.0790100000000218E-3</v>
      </c>
      <c r="AB277" s="21">
        <f t="shared" si="193"/>
        <v>-5.8565225837381239E-2</v>
      </c>
      <c r="AC277" s="22" t="s">
        <v>34</v>
      </c>
      <c r="AK277" s="52"/>
      <c r="AL277" s="52"/>
    </row>
    <row r="278" spans="1:38" ht="31.5" outlineLevel="1" x14ac:dyDescent="0.25">
      <c r="A278" s="53" t="s">
        <v>539</v>
      </c>
      <c r="B278" s="77" t="s">
        <v>542</v>
      </c>
      <c r="C278" s="55" t="s">
        <v>543</v>
      </c>
      <c r="D278" s="39">
        <v>1.4319999999999999</v>
      </c>
      <c r="E278" s="55" t="s">
        <v>34</v>
      </c>
      <c r="F278" s="40">
        <v>0</v>
      </c>
      <c r="G278" s="39">
        <v>1.4319999999999999</v>
      </c>
      <c r="H278" s="40">
        <f t="shared" si="218"/>
        <v>1.1319999999999999</v>
      </c>
      <c r="I278" s="40">
        <v>0</v>
      </c>
      <c r="J278" s="40">
        <v>0</v>
      </c>
      <c r="K278" s="40">
        <v>0.95</v>
      </c>
      <c r="L278" s="40">
        <v>0.18199999999999994</v>
      </c>
      <c r="M278" s="40">
        <f t="shared" si="219"/>
        <v>1.2490846400000004</v>
      </c>
      <c r="N278" s="40">
        <v>0</v>
      </c>
      <c r="O278" s="40">
        <v>0</v>
      </c>
      <c r="P278" s="40">
        <v>1.0416491400000003</v>
      </c>
      <c r="Q278" s="40">
        <v>0.20743550000000005</v>
      </c>
      <c r="R278" s="40">
        <f t="shared" si="220"/>
        <v>0.18291535999999953</v>
      </c>
      <c r="S278" s="40">
        <f t="shared" si="221"/>
        <v>0.11708464000000052</v>
      </c>
      <c r="T278" s="21">
        <f t="shared" si="191"/>
        <v>0.10343166077738562</v>
      </c>
      <c r="U278" s="40">
        <f t="shared" si="222"/>
        <v>0</v>
      </c>
      <c r="V278" s="21">
        <v>0</v>
      </c>
      <c r="W278" s="40">
        <f t="shared" si="223"/>
        <v>0</v>
      </c>
      <c r="X278" s="21">
        <v>0</v>
      </c>
      <c r="Y278" s="40">
        <f t="shared" si="224"/>
        <v>9.1649140000000351E-2</v>
      </c>
      <c r="Z278" s="21">
        <f t="shared" si="192"/>
        <v>9.647277894736879E-2</v>
      </c>
      <c r="AA278" s="40">
        <f t="shared" si="225"/>
        <v>2.5435500000000111E-2</v>
      </c>
      <c r="AB278" s="21">
        <f t="shared" si="193"/>
        <v>0.13975549450549515</v>
      </c>
      <c r="AC278" s="22" t="s">
        <v>34</v>
      </c>
      <c r="AK278" s="52"/>
      <c r="AL278" s="52"/>
    </row>
    <row r="279" spans="1:38" outlineLevel="1" x14ac:dyDescent="0.25">
      <c r="A279" s="53" t="s">
        <v>539</v>
      </c>
      <c r="B279" s="77" t="s">
        <v>544</v>
      </c>
      <c r="C279" s="55" t="s">
        <v>545</v>
      </c>
      <c r="D279" s="39">
        <v>118.820336432</v>
      </c>
      <c r="E279" s="55" t="s">
        <v>34</v>
      </c>
      <c r="F279" s="40">
        <v>10.630347119999996</v>
      </c>
      <c r="G279" s="39">
        <v>108.18998931200001</v>
      </c>
      <c r="H279" s="40">
        <f t="shared" si="218"/>
        <v>47.965377269999998</v>
      </c>
      <c r="I279" s="40">
        <v>0</v>
      </c>
      <c r="J279" s="40">
        <v>0</v>
      </c>
      <c r="K279" s="40">
        <v>40.265377269999995</v>
      </c>
      <c r="L279" s="40">
        <v>7.7000000000000028</v>
      </c>
      <c r="M279" s="40">
        <f t="shared" si="219"/>
        <v>1.5536145899999998</v>
      </c>
      <c r="N279" s="40">
        <v>0</v>
      </c>
      <c r="O279" s="40">
        <v>0</v>
      </c>
      <c r="P279" s="40">
        <v>1.4786145899999998</v>
      </c>
      <c r="Q279" s="40">
        <v>7.4999999999999997E-2</v>
      </c>
      <c r="R279" s="40">
        <f t="shared" si="220"/>
        <v>106.63637472200001</v>
      </c>
      <c r="S279" s="40">
        <f t="shared" si="221"/>
        <v>-46.411762679999995</v>
      </c>
      <c r="T279" s="21">
        <f t="shared" si="191"/>
        <v>-0.96760966600440534</v>
      </c>
      <c r="U279" s="40">
        <f t="shared" si="222"/>
        <v>0</v>
      </c>
      <c r="V279" s="21">
        <v>0</v>
      </c>
      <c r="W279" s="40">
        <f t="shared" si="223"/>
        <v>0</v>
      </c>
      <c r="X279" s="21">
        <v>0</v>
      </c>
      <c r="Y279" s="40">
        <f t="shared" si="224"/>
        <v>-38.786762679999995</v>
      </c>
      <c r="Z279" s="21">
        <f t="shared" si="192"/>
        <v>-0.96327826310715703</v>
      </c>
      <c r="AA279" s="40">
        <f t="shared" si="225"/>
        <v>-7.6250000000000027</v>
      </c>
      <c r="AB279" s="21">
        <f t="shared" si="193"/>
        <v>-0.99025974025974028</v>
      </c>
      <c r="AC279" s="22" t="s">
        <v>34</v>
      </c>
      <c r="AK279" s="52"/>
      <c r="AL279" s="52"/>
    </row>
    <row r="280" spans="1:38" ht="31.5" outlineLevel="1" x14ac:dyDescent="0.25">
      <c r="A280" s="12" t="s">
        <v>546</v>
      </c>
      <c r="B280" s="9" t="s">
        <v>154</v>
      </c>
      <c r="C280" s="13" t="s">
        <v>33</v>
      </c>
      <c r="D280" s="38">
        <v>0</v>
      </c>
      <c r="E280" s="24" t="s">
        <v>34</v>
      </c>
      <c r="F280" s="28">
        <v>0</v>
      </c>
      <c r="G280" s="38">
        <v>0</v>
      </c>
      <c r="H280" s="28">
        <v>0</v>
      </c>
      <c r="I280" s="28">
        <v>0</v>
      </c>
      <c r="J280" s="28">
        <v>0</v>
      </c>
      <c r="K280" s="28">
        <v>0</v>
      </c>
      <c r="L280" s="28">
        <v>0</v>
      </c>
      <c r="M280" s="28">
        <v>0</v>
      </c>
      <c r="N280" s="28">
        <v>0</v>
      </c>
      <c r="O280" s="28">
        <v>0</v>
      </c>
      <c r="P280" s="28">
        <v>0</v>
      </c>
      <c r="Q280" s="28">
        <v>0</v>
      </c>
      <c r="R280" s="28">
        <v>0</v>
      </c>
      <c r="S280" s="28">
        <v>0</v>
      </c>
      <c r="T280" s="15">
        <v>0</v>
      </c>
      <c r="U280" s="28">
        <v>0</v>
      </c>
      <c r="V280" s="15">
        <v>0</v>
      </c>
      <c r="W280" s="28">
        <v>0</v>
      </c>
      <c r="X280" s="15">
        <v>0</v>
      </c>
      <c r="Y280" s="28">
        <v>0</v>
      </c>
      <c r="Z280" s="15">
        <v>0</v>
      </c>
      <c r="AA280" s="28">
        <v>0</v>
      </c>
      <c r="AB280" s="15">
        <v>0</v>
      </c>
      <c r="AC280" s="22" t="s">
        <v>34</v>
      </c>
      <c r="AK280" s="52"/>
      <c r="AL280" s="52"/>
    </row>
    <row r="281" spans="1:38" ht="31.5" outlineLevel="1" x14ac:dyDescent="0.25">
      <c r="A281" s="12" t="s">
        <v>547</v>
      </c>
      <c r="B281" s="9" t="s">
        <v>156</v>
      </c>
      <c r="C281" s="13" t="s">
        <v>33</v>
      </c>
      <c r="D281" s="38">
        <v>0</v>
      </c>
      <c r="E281" s="24" t="s">
        <v>34</v>
      </c>
      <c r="F281" s="28">
        <v>0</v>
      </c>
      <c r="G281" s="38">
        <v>0</v>
      </c>
      <c r="H281" s="28">
        <v>0</v>
      </c>
      <c r="I281" s="28">
        <v>0</v>
      </c>
      <c r="J281" s="28">
        <v>0</v>
      </c>
      <c r="K281" s="28">
        <v>0</v>
      </c>
      <c r="L281" s="28">
        <v>0</v>
      </c>
      <c r="M281" s="28">
        <v>0</v>
      </c>
      <c r="N281" s="28">
        <v>0</v>
      </c>
      <c r="O281" s="28">
        <v>0</v>
      </c>
      <c r="P281" s="28">
        <v>0</v>
      </c>
      <c r="Q281" s="28">
        <v>0</v>
      </c>
      <c r="R281" s="28">
        <v>0</v>
      </c>
      <c r="S281" s="28">
        <v>0</v>
      </c>
      <c r="T281" s="15">
        <v>0</v>
      </c>
      <c r="U281" s="28">
        <v>0</v>
      </c>
      <c r="V281" s="15">
        <v>0</v>
      </c>
      <c r="W281" s="28">
        <v>0</v>
      </c>
      <c r="X281" s="15">
        <v>0</v>
      </c>
      <c r="Y281" s="28">
        <v>0</v>
      </c>
      <c r="Z281" s="15">
        <v>0</v>
      </c>
      <c r="AA281" s="28">
        <v>0</v>
      </c>
      <c r="AB281" s="15">
        <v>0</v>
      </c>
      <c r="AC281" s="22" t="s">
        <v>34</v>
      </c>
      <c r="AK281" s="52"/>
      <c r="AL281" s="52"/>
    </row>
    <row r="282" spans="1:38" ht="47.25" outlineLevel="1" x14ac:dyDescent="0.25">
      <c r="A282" s="12" t="s">
        <v>548</v>
      </c>
      <c r="B282" s="9" t="s">
        <v>191</v>
      </c>
      <c r="C282" s="13" t="s">
        <v>33</v>
      </c>
      <c r="D282" s="38">
        <f>SUM(D283:D297)</f>
        <v>593.16084303000002</v>
      </c>
      <c r="E282" s="24" t="s">
        <v>34</v>
      </c>
      <c r="F282" s="28">
        <f>SUM(F283:F297)</f>
        <v>146.76864268999998</v>
      </c>
      <c r="G282" s="38">
        <f>SUM(G283:G297)</f>
        <v>446.39220033999993</v>
      </c>
      <c r="H282" s="28">
        <f t="shared" ref="H282:AA282" si="226">SUM(H283:H297)</f>
        <v>174.268195144</v>
      </c>
      <c r="I282" s="28">
        <f t="shared" si="226"/>
        <v>0</v>
      </c>
      <c r="J282" s="28">
        <f t="shared" si="226"/>
        <v>0</v>
      </c>
      <c r="K282" s="28">
        <f t="shared" si="226"/>
        <v>146.12428703499998</v>
      </c>
      <c r="L282" s="28">
        <f t="shared" si="226"/>
        <v>28.143908109000005</v>
      </c>
      <c r="M282" s="28">
        <f t="shared" si="226"/>
        <v>117.48809132</v>
      </c>
      <c r="N282" s="28">
        <f t="shared" si="226"/>
        <v>0</v>
      </c>
      <c r="O282" s="28">
        <f t="shared" si="226"/>
        <v>0</v>
      </c>
      <c r="P282" s="28">
        <f t="shared" si="226"/>
        <v>98.540585250000007</v>
      </c>
      <c r="Q282" s="28">
        <f t="shared" si="226"/>
        <v>18.947506070000003</v>
      </c>
      <c r="R282" s="28">
        <f t="shared" si="226"/>
        <v>329.74480292999988</v>
      </c>
      <c r="S282" s="28">
        <f t="shared" si="226"/>
        <v>-57.620797733999993</v>
      </c>
      <c r="T282" s="15">
        <f t="shared" ref="T282:T297" si="227">S282/H282</f>
        <v>-0.33064437080092096</v>
      </c>
      <c r="U282" s="28">
        <f t="shared" si="226"/>
        <v>0</v>
      </c>
      <c r="V282" s="15">
        <v>0</v>
      </c>
      <c r="W282" s="28">
        <f t="shared" si="226"/>
        <v>0</v>
      </c>
      <c r="X282" s="15">
        <v>0</v>
      </c>
      <c r="Y282" s="28">
        <f t="shared" si="226"/>
        <v>-48.284280044999996</v>
      </c>
      <c r="Z282" s="15">
        <f t="shared" ref="Z282:Z297" si="228">Y282/K282</f>
        <v>-0.33043295556634505</v>
      </c>
      <c r="AA282" s="28">
        <f t="shared" si="226"/>
        <v>-9.3365176890000008</v>
      </c>
      <c r="AB282" s="15">
        <f t="shared" ref="AB282:AB297" si="229">AA282/L282</f>
        <v>-0.33174204708315974</v>
      </c>
      <c r="AC282" s="22" t="s">
        <v>34</v>
      </c>
      <c r="AK282" s="52"/>
      <c r="AL282" s="52"/>
    </row>
    <row r="283" spans="1:38" ht="47.25" outlineLevel="1" x14ac:dyDescent="0.25">
      <c r="A283" s="53" t="s">
        <v>548</v>
      </c>
      <c r="B283" s="77" t="s">
        <v>549</v>
      </c>
      <c r="C283" s="55" t="s">
        <v>550</v>
      </c>
      <c r="D283" s="39">
        <v>204.009812504</v>
      </c>
      <c r="E283" s="55" t="s">
        <v>34</v>
      </c>
      <c r="F283" s="40">
        <v>24.980217720000002</v>
      </c>
      <c r="G283" s="39">
        <v>179.02959478399998</v>
      </c>
      <c r="H283" s="40">
        <f t="shared" ref="H283:H297" si="230">I283+J283+K283+L283</f>
        <v>12.824378471999999</v>
      </c>
      <c r="I283" s="40">
        <v>0</v>
      </c>
      <c r="J283" s="40">
        <v>0</v>
      </c>
      <c r="K283" s="40">
        <v>10.770315393333332</v>
      </c>
      <c r="L283" s="40">
        <v>2.0540630786666672</v>
      </c>
      <c r="M283" s="40">
        <f t="shared" ref="M283:M297" si="231">N283+O283+P283+Q283</f>
        <v>14.45762206</v>
      </c>
      <c r="N283" s="40">
        <v>0</v>
      </c>
      <c r="O283" s="40">
        <v>0</v>
      </c>
      <c r="P283" s="40">
        <v>12.079827029999999</v>
      </c>
      <c r="Q283" s="40">
        <v>2.377795030000001</v>
      </c>
      <c r="R283" s="40">
        <f t="shared" ref="R283:R297" si="232">G283-M283</f>
        <v>164.57197272399998</v>
      </c>
      <c r="S283" s="40">
        <f t="shared" ref="S283:S297" si="233">M283-H283</f>
        <v>1.6332435880000009</v>
      </c>
      <c r="T283" s="21">
        <f t="shared" si="227"/>
        <v>0.12735459980114669</v>
      </c>
      <c r="U283" s="40">
        <f t="shared" ref="U283:U297" si="234">N283-I283</f>
        <v>0</v>
      </c>
      <c r="V283" s="21">
        <v>0</v>
      </c>
      <c r="W283" s="40">
        <f t="shared" ref="W283:W297" si="235">O283-J283</f>
        <v>0</v>
      </c>
      <c r="X283" s="21">
        <v>0</v>
      </c>
      <c r="Y283" s="40">
        <f t="shared" ref="Y283:Y297" si="236">P283-K283</f>
        <v>1.3095116366666666</v>
      </c>
      <c r="Z283" s="21">
        <f t="shared" si="228"/>
        <v>0.1215852636476398</v>
      </c>
      <c r="AA283" s="40">
        <f t="shared" ref="AA283:AA297" si="237">Q283-L283</f>
        <v>0.32373195133333388</v>
      </c>
      <c r="AB283" s="21">
        <f t="shared" si="229"/>
        <v>0.15760565227795958</v>
      </c>
      <c r="AC283" s="22" t="s">
        <v>551</v>
      </c>
      <c r="AK283" s="52"/>
      <c r="AL283" s="52"/>
    </row>
    <row r="284" spans="1:38" ht="31.5" outlineLevel="1" x14ac:dyDescent="0.25">
      <c r="A284" s="53" t="s">
        <v>548</v>
      </c>
      <c r="B284" s="77" t="s">
        <v>552</v>
      </c>
      <c r="C284" s="55" t="s">
        <v>553</v>
      </c>
      <c r="D284" s="39">
        <v>32.4</v>
      </c>
      <c r="E284" s="55" t="s">
        <v>34</v>
      </c>
      <c r="F284" s="40">
        <v>0</v>
      </c>
      <c r="G284" s="39">
        <v>32.4</v>
      </c>
      <c r="H284" s="40">
        <f t="shared" si="230"/>
        <v>3.6</v>
      </c>
      <c r="I284" s="40">
        <v>0</v>
      </c>
      <c r="J284" s="40">
        <v>0</v>
      </c>
      <c r="K284" s="40">
        <v>3</v>
      </c>
      <c r="L284" s="40">
        <v>0.60000000000000009</v>
      </c>
      <c r="M284" s="40">
        <f t="shared" si="231"/>
        <v>2.8</v>
      </c>
      <c r="N284" s="40">
        <v>0</v>
      </c>
      <c r="O284" s="40">
        <v>0</v>
      </c>
      <c r="P284" s="40">
        <v>2.3333333299999999</v>
      </c>
      <c r="Q284" s="40">
        <v>0.46666667000000006</v>
      </c>
      <c r="R284" s="40">
        <f t="shared" si="232"/>
        <v>29.599999999999998</v>
      </c>
      <c r="S284" s="40">
        <f t="shared" si="233"/>
        <v>-0.80000000000000027</v>
      </c>
      <c r="T284" s="21">
        <f t="shared" si="227"/>
        <v>-0.22222222222222229</v>
      </c>
      <c r="U284" s="40">
        <f t="shared" si="234"/>
        <v>0</v>
      </c>
      <c r="V284" s="21">
        <v>0</v>
      </c>
      <c r="W284" s="40">
        <f t="shared" si="235"/>
        <v>0</v>
      </c>
      <c r="X284" s="21">
        <v>0</v>
      </c>
      <c r="Y284" s="40">
        <f t="shared" si="236"/>
        <v>-0.66666667000000013</v>
      </c>
      <c r="Z284" s="21">
        <f t="shared" si="228"/>
        <v>-0.22222222333333339</v>
      </c>
      <c r="AA284" s="40">
        <f t="shared" si="237"/>
        <v>-0.13333333000000003</v>
      </c>
      <c r="AB284" s="21">
        <f t="shared" si="229"/>
        <v>-0.22222221666666667</v>
      </c>
      <c r="AC284" s="22" t="s">
        <v>34</v>
      </c>
      <c r="AK284" s="52"/>
      <c r="AL284" s="52"/>
    </row>
    <row r="285" spans="1:38" ht="47.25" outlineLevel="1" x14ac:dyDescent="0.25">
      <c r="A285" s="53" t="s">
        <v>548</v>
      </c>
      <c r="B285" s="77" t="s">
        <v>554</v>
      </c>
      <c r="C285" s="55" t="s">
        <v>555</v>
      </c>
      <c r="D285" s="39">
        <v>10.799999999999999</v>
      </c>
      <c r="E285" s="55" t="s">
        <v>34</v>
      </c>
      <c r="F285" s="40">
        <v>0</v>
      </c>
      <c r="G285" s="39">
        <v>10.799999999999999</v>
      </c>
      <c r="H285" s="40">
        <f t="shared" si="230"/>
        <v>1.2</v>
      </c>
      <c r="I285" s="40">
        <v>0</v>
      </c>
      <c r="J285" s="40">
        <v>0</v>
      </c>
      <c r="K285" s="40">
        <v>1</v>
      </c>
      <c r="L285" s="40">
        <v>0.19999999999999996</v>
      </c>
      <c r="M285" s="40">
        <f t="shared" si="231"/>
        <v>1.2</v>
      </c>
      <c r="N285" s="40">
        <v>0</v>
      </c>
      <c r="O285" s="40">
        <v>0</v>
      </c>
      <c r="P285" s="40">
        <v>1</v>
      </c>
      <c r="Q285" s="40">
        <v>0.2</v>
      </c>
      <c r="R285" s="40">
        <f t="shared" si="232"/>
        <v>9.6</v>
      </c>
      <c r="S285" s="40">
        <f t="shared" si="233"/>
        <v>0</v>
      </c>
      <c r="T285" s="21">
        <f t="shared" si="227"/>
        <v>0</v>
      </c>
      <c r="U285" s="40">
        <f t="shared" si="234"/>
        <v>0</v>
      </c>
      <c r="V285" s="21">
        <v>0</v>
      </c>
      <c r="W285" s="40">
        <f t="shared" si="235"/>
        <v>0</v>
      </c>
      <c r="X285" s="21">
        <v>0</v>
      </c>
      <c r="Y285" s="40">
        <f t="shared" si="236"/>
        <v>0</v>
      </c>
      <c r="Z285" s="21">
        <f t="shared" si="228"/>
        <v>0</v>
      </c>
      <c r="AA285" s="40">
        <f t="shared" si="237"/>
        <v>0</v>
      </c>
      <c r="AB285" s="21">
        <f t="shared" si="229"/>
        <v>0</v>
      </c>
      <c r="AC285" s="22" t="s">
        <v>34</v>
      </c>
      <c r="AK285" s="52"/>
      <c r="AL285" s="52"/>
    </row>
    <row r="286" spans="1:38" ht="31.5" outlineLevel="1" x14ac:dyDescent="0.25">
      <c r="A286" s="53" t="s">
        <v>548</v>
      </c>
      <c r="B286" s="77" t="s">
        <v>556</v>
      </c>
      <c r="C286" s="55" t="s">
        <v>557</v>
      </c>
      <c r="D286" s="39">
        <v>27.403631724</v>
      </c>
      <c r="E286" s="55" t="s">
        <v>34</v>
      </c>
      <c r="F286" s="40">
        <v>0</v>
      </c>
      <c r="G286" s="39">
        <v>27.403631724</v>
      </c>
      <c r="H286" s="40">
        <f t="shared" si="230"/>
        <v>0.55740181199999994</v>
      </c>
      <c r="I286" s="40">
        <v>0</v>
      </c>
      <c r="J286" s="40">
        <v>0</v>
      </c>
      <c r="K286" s="40">
        <v>0.46450151000000001</v>
      </c>
      <c r="L286" s="40">
        <v>9.2900301999999935E-2</v>
      </c>
      <c r="M286" s="40">
        <f t="shared" si="231"/>
        <v>0.53854654999999996</v>
      </c>
      <c r="N286" s="40">
        <v>0</v>
      </c>
      <c r="O286" s="40">
        <v>0</v>
      </c>
      <c r="P286" s="40">
        <v>0.44878878999999999</v>
      </c>
      <c r="Q286" s="40">
        <v>8.975776000000002E-2</v>
      </c>
      <c r="R286" s="40">
        <f t="shared" si="232"/>
        <v>26.865085174000001</v>
      </c>
      <c r="S286" s="40">
        <f t="shared" si="233"/>
        <v>-1.8855261999999984E-2</v>
      </c>
      <c r="T286" s="21">
        <f t="shared" si="227"/>
        <v>-3.3827055445596554E-2</v>
      </c>
      <c r="U286" s="40">
        <f t="shared" si="234"/>
        <v>0</v>
      </c>
      <c r="V286" s="21">
        <v>0</v>
      </c>
      <c r="W286" s="40">
        <f t="shared" si="235"/>
        <v>0</v>
      </c>
      <c r="X286" s="21">
        <v>0</v>
      </c>
      <c r="Y286" s="40">
        <f t="shared" si="236"/>
        <v>-1.5712720000000013E-2</v>
      </c>
      <c r="Z286" s="21">
        <f t="shared" si="228"/>
        <v>-3.3827059033672488E-2</v>
      </c>
      <c r="AA286" s="40">
        <f t="shared" si="237"/>
        <v>-3.1425419999999149E-3</v>
      </c>
      <c r="AB286" s="21">
        <f t="shared" si="229"/>
        <v>-3.3827037505216262E-2</v>
      </c>
      <c r="AC286" s="22" t="s">
        <v>34</v>
      </c>
      <c r="AK286" s="52"/>
      <c r="AL286" s="52"/>
    </row>
    <row r="287" spans="1:38" ht="47.25" outlineLevel="1" x14ac:dyDescent="0.25">
      <c r="A287" s="53" t="s">
        <v>548</v>
      </c>
      <c r="B287" s="77" t="s">
        <v>558</v>
      </c>
      <c r="C287" s="55" t="s">
        <v>559</v>
      </c>
      <c r="D287" s="39" t="s">
        <v>34</v>
      </c>
      <c r="E287" s="55" t="s">
        <v>34</v>
      </c>
      <c r="F287" s="40" t="s">
        <v>34</v>
      </c>
      <c r="G287" s="39" t="s">
        <v>34</v>
      </c>
      <c r="H287" s="40" t="s">
        <v>34</v>
      </c>
      <c r="I287" s="40" t="s">
        <v>34</v>
      </c>
      <c r="J287" s="40" t="s">
        <v>34</v>
      </c>
      <c r="K287" s="40" t="s">
        <v>34</v>
      </c>
      <c r="L287" s="40" t="s">
        <v>34</v>
      </c>
      <c r="M287" s="40">
        <f t="shared" si="231"/>
        <v>0.84069390999999993</v>
      </c>
      <c r="N287" s="40">
        <v>0</v>
      </c>
      <c r="O287" s="40">
        <v>0</v>
      </c>
      <c r="P287" s="40">
        <v>0.70057826000000001</v>
      </c>
      <c r="Q287" s="40">
        <v>0.14011564999999995</v>
      </c>
      <c r="R287" s="40" t="s">
        <v>34</v>
      </c>
      <c r="S287" s="40" t="s">
        <v>34</v>
      </c>
      <c r="T287" s="21" t="s">
        <v>34</v>
      </c>
      <c r="U287" s="40" t="s">
        <v>34</v>
      </c>
      <c r="V287" s="21" t="s">
        <v>34</v>
      </c>
      <c r="W287" s="40" t="s">
        <v>34</v>
      </c>
      <c r="X287" s="21" t="s">
        <v>34</v>
      </c>
      <c r="Y287" s="40" t="s">
        <v>34</v>
      </c>
      <c r="Z287" s="21" t="s">
        <v>34</v>
      </c>
      <c r="AA287" s="40" t="s">
        <v>34</v>
      </c>
      <c r="AB287" s="21" t="s">
        <v>34</v>
      </c>
      <c r="AC287" s="22" t="s">
        <v>560</v>
      </c>
      <c r="AK287" s="52"/>
      <c r="AL287" s="52"/>
    </row>
    <row r="288" spans="1:38" outlineLevel="1" x14ac:dyDescent="0.25">
      <c r="A288" s="53" t="s">
        <v>548</v>
      </c>
      <c r="B288" s="77" t="s">
        <v>561</v>
      </c>
      <c r="C288" s="55" t="s">
        <v>562</v>
      </c>
      <c r="D288" s="39">
        <v>2.9261776099999999</v>
      </c>
      <c r="E288" s="55" t="s">
        <v>34</v>
      </c>
      <c r="F288" s="40">
        <v>2.67009761</v>
      </c>
      <c r="G288" s="39">
        <v>0.25607999999999986</v>
      </c>
      <c r="H288" s="40">
        <f t="shared" si="230"/>
        <v>0.25607999999999997</v>
      </c>
      <c r="I288" s="40">
        <v>0</v>
      </c>
      <c r="J288" s="40">
        <v>0</v>
      </c>
      <c r="K288" s="40">
        <v>0.21340000000000001</v>
      </c>
      <c r="L288" s="40">
        <v>4.2679999999999968E-2</v>
      </c>
      <c r="M288" s="40">
        <f t="shared" si="231"/>
        <v>0.25607999999999997</v>
      </c>
      <c r="N288" s="40">
        <v>0</v>
      </c>
      <c r="O288" s="40">
        <v>0</v>
      </c>
      <c r="P288" s="40">
        <v>0.21340000000000001</v>
      </c>
      <c r="Q288" s="40">
        <v>4.2679999999999982E-2</v>
      </c>
      <c r="R288" s="40">
        <f t="shared" si="232"/>
        <v>0</v>
      </c>
      <c r="S288" s="40">
        <f t="shared" si="233"/>
        <v>0</v>
      </c>
      <c r="T288" s="21">
        <f t="shared" si="227"/>
        <v>0</v>
      </c>
      <c r="U288" s="40">
        <f t="shared" si="234"/>
        <v>0</v>
      </c>
      <c r="V288" s="21">
        <v>0</v>
      </c>
      <c r="W288" s="40">
        <f t="shared" si="235"/>
        <v>0</v>
      </c>
      <c r="X288" s="21">
        <v>0</v>
      </c>
      <c r="Y288" s="40">
        <f t="shared" si="236"/>
        <v>0</v>
      </c>
      <c r="Z288" s="21">
        <f t="shared" si="228"/>
        <v>0</v>
      </c>
      <c r="AA288" s="40">
        <f t="shared" si="237"/>
        <v>0</v>
      </c>
      <c r="AB288" s="21">
        <f t="shared" si="229"/>
        <v>0</v>
      </c>
      <c r="AC288" s="22" t="s">
        <v>34</v>
      </c>
      <c r="AK288" s="52"/>
      <c r="AL288" s="52"/>
    </row>
    <row r="289" spans="1:38" ht="31.5" outlineLevel="1" x14ac:dyDescent="0.25">
      <c r="A289" s="53" t="s">
        <v>548</v>
      </c>
      <c r="B289" s="77" t="s">
        <v>563</v>
      </c>
      <c r="C289" s="55" t="s">
        <v>564</v>
      </c>
      <c r="D289" s="39">
        <v>11.394202324</v>
      </c>
      <c r="E289" s="55" t="s">
        <v>34</v>
      </c>
      <c r="F289" s="40">
        <v>9.8309560500000011</v>
      </c>
      <c r="G289" s="39">
        <v>1.563246273999999</v>
      </c>
      <c r="H289" s="40">
        <f t="shared" si="230"/>
        <v>1.5632462739999995</v>
      </c>
      <c r="I289" s="40">
        <v>0</v>
      </c>
      <c r="J289" s="40">
        <v>0</v>
      </c>
      <c r="K289" s="40">
        <v>1.3027052283333327</v>
      </c>
      <c r="L289" s="40">
        <v>0.2605410456666668</v>
      </c>
      <c r="M289" s="40">
        <f t="shared" si="231"/>
        <v>1.56324627</v>
      </c>
      <c r="N289" s="40">
        <v>0</v>
      </c>
      <c r="O289" s="40">
        <v>0</v>
      </c>
      <c r="P289" s="40">
        <v>1.3104965400000002</v>
      </c>
      <c r="Q289" s="40">
        <v>0.25274973000000001</v>
      </c>
      <c r="R289" s="40">
        <f t="shared" si="232"/>
        <v>3.9999989986938544E-9</v>
      </c>
      <c r="S289" s="40">
        <f t="shared" si="233"/>
        <v>-3.9999994427830643E-9</v>
      </c>
      <c r="T289" s="21">
        <f t="shared" si="227"/>
        <v>-2.5587775319290899E-9</v>
      </c>
      <c r="U289" s="40">
        <f t="shared" si="234"/>
        <v>0</v>
      </c>
      <c r="V289" s="21">
        <v>0</v>
      </c>
      <c r="W289" s="40">
        <f t="shared" si="235"/>
        <v>0</v>
      </c>
      <c r="X289" s="21">
        <v>0</v>
      </c>
      <c r="Y289" s="40">
        <f t="shared" si="236"/>
        <v>7.7913116666674664E-3</v>
      </c>
      <c r="Z289" s="21">
        <f t="shared" si="228"/>
        <v>5.9808708042383375E-3</v>
      </c>
      <c r="AA289" s="40">
        <f t="shared" si="237"/>
        <v>-7.7913156666667982E-3</v>
      </c>
      <c r="AB289" s="21">
        <f t="shared" si="229"/>
        <v>-2.9904369373856422E-2</v>
      </c>
      <c r="AC289" s="22" t="s">
        <v>34</v>
      </c>
      <c r="AK289" s="52"/>
      <c r="AL289" s="52"/>
    </row>
    <row r="290" spans="1:38" outlineLevel="1" x14ac:dyDescent="0.25">
      <c r="A290" s="53" t="s">
        <v>548</v>
      </c>
      <c r="B290" s="77" t="s">
        <v>565</v>
      </c>
      <c r="C290" s="55" t="s">
        <v>566</v>
      </c>
      <c r="D290" s="39">
        <v>7.7610000000000001</v>
      </c>
      <c r="E290" s="55" t="s">
        <v>34</v>
      </c>
      <c r="F290" s="40">
        <v>0</v>
      </c>
      <c r="G290" s="39">
        <v>7.7610000000000001</v>
      </c>
      <c r="H290" s="40">
        <f t="shared" si="230"/>
        <v>7.7610000000000001</v>
      </c>
      <c r="I290" s="40">
        <v>0</v>
      </c>
      <c r="J290" s="40">
        <v>0</v>
      </c>
      <c r="K290" s="40">
        <v>6.5</v>
      </c>
      <c r="L290" s="40">
        <v>1.2610000000000001</v>
      </c>
      <c r="M290" s="40">
        <f t="shared" si="231"/>
        <v>0.25763638000000005</v>
      </c>
      <c r="N290" s="40">
        <v>0</v>
      </c>
      <c r="O290" s="40">
        <v>0</v>
      </c>
      <c r="P290" s="40">
        <v>0.25763638000000005</v>
      </c>
      <c r="Q290" s="40">
        <v>0</v>
      </c>
      <c r="R290" s="40">
        <f t="shared" si="232"/>
        <v>7.50336362</v>
      </c>
      <c r="S290" s="40">
        <f t="shared" si="233"/>
        <v>-7.50336362</v>
      </c>
      <c r="T290" s="21">
        <f t="shared" si="227"/>
        <v>-0.96680371343898985</v>
      </c>
      <c r="U290" s="40">
        <f t="shared" si="234"/>
        <v>0</v>
      </c>
      <c r="V290" s="21">
        <v>0</v>
      </c>
      <c r="W290" s="40">
        <f t="shared" si="235"/>
        <v>0</v>
      </c>
      <c r="X290" s="21">
        <v>0</v>
      </c>
      <c r="Y290" s="40">
        <f t="shared" si="236"/>
        <v>-6.2423636199999999</v>
      </c>
      <c r="Z290" s="21">
        <f t="shared" si="228"/>
        <v>-0.96036363384615386</v>
      </c>
      <c r="AA290" s="40">
        <f t="shared" si="237"/>
        <v>-1.2610000000000001</v>
      </c>
      <c r="AB290" s="21">
        <f t="shared" si="229"/>
        <v>-1</v>
      </c>
      <c r="AC290" s="22" t="s">
        <v>34</v>
      </c>
      <c r="AK290" s="52"/>
      <c r="AL290" s="52"/>
    </row>
    <row r="291" spans="1:38" ht="47.25" outlineLevel="1" x14ac:dyDescent="0.25">
      <c r="A291" s="53" t="s">
        <v>548</v>
      </c>
      <c r="B291" s="77" t="s">
        <v>567</v>
      </c>
      <c r="C291" s="55" t="s">
        <v>568</v>
      </c>
      <c r="D291" s="39">
        <v>7.2</v>
      </c>
      <c r="E291" s="55" t="s">
        <v>34</v>
      </c>
      <c r="F291" s="40">
        <v>0</v>
      </c>
      <c r="G291" s="39">
        <v>7.2</v>
      </c>
      <c r="H291" s="40">
        <f t="shared" si="230"/>
        <v>1.2</v>
      </c>
      <c r="I291" s="40">
        <v>0</v>
      </c>
      <c r="J291" s="40">
        <v>0</v>
      </c>
      <c r="K291" s="40">
        <v>1</v>
      </c>
      <c r="L291" s="40">
        <v>0.19999999999999996</v>
      </c>
      <c r="M291" s="40">
        <f t="shared" si="231"/>
        <v>1.2</v>
      </c>
      <c r="N291" s="40">
        <v>0</v>
      </c>
      <c r="O291" s="40">
        <v>0</v>
      </c>
      <c r="P291" s="40">
        <v>1</v>
      </c>
      <c r="Q291" s="40">
        <v>0.2</v>
      </c>
      <c r="R291" s="40">
        <f t="shared" si="232"/>
        <v>6</v>
      </c>
      <c r="S291" s="40">
        <f t="shared" si="233"/>
        <v>0</v>
      </c>
      <c r="T291" s="21">
        <f t="shared" si="227"/>
        <v>0</v>
      </c>
      <c r="U291" s="40">
        <f t="shared" si="234"/>
        <v>0</v>
      </c>
      <c r="V291" s="21">
        <v>0</v>
      </c>
      <c r="W291" s="40">
        <f t="shared" si="235"/>
        <v>0</v>
      </c>
      <c r="X291" s="21">
        <v>0</v>
      </c>
      <c r="Y291" s="40">
        <f t="shared" si="236"/>
        <v>0</v>
      </c>
      <c r="Z291" s="21">
        <f t="shared" si="228"/>
        <v>0</v>
      </c>
      <c r="AA291" s="40">
        <f t="shared" si="237"/>
        <v>0</v>
      </c>
      <c r="AB291" s="21">
        <f t="shared" si="229"/>
        <v>0</v>
      </c>
      <c r="AC291" s="22" t="s">
        <v>34</v>
      </c>
      <c r="AK291" s="52"/>
      <c r="AL291" s="52"/>
    </row>
    <row r="292" spans="1:38" ht="31.5" outlineLevel="1" x14ac:dyDescent="0.25">
      <c r="A292" s="53" t="s">
        <v>548</v>
      </c>
      <c r="B292" s="77" t="s">
        <v>569</v>
      </c>
      <c r="C292" s="55" t="s">
        <v>570</v>
      </c>
      <c r="D292" s="39">
        <v>11.830148196000001</v>
      </c>
      <c r="E292" s="55" t="s">
        <v>34</v>
      </c>
      <c r="F292" s="40">
        <v>0</v>
      </c>
      <c r="G292" s="39">
        <v>11.830148196000001</v>
      </c>
      <c r="H292" s="40">
        <f t="shared" si="230"/>
        <v>0.513555396</v>
      </c>
      <c r="I292" s="40">
        <v>0</v>
      </c>
      <c r="J292" s="40">
        <v>0</v>
      </c>
      <c r="K292" s="40">
        <v>0.42796283000000002</v>
      </c>
      <c r="L292" s="40">
        <v>8.5592565999999981E-2</v>
      </c>
      <c r="M292" s="40">
        <f t="shared" si="231"/>
        <v>0.49710472</v>
      </c>
      <c r="N292" s="40">
        <v>0</v>
      </c>
      <c r="O292" s="40">
        <v>0</v>
      </c>
      <c r="P292" s="40">
        <v>0.41425392999999999</v>
      </c>
      <c r="Q292" s="40">
        <v>8.2850790000000021E-2</v>
      </c>
      <c r="R292" s="40">
        <f t="shared" si="232"/>
        <v>11.333043476000002</v>
      </c>
      <c r="S292" s="40">
        <f t="shared" si="233"/>
        <v>-1.6450675999999997E-2</v>
      </c>
      <c r="T292" s="21">
        <f t="shared" si="227"/>
        <v>-3.2032914322644948E-2</v>
      </c>
      <c r="U292" s="40">
        <f t="shared" si="234"/>
        <v>0</v>
      </c>
      <c r="V292" s="21">
        <v>0</v>
      </c>
      <c r="W292" s="40">
        <f t="shared" si="235"/>
        <v>0</v>
      </c>
      <c r="X292" s="21">
        <v>0</v>
      </c>
      <c r="Y292" s="40">
        <f t="shared" si="236"/>
        <v>-1.3708900000000024E-2</v>
      </c>
      <c r="Z292" s="21">
        <f t="shared" si="228"/>
        <v>-3.2032922111483425E-2</v>
      </c>
      <c r="AA292" s="40">
        <f t="shared" si="237"/>
        <v>-2.7417759999999597E-3</v>
      </c>
      <c r="AB292" s="21">
        <f t="shared" si="229"/>
        <v>-3.2032875378452383E-2</v>
      </c>
      <c r="AC292" s="22" t="s">
        <v>34</v>
      </c>
      <c r="AK292" s="52"/>
      <c r="AL292" s="52"/>
    </row>
    <row r="293" spans="1:38" ht="31.5" outlineLevel="1" x14ac:dyDescent="0.25">
      <c r="A293" s="57" t="s">
        <v>548</v>
      </c>
      <c r="B293" s="77" t="s">
        <v>571</v>
      </c>
      <c r="C293" s="56" t="s">
        <v>572</v>
      </c>
      <c r="D293" s="39">
        <v>168.13445635199997</v>
      </c>
      <c r="E293" s="55" t="s">
        <v>34</v>
      </c>
      <c r="F293" s="40">
        <v>93.550629689999994</v>
      </c>
      <c r="G293" s="39">
        <v>74.583826661999979</v>
      </c>
      <c r="H293" s="40">
        <f t="shared" si="230"/>
        <v>71.293172490000003</v>
      </c>
      <c r="I293" s="40">
        <v>0</v>
      </c>
      <c r="J293" s="40">
        <v>0</v>
      </c>
      <c r="K293" s="40">
        <v>60.005601489999997</v>
      </c>
      <c r="L293" s="40">
        <v>11.287571000000007</v>
      </c>
      <c r="M293" s="40">
        <f t="shared" si="231"/>
        <v>54.901544240000007</v>
      </c>
      <c r="N293" s="40">
        <v>0</v>
      </c>
      <c r="O293" s="40">
        <v>0</v>
      </c>
      <c r="P293" s="40">
        <v>46.172337800000001</v>
      </c>
      <c r="Q293" s="40">
        <v>8.7292064400000022</v>
      </c>
      <c r="R293" s="40">
        <f t="shared" si="232"/>
        <v>19.682282421999972</v>
      </c>
      <c r="S293" s="40">
        <f t="shared" si="233"/>
        <v>-16.391628249999997</v>
      </c>
      <c r="T293" s="21">
        <f t="shared" si="227"/>
        <v>-0.22991862583053352</v>
      </c>
      <c r="U293" s="40">
        <f t="shared" si="234"/>
        <v>0</v>
      </c>
      <c r="V293" s="21">
        <v>0</v>
      </c>
      <c r="W293" s="40">
        <f t="shared" si="235"/>
        <v>0</v>
      </c>
      <c r="X293" s="21">
        <v>0</v>
      </c>
      <c r="Y293" s="40">
        <f t="shared" si="236"/>
        <v>-13.833263689999995</v>
      </c>
      <c r="Z293" s="21">
        <f t="shared" si="228"/>
        <v>-0.23053287270698095</v>
      </c>
      <c r="AA293" s="40">
        <f t="shared" si="237"/>
        <v>-2.5583645600000047</v>
      </c>
      <c r="AB293" s="21">
        <f t="shared" si="229"/>
        <v>-0.2266532418710813</v>
      </c>
      <c r="AC293" s="22" t="s">
        <v>34</v>
      </c>
      <c r="AK293" s="52"/>
      <c r="AL293" s="52"/>
    </row>
    <row r="294" spans="1:38" ht="31.5" outlineLevel="1" x14ac:dyDescent="0.25">
      <c r="A294" s="53" t="s">
        <v>548</v>
      </c>
      <c r="B294" s="77" t="s">
        <v>573</v>
      </c>
      <c r="C294" s="55" t="s">
        <v>574</v>
      </c>
      <c r="D294" s="39">
        <v>1.5891999999999999</v>
      </c>
      <c r="E294" s="55" t="s">
        <v>34</v>
      </c>
      <c r="F294" s="40">
        <v>0</v>
      </c>
      <c r="G294" s="39">
        <v>1.5891999999999999</v>
      </c>
      <c r="H294" s="40">
        <f t="shared" si="230"/>
        <v>1.5891999999999999</v>
      </c>
      <c r="I294" s="40">
        <v>0</v>
      </c>
      <c r="J294" s="40">
        <v>0</v>
      </c>
      <c r="K294" s="40">
        <v>1.331</v>
      </c>
      <c r="L294" s="40">
        <v>0.25819999999999999</v>
      </c>
      <c r="M294" s="40">
        <f t="shared" si="231"/>
        <v>1.5146888099999998</v>
      </c>
      <c r="N294" s="40">
        <v>0</v>
      </c>
      <c r="O294" s="40">
        <v>0</v>
      </c>
      <c r="P294" s="40">
        <v>1.2841678499999998</v>
      </c>
      <c r="Q294" s="40">
        <v>0.23052096000000005</v>
      </c>
      <c r="R294" s="40">
        <f t="shared" si="232"/>
        <v>7.4511190000000171E-2</v>
      </c>
      <c r="S294" s="40">
        <f t="shared" si="233"/>
        <v>-7.4511190000000171E-2</v>
      </c>
      <c r="T294" s="21">
        <f t="shared" si="227"/>
        <v>-4.6885974075006401E-2</v>
      </c>
      <c r="U294" s="40">
        <f t="shared" si="234"/>
        <v>0</v>
      </c>
      <c r="V294" s="21">
        <v>0</v>
      </c>
      <c r="W294" s="40">
        <f t="shared" si="235"/>
        <v>0</v>
      </c>
      <c r="X294" s="21">
        <v>0</v>
      </c>
      <c r="Y294" s="40">
        <f t="shared" si="236"/>
        <v>-4.6832150000000183E-2</v>
      </c>
      <c r="Z294" s="21">
        <f t="shared" si="228"/>
        <v>-3.5185687453042964E-2</v>
      </c>
      <c r="AA294" s="40">
        <f t="shared" si="237"/>
        <v>-2.7679039999999933E-2</v>
      </c>
      <c r="AB294" s="21">
        <f t="shared" si="229"/>
        <v>-0.10719999999999974</v>
      </c>
      <c r="AC294" s="22" t="s">
        <v>34</v>
      </c>
      <c r="AK294" s="52"/>
      <c r="AL294" s="52"/>
    </row>
    <row r="295" spans="1:38" ht="47.25" outlineLevel="1" x14ac:dyDescent="0.25">
      <c r="A295" s="53" t="s">
        <v>548</v>
      </c>
      <c r="B295" s="77" t="s">
        <v>575</v>
      </c>
      <c r="C295" s="55" t="s">
        <v>576</v>
      </c>
      <c r="D295" s="39">
        <v>10.465262319999999</v>
      </c>
      <c r="E295" s="55" t="s">
        <v>34</v>
      </c>
      <c r="F295" s="40">
        <v>7.7363416199999993</v>
      </c>
      <c r="G295" s="39">
        <v>2.7289206999999998</v>
      </c>
      <c r="H295" s="40">
        <f t="shared" si="230"/>
        <v>2.7289206999999993</v>
      </c>
      <c r="I295" s="40">
        <v>0</v>
      </c>
      <c r="J295" s="40">
        <v>0</v>
      </c>
      <c r="K295" s="40">
        <v>2.274100583333333</v>
      </c>
      <c r="L295" s="40">
        <v>0.45482011666666633</v>
      </c>
      <c r="M295" s="40">
        <f t="shared" si="231"/>
        <v>2.7289207000000002</v>
      </c>
      <c r="N295" s="40">
        <v>0</v>
      </c>
      <c r="O295" s="40">
        <v>0</v>
      </c>
      <c r="P295" s="40">
        <v>2.2818918999999998</v>
      </c>
      <c r="Q295" s="40">
        <v>0.4470288000000005</v>
      </c>
      <c r="R295" s="40">
        <f t="shared" si="232"/>
        <v>0</v>
      </c>
      <c r="S295" s="40">
        <f t="shared" si="233"/>
        <v>0</v>
      </c>
      <c r="T295" s="21">
        <f t="shared" si="227"/>
        <v>0</v>
      </c>
      <c r="U295" s="40">
        <f t="shared" si="234"/>
        <v>0</v>
      </c>
      <c r="V295" s="21">
        <v>0</v>
      </c>
      <c r="W295" s="40">
        <f t="shared" si="235"/>
        <v>0</v>
      </c>
      <c r="X295" s="21">
        <v>0</v>
      </c>
      <c r="Y295" s="40">
        <f t="shared" si="236"/>
        <v>7.7913166666667699E-3</v>
      </c>
      <c r="Z295" s="21">
        <f t="shared" si="228"/>
        <v>3.4261090840785975E-3</v>
      </c>
      <c r="AA295" s="40">
        <f t="shared" si="237"/>
        <v>-7.7913166666658262E-3</v>
      </c>
      <c r="AB295" s="21">
        <f t="shared" si="229"/>
        <v>-1.7130545420390924E-2</v>
      </c>
      <c r="AC295" s="22" t="s">
        <v>34</v>
      </c>
      <c r="AK295" s="52"/>
      <c r="AL295" s="52"/>
    </row>
    <row r="296" spans="1:38" ht="47.25" outlineLevel="1" x14ac:dyDescent="0.25">
      <c r="A296" s="53" t="s">
        <v>548</v>
      </c>
      <c r="B296" s="77" t="s">
        <v>577</v>
      </c>
      <c r="C296" s="55" t="s">
        <v>578</v>
      </c>
      <c r="D296" s="39">
        <v>52.949999999999996</v>
      </c>
      <c r="E296" s="55" t="s">
        <v>34</v>
      </c>
      <c r="F296" s="40">
        <v>8.0003999999999991</v>
      </c>
      <c r="G296" s="39">
        <v>44.949599999999997</v>
      </c>
      <c r="H296" s="40">
        <f t="shared" si="230"/>
        <v>44.949599999999997</v>
      </c>
      <c r="I296" s="40">
        <v>0</v>
      </c>
      <c r="J296" s="40">
        <v>0</v>
      </c>
      <c r="K296" s="40">
        <v>37.607999999999997</v>
      </c>
      <c r="L296" s="40">
        <v>7.3415999999999997</v>
      </c>
      <c r="M296" s="40">
        <f t="shared" si="231"/>
        <v>34.66321808</v>
      </c>
      <c r="N296" s="40">
        <v>0</v>
      </c>
      <c r="O296" s="40">
        <v>0</v>
      </c>
      <c r="P296" s="40">
        <v>28.97508384</v>
      </c>
      <c r="Q296" s="40">
        <v>5.6881342399999992</v>
      </c>
      <c r="R296" s="40">
        <f t="shared" si="232"/>
        <v>10.286381919999997</v>
      </c>
      <c r="S296" s="40">
        <f t="shared" si="233"/>
        <v>-10.286381919999997</v>
      </c>
      <c r="T296" s="21">
        <f t="shared" si="227"/>
        <v>-0.22884256856568239</v>
      </c>
      <c r="U296" s="40">
        <f t="shared" si="234"/>
        <v>0</v>
      </c>
      <c r="V296" s="21">
        <v>0</v>
      </c>
      <c r="W296" s="40">
        <f t="shared" si="235"/>
        <v>0</v>
      </c>
      <c r="X296" s="21">
        <v>0</v>
      </c>
      <c r="Y296" s="40">
        <f t="shared" si="236"/>
        <v>-8.6329161599999971</v>
      </c>
      <c r="Z296" s="21">
        <f t="shared" si="228"/>
        <v>-0.22954999361837902</v>
      </c>
      <c r="AA296" s="40">
        <f t="shared" si="237"/>
        <v>-1.6534657600000005</v>
      </c>
      <c r="AB296" s="21">
        <f t="shared" si="229"/>
        <v>-0.22521872071483062</v>
      </c>
      <c r="AC296" s="22" t="s">
        <v>34</v>
      </c>
      <c r="AK296" s="52"/>
      <c r="AL296" s="52"/>
    </row>
    <row r="297" spans="1:38" ht="63" outlineLevel="1" x14ac:dyDescent="0.25">
      <c r="A297" s="53" t="s">
        <v>548</v>
      </c>
      <c r="B297" s="77" t="s">
        <v>579</v>
      </c>
      <c r="C297" s="55" t="s">
        <v>580</v>
      </c>
      <c r="D297" s="39">
        <v>44.296951999999997</v>
      </c>
      <c r="E297" s="55" t="s">
        <v>34</v>
      </c>
      <c r="F297" s="40">
        <v>0</v>
      </c>
      <c r="G297" s="39">
        <v>44.296951999999997</v>
      </c>
      <c r="H297" s="40">
        <f t="shared" si="230"/>
        <v>24.231639999999999</v>
      </c>
      <c r="I297" s="40">
        <v>0</v>
      </c>
      <c r="J297" s="40">
        <v>0</v>
      </c>
      <c r="K297" s="40">
        <v>20.226700000000001</v>
      </c>
      <c r="L297" s="40">
        <v>4.0049399999999977</v>
      </c>
      <c r="M297" s="40">
        <f t="shared" si="231"/>
        <v>6.8789599999999992E-2</v>
      </c>
      <c r="N297" s="40">
        <v>0</v>
      </c>
      <c r="O297" s="40">
        <v>0</v>
      </c>
      <c r="P297" s="40">
        <v>6.8789599999999992E-2</v>
      </c>
      <c r="Q297" s="40">
        <v>0</v>
      </c>
      <c r="R297" s="40">
        <f t="shared" si="232"/>
        <v>44.228162399999995</v>
      </c>
      <c r="S297" s="40">
        <f t="shared" si="233"/>
        <v>-24.1628504</v>
      </c>
      <c r="T297" s="21">
        <f t="shared" si="227"/>
        <v>-0.99716116614475958</v>
      </c>
      <c r="U297" s="40">
        <f t="shared" si="234"/>
        <v>0</v>
      </c>
      <c r="V297" s="21">
        <v>0</v>
      </c>
      <c r="W297" s="40">
        <f t="shared" si="235"/>
        <v>0</v>
      </c>
      <c r="X297" s="21">
        <v>0</v>
      </c>
      <c r="Y297" s="40">
        <f t="shared" si="236"/>
        <v>-20.157910400000002</v>
      </c>
      <c r="Z297" s="21">
        <f t="shared" si="228"/>
        <v>-0.99659906954668831</v>
      </c>
      <c r="AA297" s="40">
        <f t="shared" si="237"/>
        <v>-4.0049399999999977</v>
      </c>
      <c r="AB297" s="21">
        <f t="shared" si="229"/>
        <v>-1</v>
      </c>
      <c r="AC297" s="22" t="s">
        <v>581</v>
      </c>
      <c r="AK297" s="52"/>
      <c r="AL297" s="52"/>
    </row>
    <row r="298" spans="1:38" ht="47.25" outlineLevel="1" x14ac:dyDescent="0.25">
      <c r="A298" s="12" t="s">
        <v>582</v>
      </c>
      <c r="B298" s="9" t="s">
        <v>271</v>
      </c>
      <c r="C298" s="13" t="s">
        <v>33</v>
      </c>
      <c r="D298" s="38">
        <f>D299</f>
        <v>0</v>
      </c>
      <c r="E298" s="24" t="s">
        <v>34</v>
      </c>
      <c r="F298" s="28">
        <f t="shared" ref="F298" si="238">F299</f>
        <v>0</v>
      </c>
      <c r="G298" s="38">
        <f>G299</f>
        <v>0</v>
      </c>
      <c r="H298" s="28">
        <f t="shared" ref="H298:AA298" si="239">H299</f>
        <v>0</v>
      </c>
      <c r="I298" s="28">
        <f t="shared" si="239"/>
        <v>0</v>
      </c>
      <c r="J298" s="28">
        <f t="shared" si="239"/>
        <v>0</v>
      </c>
      <c r="K298" s="28">
        <f t="shared" si="239"/>
        <v>0</v>
      </c>
      <c r="L298" s="28">
        <f t="shared" si="239"/>
        <v>0</v>
      </c>
      <c r="M298" s="28">
        <f t="shared" si="239"/>
        <v>0</v>
      </c>
      <c r="N298" s="28">
        <f t="shared" si="239"/>
        <v>0</v>
      </c>
      <c r="O298" s="28">
        <f t="shared" si="239"/>
        <v>0</v>
      </c>
      <c r="P298" s="28">
        <f t="shared" si="239"/>
        <v>0</v>
      </c>
      <c r="Q298" s="28">
        <f t="shared" si="239"/>
        <v>0</v>
      </c>
      <c r="R298" s="28">
        <f t="shared" si="239"/>
        <v>0</v>
      </c>
      <c r="S298" s="28">
        <f t="shared" si="239"/>
        <v>0</v>
      </c>
      <c r="T298" s="15">
        <v>0</v>
      </c>
      <c r="U298" s="28">
        <f t="shared" si="239"/>
        <v>0</v>
      </c>
      <c r="V298" s="15">
        <v>0</v>
      </c>
      <c r="W298" s="28">
        <f t="shared" si="239"/>
        <v>0</v>
      </c>
      <c r="X298" s="15">
        <v>0</v>
      </c>
      <c r="Y298" s="28">
        <f t="shared" si="239"/>
        <v>0</v>
      </c>
      <c r="Z298" s="15">
        <v>0</v>
      </c>
      <c r="AA298" s="28">
        <f t="shared" si="239"/>
        <v>0</v>
      </c>
      <c r="AB298" s="15">
        <v>0</v>
      </c>
      <c r="AC298" s="22" t="s">
        <v>34</v>
      </c>
      <c r="AK298" s="52"/>
      <c r="AL298" s="52"/>
    </row>
    <row r="299" spans="1:38" outlineLevel="1" x14ac:dyDescent="0.25">
      <c r="A299" s="12" t="s">
        <v>583</v>
      </c>
      <c r="B299" s="9" t="s">
        <v>584</v>
      </c>
      <c r="C299" s="13" t="s">
        <v>33</v>
      </c>
      <c r="D299" s="43">
        <f>D300+D301</f>
        <v>0</v>
      </c>
      <c r="E299" s="24" t="s">
        <v>34</v>
      </c>
      <c r="F299" s="28">
        <f t="shared" ref="F299" si="240">F300+F301</f>
        <v>0</v>
      </c>
      <c r="G299" s="41">
        <f>G300+G301</f>
        <v>0</v>
      </c>
      <c r="H299" s="28">
        <f t="shared" ref="H299:AA299" si="241">H300+H301</f>
        <v>0</v>
      </c>
      <c r="I299" s="28">
        <f t="shared" si="241"/>
        <v>0</v>
      </c>
      <c r="J299" s="28">
        <f t="shared" si="241"/>
        <v>0</v>
      </c>
      <c r="K299" s="28">
        <f t="shared" si="241"/>
        <v>0</v>
      </c>
      <c r="L299" s="28">
        <f t="shared" si="241"/>
        <v>0</v>
      </c>
      <c r="M299" s="28">
        <f t="shared" si="241"/>
        <v>0</v>
      </c>
      <c r="N299" s="28">
        <f t="shared" si="241"/>
        <v>0</v>
      </c>
      <c r="O299" s="28">
        <f t="shared" si="241"/>
        <v>0</v>
      </c>
      <c r="P299" s="28">
        <f t="shared" si="241"/>
        <v>0</v>
      </c>
      <c r="Q299" s="28">
        <f t="shared" si="241"/>
        <v>0</v>
      </c>
      <c r="R299" s="28">
        <f t="shared" si="241"/>
        <v>0</v>
      </c>
      <c r="S299" s="28">
        <f t="shared" si="241"/>
        <v>0</v>
      </c>
      <c r="T299" s="15">
        <v>0</v>
      </c>
      <c r="U299" s="28">
        <f t="shared" si="241"/>
        <v>0</v>
      </c>
      <c r="V299" s="15">
        <v>0</v>
      </c>
      <c r="W299" s="28">
        <f t="shared" si="241"/>
        <v>0</v>
      </c>
      <c r="X299" s="15">
        <v>0</v>
      </c>
      <c r="Y299" s="28">
        <f t="shared" si="241"/>
        <v>0</v>
      </c>
      <c r="Z299" s="15">
        <v>0</v>
      </c>
      <c r="AA299" s="28">
        <f t="shared" si="241"/>
        <v>0</v>
      </c>
      <c r="AB299" s="15">
        <v>0</v>
      </c>
      <c r="AC299" s="22" t="s">
        <v>34</v>
      </c>
      <c r="AK299" s="52"/>
      <c r="AL299" s="52"/>
    </row>
    <row r="300" spans="1:38" ht="47.25" outlineLevel="1" x14ac:dyDescent="0.25">
      <c r="A300" s="12" t="s">
        <v>585</v>
      </c>
      <c r="B300" s="9" t="s">
        <v>275</v>
      </c>
      <c r="C300" s="13" t="s">
        <v>33</v>
      </c>
      <c r="D300" s="38">
        <v>0</v>
      </c>
      <c r="E300" s="24" t="s">
        <v>34</v>
      </c>
      <c r="F300" s="28">
        <v>0</v>
      </c>
      <c r="G300" s="38">
        <v>0</v>
      </c>
      <c r="H300" s="28">
        <v>0</v>
      </c>
      <c r="I300" s="28">
        <v>0</v>
      </c>
      <c r="J300" s="28">
        <v>0</v>
      </c>
      <c r="K300" s="28">
        <v>0</v>
      </c>
      <c r="L300" s="28">
        <v>0</v>
      </c>
      <c r="M300" s="28">
        <v>0</v>
      </c>
      <c r="N300" s="28">
        <v>0</v>
      </c>
      <c r="O300" s="28">
        <v>0</v>
      </c>
      <c r="P300" s="28">
        <v>0</v>
      </c>
      <c r="Q300" s="28">
        <v>0</v>
      </c>
      <c r="R300" s="28">
        <v>0</v>
      </c>
      <c r="S300" s="28">
        <v>0</v>
      </c>
      <c r="T300" s="15">
        <v>0</v>
      </c>
      <c r="U300" s="28">
        <v>0</v>
      </c>
      <c r="V300" s="15">
        <v>0</v>
      </c>
      <c r="W300" s="28">
        <v>0</v>
      </c>
      <c r="X300" s="15">
        <v>0</v>
      </c>
      <c r="Y300" s="28">
        <v>0</v>
      </c>
      <c r="Z300" s="15">
        <v>0</v>
      </c>
      <c r="AA300" s="28">
        <v>0</v>
      </c>
      <c r="AB300" s="15">
        <v>0</v>
      </c>
      <c r="AC300" s="22" t="s">
        <v>34</v>
      </c>
      <c r="AK300" s="52"/>
      <c r="AL300" s="52"/>
    </row>
    <row r="301" spans="1:38" ht="47.25" outlineLevel="1" x14ac:dyDescent="0.25">
      <c r="A301" s="12" t="s">
        <v>586</v>
      </c>
      <c r="B301" s="9" t="s">
        <v>277</v>
      </c>
      <c r="C301" s="13" t="s">
        <v>33</v>
      </c>
      <c r="D301" s="38">
        <v>0</v>
      </c>
      <c r="E301" s="24" t="s">
        <v>34</v>
      </c>
      <c r="F301" s="28">
        <v>0</v>
      </c>
      <c r="G301" s="28">
        <v>0</v>
      </c>
      <c r="H301" s="28">
        <v>0</v>
      </c>
      <c r="I301" s="28">
        <v>0</v>
      </c>
      <c r="J301" s="28">
        <v>0</v>
      </c>
      <c r="K301" s="28">
        <v>0</v>
      </c>
      <c r="L301" s="28">
        <v>0</v>
      </c>
      <c r="M301" s="28">
        <v>0</v>
      </c>
      <c r="N301" s="28">
        <v>0</v>
      </c>
      <c r="O301" s="28">
        <v>0</v>
      </c>
      <c r="P301" s="28">
        <v>0</v>
      </c>
      <c r="Q301" s="28">
        <v>0</v>
      </c>
      <c r="R301" s="28">
        <v>0</v>
      </c>
      <c r="S301" s="28">
        <v>0</v>
      </c>
      <c r="T301" s="15">
        <v>0</v>
      </c>
      <c r="U301" s="28">
        <v>0</v>
      </c>
      <c r="V301" s="15">
        <v>0</v>
      </c>
      <c r="W301" s="28">
        <v>0</v>
      </c>
      <c r="X301" s="15">
        <v>0</v>
      </c>
      <c r="Y301" s="28">
        <v>0</v>
      </c>
      <c r="Z301" s="15">
        <v>0</v>
      </c>
      <c r="AA301" s="28">
        <v>0</v>
      </c>
      <c r="AB301" s="15">
        <v>0</v>
      </c>
      <c r="AC301" s="22" t="s">
        <v>34</v>
      </c>
      <c r="AK301" s="52"/>
      <c r="AL301" s="52"/>
    </row>
    <row r="302" spans="1:38" outlineLevel="1" x14ac:dyDescent="0.25">
      <c r="A302" s="12" t="s">
        <v>587</v>
      </c>
      <c r="B302" s="9" t="s">
        <v>279</v>
      </c>
      <c r="C302" s="13" t="s">
        <v>33</v>
      </c>
      <c r="D302" s="43">
        <v>0</v>
      </c>
      <c r="E302" s="24" t="s">
        <v>34</v>
      </c>
      <c r="F302" s="28">
        <v>0</v>
      </c>
      <c r="G302" s="38">
        <v>0</v>
      </c>
      <c r="H302" s="28">
        <v>0</v>
      </c>
      <c r="I302" s="28">
        <v>0</v>
      </c>
      <c r="J302" s="28">
        <v>0</v>
      </c>
      <c r="K302" s="28">
        <v>0</v>
      </c>
      <c r="L302" s="28">
        <v>0</v>
      </c>
      <c r="M302" s="28">
        <v>0</v>
      </c>
      <c r="N302" s="28">
        <v>0</v>
      </c>
      <c r="O302" s="28">
        <v>0</v>
      </c>
      <c r="P302" s="28">
        <v>0</v>
      </c>
      <c r="Q302" s="28">
        <v>0</v>
      </c>
      <c r="R302" s="28">
        <v>0</v>
      </c>
      <c r="S302" s="28">
        <v>0</v>
      </c>
      <c r="T302" s="15">
        <v>0</v>
      </c>
      <c r="U302" s="28">
        <v>0</v>
      </c>
      <c r="V302" s="15">
        <v>0</v>
      </c>
      <c r="W302" s="28">
        <v>0</v>
      </c>
      <c r="X302" s="15">
        <v>0</v>
      </c>
      <c r="Y302" s="28">
        <v>0</v>
      </c>
      <c r="Z302" s="15">
        <v>0</v>
      </c>
      <c r="AA302" s="28">
        <v>0</v>
      </c>
      <c r="AB302" s="15">
        <v>0</v>
      </c>
      <c r="AC302" s="22" t="s">
        <v>34</v>
      </c>
      <c r="AK302" s="52"/>
      <c r="AL302" s="52"/>
    </row>
    <row r="303" spans="1:38" ht="47.25" outlineLevel="1" x14ac:dyDescent="0.25">
      <c r="A303" s="12" t="s">
        <v>588</v>
      </c>
      <c r="B303" s="9" t="s">
        <v>275</v>
      </c>
      <c r="C303" s="13" t="s">
        <v>33</v>
      </c>
      <c r="D303" s="43">
        <v>0</v>
      </c>
      <c r="E303" s="24" t="s">
        <v>34</v>
      </c>
      <c r="F303" s="28">
        <v>0</v>
      </c>
      <c r="G303" s="38">
        <v>0</v>
      </c>
      <c r="H303" s="28">
        <v>0</v>
      </c>
      <c r="I303" s="28">
        <v>0</v>
      </c>
      <c r="J303" s="28">
        <v>0</v>
      </c>
      <c r="K303" s="28">
        <v>0</v>
      </c>
      <c r="L303" s="28">
        <v>0</v>
      </c>
      <c r="M303" s="28">
        <v>0</v>
      </c>
      <c r="N303" s="28">
        <v>0</v>
      </c>
      <c r="O303" s="28">
        <v>0</v>
      </c>
      <c r="P303" s="28">
        <v>0</v>
      </c>
      <c r="Q303" s="28">
        <v>0</v>
      </c>
      <c r="R303" s="28">
        <v>0</v>
      </c>
      <c r="S303" s="28">
        <v>0</v>
      </c>
      <c r="T303" s="15">
        <v>0</v>
      </c>
      <c r="U303" s="28">
        <v>0</v>
      </c>
      <c r="V303" s="15">
        <v>0</v>
      </c>
      <c r="W303" s="28">
        <v>0</v>
      </c>
      <c r="X303" s="15">
        <v>0</v>
      </c>
      <c r="Y303" s="28">
        <v>0</v>
      </c>
      <c r="Z303" s="15">
        <v>0</v>
      </c>
      <c r="AA303" s="28">
        <v>0</v>
      </c>
      <c r="AB303" s="15">
        <v>0</v>
      </c>
      <c r="AC303" s="22" t="s">
        <v>34</v>
      </c>
      <c r="AK303" s="52"/>
      <c r="AL303" s="52"/>
    </row>
    <row r="304" spans="1:38" ht="47.25" outlineLevel="1" x14ac:dyDescent="0.25">
      <c r="A304" s="12" t="s">
        <v>589</v>
      </c>
      <c r="B304" s="9" t="s">
        <v>277</v>
      </c>
      <c r="C304" s="13" t="s">
        <v>33</v>
      </c>
      <c r="D304" s="43">
        <v>0</v>
      </c>
      <c r="E304" s="24" t="s">
        <v>34</v>
      </c>
      <c r="F304" s="28">
        <v>0</v>
      </c>
      <c r="G304" s="38">
        <v>0</v>
      </c>
      <c r="H304" s="28">
        <v>0</v>
      </c>
      <c r="I304" s="28">
        <v>0</v>
      </c>
      <c r="J304" s="28">
        <v>0</v>
      </c>
      <c r="K304" s="28">
        <v>0</v>
      </c>
      <c r="L304" s="28">
        <v>0</v>
      </c>
      <c r="M304" s="28">
        <v>0</v>
      </c>
      <c r="N304" s="28">
        <v>0</v>
      </c>
      <c r="O304" s="28">
        <v>0</v>
      </c>
      <c r="P304" s="28">
        <v>0</v>
      </c>
      <c r="Q304" s="28">
        <v>0</v>
      </c>
      <c r="R304" s="28">
        <v>0</v>
      </c>
      <c r="S304" s="28">
        <v>0</v>
      </c>
      <c r="T304" s="15">
        <v>0</v>
      </c>
      <c r="U304" s="28">
        <v>0</v>
      </c>
      <c r="V304" s="15">
        <v>0</v>
      </c>
      <c r="W304" s="28">
        <v>0</v>
      </c>
      <c r="X304" s="15">
        <v>0</v>
      </c>
      <c r="Y304" s="28">
        <v>0</v>
      </c>
      <c r="Z304" s="15">
        <v>0</v>
      </c>
      <c r="AA304" s="28">
        <v>0</v>
      </c>
      <c r="AB304" s="15">
        <v>0</v>
      </c>
      <c r="AC304" s="22" t="s">
        <v>34</v>
      </c>
      <c r="AK304" s="52"/>
      <c r="AL304" s="52"/>
    </row>
    <row r="305" spans="1:38" outlineLevel="1" x14ac:dyDescent="0.25">
      <c r="A305" s="12" t="s">
        <v>590</v>
      </c>
      <c r="B305" s="9" t="s">
        <v>283</v>
      </c>
      <c r="C305" s="13" t="s">
        <v>33</v>
      </c>
      <c r="D305" s="43">
        <f>D306+D307+D308+D309</f>
        <v>6874.9361586303994</v>
      </c>
      <c r="E305" s="24" t="s">
        <v>34</v>
      </c>
      <c r="F305" s="28">
        <f t="shared" ref="F305" si="242">F306+F307+F308+F309</f>
        <v>173.18636214000003</v>
      </c>
      <c r="G305" s="38">
        <f>G306+G307+G308+G309</f>
        <v>6701.7497964903996</v>
      </c>
      <c r="H305" s="28">
        <f t="shared" ref="H305:AA305" si="243">H306+H307+H308+H309</f>
        <v>2.3781489599999999</v>
      </c>
      <c r="I305" s="28">
        <f t="shared" si="243"/>
        <v>0</v>
      </c>
      <c r="J305" s="28">
        <f t="shared" si="243"/>
        <v>0</v>
      </c>
      <c r="K305" s="28">
        <f t="shared" si="243"/>
        <v>2.3781489599999999</v>
      </c>
      <c r="L305" s="28">
        <f t="shared" si="243"/>
        <v>0</v>
      </c>
      <c r="M305" s="28">
        <f t="shared" si="243"/>
        <v>2.37769604</v>
      </c>
      <c r="N305" s="28">
        <f t="shared" si="243"/>
        <v>0</v>
      </c>
      <c r="O305" s="28">
        <f t="shared" si="243"/>
        <v>0</v>
      </c>
      <c r="P305" s="28">
        <f t="shared" si="243"/>
        <v>2.37769604</v>
      </c>
      <c r="Q305" s="28">
        <f t="shared" si="243"/>
        <v>0</v>
      </c>
      <c r="R305" s="28">
        <f t="shared" si="243"/>
        <v>6699.3721004503996</v>
      </c>
      <c r="S305" s="28">
        <f t="shared" si="243"/>
        <v>-4.5291999999985677E-4</v>
      </c>
      <c r="T305" s="15">
        <f t="shared" ref="T305:T309" si="244">S305/H305</f>
        <v>-1.9045064359629382E-4</v>
      </c>
      <c r="U305" s="28">
        <f t="shared" si="243"/>
        <v>0</v>
      </c>
      <c r="V305" s="15">
        <v>0</v>
      </c>
      <c r="W305" s="28">
        <f t="shared" si="243"/>
        <v>0</v>
      </c>
      <c r="X305" s="15">
        <v>0</v>
      </c>
      <c r="Y305" s="28">
        <f t="shared" si="243"/>
        <v>-4.5291999999985677E-4</v>
      </c>
      <c r="Z305" s="15">
        <f t="shared" ref="Z305:Z309" si="245">Y305/K305</f>
        <v>-1.9045064359629382E-4</v>
      </c>
      <c r="AA305" s="28">
        <f t="shared" si="243"/>
        <v>0</v>
      </c>
      <c r="AB305" s="15">
        <v>0</v>
      </c>
      <c r="AC305" s="22" t="s">
        <v>34</v>
      </c>
      <c r="AK305" s="52"/>
      <c r="AL305" s="52"/>
    </row>
    <row r="306" spans="1:38" ht="31.5" outlineLevel="1" x14ac:dyDescent="0.25">
      <c r="A306" s="12" t="s">
        <v>591</v>
      </c>
      <c r="B306" s="9" t="s">
        <v>285</v>
      </c>
      <c r="C306" s="13" t="s">
        <v>33</v>
      </c>
      <c r="D306" s="43">
        <v>0</v>
      </c>
      <c r="E306" s="24" t="s">
        <v>34</v>
      </c>
      <c r="F306" s="28">
        <v>0</v>
      </c>
      <c r="G306" s="38">
        <v>0</v>
      </c>
      <c r="H306" s="28">
        <v>0</v>
      </c>
      <c r="I306" s="28">
        <v>0</v>
      </c>
      <c r="J306" s="28">
        <v>0</v>
      </c>
      <c r="K306" s="28">
        <v>0</v>
      </c>
      <c r="L306" s="28">
        <v>0</v>
      </c>
      <c r="M306" s="28">
        <v>0</v>
      </c>
      <c r="N306" s="28">
        <v>0</v>
      </c>
      <c r="O306" s="28">
        <v>0</v>
      </c>
      <c r="P306" s="28">
        <v>0</v>
      </c>
      <c r="Q306" s="28">
        <v>0</v>
      </c>
      <c r="R306" s="28">
        <v>0</v>
      </c>
      <c r="S306" s="28">
        <v>0</v>
      </c>
      <c r="T306" s="15">
        <v>0</v>
      </c>
      <c r="U306" s="28">
        <v>0</v>
      </c>
      <c r="V306" s="15">
        <v>0</v>
      </c>
      <c r="W306" s="28">
        <v>0</v>
      </c>
      <c r="X306" s="15">
        <v>0</v>
      </c>
      <c r="Y306" s="28">
        <v>0</v>
      </c>
      <c r="Z306" s="15">
        <v>0</v>
      </c>
      <c r="AA306" s="28">
        <v>0</v>
      </c>
      <c r="AB306" s="15">
        <v>0</v>
      </c>
      <c r="AC306" s="22" t="s">
        <v>34</v>
      </c>
      <c r="AK306" s="52"/>
      <c r="AL306" s="52"/>
    </row>
    <row r="307" spans="1:38" ht="31.5" outlineLevel="1" x14ac:dyDescent="0.25">
      <c r="A307" s="12" t="s">
        <v>592</v>
      </c>
      <c r="B307" s="9" t="s">
        <v>287</v>
      </c>
      <c r="C307" s="13" t="s">
        <v>33</v>
      </c>
      <c r="D307" s="43">
        <v>0</v>
      </c>
      <c r="E307" s="24" t="s">
        <v>34</v>
      </c>
      <c r="F307" s="28">
        <v>0</v>
      </c>
      <c r="G307" s="38">
        <v>0</v>
      </c>
      <c r="H307" s="28">
        <v>0</v>
      </c>
      <c r="I307" s="28">
        <v>0</v>
      </c>
      <c r="J307" s="28">
        <v>0</v>
      </c>
      <c r="K307" s="28">
        <v>0</v>
      </c>
      <c r="L307" s="28">
        <v>0</v>
      </c>
      <c r="M307" s="28">
        <v>0</v>
      </c>
      <c r="N307" s="28">
        <v>0</v>
      </c>
      <c r="O307" s="28">
        <v>0</v>
      </c>
      <c r="P307" s="28">
        <v>0</v>
      </c>
      <c r="Q307" s="28">
        <v>0</v>
      </c>
      <c r="R307" s="28">
        <v>0</v>
      </c>
      <c r="S307" s="28">
        <v>0</v>
      </c>
      <c r="T307" s="15">
        <v>0</v>
      </c>
      <c r="U307" s="28">
        <v>0</v>
      </c>
      <c r="V307" s="15">
        <v>0</v>
      </c>
      <c r="W307" s="28">
        <v>0</v>
      </c>
      <c r="X307" s="15">
        <v>0</v>
      </c>
      <c r="Y307" s="28">
        <v>0</v>
      </c>
      <c r="Z307" s="15">
        <v>0</v>
      </c>
      <c r="AA307" s="28">
        <v>0</v>
      </c>
      <c r="AB307" s="15">
        <v>0</v>
      </c>
      <c r="AC307" s="22" t="s">
        <v>34</v>
      </c>
      <c r="AK307" s="52"/>
      <c r="AL307" s="52"/>
    </row>
    <row r="308" spans="1:38" ht="31.5" outlineLevel="1" x14ac:dyDescent="0.25">
      <c r="A308" s="12" t="s">
        <v>593</v>
      </c>
      <c r="B308" s="9" t="s">
        <v>291</v>
      </c>
      <c r="C308" s="13" t="s">
        <v>33</v>
      </c>
      <c r="D308" s="42">
        <v>0</v>
      </c>
      <c r="E308" s="24" t="s">
        <v>34</v>
      </c>
      <c r="F308" s="28">
        <v>0</v>
      </c>
      <c r="G308" s="28">
        <v>0</v>
      </c>
      <c r="H308" s="28">
        <v>0</v>
      </c>
      <c r="I308" s="28">
        <v>0</v>
      </c>
      <c r="J308" s="28">
        <v>0</v>
      </c>
      <c r="K308" s="28">
        <v>0</v>
      </c>
      <c r="L308" s="28">
        <v>0</v>
      </c>
      <c r="M308" s="28">
        <v>0</v>
      </c>
      <c r="N308" s="28">
        <v>0</v>
      </c>
      <c r="O308" s="28">
        <v>0</v>
      </c>
      <c r="P308" s="28">
        <v>0</v>
      </c>
      <c r="Q308" s="28">
        <v>0</v>
      </c>
      <c r="R308" s="28">
        <v>0</v>
      </c>
      <c r="S308" s="28">
        <v>0</v>
      </c>
      <c r="T308" s="15">
        <v>0</v>
      </c>
      <c r="U308" s="28">
        <v>0</v>
      </c>
      <c r="V308" s="15">
        <v>0</v>
      </c>
      <c r="W308" s="28">
        <v>0</v>
      </c>
      <c r="X308" s="15">
        <v>0</v>
      </c>
      <c r="Y308" s="28">
        <v>0</v>
      </c>
      <c r="Z308" s="15">
        <v>0</v>
      </c>
      <c r="AA308" s="28">
        <v>0</v>
      </c>
      <c r="AB308" s="15">
        <v>0</v>
      </c>
      <c r="AC308" s="22" t="s">
        <v>34</v>
      </c>
      <c r="AK308" s="52"/>
      <c r="AL308" s="52"/>
    </row>
    <row r="309" spans="1:38" outlineLevel="1" x14ac:dyDescent="0.25">
      <c r="A309" s="12" t="s">
        <v>594</v>
      </c>
      <c r="B309" s="9" t="s">
        <v>297</v>
      </c>
      <c r="C309" s="13" t="s">
        <v>33</v>
      </c>
      <c r="D309" s="43">
        <f>SUM(D310)</f>
        <v>6874.9361586303994</v>
      </c>
      <c r="E309" s="24" t="s">
        <v>34</v>
      </c>
      <c r="F309" s="28">
        <f t="shared" ref="F309" si="246">SUM(F310)</f>
        <v>173.18636214000003</v>
      </c>
      <c r="G309" s="38">
        <f>SUM(G310)</f>
        <v>6701.7497964903996</v>
      </c>
      <c r="H309" s="28">
        <f t="shared" ref="H309:AA309" si="247">SUM(H310)</f>
        <v>2.3781489599999999</v>
      </c>
      <c r="I309" s="28">
        <f t="shared" si="247"/>
        <v>0</v>
      </c>
      <c r="J309" s="28">
        <f t="shared" si="247"/>
        <v>0</v>
      </c>
      <c r="K309" s="28">
        <f t="shared" si="247"/>
        <v>2.3781489599999999</v>
      </c>
      <c r="L309" s="28">
        <f t="shared" si="247"/>
        <v>0</v>
      </c>
      <c r="M309" s="28">
        <f t="shared" si="247"/>
        <v>2.37769604</v>
      </c>
      <c r="N309" s="28">
        <f t="shared" si="247"/>
        <v>0</v>
      </c>
      <c r="O309" s="28">
        <f t="shared" si="247"/>
        <v>0</v>
      </c>
      <c r="P309" s="28">
        <f t="shared" si="247"/>
        <v>2.37769604</v>
      </c>
      <c r="Q309" s="28">
        <f t="shared" si="247"/>
        <v>0</v>
      </c>
      <c r="R309" s="28">
        <f t="shared" si="247"/>
        <v>6699.3721004503996</v>
      </c>
      <c r="S309" s="28">
        <f t="shared" si="247"/>
        <v>-4.5291999999985677E-4</v>
      </c>
      <c r="T309" s="15">
        <f t="shared" si="244"/>
        <v>-1.9045064359629382E-4</v>
      </c>
      <c r="U309" s="28">
        <f t="shared" si="247"/>
        <v>0</v>
      </c>
      <c r="V309" s="15">
        <v>0</v>
      </c>
      <c r="W309" s="28">
        <f t="shared" si="247"/>
        <v>0</v>
      </c>
      <c r="X309" s="15">
        <v>0</v>
      </c>
      <c r="Y309" s="28">
        <f t="shared" si="247"/>
        <v>-4.5291999999985677E-4</v>
      </c>
      <c r="Z309" s="15">
        <f t="shared" si="245"/>
        <v>-1.9045064359629382E-4</v>
      </c>
      <c r="AA309" s="28">
        <f t="shared" si="247"/>
        <v>0</v>
      </c>
      <c r="AB309" s="15">
        <v>0</v>
      </c>
      <c r="AC309" s="22" t="s">
        <v>34</v>
      </c>
      <c r="AK309" s="52"/>
      <c r="AL309" s="52"/>
    </row>
    <row r="310" spans="1:38" ht="31.5" outlineLevel="1" x14ac:dyDescent="0.25">
      <c r="A310" s="53" t="s">
        <v>594</v>
      </c>
      <c r="B310" s="77" t="s">
        <v>595</v>
      </c>
      <c r="C310" s="56" t="s">
        <v>596</v>
      </c>
      <c r="D310" s="56">
        <v>6874.9361586303994</v>
      </c>
      <c r="E310" s="55" t="s">
        <v>34</v>
      </c>
      <c r="F310" s="40">
        <v>173.18636214000003</v>
      </c>
      <c r="G310" s="39">
        <v>6701.7497964903996</v>
      </c>
      <c r="H310" s="40">
        <f>I310+J310+K310+L310</f>
        <v>2.3781489599999999</v>
      </c>
      <c r="I310" s="40">
        <v>0</v>
      </c>
      <c r="J310" s="40">
        <v>0</v>
      </c>
      <c r="K310" s="40">
        <v>2.3781489599999999</v>
      </c>
      <c r="L310" s="40">
        <v>0</v>
      </c>
      <c r="M310" s="40">
        <f>N310+O310+P310+Q310</f>
        <v>2.37769604</v>
      </c>
      <c r="N310" s="40">
        <v>0</v>
      </c>
      <c r="O310" s="40">
        <v>0</v>
      </c>
      <c r="P310" s="40">
        <v>2.37769604</v>
      </c>
      <c r="Q310" s="40">
        <v>0</v>
      </c>
      <c r="R310" s="40">
        <f>G310-M310</f>
        <v>6699.3721004503996</v>
      </c>
      <c r="S310" s="40">
        <f>M310-H310</f>
        <v>-4.5291999999985677E-4</v>
      </c>
      <c r="T310" s="21">
        <f>S310/H310</f>
        <v>-1.9045064359629382E-4</v>
      </c>
      <c r="U310" s="40">
        <f>N310-I310</f>
        <v>0</v>
      </c>
      <c r="V310" s="21">
        <v>0</v>
      </c>
      <c r="W310" s="40">
        <f>O310-J310</f>
        <v>0</v>
      </c>
      <c r="X310" s="21">
        <v>0</v>
      </c>
      <c r="Y310" s="40">
        <f>P310-K310</f>
        <v>-4.5291999999985677E-4</v>
      </c>
      <c r="Z310" s="21">
        <f>Y310/K310</f>
        <v>-1.9045064359629382E-4</v>
      </c>
      <c r="AA310" s="40">
        <f>Q310-L310</f>
        <v>0</v>
      </c>
      <c r="AB310" s="21">
        <v>0</v>
      </c>
      <c r="AC310" s="22" t="s">
        <v>34</v>
      </c>
      <c r="AK310" s="52"/>
      <c r="AL310" s="52"/>
    </row>
    <row r="311" spans="1:38" ht="47.25" outlineLevel="1" x14ac:dyDescent="0.25">
      <c r="A311" s="12" t="s">
        <v>597</v>
      </c>
      <c r="B311" s="9" t="s">
        <v>315</v>
      </c>
      <c r="C311" s="13" t="s">
        <v>33</v>
      </c>
      <c r="D311" s="43">
        <v>0</v>
      </c>
      <c r="E311" s="24" t="s">
        <v>34</v>
      </c>
      <c r="F311" s="28">
        <v>0</v>
      </c>
      <c r="G311" s="38">
        <v>0</v>
      </c>
      <c r="H311" s="28">
        <v>0</v>
      </c>
      <c r="I311" s="28">
        <v>0</v>
      </c>
      <c r="J311" s="28">
        <v>0</v>
      </c>
      <c r="K311" s="28">
        <v>0</v>
      </c>
      <c r="L311" s="28">
        <v>0</v>
      </c>
      <c r="M311" s="28">
        <v>0</v>
      </c>
      <c r="N311" s="28">
        <v>0</v>
      </c>
      <c r="O311" s="28">
        <v>0</v>
      </c>
      <c r="P311" s="28">
        <v>0</v>
      </c>
      <c r="Q311" s="28">
        <v>0</v>
      </c>
      <c r="R311" s="28">
        <v>0</v>
      </c>
      <c r="S311" s="28">
        <v>0</v>
      </c>
      <c r="T311" s="15">
        <v>0</v>
      </c>
      <c r="U311" s="28">
        <v>0</v>
      </c>
      <c r="V311" s="15">
        <v>0</v>
      </c>
      <c r="W311" s="28">
        <v>0</v>
      </c>
      <c r="X311" s="15">
        <v>0</v>
      </c>
      <c r="Y311" s="28">
        <v>0</v>
      </c>
      <c r="Z311" s="15">
        <v>0</v>
      </c>
      <c r="AA311" s="28">
        <v>0</v>
      </c>
      <c r="AB311" s="15">
        <v>0</v>
      </c>
      <c r="AC311" s="22" t="s">
        <v>34</v>
      </c>
      <c r="AK311" s="52"/>
      <c r="AL311" s="52"/>
    </row>
    <row r="312" spans="1:38" ht="31.5" outlineLevel="1" x14ac:dyDescent="0.25">
      <c r="A312" s="12" t="s">
        <v>598</v>
      </c>
      <c r="B312" s="9" t="s">
        <v>317</v>
      </c>
      <c r="C312" s="13" t="s">
        <v>33</v>
      </c>
      <c r="D312" s="43">
        <f>SUM(D313:D324,D325:D326,D327:D332,D333:D334)</f>
        <v>83.847803615999965</v>
      </c>
      <c r="E312" s="24" t="s">
        <v>34</v>
      </c>
      <c r="F312" s="28">
        <f t="shared" ref="F312:S312" si="248">SUM(F313:F324,F325:F326,F327:F332,F333:F334)</f>
        <v>12.547703690000001</v>
      </c>
      <c r="G312" s="38">
        <f t="shared" si="248"/>
        <v>71.300099926000001</v>
      </c>
      <c r="H312" s="28">
        <f t="shared" si="248"/>
        <v>58.253845095999999</v>
      </c>
      <c r="I312" s="28">
        <f t="shared" si="248"/>
        <v>0</v>
      </c>
      <c r="J312" s="28">
        <f t="shared" si="248"/>
        <v>0</v>
      </c>
      <c r="K312" s="28">
        <f t="shared" si="248"/>
        <v>48.544870913333334</v>
      </c>
      <c r="L312" s="28">
        <f t="shared" si="248"/>
        <v>9.7089741826666653</v>
      </c>
      <c r="M312" s="28">
        <f t="shared" si="248"/>
        <v>34.685794260000002</v>
      </c>
      <c r="N312" s="28">
        <f t="shared" si="248"/>
        <v>0</v>
      </c>
      <c r="O312" s="28">
        <f t="shared" si="248"/>
        <v>0</v>
      </c>
      <c r="P312" s="28">
        <f t="shared" si="248"/>
        <v>28.904828540000004</v>
      </c>
      <c r="Q312" s="28">
        <f t="shared" si="248"/>
        <v>5.7809657199999993</v>
      </c>
      <c r="R312" s="28">
        <f t="shared" si="248"/>
        <v>36.614305665999993</v>
      </c>
      <c r="S312" s="28">
        <f t="shared" si="248"/>
        <v>-23.568050836000005</v>
      </c>
      <c r="T312" s="15">
        <f t="shared" ref="T312:T343" si="249">S312/H312</f>
        <v>-0.40457502499896447</v>
      </c>
      <c r="U312" s="28">
        <f>SUM(U313:U324,U325:U326,U327:U332,U333:U334)</f>
        <v>0</v>
      </c>
      <c r="V312" s="15">
        <v>0</v>
      </c>
      <c r="W312" s="28">
        <f>SUM(W313:W324,W325:W326,W327:W332,W333:W334)</f>
        <v>0</v>
      </c>
      <c r="X312" s="15">
        <v>0</v>
      </c>
      <c r="Y312" s="28">
        <f>SUM(Y313:Y324,Y325:Y326,Y327:Y332,Y333:Y334)</f>
        <v>-19.640042373333337</v>
      </c>
      <c r="Z312" s="15">
        <f t="shared" ref="Z312:Z343" si="250">Y312/K312</f>
        <v>-0.40457502520495947</v>
      </c>
      <c r="AA312" s="28">
        <f>SUM(AA313:AA324,AA325:AA326,AA327:AA332,AA333:AA334)</f>
        <v>-3.9280084626666647</v>
      </c>
      <c r="AB312" s="15">
        <f t="shared" ref="AB312:AB343" si="251">AA312/L312</f>
        <v>-0.40457502396898931</v>
      </c>
      <c r="AC312" s="22" t="s">
        <v>34</v>
      </c>
      <c r="AK312" s="52"/>
      <c r="AL312" s="52"/>
    </row>
    <row r="313" spans="1:38" ht="31.5" x14ac:dyDescent="0.25">
      <c r="A313" s="53" t="s">
        <v>598</v>
      </c>
      <c r="B313" s="77" t="s">
        <v>599</v>
      </c>
      <c r="C313" s="56" t="s">
        <v>600</v>
      </c>
      <c r="D313" s="56">
        <v>0.89920644000000005</v>
      </c>
      <c r="E313" s="55" t="s">
        <v>34</v>
      </c>
      <c r="F313" s="40">
        <v>0</v>
      </c>
      <c r="G313" s="39">
        <v>0.89920644000000005</v>
      </c>
      <c r="H313" s="40">
        <f t="shared" ref="H313:H334" si="252">I313+J313+K313+L313</f>
        <v>0.89920644000000005</v>
      </c>
      <c r="I313" s="40">
        <v>0</v>
      </c>
      <c r="J313" s="40">
        <v>0</v>
      </c>
      <c r="K313" s="40">
        <v>0.74933870000000002</v>
      </c>
      <c r="L313" s="40">
        <v>0.14986774000000003</v>
      </c>
      <c r="M313" s="40">
        <f t="shared" ref="M313:M334" si="253">N313+O313+P313+Q313</f>
        <v>0.92619600000000002</v>
      </c>
      <c r="N313" s="40">
        <v>0</v>
      </c>
      <c r="O313" s="40">
        <v>0</v>
      </c>
      <c r="P313" s="40">
        <v>0.77183000000000002</v>
      </c>
      <c r="Q313" s="40">
        <v>0.15436599999999998</v>
      </c>
      <c r="R313" s="40">
        <f t="shared" ref="R313:R334" si="254">G313-M313</f>
        <v>-2.6989559999999968E-2</v>
      </c>
      <c r="S313" s="40">
        <f t="shared" ref="S313:S334" si="255">M313-H313</f>
        <v>2.6989559999999968E-2</v>
      </c>
      <c r="T313" s="21">
        <f t="shared" si="249"/>
        <v>3.0014865107060362E-2</v>
      </c>
      <c r="U313" s="40">
        <f t="shared" ref="U313:U334" si="256">N313-I313</f>
        <v>0</v>
      </c>
      <c r="V313" s="21">
        <v>0</v>
      </c>
      <c r="W313" s="40">
        <f t="shared" ref="W313:W334" si="257">O313-J313</f>
        <v>0</v>
      </c>
      <c r="X313" s="21">
        <v>0</v>
      </c>
      <c r="Y313" s="40">
        <f t="shared" ref="Y313:Y334" si="258">P313-K313</f>
        <v>2.2491299999999992E-2</v>
      </c>
      <c r="Z313" s="21">
        <f t="shared" si="250"/>
        <v>3.0014865107060387E-2</v>
      </c>
      <c r="AA313" s="40">
        <f t="shared" ref="AA313:AA334" si="259">Q313-L313</f>
        <v>4.4982599999999484E-3</v>
      </c>
      <c r="AB313" s="21">
        <f t="shared" si="251"/>
        <v>3.001486510706005E-2</v>
      </c>
      <c r="AC313" s="22" t="s">
        <v>601</v>
      </c>
      <c r="AK313" s="52"/>
      <c r="AL313" s="52"/>
    </row>
    <row r="314" spans="1:38" ht="31.5" x14ac:dyDescent="0.25">
      <c r="A314" s="53" t="s">
        <v>598</v>
      </c>
      <c r="B314" s="77" t="s">
        <v>602</v>
      </c>
      <c r="C314" s="56" t="s">
        <v>603</v>
      </c>
      <c r="D314" s="56">
        <v>3.4981655999999997</v>
      </c>
      <c r="E314" s="55" t="s">
        <v>34</v>
      </c>
      <c r="F314" s="40">
        <v>0</v>
      </c>
      <c r="G314" s="39">
        <v>3.4981655999999997</v>
      </c>
      <c r="H314" s="40">
        <f t="shared" si="252"/>
        <v>3.4981655999999997</v>
      </c>
      <c r="I314" s="40">
        <v>0</v>
      </c>
      <c r="J314" s="40">
        <v>0</v>
      </c>
      <c r="K314" s="40">
        <v>2.9151379999999998</v>
      </c>
      <c r="L314" s="40">
        <v>0.58302759999999987</v>
      </c>
      <c r="M314" s="40">
        <f t="shared" si="253"/>
        <v>3.78686926</v>
      </c>
      <c r="N314" s="40">
        <v>0</v>
      </c>
      <c r="O314" s="40">
        <v>0</v>
      </c>
      <c r="P314" s="40">
        <v>3.1557243800000001</v>
      </c>
      <c r="Q314" s="40">
        <v>0.6311448799999998</v>
      </c>
      <c r="R314" s="40">
        <f t="shared" si="254"/>
        <v>-0.28870366000000036</v>
      </c>
      <c r="S314" s="40">
        <f t="shared" si="255"/>
        <v>0.28870366000000036</v>
      </c>
      <c r="T314" s="21">
        <f t="shared" si="249"/>
        <v>8.2530015159945652E-2</v>
      </c>
      <c r="U314" s="40">
        <f t="shared" si="256"/>
        <v>0</v>
      </c>
      <c r="V314" s="21">
        <v>0</v>
      </c>
      <c r="W314" s="40">
        <f t="shared" si="257"/>
        <v>0</v>
      </c>
      <c r="X314" s="21">
        <v>0</v>
      </c>
      <c r="Y314" s="40">
        <f t="shared" si="258"/>
        <v>0.24058638000000032</v>
      </c>
      <c r="Z314" s="21">
        <f t="shared" si="250"/>
        <v>8.2530014016489212E-2</v>
      </c>
      <c r="AA314" s="40">
        <f t="shared" si="259"/>
        <v>4.8117279999999929E-2</v>
      </c>
      <c r="AB314" s="21">
        <f t="shared" si="251"/>
        <v>8.2530020877227661E-2</v>
      </c>
      <c r="AC314" s="22" t="s">
        <v>601</v>
      </c>
      <c r="AK314" s="52"/>
      <c r="AL314" s="52"/>
    </row>
    <row r="315" spans="1:38" x14ac:dyDescent="0.25">
      <c r="A315" s="53" t="s">
        <v>598</v>
      </c>
      <c r="B315" s="77" t="s">
        <v>604</v>
      </c>
      <c r="C315" s="56" t="s">
        <v>605</v>
      </c>
      <c r="D315" s="56">
        <v>38.052027828</v>
      </c>
      <c r="E315" s="55" t="s">
        <v>34</v>
      </c>
      <c r="F315" s="40">
        <v>12.547703690000001</v>
      </c>
      <c r="G315" s="39">
        <v>25.504324138000001</v>
      </c>
      <c r="H315" s="40">
        <f t="shared" si="252"/>
        <v>13.207974999999999</v>
      </c>
      <c r="I315" s="40">
        <v>0</v>
      </c>
      <c r="J315" s="40">
        <v>0</v>
      </c>
      <c r="K315" s="40">
        <v>11.006645833333332</v>
      </c>
      <c r="L315" s="40">
        <v>2.2013291666666674</v>
      </c>
      <c r="M315" s="40">
        <f t="shared" si="253"/>
        <v>13.207974999999999</v>
      </c>
      <c r="N315" s="40">
        <v>0</v>
      </c>
      <c r="O315" s="40">
        <v>0</v>
      </c>
      <c r="P315" s="40">
        <v>11.00664583</v>
      </c>
      <c r="Q315" s="40">
        <v>2.2013291699999993</v>
      </c>
      <c r="R315" s="40">
        <f t="shared" si="254"/>
        <v>12.296349138000002</v>
      </c>
      <c r="S315" s="40">
        <f t="shared" si="255"/>
        <v>0</v>
      </c>
      <c r="T315" s="21">
        <f t="shared" si="249"/>
        <v>0</v>
      </c>
      <c r="U315" s="40">
        <f t="shared" si="256"/>
        <v>0</v>
      </c>
      <c r="V315" s="21">
        <v>0</v>
      </c>
      <c r="W315" s="40">
        <f t="shared" si="257"/>
        <v>0</v>
      </c>
      <c r="X315" s="21">
        <v>0</v>
      </c>
      <c r="Y315" s="40">
        <f t="shared" si="258"/>
        <v>-3.3333318327777306E-9</v>
      </c>
      <c r="Z315" s="21">
        <f t="shared" si="250"/>
        <v>-3.0284719643497789E-10</v>
      </c>
      <c r="AA315" s="40">
        <f t="shared" si="259"/>
        <v>3.3333318327777306E-9</v>
      </c>
      <c r="AB315" s="21">
        <f t="shared" si="251"/>
        <v>1.5142359821748888E-9</v>
      </c>
      <c r="AC315" s="22" t="s">
        <v>34</v>
      </c>
      <c r="AK315" s="52"/>
      <c r="AL315" s="52"/>
    </row>
    <row r="316" spans="1:38" ht="31.5" x14ac:dyDescent="0.25">
      <c r="A316" s="53" t="s">
        <v>598</v>
      </c>
      <c r="B316" s="77" t="s">
        <v>606</v>
      </c>
      <c r="C316" s="56" t="s">
        <v>607</v>
      </c>
      <c r="D316" s="56">
        <v>2.5720405300000002</v>
      </c>
      <c r="E316" s="55" t="s">
        <v>34</v>
      </c>
      <c r="F316" s="40">
        <v>0</v>
      </c>
      <c r="G316" s="39">
        <v>2.5720405300000002</v>
      </c>
      <c r="H316" s="40">
        <f t="shared" si="252"/>
        <v>2.5720405300000002</v>
      </c>
      <c r="I316" s="40">
        <v>0</v>
      </c>
      <c r="J316" s="40">
        <v>0</v>
      </c>
      <c r="K316" s="40">
        <v>2.1433671083333339</v>
      </c>
      <c r="L316" s="40">
        <v>0.42867342166666633</v>
      </c>
      <c r="M316" s="40">
        <f t="shared" si="253"/>
        <v>0</v>
      </c>
      <c r="N316" s="40">
        <v>0</v>
      </c>
      <c r="O316" s="40">
        <v>0</v>
      </c>
      <c r="P316" s="40">
        <v>0</v>
      </c>
      <c r="Q316" s="40">
        <v>0</v>
      </c>
      <c r="R316" s="40">
        <f t="shared" si="254"/>
        <v>2.5720405300000002</v>
      </c>
      <c r="S316" s="40">
        <f t="shared" si="255"/>
        <v>-2.5720405300000002</v>
      </c>
      <c r="T316" s="21">
        <f t="shared" si="249"/>
        <v>-1</v>
      </c>
      <c r="U316" s="40">
        <f t="shared" si="256"/>
        <v>0</v>
      </c>
      <c r="V316" s="21">
        <v>0</v>
      </c>
      <c r="W316" s="40">
        <f t="shared" si="257"/>
        <v>0</v>
      </c>
      <c r="X316" s="21">
        <v>0</v>
      </c>
      <c r="Y316" s="40">
        <f t="shared" si="258"/>
        <v>-2.1433671083333339</v>
      </c>
      <c r="Z316" s="21">
        <f t="shared" si="250"/>
        <v>-1</v>
      </c>
      <c r="AA316" s="40">
        <f t="shared" si="259"/>
        <v>-0.42867342166666633</v>
      </c>
      <c r="AB316" s="21">
        <f t="shared" si="251"/>
        <v>-1</v>
      </c>
      <c r="AC316" s="22" t="s">
        <v>34</v>
      </c>
      <c r="AK316" s="52"/>
      <c r="AL316" s="52"/>
    </row>
    <row r="317" spans="1:38" x14ac:dyDescent="0.25">
      <c r="A317" s="53" t="s">
        <v>598</v>
      </c>
      <c r="B317" s="77" t="s">
        <v>608</v>
      </c>
      <c r="C317" s="56" t="s">
        <v>609</v>
      </c>
      <c r="D317" s="56">
        <v>2.2453124400000002</v>
      </c>
      <c r="E317" s="55" t="s">
        <v>34</v>
      </c>
      <c r="F317" s="40">
        <v>0</v>
      </c>
      <c r="G317" s="39">
        <v>2.2453124400000002</v>
      </c>
      <c r="H317" s="40">
        <f t="shared" si="252"/>
        <v>2.2453124400000002</v>
      </c>
      <c r="I317" s="40">
        <v>0</v>
      </c>
      <c r="J317" s="40">
        <v>0</v>
      </c>
      <c r="K317" s="40">
        <v>1.8710937000000001</v>
      </c>
      <c r="L317" s="40">
        <v>0.37421874000000011</v>
      </c>
      <c r="M317" s="40">
        <f t="shared" si="253"/>
        <v>2.1818900000000001</v>
      </c>
      <c r="N317" s="40">
        <v>0</v>
      </c>
      <c r="O317" s="40">
        <v>0</v>
      </c>
      <c r="P317" s="40">
        <v>1.8182416700000001</v>
      </c>
      <c r="Q317" s="40">
        <v>0.36364832999999974</v>
      </c>
      <c r="R317" s="40">
        <f t="shared" si="254"/>
        <v>6.342244000000008E-2</v>
      </c>
      <c r="S317" s="40">
        <f t="shared" si="255"/>
        <v>-6.342244000000008E-2</v>
      </c>
      <c r="T317" s="21">
        <f t="shared" si="249"/>
        <v>-2.8246598945490222E-2</v>
      </c>
      <c r="U317" s="40">
        <f t="shared" si="256"/>
        <v>0</v>
      </c>
      <c r="V317" s="21">
        <v>0</v>
      </c>
      <c r="W317" s="40">
        <f t="shared" si="257"/>
        <v>0</v>
      </c>
      <c r="X317" s="21">
        <v>0</v>
      </c>
      <c r="Y317" s="40">
        <f t="shared" si="258"/>
        <v>-5.2852029999999939E-2</v>
      </c>
      <c r="Z317" s="21">
        <f t="shared" si="250"/>
        <v>-2.8246597164000891E-2</v>
      </c>
      <c r="AA317" s="40">
        <f t="shared" si="259"/>
        <v>-1.0570410000000363E-2</v>
      </c>
      <c r="AB317" s="21">
        <f t="shared" si="251"/>
        <v>-2.8246607852937457E-2</v>
      </c>
      <c r="AC317" s="22" t="s">
        <v>34</v>
      </c>
      <c r="AK317" s="52"/>
      <c r="AL317" s="52"/>
    </row>
    <row r="318" spans="1:38" ht="47.25" x14ac:dyDescent="0.25">
      <c r="A318" s="53" t="s">
        <v>598</v>
      </c>
      <c r="B318" s="77" t="s">
        <v>610</v>
      </c>
      <c r="C318" s="56" t="s">
        <v>611</v>
      </c>
      <c r="D318" s="56">
        <v>4.0688423299999998</v>
      </c>
      <c r="E318" s="55" t="s">
        <v>34</v>
      </c>
      <c r="F318" s="40">
        <v>0</v>
      </c>
      <c r="G318" s="39">
        <v>4.0688423299999998</v>
      </c>
      <c r="H318" s="40">
        <f t="shared" si="252"/>
        <v>4.0688423299999998</v>
      </c>
      <c r="I318" s="40">
        <v>0</v>
      </c>
      <c r="J318" s="40">
        <v>0</v>
      </c>
      <c r="K318" s="40">
        <v>3.3907019416666668</v>
      </c>
      <c r="L318" s="40">
        <v>0.67814038833333301</v>
      </c>
      <c r="M318" s="40">
        <f t="shared" si="253"/>
        <v>0</v>
      </c>
      <c r="N318" s="40">
        <v>0</v>
      </c>
      <c r="O318" s="40">
        <v>0</v>
      </c>
      <c r="P318" s="40">
        <v>0</v>
      </c>
      <c r="Q318" s="40">
        <v>0</v>
      </c>
      <c r="R318" s="40">
        <f t="shared" si="254"/>
        <v>4.0688423299999998</v>
      </c>
      <c r="S318" s="40">
        <f t="shared" si="255"/>
        <v>-4.0688423299999998</v>
      </c>
      <c r="T318" s="21">
        <f t="shared" si="249"/>
        <v>-1</v>
      </c>
      <c r="U318" s="40">
        <f t="shared" si="256"/>
        <v>0</v>
      </c>
      <c r="V318" s="21">
        <v>0</v>
      </c>
      <c r="W318" s="40">
        <f t="shared" si="257"/>
        <v>0</v>
      </c>
      <c r="X318" s="21">
        <v>0</v>
      </c>
      <c r="Y318" s="40">
        <f t="shared" si="258"/>
        <v>-3.3907019416666668</v>
      </c>
      <c r="Z318" s="21">
        <f t="shared" si="250"/>
        <v>-1</v>
      </c>
      <c r="AA318" s="40">
        <f t="shared" si="259"/>
        <v>-0.67814038833333301</v>
      </c>
      <c r="AB318" s="21">
        <f t="shared" si="251"/>
        <v>-1</v>
      </c>
      <c r="AC318" s="22" t="s">
        <v>34</v>
      </c>
      <c r="AK318" s="52"/>
      <c r="AL318" s="52"/>
    </row>
    <row r="319" spans="1:38" ht="31.5" x14ac:dyDescent="0.25">
      <c r="A319" s="53" t="s">
        <v>598</v>
      </c>
      <c r="B319" s="77" t="s">
        <v>612</v>
      </c>
      <c r="C319" s="56" t="s">
        <v>613</v>
      </c>
      <c r="D319" s="56">
        <v>8.5752986599999996</v>
      </c>
      <c r="E319" s="55" t="s">
        <v>34</v>
      </c>
      <c r="F319" s="40">
        <v>0</v>
      </c>
      <c r="G319" s="39">
        <v>8.5752986599999996</v>
      </c>
      <c r="H319" s="40">
        <f t="shared" si="252"/>
        <v>8.5752986599999996</v>
      </c>
      <c r="I319" s="40">
        <v>0</v>
      </c>
      <c r="J319" s="40">
        <v>0</v>
      </c>
      <c r="K319" s="40">
        <v>7.1460822166666675</v>
      </c>
      <c r="L319" s="40">
        <v>1.4292164433333321</v>
      </c>
      <c r="M319" s="40">
        <f t="shared" si="253"/>
        <v>0</v>
      </c>
      <c r="N319" s="40">
        <v>0</v>
      </c>
      <c r="O319" s="40">
        <v>0</v>
      </c>
      <c r="P319" s="40">
        <v>0</v>
      </c>
      <c r="Q319" s="40">
        <v>0</v>
      </c>
      <c r="R319" s="40">
        <f t="shared" si="254"/>
        <v>8.5752986599999996</v>
      </c>
      <c r="S319" s="40">
        <f t="shared" si="255"/>
        <v>-8.5752986599999996</v>
      </c>
      <c r="T319" s="21">
        <f t="shared" si="249"/>
        <v>-1</v>
      </c>
      <c r="U319" s="40">
        <f t="shared" si="256"/>
        <v>0</v>
      </c>
      <c r="V319" s="21">
        <v>0</v>
      </c>
      <c r="W319" s="40">
        <f t="shared" si="257"/>
        <v>0</v>
      </c>
      <c r="X319" s="21">
        <v>0</v>
      </c>
      <c r="Y319" s="40">
        <f t="shared" si="258"/>
        <v>-7.1460822166666675</v>
      </c>
      <c r="Z319" s="21">
        <f t="shared" si="250"/>
        <v>-1</v>
      </c>
      <c r="AA319" s="40">
        <f t="shared" si="259"/>
        <v>-1.4292164433333321</v>
      </c>
      <c r="AB319" s="21">
        <f t="shared" si="251"/>
        <v>-1</v>
      </c>
      <c r="AC319" s="22" t="s">
        <v>34</v>
      </c>
      <c r="AK319" s="52"/>
      <c r="AL319" s="52"/>
    </row>
    <row r="320" spans="1:38" ht="31.5" x14ac:dyDescent="0.25">
      <c r="A320" s="53" t="s">
        <v>598</v>
      </c>
      <c r="B320" s="77" t="s">
        <v>614</v>
      </c>
      <c r="C320" s="56" t="s">
        <v>615</v>
      </c>
      <c r="D320" s="56">
        <v>2.5052191700000002</v>
      </c>
      <c r="E320" s="55" t="s">
        <v>34</v>
      </c>
      <c r="F320" s="40">
        <v>0</v>
      </c>
      <c r="G320" s="39">
        <v>2.5052191700000002</v>
      </c>
      <c r="H320" s="40">
        <f t="shared" si="252"/>
        <v>2.5052191700000002</v>
      </c>
      <c r="I320" s="40">
        <v>0</v>
      </c>
      <c r="J320" s="40">
        <v>0</v>
      </c>
      <c r="K320" s="40">
        <v>2.0876826416666674</v>
      </c>
      <c r="L320" s="40">
        <v>0.41753652833333277</v>
      </c>
      <c r="M320" s="40">
        <f t="shared" si="253"/>
        <v>0</v>
      </c>
      <c r="N320" s="40">
        <v>0</v>
      </c>
      <c r="O320" s="40">
        <v>0</v>
      </c>
      <c r="P320" s="40">
        <v>0</v>
      </c>
      <c r="Q320" s="40">
        <v>0</v>
      </c>
      <c r="R320" s="40">
        <f t="shared" si="254"/>
        <v>2.5052191700000002</v>
      </c>
      <c r="S320" s="40">
        <f t="shared" si="255"/>
        <v>-2.5052191700000002</v>
      </c>
      <c r="T320" s="21">
        <f t="shared" si="249"/>
        <v>-1</v>
      </c>
      <c r="U320" s="40">
        <f t="shared" si="256"/>
        <v>0</v>
      </c>
      <c r="V320" s="21">
        <v>0</v>
      </c>
      <c r="W320" s="40">
        <f t="shared" si="257"/>
        <v>0</v>
      </c>
      <c r="X320" s="21">
        <v>0</v>
      </c>
      <c r="Y320" s="40">
        <f t="shared" si="258"/>
        <v>-2.0876826416666674</v>
      </c>
      <c r="Z320" s="21">
        <f t="shared" si="250"/>
        <v>-1</v>
      </c>
      <c r="AA320" s="40">
        <f t="shared" si="259"/>
        <v>-0.41753652833333277</v>
      </c>
      <c r="AB320" s="21">
        <f t="shared" si="251"/>
        <v>-1</v>
      </c>
      <c r="AC320" s="22" t="s">
        <v>34</v>
      </c>
      <c r="AK320" s="52"/>
      <c r="AL320" s="52"/>
    </row>
    <row r="321" spans="1:38" ht="31.5" x14ac:dyDescent="0.25">
      <c r="A321" s="53" t="s">
        <v>598</v>
      </c>
      <c r="B321" s="77" t="s">
        <v>616</v>
      </c>
      <c r="C321" s="56" t="s">
        <v>617</v>
      </c>
      <c r="D321" s="56">
        <v>3.8887499999999999</v>
      </c>
      <c r="E321" s="55" t="s">
        <v>34</v>
      </c>
      <c r="F321" s="40">
        <v>0</v>
      </c>
      <c r="G321" s="39">
        <v>3.8887499999999999</v>
      </c>
      <c r="H321" s="40">
        <f t="shared" si="252"/>
        <v>3.8887499999999999</v>
      </c>
      <c r="I321" s="40">
        <v>0</v>
      </c>
      <c r="J321" s="40">
        <v>0</v>
      </c>
      <c r="K321" s="40">
        <v>3.2406250000000001</v>
      </c>
      <c r="L321" s="40">
        <v>0.64812499999999984</v>
      </c>
      <c r="M321" s="40">
        <f t="shared" si="253"/>
        <v>0</v>
      </c>
      <c r="N321" s="40">
        <v>0</v>
      </c>
      <c r="O321" s="40">
        <v>0</v>
      </c>
      <c r="P321" s="40">
        <v>0</v>
      </c>
      <c r="Q321" s="40">
        <v>0</v>
      </c>
      <c r="R321" s="40">
        <f t="shared" si="254"/>
        <v>3.8887499999999999</v>
      </c>
      <c r="S321" s="40">
        <f t="shared" si="255"/>
        <v>-3.8887499999999999</v>
      </c>
      <c r="T321" s="21">
        <f t="shared" si="249"/>
        <v>-1</v>
      </c>
      <c r="U321" s="40">
        <f t="shared" si="256"/>
        <v>0</v>
      </c>
      <c r="V321" s="21">
        <v>0</v>
      </c>
      <c r="W321" s="40">
        <f t="shared" si="257"/>
        <v>0</v>
      </c>
      <c r="X321" s="21">
        <v>0</v>
      </c>
      <c r="Y321" s="40">
        <f t="shared" si="258"/>
        <v>-3.2406250000000001</v>
      </c>
      <c r="Z321" s="21">
        <f t="shared" si="250"/>
        <v>-1</v>
      </c>
      <c r="AA321" s="40">
        <f t="shared" si="259"/>
        <v>-0.64812499999999984</v>
      </c>
      <c r="AB321" s="21">
        <f t="shared" si="251"/>
        <v>-1</v>
      </c>
      <c r="AC321" s="22" t="s">
        <v>34</v>
      </c>
      <c r="AK321" s="52"/>
      <c r="AL321" s="52"/>
    </row>
    <row r="322" spans="1:38" ht="31.5" x14ac:dyDescent="0.25">
      <c r="A322" s="53" t="s">
        <v>598</v>
      </c>
      <c r="B322" s="77" t="s">
        <v>618</v>
      </c>
      <c r="C322" s="56" t="s">
        <v>619</v>
      </c>
      <c r="D322" s="56">
        <v>2.8031837999999998</v>
      </c>
      <c r="E322" s="55" t="s">
        <v>34</v>
      </c>
      <c r="F322" s="40">
        <v>0</v>
      </c>
      <c r="G322" s="39">
        <v>2.8031837999999998</v>
      </c>
      <c r="H322" s="40">
        <f t="shared" si="252"/>
        <v>2.8031837999999998</v>
      </c>
      <c r="I322" s="40">
        <v>0</v>
      </c>
      <c r="J322" s="40">
        <v>0</v>
      </c>
      <c r="K322" s="40">
        <v>2.3359865000000002</v>
      </c>
      <c r="L322" s="40">
        <v>0.46719729999999959</v>
      </c>
      <c r="M322" s="40">
        <f t="shared" si="253"/>
        <v>0</v>
      </c>
      <c r="N322" s="40">
        <v>0</v>
      </c>
      <c r="O322" s="40">
        <v>0</v>
      </c>
      <c r="P322" s="40">
        <v>0</v>
      </c>
      <c r="Q322" s="40">
        <v>0</v>
      </c>
      <c r="R322" s="40">
        <f t="shared" si="254"/>
        <v>2.8031837999999998</v>
      </c>
      <c r="S322" s="40">
        <f t="shared" si="255"/>
        <v>-2.8031837999999998</v>
      </c>
      <c r="T322" s="21">
        <f t="shared" si="249"/>
        <v>-1</v>
      </c>
      <c r="U322" s="40">
        <f t="shared" si="256"/>
        <v>0</v>
      </c>
      <c r="V322" s="21">
        <v>0</v>
      </c>
      <c r="W322" s="40">
        <f t="shared" si="257"/>
        <v>0</v>
      </c>
      <c r="X322" s="21">
        <v>0</v>
      </c>
      <c r="Y322" s="40">
        <f t="shared" si="258"/>
        <v>-2.3359865000000002</v>
      </c>
      <c r="Z322" s="21">
        <f t="shared" si="250"/>
        <v>-1</v>
      </c>
      <c r="AA322" s="40">
        <f t="shared" si="259"/>
        <v>-0.46719729999999959</v>
      </c>
      <c r="AB322" s="21">
        <f t="shared" si="251"/>
        <v>-1</v>
      </c>
      <c r="AC322" s="22" t="s">
        <v>34</v>
      </c>
      <c r="AK322" s="52"/>
      <c r="AL322" s="52"/>
    </row>
    <row r="323" spans="1:38" ht="32.25" customHeight="1" x14ac:dyDescent="0.25">
      <c r="A323" s="53" t="s">
        <v>598</v>
      </c>
      <c r="B323" s="77" t="s">
        <v>620</v>
      </c>
      <c r="C323" s="56" t="s">
        <v>621</v>
      </c>
      <c r="D323" s="56">
        <v>0.89569759000000004</v>
      </c>
      <c r="E323" s="55" t="s">
        <v>34</v>
      </c>
      <c r="F323" s="40">
        <v>0</v>
      </c>
      <c r="G323" s="39">
        <v>0.89569759000000004</v>
      </c>
      <c r="H323" s="40">
        <f t="shared" si="252"/>
        <v>0.89569759000000004</v>
      </c>
      <c r="I323" s="40">
        <v>0</v>
      </c>
      <c r="J323" s="40">
        <v>0</v>
      </c>
      <c r="K323" s="40">
        <v>0.74641465833333331</v>
      </c>
      <c r="L323" s="40">
        <v>0.14928293166666673</v>
      </c>
      <c r="M323" s="40">
        <f t="shared" si="253"/>
        <v>0.68399999999999994</v>
      </c>
      <c r="N323" s="40">
        <v>0</v>
      </c>
      <c r="O323" s="40">
        <v>0</v>
      </c>
      <c r="P323" s="40">
        <v>0.56999999999999995</v>
      </c>
      <c r="Q323" s="40">
        <v>0.114</v>
      </c>
      <c r="R323" s="40">
        <f t="shared" si="254"/>
        <v>0.2116975900000001</v>
      </c>
      <c r="S323" s="40">
        <f t="shared" si="255"/>
        <v>-0.2116975900000001</v>
      </c>
      <c r="T323" s="21">
        <f t="shared" si="249"/>
        <v>-0.23634940225751874</v>
      </c>
      <c r="U323" s="40">
        <f t="shared" si="256"/>
        <v>0</v>
      </c>
      <c r="V323" s="21">
        <v>0</v>
      </c>
      <c r="W323" s="40">
        <f t="shared" si="257"/>
        <v>0</v>
      </c>
      <c r="X323" s="21">
        <v>0</v>
      </c>
      <c r="Y323" s="40">
        <f t="shared" si="258"/>
        <v>-0.17641465833333336</v>
      </c>
      <c r="Z323" s="21">
        <f t="shared" si="250"/>
        <v>-0.23634940225751869</v>
      </c>
      <c r="AA323" s="40">
        <f t="shared" si="259"/>
        <v>-3.5282931666666725E-2</v>
      </c>
      <c r="AB323" s="21">
        <f t="shared" si="251"/>
        <v>-0.23634940225751894</v>
      </c>
      <c r="AC323" s="22" t="s">
        <v>34</v>
      </c>
      <c r="AK323" s="52"/>
      <c r="AL323" s="52"/>
    </row>
    <row r="324" spans="1:38" ht="31.5" x14ac:dyDescent="0.25">
      <c r="A324" s="53" t="s">
        <v>598</v>
      </c>
      <c r="B324" s="77" t="s">
        <v>622</v>
      </c>
      <c r="C324" s="56" t="s">
        <v>623</v>
      </c>
      <c r="D324" s="56">
        <v>1.488054048</v>
      </c>
      <c r="E324" s="55" t="s">
        <v>34</v>
      </c>
      <c r="F324" s="40">
        <v>0</v>
      </c>
      <c r="G324" s="39">
        <v>1.488054048</v>
      </c>
      <c r="H324" s="40">
        <f t="shared" si="252"/>
        <v>0.73814835600000006</v>
      </c>
      <c r="I324" s="40">
        <v>0</v>
      </c>
      <c r="J324" s="40">
        <v>0</v>
      </c>
      <c r="K324" s="40">
        <v>0.61512363000000003</v>
      </c>
      <c r="L324" s="40">
        <v>0.12302472600000003</v>
      </c>
      <c r="M324" s="40">
        <f t="shared" si="253"/>
        <v>0.73814400000000002</v>
      </c>
      <c r="N324" s="40">
        <v>0</v>
      </c>
      <c r="O324" s="40">
        <v>0</v>
      </c>
      <c r="P324" s="40">
        <v>0.61512</v>
      </c>
      <c r="Q324" s="40">
        <v>0.12302399999999999</v>
      </c>
      <c r="R324" s="40">
        <f t="shared" si="254"/>
        <v>0.74991004799999994</v>
      </c>
      <c r="S324" s="40">
        <f t="shared" si="255"/>
        <v>-4.3560000000386623E-6</v>
      </c>
      <c r="T324" s="21">
        <f t="shared" si="249"/>
        <v>-5.9012527287111674E-6</v>
      </c>
      <c r="U324" s="40">
        <f t="shared" si="256"/>
        <v>0</v>
      </c>
      <c r="V324" s="21">
        <v>0</v>
      </c>
      <c r="W324" s="40">
        <f t="shared" si="257"/>
        <v>0</v>
      </c>
      <c r="X324" s="21">
        <v>0</v>
      </c>
      <c r="Y324" s="40">
        <f t="shared" si="258"/>
        <v>-3.6300000000322186E-6</v>
      </c>
      <c r="Z324" s="21">
        <f t="shared" si="250"/>
        <v>-5.9012527287111674E-6</v>
      </c>
      <c r="AA324" s="40">
        <f t="shared" si="259"/>
        <v>-7.2600000003419929E-7</v>
      </c>
      <c r="AB324" s="21">
        <f t="shared" si="251"/>
        <v>-5.9012527289367754E-6</v>
      </c>
      <c r="AC324" s="22" t="s">
        <v>34</v>
      </c>
      <c r="AK324" s="52"/>
      <c r="AL324" s="52"/>
    </row>
    <row r="325" spans="1:38" ht="47.25" x14ac:dyDescent="0.25">
      <c r="A325" s="53" t="s">
        <v>598</v>
      </c>
      <c r="B325" s="77" t="s">
        <v>624</v>
      </c>
      <c r="C325" s="56" t="s">
        <v>625</v>
      </c>
      <c r="D325" s="56">
        <v>1.5257512799999999</v>
      </c>
      <c r="E325" s="55" t="s">
        <v>34</v>
      </c>
      <c r="F325" s="40">
        <v>0</v>
      </c>
      <c r="G325" s="39">
        <v>1.5257512799999999</v>
      </c>
      <c r="H325" s="40">
        <f t="shared" si="252"/>
        <v>1.5257512799999999</v>
      </c>
      <c r="I325" s="40">
        <v>0</v>
      </c>
      <c r="J325" s="40">
        <v>0</v>
      </c>
      <c r="K325" s="40">
        <v>1.2714593999999999</v>
      </c>
      <c r="L325" s="40">
        <v>0.25429188000000003</v>
      </c>
      <c r="M325" s="40">
        <f t="shared" si="253"/>
        <v>1.4178599999999999</v>
      </c>
      <c r="N325" s="40">
        <v>0</v>
      </c>
      <c r="O325" s="40">
        <v>0</v>
      </c>
      <c r="P325" s="40">
        <v>1.1815499999999999</v>
      </c>
      <c r="Q325" s="40">
        <v>0.23630999999999994</v>
      </c>
      <c r="R325" s="40">
        <f t="shared" si="254"/>
        <v>0.10789128000000003</v>
      </c>
      <c r="S325" s="40">
        <f t="shared" si="255"/>
        <v>-0.10789128000000003</v>
      </c>
      <c r="T325" s="21">
        <f t="shared" si="249"/>
        <v>-7.0713543822162175E-2</v>
      </c>
      <c r="U325" s="40">
        <f t="shared" si="256"/>
        <v>0</v>
      </c>
      <c r="V325" s="21">
        <v>0</v>
      </c>
      <c r="W325" s="40">
        <f t="shared" si="257"/>
        <v>0</v>
      </c>
      <c r="X325" s="21">
        <v>0</v>
      </c>
      <c r="Y325" s="40">
        <f t="shared" si="258"/>
        <v>-8.9909400000000028E-2</v>
      </c>
      <c r="Z325" s="21">
        <f t="shared" si="250"/>
        <v>-7.0713543822162175E-2</v>
      </c>
      <c r="AA325" s="40">
        <f t="shared" si="259"/>
        <v>-1.7981880000000089E-2</v>
      </c>
      <c r="AB325" s="21">
        <f t="shared" si="251"/>
        <v>-7.0713543822162495E-2</v>
      </c>
      <c r="AC325" s="22" t="s">
        <v>34</v>
      </c>
      <c r="AK325" s="52"/>
      <c r="AL325" s="52"/>
    </row>
    <row r="326" spans="1:38" ht="31.5" x14ac:dyDescent="0.25">
      <c r="A326" s="53" t="s">
        <v>598</v>
      </c>
      <c r="B326" s="77" t="s">
        <v>626</v>
      </c>
      <c r="C326" s="56" t="s">
        <v>627</v>
      </c>
      <c r="D326" s="56">
        <v>0.50201896000000001</v>
      </c>
      <c r="E326" s="55" t="s">
        <v>34</v>
      </c>
      <c r="F326" s="40">
        <v>0</v>
      </c>
      <c r="G326" s="39">
        <v>0.50201896000000001</v>
      </c>
      <c r="H326" s="40">
        <f t="shared" si="252"/>
        <v>0.50201896000000001</v>
      </c>
      <c r="I326" s="40">
        <v>0</v>
      </c>
      <c r="J326" s="40">
        <v>0</v>
      </c>
      <c r="K326" s="40">
        <v>0.41834913333333335</v>
      </c>
      <c r="L326" s="40">
        <v>8.3669826666666669E-2</v>
      </c>
      <c r="M326" s="40">
        <f t="shared" si="253"/>
        <v>0.64281600000000005</v>
      </c>
      <c r="N326" s="40">
        <v>0</v>
      </c>
      <c r="O326" s="40">
        <v>0</v>
      </c>
      <c r="P326" s="40">
        <v>0.53567999999999993</v>
      </c>
      <c r="Q326" s="40">
        <v>0.10713600000000008</v>
      </c>
      <c r="R326" s="40">
        <f t="shared" si="254"/>
        <v>-0.14079704000000004</v>
      </c>
      <c r="S326" s="40">
        <f t="shared" si="255"/>
        <v>0.14079704000000004</v>
      </c>
      <c r="T326" s="21">
        <f t="shared" si="249"/>
        <v>0.28046159850217617</v>
      </c>
      <c r="U326" s="40">
        <f t="shared" si="256"/>
        <v>0</v>
      </c>
      <c r="V326" s="21">
        <v>0</v>
      </c>
      <c r="W326" s="40">
        <f t="shared" si="257"/>
        <v>0</v>
      </c>
      <c r="X326" s="21">
        <v>0</v>
      </c>
      <c r="Y326" s="40">
        <f t="shared" si="258"/>
        <v>0.11733086666666659</v>
      </c>
      <c r="Z326" s="21">
        <f t="shared" si="250"/>
        <v>0.28046159850217589</v>
      </c>
      <c r="AA326" s="40">
        <f t="shared" si="259"/>
        <v>2.3466173333333409E-2</v>
      </c>
      <c r="AB326" s="21">
        <f t="shared" si="251"/>
        <v>0.280461598502177</v>
      </c>
      <c r="AC326" s="22" t="s">
        <v>601</v>
      </c>
      <c r="AK326" s="52"/>
      <c r="AL326" s="52"/>
    </row>
    <row r="327" spans="1:38" ht="31.5" x14ac:dyDescent="0.25">
      <c r="A327" s="53" t="s">
        <v>598</v>
      </c>
      <c r="B327" s="77" t="s">
        <v>628</v>
      </c>
      <c r="C327" s="56" t="s">
        <v>629</v>
      </c>
      <c r="D327" s="56">
        <v>1.2634144300000001</v>
      </c>
      <c r="E327" s="55" t="s">
        <v>34</v>
      </c>
      <c r="F327" s="40">
        <v>0</v>
      </c>
      <c r="G327" s="39">
        <v>1.2634144300000001</v>
      </c>
      <c r="H327" s="40">
        <f t="shared" si="252"/>
        <v>1.2634144300000001</v>
      </c>
      <c r="I327" s="40">
        <v>0</v>
      </c>
      <c r="J327" s="40">
        <v>0</v>
      </c>
      <c r="K327" s="40">
        <v>1.0528453583333335</v>
      </c>
      <c r="L327" s="40">
        <v>0.21056907166666661</v>
      </c>
      <c r="M327" s="40">
        <f t="shared" si="253"/>
        <v>1.3013159999999999</v>
      </c>
      <c r="N327" s="40">
        <v>0</v>
      </c>
      <c r="O327" s="40">
        <v>0</v>
      </c>
      <c r="P327" s="40">
        <v>1.08443</v>
      </c>
      <c r="Q327" s="40">
        <v>0.21688599999999997</v>
      </c>
      <c r="R327" s="40">
        <f t="shared" si="254"/>
        <v>-3.7901569999999829E-2</v>
      </c>
      <c r="S327" s="40">
        <f t="shared" si="255"/>
        <v>3.7901569999999829E-2</v>
      </c>
      <c r="T327" s="21">
        <f t="shared" si="249"/>
        <v>2.9999317009542014E-2</v>
      </c>
      <c r="U327" s="40">
        <f t="shared" si="256"/>
        <v>0</v>
      </c>
      <c r="V327" s="21">
        <v>0</v>
      </c>
      <c r="W327" s="40">
        <f t="shared" si="257"/>
        <v>0</v>
      </c>
      <c r="X327" s="21">
        <v>0</v>
      </c>
      <c r="Y327" s="40">
        <f t="shared" si="258"/>
        <v>3.1584641666666524E-2</v>
      </c>
      <c r="Z327" s="21">
        <f t="shared" si="250"/>
        <v>2.9999317009542011E-2</v>
      </c>
      <c r="AA327" s="40">
        <f t="shared" si="259"/>
        <v>6.3169283333333603E-3</v>
      </c>
      <c r="AB327" s="21">
        <f t="shared" si="251"/>
        <v>2.9999317009542288E-2</v>
      </c>
      <c r="AC327" s="22" t="s">
        <v>601</v>
      </c>
      <c r="AK327" s="52"/>
      <c r="AL327" s="52"/>
    </row>
    <row r="328" spans="1:38" ht="31.5" x14ac:dyDescent="0.25">
      <c r="A328" s="53" t="s">
        <v>598</v>
      </c>
      <c r="B328" s="77" t="s">
        <v>630</v>
      </c>
      <c r="C328" s="56" t="s">
        <v>631</v>
      </c>
      <c r="D328" s="39">
        <v>1.4612875699999999</v>
      </c>
      <c r="E328" s="55" t="s">
        <v>34</v>
      </c>
      <c r="F328" s="40">
        <v>0</v>
      </c>
      <c r="G328" s="39">
        <v>1.4612875699999999</v>
      </c>
      <c r="H328" s="40">
        <f t="shared" si="252"/>
        <v>1.4612875699999999</v>
      </c>
      <c r="I328" s="40">
        <v>0</v>
      </c>
      <c r="J328" s="40">
        <v>0</v>
      </c>
      <c r="K328" s="40">
        <v>1.2177396416666668</v>
      </c>
      <c r="L328" s="40">
        <v>0.24354792833333305</v>
      </c>
      <c r="M328" s="40">
        <f t="shared" si="253"/>
        <v>1.4147639999999999</v>
      </c>
      <c r="N328" s="40">
        <v>0</v>
      </c>
      <c r="O328" s="40">
        <v>0</v>
      </c>
      <c r="P328" s="40">
        <v>1.1789700000000001</v>
      </c>
      <c r="Q328" s="40">
        <v>0.23579399999999986</v>
      </c>
      <c r="R328" s="40">
        <f t="shared" si="254"/>
        <v>4.6523569999999959E-2</v>
      </c>
      <c r="S328" s="40">
        <f t="shared" si="255"/>
        <v>-4.6523569999999959E-2</v>
      </c>
      <c r="T328" s="21">
        <f t="shared" si="249"/>
        <v>-3.1837381604498262E-2</v>
      </c>
      <c r="U328" s="40">
        <f t="shared" si="256"/>
        <v>0</v>
      </c>
      <c r="V328" s="21">
        <v>0</v>
      </c>
      <c r="W328" s="40">
        <f t="shared" si="257"/>
        <v>0</v>
      </c>
      <c r="X328" s="21">
        <v>0</v>
      </c>
      <c r="Y328" s="40">
        <f t="shared" si="258"/>
        <v>-3.8769641666666743E-2</v>
      </c>
      <c r="Z328" s="21">
        <f t="shared" si="250"/>
        <v>-3.1837381604498345E-2</v>
      </c>
      <c r="AA328" s="40">
        <f t="shared" si="259"/>
        <v>-7.7539283333331877E-3</v>
      </c>
      <c r="AB328" s="21">
        <f t="shared" si="251"/>
        <v>-3.1837381604497721E-2</v>
      </c>
      <c r="AC328" s="22" t="s">
        <v>34</v>
      </c>
      <c r="AK328" s="52"/>
      <c r="AL328" s="52"/>
    </row>
    <row r="329" spans="1:38" ht="31.5" x14ac:dyDescent="0.25">
      <c r="A329" s="53" t="s">
        <v>598</v>
      </c>
      <c r="B329" s="77" t="s">
        <v>632</v>
      </c>
      <c r="C329" s="56" t="s">
        <v>633</v>
      </c>
      <c r="D329" s="39">
        <v>3.0136373999999999</v>
      </c>
      <c r="E329" s="55" t="s">
        <v>34</v>
      </c>
      <c r="F329" s="40">
        <v>0</v>
      </c>
      <c r="G329" s="39">
        <v>3.0136373999999999</v>
      </c>
      <c r="H329" s="40">
        <f t="shared" si="252"/>
        <v>3.0136373999999999</v>
      </c>
      <c r="I329" s="40">
        <v>0</v>
      </c>
      <c r="J329" s="40">
        <v>0</v>
      </c>
      <c r="K329" s="40">
        <v>2.5113645</v>
      </c>
      <c r="L329" s="40">
        <v>0.50227289999999991</v>
      </c>
      <c r="M329" s="40">
        <f t="shared" si="253"/>
        <v>3.12</v>
      </c>
      <c r="N329" s="40">
        <v>0</v>
      </c>
      <c r="O329" s="40">
        <v>0</v>
      </c>
      <c r="P329" s="40">
        <v>2.6</v>
      </c>
      <c r="Q329" s="40">
        <v>0.52</v>
      </c>
      <c r="R329" s="40">
        <f t="shared" si="254"/>
        <v>-0.1063626000000002</v>
      </c>
      <c r="S329" s="40">
        <f t="shared" si="255"/>
        <v>0.1063626000000002</v>
      </c>
      <c r="T329" s="21">
        <f t="shared" si="249"/>
        <v>3.5293761618434984E-2</v>
      </c>
      <c r="U329" s="40">
        <f t="shared" si="256"/>
        <v>0</v>
      </c>
      <c r="V329" s="21">
        <v>0</v>
      </c>
      <c r="W329" s="40">
        <f t="shared" si="257"/>
        <v>0</v>
      </c>
      <c r="X329" s="21">
        <v>0</v>
      </c>
      <c r="Y329" s="40">
        <f t="shared" si="258"/>
        <v>8.8635500000000089E-2</v>
      </c>
      <c r="Z329" s="21">
        <f t="shared" si="250"/>
        <v>3.5293761618434956E-2</v>
      </c>
      <c r="AA329" s="40">
        <f t="shared" si="259"/>
        <v>1.7727100000000107E-2</v>
      </c>
      <c r="AB329" s="21">
        <f t="shared" si="251"/>
        <v>3.5293761618435136E-2</v>
      </c>
      <c r="AC329" s="22" t="s">
        <v>601</v>
      </c>
      <c r="AK329" s="52"/>
      <c r="AL329" s="52"/>
    </row>
    <row r="330" spans="1:38" ht="31.5" x14ac:dyDescent="0.25">
      <c r="A330" s="53" t="s">
        <v>598</v>
      </c>
      <c r="B330" s="77" t="s">
        <v>634</v>
      </c>
      <c r="C330" s="56" t="s">
        <v>635</v>
      </c>
      <c r="D330" s="39">
        <v>0.47190034000000003</v>
      </c>
      <c r="E330" s="55" t="s">
        <v>34</v>
      </c>
      <c r="F330" s="40">
        <v>0</v>
      </c>
      <c r="G330" s="39">
        <v>0.47190034000000003</v>
      </c>
      <c r="H330" s="40">
        <f t="shared" si="252"/>
        <v>0.47190034000000003</v>
      </c>
      <c r="I330" s="40">
        <v>0</v>
      </c>
      <c r="J330" s="40">
        <v>0</v>
      </c>
      <c r="K330" s="40">
        <v>0.39325028333333334</v>
      </c>
      <c r="L330" s="40">
        <v>7.865005666666669E-2</v>
      </c>
      <c r="M330" s="40">
        <f t="shared" si="253"/>
        <v>0.79200000000000004</v>
      </c>
      <c r="N330" s="40">
        <v>0</v>
      </c>
      <c r="O330" s="40">
        <v>0</v>
      </c>
      <c r="P330" s="40">
        <v>0.66</v>
      </c>
      <c r="Q330" s="40">
        <v>0.13200000000000001</v>
      </c>
      <c r="R330" s="40">
        <f t="shared" si="254"/>
        <v>-0.32009966000000001</v>
      </c>
      <c r="S330" s="40">
        <f t="shared" si="255"/>
        <v>0.32009966000000001</v>
      </c>
      <c r="T330" s="21">
        <f t="shared" si="249"/>
        <v>0.67832046910582855</v>
      </c>
      <c r="U330" s="40">
        <f t="shared" si="256"/>
        <v>0</v>
      </c>
      <c r="V330" s="21">
        <v>0</v>
      </c>
      <c r="W330" s="40">
        <f t="shared" si="257"/>
        <v>0</v>
      </c>
      <c r="X330" s="21">
        <v>0</v>
      </c>
      <c r="Y330" s="40">
        <f t="shared" si="258"/>
        <v>0.26674971666666669</v>
      </c>
      <c r="Z330" s="21">
        <f t="shared" si="250"/>
        <v>0.67832046910582866</v>
      </c>
      <c r="AA330" s="40">
        <f t="shared" si="259"/>
        <v>5.3349943333333316E-2</v>
      </c>
      <c r="AB330" s="21">
        <f t="shared" si="251"/>
        <v>0.67832046910582811</v>
      </c>
      <c r="AC330" s="22" t="s">
        <v>601</v>
      </c>
      <c r="AK330" s="52"/>
      <c r="AL330" s="52"/>
    </row>
    <row r="331" spans="1:38" ht="31.5" x14ac:dyDescent="0.25">
      <c r="A331" s="53" t="s">
        <v>598</v>
      </c>
      <c r="B331" s="77" t="s">
        <v>636</v>
      </c>
      <c r="C331" s="56" t="s">
        <v>637</v>
      </c>
      <c r="D331" s="39">
        <v>0.26950000000000002</v>
      </c>
      <c r="E331" s="55" t="s">
        <v>34</v>
      </c>
      <c r="F331" s="40">
        <v>0</v>
      </c>
      <c r="G331" s="39">
        <v>0.26950000000000002</v>
      </c>
      <c r="H331" s="40">
        <f t="shared" si="252"/>
        <v>0.26950000000000002</v>
      </c>
      <c r="I331" s="40">
        <v>0</v>
      </c>
      <c r="J331" s="40">
        <v>0</v>
      </c>
      <c r="K331" s="40">
        <v>0.22458333333333333</v>
      </c>
      <c r="L331" s="40">
        <v>4.4916666666666688E-2</v>
      </c>
      <c r="M331" s="40">
        <f t="shared" si="253"/>
        <v>0.26950000000000002</v>
      </c>
      <c r="N331" s="40">
        <v>0</v>
      </c>
      <c r="O331" s="40">
        <v>0</v>
      </c>
      <c r="P331" s="40">
        <v>0.22458333</v>
      </c>
      <c r="Q331" s="40">
        <v>4.4916669999999999E-2</v>
      </c>
      <c r="R331" s="40">
        <f t="shared" si="254"/>
        <v>0</v>
      </c>
      <c r="S331" s="40">
        <f t="shared" si="255"/>
        <v>0</v>
      </c>
      <c r="T331" s="21">
        <f t="shared" si="249"/>
        <v>0</v>
      </c>
      <c r="U331" s="40">
        <f t="shared" si="256"/>
        <v>0</v>
      </c>
      <c r="V331" s="21">
        <v>0</v>
      </c>
      <c r="W331" s="40">
        <f t="shared" si="257"/>
        <v>0</v>
      </c>
      <c r="X331" s="21">
        <v>0</v>
      </c>
      <c r="Y331" s="40">
        <f t="shared" si="258"/>
        <v>-3.3333333315788138E-9</v>
      </c>
      <c r="Z331" s="21">
        <f t="shared" si="250"/>
        <v>-1.484230054877394E-8</v>
      </c>
      <c r="AA331" s="40">
        <f t="shared" si="259"/>
        <v>3.3333333107621321E-9</v>
      </c>
      <c r="AB331" s="21">
        <f t="shared" si="251"/>
        <v>7.4211502280418486E-8</v>
      </c>
      <c r="AC331" s="22" t="s">
        <v>34</v>
      </c>
      <c r="AK331" s="52"/>
      <c r="AL331" s="52"/>
    </row>
    <row r="332" spans="1:38" ht="31.5" x14ac:dyDescent="0.25">
      <c r="A332" s="53" t="s">
        <v>598</v>
      </c>
      <c r="B332" s="77" t="s">
        <v>638</v>
      </c>
      <c r="C332" s="56" t="s">
        <v>639</v>
      </c>
      <c r="D332" s="39">
        <v>0.21609999999999999</v>
      </c>
      <c r="E332" s="55" t="s">
        <v>34</v>
      </c>
      <c r="F332" s="40">
        <v>0</v>
      </c>
      <c r="G332" s="39">
        <v>0.21609999999999999</v>
      </c>
      <c r="H332" s="40">
        <f t="shared" si="252"/>
        <v>0.21609999999999999</v>
      </c>
      <c r="I332" s="40">
        <v>0</v>
      </c>
      <c r="J332" s="40">
        <v>0</v>
      </c>
      <c r="K332" s="40">
        <v>0.18008333333333335</v>
      </c>
      <c r="L332" s="40">
        <v>3.6016666666666641E-2</v>
      </c>
      <c r="M332" s="40">
        <f t="shared" si="253"/>
        <v>0.21610000000000001</v>
      </c>
      <c r="N332" s="40">
        <v>0</v>
      </c>
      <c r="O332" s="40">
        <v>0</v>
      </c>
      <c r="P332" s="40">
        <v>0.18008333000000001</v>
      </c>
      <c r="Q332" s="40">
        <v>3.6016670000000001E-2</v>
      </c>
      <c r="R332" s="40">
        <f t="shared" si="254"/>
        <v>0</v>
      </c>
      <c r="S332" s="40">
        <f t="shared" si="255"/>
        <v>0</v>
      </c>
      <c r="T332" s="21">
        <f t="shared" si="249"/>
        <v>0</v>
      </c>
      <c r="U332" s="40">
        <f t="shared" si="256"/>
        <v>0</v>
      </c>
      <c r="V332" s="21">
        <v>0</v>
      </c>
      <c r="W332" s="40">
        <f t="shared" si="257"/>
        <v>0</v>
      </c>
      <c r="X332" s="21">
        <v>0</v>
      </c>
      <c r="Y332" s="40">
        <f t="shared" si="258"/>
        <v>-3.3333333315788138E-9</v>
      </c>
      <c r="Z332" s="21">
        <f t="shared" si="250"/>
        <v>-1.850994908789716E-8</v>
      </c>
      <c r="AA332" s="40">
        <f t="shared" si="259"/>
        <v>3.3333333593343895E-9</v>
      </c>
      <c r="AB332" s="21">
        <f t="shared" si="251"/>
        <v>9.2549746210117306E-8</v>
      </c>
      <c r="AC332" s="22" t="s">
        <v>34</v>
      </c>
      <c r="AK332" s="52"/>
      <c r="AL332" s="52"/>
    </row>
    <row r="333" spans="1:38" ht="31.5" x14ac:dyDescent="0.25">
      <c r="A333" s="53" t="s">
        <v>598</v>
      </c>
      <c r="B333" s="77" t="s">
        <v>640</v>
      </c>
      <c r="C333" s="56" t="s">
        <v>641</v>
      </c>
      <c r="D333" s="39">
        <v>2.5921031999999999</v>
      </c>
      <c r="E333" s="55" t="s">
        <v>34</v>
      </c>
      <c r="F333" s="40">
        <v>0</v>
      </c>
      <c r="G333" s="39">
        <v>2.5921031999999999</v>
      </c>
      <c r="H333" s="40">
        <f t="shared" si="252"/>
        <v>2.5921031999999999</v>
      </c>
      <c r="I333" s="40">
        <v>0</v>
      </c>
      <c r="J333" s="40">
        <v>0</v>
      </c>
      <c r="K333" s="40">
        <v>2.1600860000000002</v>
      </c>
      <c r="L333" s="40">
        <v>0.43201719999999977</v>
      </c>
      <c r="M333" s="40">
        <f t="shared" si="253"/>
        <v>2.946072</v>
      </c>
      <c r="N333" s="40">
        <v>0</v>
      </c>
      <c r="O333" s="40">
        <v>0</v>
      </c>
      <c r="P333" s="40">
        <v>2.45506</v>
      </c>
      <c r="Q333" s="40">
        <v>0.49101200000000017</v>
      </c>
      <c r="R333" s="40">
        <f t="shared" si="254"/>
        <v>-0.35396880000000008</v>
      </c>
      <c r="S333" s="40">
        <f t="shared" si="255"/>
        <v>0.35396880000000008</v>
      </c>
      <c r="T333" s="21">
        <f t="shared" si="249"/>
        <v>0.13655660006129389</v>
      </c>
      <c r="U333" s="40">
        <f t="shared" si="256"/>
        <v>0</v>
      </c>
      <c r="V333" s="21">
        <v>0</v>
      </c>
      <c r="W333" s="40">
        <f t="shared" si="257"/>
        <v>0</v>
      </c>
      <c r="X333" s="21">
        <v>0</v>
      </c>
      <c r="Y333" s="40">
        <f t="shared" si="258"/>
        <v>0.29497399999999985</v>
      </c>
      <c r="Z333" s="21">
        <f t="shared" si="250"/>
        <v>0.13655660006129378</v>
      </c>
      <c r="AA333" s="40">
        <f t="shared" si="259"/>
        <v>5.8994800000000402E-2</v>
      </c>
      <c r="AB333" s="21">
        <f t="shared" si="251"/>
        <v>0.13655660006129486</v>
      </c>
      <c r="AC333" s="22" t="s">
        <v>601</v>
      </c>
      <c r="AK333" s="52"/>
      <c r="AL333" s="52"/>
    </row>
    <row r="334" spans="1:38" ht="47.25" x14ac:dyDescent="0.25">
      <c r="A334" s="53" t="s">
        <v>598</v>
      </c>
      <c r="B334" s="77" t="s">
        <v>642</v>
      </c>
      <c r="C334" s="56" t="s">
        <v>643</v>
      </c>
      <c r="D334" s="61">
        <v>1.040292</v>
      </c>
      <c r="E334" s="55" t="s">
        <v>34</v>
      </c>
      <c r="F334" s="40">
        <v>0</v>
      </c>
      <c r="G334" s="39">
        <v>1.040292</v>
      </c>
      <c r="H334" s="40">
        <f t="shared" si="252"/>
        <v>1.040292</v>
      </c>
      <c r="I334" s="40">
        <v>0</v>
      </c>
      <c r="J334" s="40">
        <v>0</v>
      </c>
      <c r="K334" s="40">
        <v>0.86690999999999996</v>
      </c>
      <c r="L334" s="40">
        <v>0.17338200000000004</v>
      </c>
      <c r="M334" s="40">
        <f t="shared" si="253"/>
        <v>1.040292</v>
      </c>
      <c r="N334" s="40">
        <v>0</v>
      </c>
      <c r="O334" s="40">
        <v>0</v>
      </c>
      <c r="P334" s="40">
        <v>0.86690999999999996</v>
      </c>
      <c r="Q334" s="40">
        <v>0.17338200000000001</v>
      </c>
      <c r="R334" s="40">
        <f t="shared" si="254"/>
        <v>0</v>
      </c>
      <c r="S334" s="40">
        <f t="shared" si="255"/>
        <v>0</v>
      </c>
      <c r="T334" s="21">
        <f t="shared" si="249"/>
        <v>0</v>
      </c>
      <c r="U334" s="40">
        <f t="shared" si="256"/>
        <v>0</v>
      </c>
      <c r="V334" s="21">
        <v>0</v>
      </c>
      <c r="W334" s="40">
        <f t="shared" si="257"/>
        <v>0</v>
      </c>
      <c r="X334" s="21">
        <v>0</v>
      </c>
      <c r="Y334" s="40">
        <f t="shared" si="258"/>
        <v>0</v>
      </c>
      <c r="Z334" s="21">
        <f t="shared" si="250"/>
        <v>0</v>
      </c>
      <c r="AA334" s="40">
        <f t="shared" si="259"/>
        <v>0</v>
      </c>
      <c r="AB334" s="21">
        <f t="shared" si="251"/>
        <v>0</v>
      </c>
      <c r="AC334" s="22" t="s">
        <v>34</v>
      </c>
      <c r="AK334" s="52"/>
      <c r="AL334" s="52"/>
    </row>
    <row r="335" spans="1:38" x14ac:dyDescent="0.25">
      <c r="A335" s="12" t="s">
        <v>644</v>
      </c>
      <c r="B335" s="9" t="s">
        <v>645</v>
      </c>
      <c r="C335" s="13" t="s">
        <v>33</v>
      </c>
      <c r="D335" s="38">
        <f>SUM(D336,D372,D381,D445,D452,D458,D459)</f>
        <v>7217.042309752389</v>
      </c>
      <c r="E335" s="24" t="s">
        <v>34</v>
      </c>
      <c r="F335" s="28">
        <f t="shared" ref="F335:S335" si="260">SUM(F336,F372,F381,F445,F452,F458,F459)</f>
        <v>3382.0129686400001</v>
      </c>
      <c r="G335" s="38">
        <f t="shared" si="260"/>
        <v>3835.0293411123889</v>
      </c>
      <c r="H335" s="28">
        <f t="shared" si="260"/>
        <v>1445.3082100719998</v>
      </c>
      <c r="I335" s="28">
        <f t="shared" si="260"/>
        <v>0</v>
      </c>
      <c r="J335" s="28">
        <f t="shared" si="260"/>
        <v>0</v>
      </c>
      <c r="K335" s="28">
        <f t="shared" si="260"/>
        <v>796.34423683166665</v>
      </c>
      <c r="L335" s="28">
        <f t="shared" si="260"/>
        <v>648.96397324033319</v>
      </c>
      <c r="M335" s="28">
        <f t="shared" si="260"/>
        <v>847.38325987999986</v>
      </c>
      <c r="N335" s="28">
        <f t="shared" si="260"/>
        <v>0</v>
      </c>
      <c r="O335" s="28">
        <f t="shared" si="260"/>
        <v>0</v>
      </c>
      <c r="P335" s="28">
        <f t="shared" si="260"/>
        <v>409.96310219000009</v>
      </c>
      <c r="Q335" s="28">
        <f t="shared" si="260"/>
        <v>437.42015768999988</v>
      </c>
      <c r="R335" s="28">
        <f t="shared" si="260"/>
        <v>3016.2459780323888</v>
      </c>
      <c r="S335" s="28">
        <f t="shared" si="260"/>
        <v>-626.52484699200011</v>
      </c>
      <c r="T335" s="15">
        <f t="shared" si="249"/>
        <v>-0.43348874836931078</v>
      </c>
      <c r="U335" s="28">
        <f>SUM(U336,U372,U381,U445,U452,U458,U459)</f>
        <v>0</v>
      </c>
      <c r="V335" s="15">
        <v>0</v>
      </c>
      <c r="W335" s="28">
        <f>SUM(W336,W372,W381,W445,W452,W458,W459)</f>
        <v>0</v>
      </c>
      <c r="X335" s="15">
        <v>0</v>
      </c>
      <c r="Y335" s="28">
        <f>SUM(Y336,Y372,Y381,Y445,Y452,Y458,Y459)</f>
        <v>-386.39860292166657</v>
      </c>
      <c r="Z335" s="15">
        <f t="shared" si="250"/>
        <v>-0.48521554504995373</v>
      </c>
      <c r="AA335" s="28">
        <f>SUM(AA336,AA372,AA381,AA445,AA452,AA458,AA459)</f>
        <v>-240.12624407033331</v>
      </c>
      <c r="AB335" s="15">
        <f t="shared" si="251"/>
        <v>-0.37001475270092765</v>
      </c>
      <c r="AC335" s="22" t="s">
        <v>34</v>
      </c>
      <c r="AK335" s="52"/>
      <c r="AL335" s="52"/>
    </row>
    <row r="336" spans="1:38" ht="31.5" x14ac:dyDescent="0.25">
      <c r="A336" s="12" t="s">
        <v>646</v>
      </c>
      <c r="B336" s="9" t="s">
        <v>52</v>
      </c>
      <c r="C336" s="13" t="s">
        <v>33</v>
      </c>
      <c r="D336" s="38">
        <f>D337+D340+D343+D371</f>
        <v>494.24020229599995</v>
      </c>
      <c r="E336" s="24" t="s">
        <v>34</v>
      </c>
      <c r="F336" s="28">
        <f t="shared" ref="F336:S336" si="261">F337+F340+F343+F371</f>
        <v>231.02672749999999</v>
      </c>
      <c r="G336" s="38">
        <f t="shared" si="261"/>
        <v>263.21347479600001</v>
      </c>
      <c r="H336" s="28">
        <f t="shared" si="261"/>
        <v>245.04157626800003</v>
      </c>
      <c r="I336" s="28">
        <f t="shared" si="261"/>
        <v>0</v>
      </c>
      <c r="J336" s="28">
        <f t="shared" si="261"/>
        <v>0</v>
      </c>
      <c r="K336" s="28">
        <f t="shared" si="261"/>
        <v>140.26741829333332</v>
      </c>
      <c r="L336" s="28">
        <f t="shared" si="261"/>
        <v>104.77415797466668</v>
      </c>
      <c r="M336" s="28">
        <f t="shared" si="261"/>
        <v>116.33992831999998</v>
      </c>
      <c r="N336" s="28">
        <f t="shared" si="261"/>
        <v>0</v>
      </c>
      <c r="O336" s="28">
        <f t="shared" si="261"/>
        <v>0</v>
      </c>
      <c r="P336" s="28">
        <f t="shared" si="261"/>
        <v>36.647217899999994</v>
      </c>
      <c r="Q336" s="28">
        <f t="shared" si="261"/>
        <v>79.692710420000012</v>
      </c>
      <c r="R336" s="28">
        <f t="shared" si="261"/>
        <v>147.67551665599999</v>
      </c>
      <c r="S336" s="28">
        <f t="shared" si="261"/>
        <v>-129.503618128</v>
      </c>
      <c r="T336" s="15">
        <f t="shared" si="249"/>
        <v>-0.52849651108333928</v>
      </c>
      <c r="U336" s="28">
        <f>U337+U340+U343+U371</f>
        <v>0</v>
      </c>
      <c r="V336" s="15">
        <v>0</v>
      </c>
      <c r="W336" s="28">
        <f>W337+W340+W343+W371</f>
        <v>0</v>
      </c>
      <c r="X336" s="15">
        <v>0</v>
      </c>
      <c r="Y336" s="28">
        <f>Y337+Y340+Y343+Y371</f>
        <v>-103.62020039333331</v>
      </c>
      <c r="Z336" s="15">
        <f t="shared" si="250"/>
        <v>-0.73873321156191984</v>
      </c>
      <c r="AA336" s="28">
        <f>AA337+AA340+AA343+AA371</f>
        <v>-25.883417734666686</v>
      </c>
      <c r="AB336" s="15">
        <f t="shared" si="251"/>
        <v>-0.24704009304398353</v>
      </c>
      <c r="AC336" s="22" t="s">
        <v>34</v>
      </c>
      <c r="AK336" s="52"/>
      <c r="AL336" s="52"/>
    </row>
    <row r="337" spans="1:38" ht="94.5" x14ac:dyDescent="0.25">
      <c r="A337" s="12" t="s">
        <v>647</v>
      </c>
      <c r="B337" s="9" t="s">
        <v>54</v>
      </c>
      <c r="C337" s="13" t="s">
        <v>33</v>
      </c>
      <c r="D337" s="38">
        <v>0</v>
      </c>
      <c r="E337" s="24" t="s">
        <v>34</v>
      </c>
      <c r="F337" s="28">
        <v>0</v>
      </c>
      <c r="G337" s="38">
        <v>0</v>
      </c>
      <c r="H337" s="28">
        <v>0</v>
      </c>
      <c r="I337" s="28">
        <v>0</v>
      </c>
      <c r="J337" s="28">
        <v>0</v>
      </c>
      <c r="K337" s="28">
        <v>0</v>
      </c>
      <c r="L337" s="28">
        <v>0</v>
      </c>
      <c r="M337" s="28">
        <v>0</v>
      </c>
      <c r="N337" s="28">
        <v>0</v>
      </c>
      <c r="O337" s="28">
        <v>0</v>
      </c>
      <c r="P337" s="28">
        <v>0</v>
      </c>
      <c r="Q337" s="28">
        <v>0</v>
      </c>
      <c r="R337" s="28">
        <v>0</v>
      </c>
      <c r="S337" s="28">
        <v>0</v>
      </c>
      <c r="T337" s="15">
        <v>0</v>
      </c>
      <c r="U337" s="28">
        <v>0</v>
      </c>
      <c r="V337" s="15">
        <v>0</v>
      </c>
      <c r="W337" s="28">
        <v>0</v>
      </c>
      <c r="X337" s="15">
        <v>0</v>
      </c>
      <c r="Y337" s="28">
        <v>0</v>
      </c>
      <c r="Z337" s="15">
        <v>0</v>
      </c>
      <c r="AA337" s="28">
        <v>0</v>
      </c>
      <c r="AB337" s="15">
        <v>0</v>
      </c>
      <c r="AC337" s="22" t="s">
        <v>34</v>
      </c>
      <c r="AK337" s="52"/>
      <c r="AL337" s="52"/>
    </row>
    <row r="338" spans="1:38" ht="31.5" x14ac:dyDescent="0.25">
      <c r="A338" s="12" t="s">
        <v>648</v>
      </c>
      <c r="B338" s="9" t="s">
        <v>60</v>
      </c>
      <c r="C338" s="13" t="s">
        <v>33</v>
      </c>
      <c r="D338" s="38">
        <v>0</v>
      </c>
      <c r="E338" s="24" t="s">
        <v>34</v>
      </c>
      <c r="F338" s="28">
        <v>0</v>
      </c>
      <c r="G338" s="38">
        <v>0</v>
      </c>
      <c r="H338" s="28">
        <v>0</v>
      </c>
      <c r="I338" s="28">
        <v>0</v>
      </c>
      <c r="J338" s="28">
        <v>0</v>
      </c>
      <c r="K338" s="28">
        <v>0</v>
      </c>
      <c r="L338" s="28">
        <v>0</v>
      </c>
      <c r="M338" s="28">
        <v>0</v>
      </c>
      <c r="N338" s="28">
        <v>0</v>
      </c>
      <c r="O338" s="28">
        <v>0</v>
      </c>
      <c r="P338" s="28">
        <v>0</v>
      </c>
      <c r="Q338" s="28">
        <v>0</v>
      </c>
      <c r="R338" s="28">
        <v>0</v>
      </c>
      <c r="S338" s="28">
        <v>0</v>
      </c>
      <c r="T338" s="15">
        <v>0</v>
      </c>
      <c r="U338" s="28">
        <v>0</v>
      </c>
      <c r="V338" s="15">
        <v>0</v>
      </c>
      <c r="W338" s="28">
        <v>0</v>
      </c>
      <c r="X338" s="15">
        <v>0</v>
      </c>
      <c r="Y338" s="28">
        <v>0</v>
      </c>
      <c r="Z338" s="15">
        <v>0</v>
      </c>
      <c r="AA338" s="28">
        <v>0</v>
      </c>
      <c r="AB338" s="15">
        <v>0</v>
      </c>
      <c r="AC338" s="22" t="s">
        <v>34</v>
      </c>
      <c r="AK338" s="52"/>
      <c r="AL338" s="52"/>
    </row>
    <row r="339" spans="1:38" ht="31.5" x14ac:dyDescent="0.25">
      <c r="A339" s="12" t="s">
        <v>649</v>
      </c>
      <c r="B339" s="9" t="s">
        <v>60</v>
      </c>
      <c r="C339" s="13" t="s">
        <v>33</v>
      </c>
      <c r="D339" s="38">
        <v>0</v>
      </c>
      <c r="E339" s="24" t="s">
        <v>34</v>
      </c>
      <c r="F339" s="28">
        <v>0</v>
      </c>
      <c r="G339" s="38">
        <v>0</v>
      </c>
      <c r="H339" s="28">
        <v>0</v>
      </c>
      <c r="I339" s="28">
        <v>0</v>
      </c>
      <c r="J339" s="28">
        <v>0</v>
      </c>
      <c r="K339" s="28">
        <v>0</v>
      </c>
      <c r="L339" s="28">
        <v>0</v>
      </c>
      <c r="M339" s="28">
        <v>0</v>
      </c>
      <c r="N339" s="28">
        <v>0</v>
      </c>
      <c r="O339" s="28">
        <v>0</v>
      </c>
      <c r="P339" s="28">
        <v>0</v>
      </c>
      <c r="Q339" s="28">
        <v>0</v>
      </c>
      <c r="R339" s="28">
        <v>0</v>
      </c>
      <c r="S339" s="28">
        <v>0</v>
      </c>
      <c r="T339" s="15">
        <v>0</v>
      </c>
      <c r="U339" s="28">
        <v>0</v>
      </c>
      <c r="V339" s="15">
        <v>0</v>
      </c>
      <c r="W339" s="28">
        <v>0</v>
      </c>
      <c r="X339" s="15">
        <v>0</v>
      </c>
      <c r="Y339" s="28">
        <v>0</v>
      </c>
      <c r="Z339" s="15">
        <v>0</v>
      </c>
      <c r="AA339" s="28">
        <v>0</v>
      </c>
      <c r="AB339" s="15">
        <v>0</v>
      </c>
      <c r="AC339" s="22" t="s">
        <v>34</v>
      </c>
      <c r="AK339" s="52"/>
      <c r="AL339" s="52"/>
    </row>
    <row r="340" spans="1:38" ht="47.25" x14ac:dyDescent="0.25">
      <c r="A340" s="12" t="s">
        <v>650</v>
      </c>
      <c r="B340" s="9" t="s">
        <v>62</v>
      </c>
      <c r="C340" s="13" t="s">
        <v>33</v>
      </c>
      <c r="D340" s="38">
        <v>0</v>
      </c>
      <c r="E340" s="24" t="s">
        <v>34</v>
      </c>
      <c r="F340" s="28">
        <v>0</v>
      </c>
      <c r="G340" s="38">
        <v>0</v>
      </c>
      <c r="H340" s="28">
        <v>0</v>
      </c>
      <c r="I340" s="28">
        <v>0</v>
      </c>
      <c r="J340" s="28">
        <v>0</v>
      </c>
      <c r="K340" s="28">
        <v>0</v>
      </c>
      <c r="L340" s="28">
        <v>0</v>
      </c>
      <c r="M340" s="28">
        <v>0</v>
      </c>
      <c r="N340" s="28">
        <v>0</v>
      </c>
      <c r="O340" s="28">
        <v>0</v>
      </c>
      <c r="P340" s="28">
        <v>0</v>
      </c>
      <c r="Q340" s="28">
        <v>0</v>
      </c>
      <c r="R340" s="28">
        <v>0</v>
      </c>
      <c r="S340" s="28">
        <v>0</v>
      </c>
      <c r="T340" s="15">
        <v>0</v>
      </c>
      <c r="U340" s="28">
        <v>0</v>
      </c>
      <c r="V340" s="15">
        <v>0</v>
      </c>
      <c r="W340" s="28">
        <v>0</v>
      </c>
      <c r="X340" s="15">
        <v>0</v>
      </c>
      <c r="Y340" s="28">
        <v>0</v>
      </c>
      <c r="Z340" s="15">
        <v>0</v>
      </c>
      <c r="AA340" s="28">
        <v>0</v>
      </c>
      <c r="AB340" s="15">
        <v>0</v>
      </c>
      <c r="AC340" s="22" t="s">
        <v>34</v>
      </c>
      <c r="AK340" s="52"/>
      <c r="AL340" s="52"/>
    </row>
    <row r="341" spans="1:38" ht="31.5" x14ac:dyDescent="0.25">
      <c r="A341" s="12" t="s">
        <v>651</v>
      </c>
      <c r="B341" s="9" t="s">
        <v>60</v>
      </c>
      <c r="C341" s="13" t="s">
        <v>33</v>
      </c>
      <c r="D341" s="38">
        <v>0</v>
      </c>
      <c r="E341" s="24" t="s">
        <v>34</v>
      </c>
      <c r="F341" s="28">
        <v>0</v>
      </c>
      <c r="G341" s="38">
        <v>0</v>
      </c>
      <c r="H341" s="28">
        <v>0</v>
      </c>
      <c r="I341" s="28">
        <v>0</v>
      </c>
      <c r="J341" s="28">
        <v>0</v>
      </c>
      <c r="K341" s="28">
        <v>0</v>
      </c>
      <c r="L341" s="28">
        <v>0</v>
      </c>
      <c r="M341" s="28">
        <v>0</v>
      </c>
      <c r="N341" s="28">
        <v>0</v>
      </c>
      <c r="O341" s="28">
        <v>0</v>
      </c>
      <c r="P341" s="28">
        <v>0</v>
      </c>
      <c r="Q341" s="28">
        <v>0</v>
      </c>
      <c r="R341" s="28">
        <v>0</v>
      </c>
      <c r="S341" s="28">
        <v>0</v>
      </c>
      <c r="T341" s="15">
        <v>0</v>
      </c>
      <c r="U341" s="28">
        <v>0</v>
      </c>
      <c r="V341" s="15">
        <v>0</v>
      </c>
      <c r="W341" s="28">
        <v>0</v>
      </c>
      <c r="X341" s="15">
        <v>0</v>
      </c>
      <c r="Y341" s="28">
        <v>0</v>
      </c>
      <c r="Z341" s="15">
        <v>0</v>
      </c>
      <c r="AA341" s="28">
        <v>0</v>
      </c>
      <c r="AB341" s="15">
        <v>0</v>
      </c>
      <c r="AC341" s="22" t="s">
        <v>34</v>
      </c>
      <c r="AK341" s="52"/>
      <c r="AL341" s="52"/>
    </row>
    <row r="342" spans="1:38" ht="31.5" x14ac:dyDescent="0.25">
      <c r="A342" s="12" t="s">
        <v>652</v>
      </c>
      <c r="B342" s="9" t="s">
        <v>60</v>
      </c>
      <c r="C342" s="13" t="s">
        <v>33</v>
      </c>
      <c r="D342" s="38">
        <v>0</v>
      </c>
      <c r="E342" s="24" t="s">
        <v>34</v>
      </c>
      <c r="F342" s="28">
        <v>0</v>
      </c>
      <c r="G342" s="38">
        <v>0</v>
      </c>
      <c r="H342" s="28">
        <v>0</v>
      </c>
      <c r="I342" s="28">
        <v>0</v>
      </c>
      <c r="J342" s="28">
        <v>0</v>
      </c>
      <c r="K342" s="28">
        <v>0</v>
      </c>
      <c r="L342" s="28">
        <v>0</v>
      </c>
      <c r="M342" s="28">
        <v>0</v>
      </c>
      <c r="N342" s="28">
        <v>0</v>
      </c>
      <c r="O342" s="28">
        <v>0</v>
      </c>
      <c r="P342" s="28">
        <v>0</v>
      </c>
      <c r="Q342" s="28">
        <v>0</v>
      </c>
      <c r="R342" s="28">
        <v>0</v>
      </c>
      <c r="S342" s="28">
        <v>0</v>
      </c>
      <c r="T342" s="15">
        <v>0</v>
      </c>
      <c r="U342" s="28">
        <v>0</v>
      </c>
      <c r="V342" s="15">
        <v>0</v>
      </c>
      <c r="W342" s="28">
        <v>0</v>
      </c>
      <c r="X342" s="15">
        <v>0</v>
      </c>
      <c r="Y342" s="28">
        <v>0</v>
      </c>
      <c r="Z342" s="15">
        <v>0</v>
      </c>
      <c r="AA342" s="28">
        <v>0</v>
      </c>
      <c r="AB342" s="15">
        <v>0</v>
      </c>
      <c r="AC342" s="22" t="s">
        <v>34</v>
      </c>
      <c r="AK342" s="52"/>
      <c r="AL342" s="52"/>
    </row>
    <row r="343" spans="1:38" ht="47.25" x14ac:dyDescent="0.25">
      <c r="A343" s="12" t="s">
        <v>653</v>
      </c>
      <c r="B343" s="9" t="s">
        <v>66</v>
      </c>
      <c r="C343" s="13" t="s">
        <v>33</v>
      </c>
      <c r="D343" s="38">
        <f>SUM(D344,D345,D346,D351,D352)</f>
        <v>494.24020229599995</v>
      </c>
      <c r="E343" s="24" t="s">
        <v>34</v>
      </c>
      <c r="F343" s="28">
        <f t="shared" ref="F343:S343" si="262">F344+F345+F346+F351+F352</f>
        <v>231.02672749999999</v>
      </c>
      <c r="G343" s="38">
        <f t="shared" si="262"/>
        <v>263.21347479600001</v>
      </c>
      <c r="H343" s="28">
        <f t="shared" si="262"/>
        <v>245.04157626800003</v>
      </c>
      <c r="I343" s="28">
        <f t="shared" si="262"/>
        <v>0</v>
      </c>
      <c r="J343" s="28">
        <f t="shared" si="262"/>
        <v>0</v>
      </c>
      <c r="K343" s="28">
        <f t="shared" si="262"/>
        <v>140.26741829333332</v>
      </c>
      <c r="L343" s="28">
        <f t="shared" si="262"/>
        <v>104.77415797466668</v>
      </c>
      <c r="M343" s="28">
        <f t="shared" si="262"/>
        <v>116.33992831999998</v>
      </c>
      <c r="N343" s="28">
        <f t="shared" si="262"/>
        <v>0</v>
      </c>
      <c r="O343" s="28">
        <f t="shared" si="262"/>
        <v>0</v>
      </c>
      <c r="P343" s="28">
        <f t="shared" si="262"/>
        <v>36.647217899999994</v>
      </c>
      <c r="Q343" s="28">
        <f t="shared" si="262"/>
        <v>79.692710420000012</v>
      </c>
      <c r="R343" s="28">
        <f t="shared" si="262"/>
        <v>147.67551665599999</v>
      </c>
      <c r="S343" s="28">
        <f t="shared" si="262"/>
        <v>-129.503618128</v>
      </c>
      <c r="T343" s="15">
        <f t="shared" si="249"/>
        <v>-0.52849651108333928</v>
      </c>
      <c r="U343" s="28">
        <f>U344+U345+U346+U351+U352</f>
        <v>0</v>
      </c>
      <c r="V343" s="15">
        <v>0</v>
      </c>
      <c r="W343" s="28">
        <f>W344+W345+W346+W351+W352</f>
        <v>0</v>
      </c>
      <c r="X343" s="15">
        <v>0</v>
      </c>
      <c r="Y343" s="28">
        <f>Y344+Y345+Y346+Y351+Y352</f>
        <v>-103.62020039333331</v>
      </c>
      <c r="Z343" s="15">
        <f t="shared" si="250"/>
        <v>-0.73873321156191984</v>
      </c>
      <c r="AA343" s="28">
        <f>AA344+AA345+AA346+AA351+AA352</f>
        <v>-25.883417734666686</v>
      </c>
      <c r="AB343" s="15">
        <f t="shared" si="251"/>
        <v>-0.24704009304398353</v>
      </c>
      <c r="AC343" s="22" t="s">
        <v>34</v>
      </c>
      <c r="AK343" s="52"/>
      <c r="AL343" s="52"/>
    </row>
    <row r="344" spans="1:38" ht="78.75" x14ac:dyDescent="0.25">
      <c r="A344" s="12" t="s">
        <v>654</v>
      </c>
      <c r="B344" s="9" t="s">
        <v>68</v>
      </c>
      <c r="C344" s="13" t="s">
        <v>33</v>
      </c>
      <c r="D344" s="38">
        <v>0</v>
      </c>
      <c r="E344" s="24" t="s">
        <v>34</v>
      </c>
      <c r="F344" s="28">
        <v>0</v>
      </c>
      <c r="G344" s="38">
        <v>0</v>
      </c>
      <c r="H344" s="28">
        <v>0</v>
      </c>
      <c r="I344" s="28">
        <v>0</v>
      </c>
      <c r="J344" s="28">
        <v>0</v>
      </c>
      <c r="K344" s="28">
        <v>0</v>
      </c>
      <c r="L344" s="28">
        <v>0</v>
      </c>
      <c r="M344" s="28">
        <v>0</v>
      </c>
      <c r="N344" s="28">
        <v>0</v>
      </c>
      <c r="O344" s="28">
        <v>0</v>
      </c>
      <c r="P344" s="28">
        <v>0</v>
      </c>
      <c r="Q344" s="28">
        <v>0</v>
      </c>
      <c r="R344" s="28">
        <v>0</v>
      </c>
      <c r="S344" s="28">
        <v>0</v>
      </c>
      <c r="T344" s="15">
        <v>0</v>
      </c>
      <c r="U344" s="28">
        <v>0</v>
      </c>
      <c r="V344" s="15">
        <v>0</v>
      </c>
      <c r="W344" s="28">
        <v>0</v>
      </c>
      <c r="X344" s="15">
        <v>0</v>
      </c>
      <c r="Y344" s="28">
        <v>0</v>
      </c>
      <c r="Z344" s="15">
        <v>0</v>
      </c>
      <c r="AA344" s="28">
        <v>0</v>
      </c>
      <c r="AB344" s="15">
        <v>0</v>
      </c>
      <c r="AC344" s="22" t="s">
        <v>34</v>
      </c>
      <c r="AK344" s="52"/>
      <c r="AL344" s="52"/>
    </row>
    <row r="345" spans="1:38" ht="78.75" x14ac:dyDescent="0.25">
      <c r="A345" s="12" t="s">
        <v>655</v>
      </c>
      <c r="B345" s="9" t="s">
        <v>70</v>
      </c>
      <c r="C345" s="13" t="s">
        <v>33</v>
      </c>
      <c r="D345" s="41">
        <v>0</v>
      </c>
      <c r="E345" s="41" t="s">
        <v>34</v>
      </c>
      <c r="F345" s="41">
        <v>0</v>
      </c>
      <c r="G345" s="41">
        <v>0</v>
      </c>
      <c r="H345" s="41">
        <v>0</v>
      </c>
      <c r="I345" s="41">
        <v>0</v>
      </c>
      <c r="J345" s="41">
        <v>0</v>
      </c>
      <c r="K345" s="41">
        <v>0</v>
      </c>
      <c r="L345" s="41">
        <v>0</v>
      </c>
      <c r="M345" s="41">
        <v>0</v>
      </c>
      <c r="N345" s="41">
        <v>0</v>
      </c>
      <c r="O345" s="41">
        <v>0</v>
      </c>
      <c r="P345" s="41">
        <v>0</v>
      </c>
      <c r="Q345" s="41">
        <v>0</v>
      </c>
      <c r="R345" s="41">
        <v>0</v>
      </c>
      <c r="S345" s="41">
        <v>0</v>
      </c>
      <c r="T345" s="15">
        <v>0</v>
      </c>
      <c r="U345" s="41">
        <v>0</v>
      </c>
      <c r="V345" s="15">
        <v>0</v>
      </c>
      <c r="W345" s="41">
        <v>0</v>
      </c>
      <c r="X345" s="15">
        <v>0</v>
      </c>
      <c r="Y345" s="41">
        <v>0</v>
      </c>
      <c r="Z345" s="15">
        <v>0</v>
      </c>
      <c r="AA345" s="41">
        <v>0</v>
      </c>
      <c r="AB345" s="15">
        <v>0</v>
      </c>
      <c r="AC345" s="22" t="s">
        <v>34</v>
      </c>
      <c r="AK345" s="52"/>
      <c r="AL345" s="52"/>
    </row>
    <row r="346" spans="1:38" ht="63" x14ac:dyDescent="0.25">
      <c r="A346" s="12" t="s">
        <v>656</v>
      </c>
      <c r="B346" s="9" t="s">
        <v>72</v>
      </c>
      <c r="C346" s="13" t="s">
        <v>33</v>
      </c>
      <c r="D346" s="38">
        <f>SUM(D347:D350)</f>
        <v>17.905001184</v>
      </c>
      <c r="E346" s="24" t="s">
        <v>34</v>
      </c>
      <c r="F346" s="28">
        <f>SUM(F347:F350)</f>
        <v>0</v>
      </c>
      <c r="G346" s="28">
        <f t="shared" ref="G346:AA346" si="263">SUM(G347:G350)</f>
        <v>17.905001184</v>
      </c>
      <c r="H346" s="28">
        <f t="shared" si="263"/>
        <v>1.7904706560000001</v>
      </c>
      <c r="I346" s="28">
        <f t="shared" si="263"/>
        <v>0</v>
      </c>
      <c r="J346" s="28">
        <f t="shared" si="263"/>
        <v>0</v>
      </c>
      <c r="K346" s="28">
        <f t="shared" si="263"/>
        <v>0</v>
      </c>
      <c r="L346" s="28">
        <f t="shared" si="263"/>
        <v>1.7904706560000001</v>
      </c>
      <c r="M346" s="28">
        <f t="shared" si="263"/>
        <v>2.4400972500000004</v>
      </c>
      <c r="N346" s="28">
        <f t="shared" si="263"/>
        <v>0</v>
      </c>
      <c r="O346" s="28">
        <f t="shared" si="263"/>
        <v>0</v>
      </c>
      <c r="P346" s="28">
        <f t="shared" si="263"/>
        <v>0</v>
      </c>
      <c r="Q346" s="28">
        <f t="shared" si="263"/>
        <v>2.4400972500000004</v>
      </c>
      <c r="R346" s="28">
        <f t="shared" si="263"/>
        <v>16.114530523999999</v>
      </c>
      <c r="S346" s="28">
        <f t="shared" si="263"/>
        <v>3.9999998868722741E-9</v>
      </c>
      <c r="T346" s="15">
        <v>0</v>
      </c>
      <c r="U346" s="28">
        <f t="shared" si="263"/>
        <v>0</v>
      </c>
      <c r="V346" s="15">
        <v>0</v>
      </c>
      <c r="W346" s="28">
        <f t="shared" si="263"/>
        <v>0</v>
      </c>
      <c r="X346" s="15">
        <v>0</v>
      </c>
      <c r="Y346" s="28">
        <f t="shared" si="263"/>
        <v>0</v>
      </c>
      <c r="Z346" s="15">
        <v>0</v>
      </c>
      <c r="AA346" s="28">
        <f t="shared" si="263"/>
        <v>3.9999998868722741E-9</v>
      </c>
      <c r="AB346" s="15">
        <v>0</v>
      </c>
      <c r="AC346" s="22" t="s">
        <v>34</v>
      </c>
      <c r="AK346" s="52"/>
      <c r="AL346" s="52"/>
    </row>
    <row r="347" spans="1:38" ht="47.25" x14ac:dyDescent="0.25">
      <c r="A347" s="19" t="s">
        <v>656</v>
      </c>
      <c r="B347" s="77" t="s">
        <v>657</v>
      </c>
      <c r="C347" s="20" t="s">
        <v>658</v>
      </c>
      <c r="D347" s="39">
        <v>17.905001184</v>
      </c>
      <c r="E347" s="55" t="s">
        <v>34</v>
      </c>
      <c r="F347" s="40">
        <v>0</v>
      </c>
      <c r="G347" s="39">
        <v>17.905001184</v>
      </c>
      <c r="H347" s="40">
        <f t="shared" ref="H347" si="264">I347+J347+K347+L347</f>
        <v>1.7904706560000001</v>
      </c>
      <c r="I347" s="40">
        <v>0</v>
      </c>
      <c r="J347" s="40">
        <v>0</v>
      </c>
      <c r="K347" s="40">
        <v>0</v>
      </c>
      <c r="L347" s="40">
        <v>1.7904706560000001</v>
      </c>
      <c r="M347" s="40">
        <f t="shared" ref="M347:M350" si="265">N347+O347+P347+Q347</f>
        <v>1.79047066</v>
      </c>
      <c r="N347" s="40">
        <v>0</v>
      </c>
      <c r="O347" s="40">
        <v>0</v>
      </c>
      <c r="P347" s="40">
        <v>0</v>
      </c>
      <c r="Q347" s="40">
        <v>1.79047066</v>
      </c>
      <c r="R347" s="40">
        <f t="shared" ref="R347" si="266">G347-M347</f>
        <v>16.114530523999999</v>
      </c>
      <c r="S347" s="40">
        <f t="shared" ref="S347" si="267">M347-H347</f>
        <v>3.9999998868722741E-9</v>
      </c>
      <c r="T347" s="21">
        <f t="shared" ref="T347" si="268">S347/H347</f>
        <v>2.2340493955977315E-9</v>
      </c>
      <c r="U347" s="40">
        <f t="shared" ref="U347" si="269">N347-I347</f>
        <v>0</v>
      </c>
      <c r="V347" s="21">
        <v>0</v>
      </c>
      <c r="W347" s="40">
        <f t="shared" ref="W347" si="270">O347-J347</f>
        <v>0</v>
      </c>
      <c r="X347" s="21">
        <v>0</v>
      </c>
      <c r="Y347" s="40">
        <f t="shared" ref="Y347" si="271">P347-K347</f>
        <v>0</v>
      </c>
      <c r="Z347" s="21">
        <v>0</v>
      </c>
      <c r="AA347" s="40">
        <f t="shared" ref="AA347" si="272">Q347-L347</f>
        <v>3.9999998868722741E-9</v>
      </c>
      <c r="AB347" s="21">
        <f t="shared" ref="AB347" si="273">AA347/L347</f>
        <v>2.2340493955977315E-9</v>
      </c>
      <c r="AC347" s="22" t="s">
        <v>34</v>
      </c>
      <c r="AK347" s="52"/>
      <c r="AL347" s="52"/>
    </row>
    <row r="348" spans="1:38" ht="63" x14ac:dyDescent="0.25">
      <c r="A348" s="19" t="s">
        <v>656</v>
      </c>
      <c r="B348" s="77" t="s">
        <v>659</v>
      </c>
      <c r="C348" s="20" t="s">
        <v>660</v>
      </c>
      <c r="D348" s="39" t="s">
        <v>34</v>
      </c>
      <c r="E348" s="55" t="s">
        <v>34</v>
      </c>
      <c r="F348" s="40" t="s">
        <v>34</v>
      </c>
      <c r="G348" s="39" t="s">
        <v>34</v>
      </c>
      <c r="H348" s="40" t="s">
        <v>34</v>
      </c>
      <c r="I348" s="40" t="s">
        <v>34</v>
      </c>
      <c r="J348" s="40" t="s">
        <v>34</v>
      </c>
      <c r="K348" s="40" t="s">
        <v>34</v>
      </c>
      <c r="L348" s="40" t="s">
        <v>34</v>
      </c>
      <c r="M348" s="40">
        <f t="shared" si="265"/>
        <v>0.46250604000000001</v>
      </c>
      <c r="N348" s="40">
        <v>0</v>
      </c>
      <c r="O348" s="40">
        <v>0</v>
      </c>
      <c r="P348" s="40">
        <v>0</v>
      </c>
      <c r="Q348" s="40">
        <v>0.46250604000000001</v>
      </c>
      <c r="R348" s="40" t="s">
        <v>34</v>
      </c>
      <c r="S348" s="40" t="s">
        <v>34</v>
      </c>
      <c r="T348" s="21" t="s">
        <v>34</v>
      </c>
      <c r="U348" s="40" t="s">
        <v>34</v>
      </c>
      <c r="V348" s="21" t="s">
        <v>34</v>
      </c>
      <c r="W348" s="40" t="s">
        <v>34</v>
      </c>
      <c r="X348" s="21" t="s">
        <v>34</v>
      </c>
      <c r="Y348" s="40" t="s">
        <v>34</v>
      </c>
      <c r="Z348" s="21" t="s">
        <v>34</v>
      </c>
      <c r="AA348" s="40" t="s">
        <v>34</v>
      </c>
      <c r="AB348" s="21" t="s">
        <v>34</v>
      </c>
      <c r="AC348" s="22" t="s">
        <v>661</v>
      </c>
      <c r="AK348" s="52"/>
      <c r="AL348" s="52"/>
    </row>
    <row r="349" spans="1:38" ht="47.25" x14ac:dyDescent="0.25">
      <c r="A349" s="19" t="s">
        <v>656</v>
      </c>
      <c r="B349" s="77" t="s">
        <v>662</v>
      </c>
      <c r="C349" s="20" t="s">
        <v>663</v>
      </c>
      <c r="D349" s="39" t="s">
        <v>34</v>
      </c>
      <c r="E349" s="55" t="s">
        <v>34</v>
      </c>
      <c r="F349" s="40" t="s">
        <v>34</v>
      </c>
      <c r="G349" s="39" t="s">
        <v>34</v>
      </c>
      <c r="H349" s="40" t="s">
        <v>34</v>
      </c>
      <c r="I349" s="40" t="s">
        <v>34</v>
      </c>
      <c r="J349" s="40" t="s">
        <v>34</v>
      </c>
      <c r="K349" s="40" t="s">
        <v>34</v>
      </c>
      <c r="L349" s="40" t="s">
        <v>34</v>
      </c>
      <c r="M349" s="40">
        <f t="shared" si="265"/>
        <v>0.11061828</v>
      </c>
      <c r="N349" s="40">
        <v>0</v>
      </c>
      <c r="O349" s="40">
        <v>0</v>
      </c>
      <c r="P349" s="40">
        <v>0</v>
      </c>
      <c r="Q349" s="40">
        <v>0.11061828</v>
      </c>
      <c r="R349" s="40" t="s">
        <v>34</v>
      </c>
      <c r="S349" s="40" t="s">
        <v>34</v>
      </c>
      <c r="T349" s="21" t="s">
        <v>34</v>
      </c>
      <c r="U349" s="40" t="s">
        <v>34</v>
      </c>
      <c r="V349" s="21" t="s">
        <v>34</v>
      </c>
      <c r="W349" s="40" t="s">
        <v>34</v>
      </c>
      <c r="X349" s="21" t="s">
        <v>34</v>
      </c>
      <c r="Y349" s="40" t="s">
        <v>34</v>
      </c>
      <c r="Z349" s="21" t="s">
        <v>34</v>
      </c>
      <c r="AA349" s="40" t="s">
        <v>34</v>
      </c>
      <c r="AB349" s="21" t="s">
        <v>34</v>
      </c>
      <c r="AC349" s="22" t="s">
        <v>661</v>
      </c>
      <c r="AK349" s="52"/>
      <c r="AL349" s="52"/>
    </row>
    <row r="350" spans="1:38" ht="63" x14ac:dyDescent="0.25">
      <c r="A350" s="19" t="s">
        <v>656</v>
      </c>
      <c r="B350" s="77" t="s">
        <v>664</v>
      </c>
      <c r="C350" s="20" t="s">
        <v>665</v>
      </c>
      <c r="D350" s="39" t="s">
        <v>34</v>
      </c>
      <c r="E350" s="55" t="s">
        <v>34</v>
      </c>
      <c r="F350" s="40" t="s">
        <v>34</v>
      </c>
      <c r="G350" s="39" t="s">
        <v>34</v>
      </c>
      <c r="H350" s="40" t="s">
        <v>34</v>
      </c>
      <c r="I350" s="40" t="s">
        <v>34</v>
      </c>
      <c r="J350" s="40" t="s">
        <v>34</v>
      </c>
      <c r="K350" s="40" t="s">
        <v>34</v>
      </c>
      <c r="L350" s="40" t="s">
        <v>34</v>
      </c>
      <c r="M350" s="40">
        <f t="shared" si="265"/>
        <v>7.6502270000000011E-2</v>
      </c>
      <c r="N350" s="40">
        <v>0</v>
      </c>
      <c r="O350" s="40">
        <v>0</v>
      </c>
      <c r="P350" s="40">
        <v>0</v>
      </c>
      <c r="Q350" s="40">
        <v>7.6502270000000011E-2</v>
      </c>
      <c r="R350" s="40" t="s">
        <v>34</v>
      </c>
      <c r="S350" s="40" t="s">
        <v>34</v>
      </c>
      <c r="T350" s="21" t="s">
        <v>34</v>
      </c>
      <c r="U350" s="40" t="s">
        <v>34</v>
      </c>
      <c r="V350" s="21" t="s">
        <v>34</v>
      </c>
      <c r="W350" s="40" t="s">
        <v>34</v>
      </c>
      <c r="X350" s="21" t="s">
        <v>34</v>
      </c>
      <c r="Y350" s="40" t="s">
        <v>34</v>
      </c>
      <c r="Z350" s="21" t="s">
        <v>34</v>
      </c>
      <c r="AA350" s="40" t="s">
        <v>34</v>
      </c>
      <c r="AB350" s="21" t="s">
        <v>34</v>
      </c>
      <c r="AC350" s="22" t="s">
        <v>661</v>
      </c>
      <c r="AK350" s="52"/>
      <c r="AL350" s="52"/>
    </row>
    <row r="351" spans="1:38" ht="94.5" x14ac:dyDescent="0.25">
      <c r="A351" s="12" t="s">
        <v>666</v>
      </c>
      <c r="B351" s="9" t="s">
        <v>76</v>
      </c>
      <c r="C351" s="13" t="s">
        <v>33</v>
      </c>
      <c r="D351" s="38">
        <v>0</v>
      </c>
      <c r="E351" s="24" t="s">
        <v>34</v>
      </c>
      <c r="F351" s="28">
        <v>0</v>
      </c>
      <c r="G351" s="38">
        <v>0</v>
      </c>
      <c r="H351" s="38">
        <v>0</v>
      </c>
      <c r="I351" s="38">
        <v>0</v>
      </c>
      <c r="J351" s="38">
        <v>0</v>
      </c>
      <c r="K351" s="38">
        <v>0</v>
      </c>
      <c r="L351" s="38">
        <v>0</v>
      </c>
      <c r="M351" s="38">
        <v>0</v>
      </c>
      <c r="N351" s="38">
        <v>0</v>
      </c>
      <c r="O351" s="38">
        <v>0</v>
      </c>
      <c r="P351" s="38">
        <v>0</v>
      </c>
      <c r="Q351" s="38">
        <v>0</v>
      </c>
      <c r="R351" s="38">
        <v>0</v>
      </c>
      <c r="S351" s="28">
        <v>0</v>
      </c>
      <c r="T351" s="15">
        <v>0</v>
      </c>
      <c r="U351" s="28">
        <v>0</v>
      </c>
      <c r="V351" s="15">
        <v>0</v>
      </c>
      <c r="W351" s="28">
        <v>0</v>
      </c>
      <c r="X351" s="15">
        <v>0</v>
      </c>
      <c r="Y351" s="28">
        <v>0</v>
      </c>
      <c r="Z351" s="15">
        <v>0</v>
      </c>
      <c r="AA351" s="28">
        <v>0</v>
      </c>
      <c r="AB351" s="15">
        <v>0</v>
      </c>
      <c r="AC351" s="22" t="s">
        <v>34</v>
      </c>
      <c r="AK351" s="52"/>
      <c r="AL351" s="52"/>
    </row>
    <row r="352" spans="1:38" ht="78.75" x14ac:dyDescent="0.25">
      <c r="A352" s="12" t="s">
        <v>667</v>
      </c>
      <c r="B352" s="9" t="s">
        <v>78</v>
      </c>
      <c r="C352" s="13" t="s">
        <v>33</v>
      </c>
      <c r="D352" s="38">
        <f>SUM(D353:D370)</f>
        <v>476.33520111199994</v>
      </c>
      <c r="E352" s="24" t="s">
        <v>34</v>
      </c>
      <c r="F352" s="28">
        <f t="shared" ref="F352:S352" si="274">SUM(F353:F370)</f>
        <v>231.02672749999999</v>
      </c>
      <c r="G352" s="44">
        <f t="shared" si="274"/>
        <v>245.30847361200003</v>
      </c>
      <c r="H352" s="28">
        <f t="shared" si="274"/>
        <v>243.25110561200003</v>
      </c>
      <c r="I352" s="28">
        <f t="shared" si="274"/>
        <v>0</v>
      </c>
      <c r="J352" s="28">
        <f t="shared" si="274"/>
        <v>0</v>
      </c>
      <c r="K352" s="28">
        <f t="shared" si="274"/>
        <v>140.26741829333332</v>
      </c>
      <c r="L352" s="28">
        <f t="shared" si="274"/>
        <v>102.98368731866668</v>
      </c>
      <c r="M352" s="28">
        <f t="shared" si="274"/>
        <v>113.89983106999999</v>
      </c>
      <c r="N352" s="28">
        <f t="shared" si="274"/>
        <v>0</v>
      </c>
      <c r="O352" s="28">
        <f t="shared" si="274"/>
        <v>0</v>
      </c>
      <c r="P352" s="28">
        <f t="shared" si="274"/>
        <v>36.647217899999994</v>
      </c>
      <c r="Q352" s="28">
        <f t="shared" si="274"/>
        <v>77.252613170000018</v>
      </c>
      <c r="R352" s="28">
        <f t="shared" si="274"/>
        <v>131.56098613199998</v>
      </c>
      <c r="S352" s="28">
        <f t="shared" si="274"/>
        <v>-129.50361813199999</v>
      </c>
      <c r="T352" s="15">
        <f>S352/H352</f>
        <v>-0.53238655506284094</v>
      </c>
      <c r="U352" s="28">
        <f>SUM(U353:U370)</f>
        <v>0</v>
      </c>
      <c r="V352" s="15">
        <v>0</v>
      </c>
      <c r="W352" s="28">
        <f>SUM(W353:W370)</f>
        <v>0</v>
      </c>
      <c r="X352" s="15">
        <v>0</v>
      </c>
      <c r="Y352" s="28">
        <f>SUM(Y353:Y370)</f>
        <v>-103.62020039333331</v>
      </c>
      <c r="Z352" s="15">
        <f>Y352/K352</f>
        <v>-0.73873321156191984</v>
      </c>
      <c r="AA352" s="28">
        <f>SUM(AA353:AA370)</f>
        <v>-25.883417738666687</v>
      </c>
      <c r="AB352" s="15">
        <f>AA352/L352</f>
        <v>-0.25133512318872947</v>
      </c>
      <c r="AC352" s="22" t="s">
        <v>34</v>
      </c>
      <c r="AK352" s="52"/>
      <c r="AL352" s="52"/>
    </row>
    <row r="353" spans="1:38" ht="47.25" x14ac:dyDescent="0.25">
      <c r="A353" s="53" t="s">
        <v>667</v>
      </c>
      <c r="B353" s="77" t="s">
        <v>668</v>
      </c>
      <c r="C353" s="56" t="s">
        <v>669</v>
      </c>
      <c r="D353" s="39">
        <v>68.028883839999992</v>
      </c>
      <c r="E353" s="55" t="s">
        <v>34</v>
      </c>
      <c r="F353" s="40">
        <v>12.593944579999992</v>
      </c>
      <c r="G353" s="62">
        <v>55.43493926</v>
      </c>
      <c r="H353" s="40">
        <f t="shared" ref="H353:H369" si="275">I353+J353+K353+L353</f>
        <v>55.43493926</v>
      </c>
      <c r="I353" s="40">
        <v>0</v>
      </c>
      <c r="J353" s="40">
        <v>0</v>
      </c>
      <c r="K353" s="40">
        <v>0</v>
      </c>
      <c r="L353" s="40">
        <v>55.43493926</v>
      </c>
      <c r="M353" s="40">
        <f t="shared" ref="M353:M370" si="276">N353+O353+P353+Q353</f>
        <v>50.863070589999992</v>
      </c>
      <c r="N353" s="40">
        <v>0</v>
      </c>
      <c r="O353" s="40">
        <v>0</v>
      </c>
      <c r="P353" s="40">
        <v>1.0772180699999936</v>
      </c>
      <c r="Q353" s="40">
        <v>49.785852519999999</v>
      </c>
      <c r="R353" s="40">
        <f t="shared" ref="R353:R369" si="277">G353-M353</f>
        <v>4.5718686700000077</v>
      </c>
      <c r="S353" s="40">
        <f t="shared" ref="S353:S369" si="278">M353-H353</f>
        <v>-4.5718686700000077</v>
      </c>
      <c r="T353" s="21">
        <f t="shared" ref="T353:T369" si="279">S353/H353</f>
        <v>-8.2472691970619974E-2</v>
      </c>
      <c r="U353" s="40">
        <f t="shared" ref="U353:U369" si="280">N353-I353</f>
        <v>0</v>
      </c>
      <c r="V353" s="21">
        <v>0</v>
      </c>
      <c r="W353" s="40">
        <f t="shared" ref="W353:W369" si="281">O353-J353</f>
        <v>0</v>
      </c>
      <c r="X353" s="21">
        <v>0</v>
      </c>
      <c r="Y353" s="40">
        <f t="shared" ref="Y353:Y369" si="282">P353-K353</f>
        <v>1.0772180699999936</v>
      </c>
      <c r="Z353" s="21">
        <v>1</v>
      </c>
      <c r="AA353" s="40">
        <f t="shared" ref="AA353:AA369" si="283">Q353-L353</f>
        <v>-5.6490867400000013</v>
      </c>
      <c r="AB353" s="21">
        <f t="shared" ref="AB353:AB369" si="284">AA353/L353</f>
        <v>-0.10190480616393845</v>
      </c>
      <c r="AC353" s="22" t="s">
        <v>34</v>
      </c>
      <c r="AK353" s="52"/>
      <c r="AL353" s="52"/>
    </row>
    <row r="354" spans="1:38" ht="31.5" x14ac:dyDescent="0.25">
      <c r="A354" s="53" t="s">
        <v>667</v>
      </c>
      <c r="B354" s="77" t="s">
        <v>670</v>
      </c>
      <c r="C354" s="56" t="s">
        <v>671</v>
      </c>
      <c r="D354" s="39">
        <v>18.994099949999999</v>
      </c>
      <c r="E354" s="55" t="s">
        <v>34</v>
      </c>
      <c r="F354" s="40">
        <v>18.19521555</v>
      </c>
      <c r="G354" s="62">
        <v>0.79888440000000038</v>
      </c>
      <c r="H354" s="40">
        <f t="shared" si="275"/>
        <v>0.79888439999999994</v>
      </c>
      <c r="I354" s="40">
        <v>0</v>
      </c>
      <c r="J354" s="40">
        <v>0</v>
      </c>
      <c r="K354" s="40">
        <v>0</v>
      </c>
      <c r="L354" s="40">
        <v>0.79888439999999994</v>
      </c>
      <c r="M354" s="40">
        <f t="shared" si="276"/>
        <v>0.79888440000000005</v>
      </c>
      <c r="N354" s="40">
        <v>0</v>
      </c>
      <c r="O354" s="40">
        <v>0</v>
      </c>
      <c r="P354" s="40">
        <v>0</v>
      </c>
      <c r="Q354" s="40">
        <v>0.79888440000000005</v>
      </c>
      <c r="R354" s="40">
        <f t="shared" si="277"/>
        <v>0</v>
      </c>
      <c r="S354" s="40">
        <f t="shared" si="278"/>
        <v>0</v>
      </c>
      <c r="T354" s="21">
        <f t="shared" si="279"/>
        <v>0</v>
      </c>
      <c r="U354" s="40">
        <f t="shared" si="280"/>
        <v>0</v>
      </c>
      <c r="V354" s="21">
        <v>0</v>
      </c>
      <c r="W354" s="40">
        <f t="shared" si="281"/>
        <v>0</v>
      </c>
      <c r="X354" s="21">
        <v>0</v>
      </c>
      <c r="Y354" s="40">
        <f t="shared" si="282"/>
        <v>0</v>
      </c>
      <c r="Z354" s="21">
        <v>0</v>
      </c>
      <c r="AA354" s="40">
        <f t="shared" si="283"/>
        <v>0</v>
      </c>
      <c r="AB354" s="21">
        <f t="shared" si="284"/>
        <v>0</v>
      </c>
      <c r="AC354" s="22" t="s">
        <v>34</v>
      </c>
      <c r="AK354" s="52"/>
      <c r="AL354" s="52"/>
    </row>
    <row r="355" spans="1:38" ht="31.5" x14ac:dyDescent="0.25">
      <c r="A355" s="53" t="s">
        <v>667</v>
      </c>
      <c r="B355" s="77" t="s">
        <v>672</v>
      </c>
      <c r="C355" s="56" t="s">
        <v>673</v>
      </c>
      <c r="D355" s="39">
        <v>28.799206819999998</v>
      </c>
      <c r="E355" s="55" t="s">
        <v>34</v>
      </c>
      <c r="F355" s="40">
        <v>28.89434606</v>
      </c>
      <c r="G355" s="62">
        <v>-9.5139240000001735E-2</v>
      </c>
      <c r="H355" s="40">
        <f t="shared" si="275"/>
        <v>-9.5139240000000028E-2</v>
      </c>
      <c r="I355" s="40">
        <v>0</v>
      </c>
      <c r="J355" s="40">
        <v>0</v>
      </c>
      <c r="K355" s="40">
        <v>-7.9282700000000039E-2</v>
      </c>
      <c r="L355" s="40">
        <v>-1.5856539999999988E-2</v>
      </c>
      <c r="M355" s="40">
        <f t="shared" si="276"/>
        <v>-9.5139240000000014E-2</v>
      </c>
      <c r="N355" s="40">
        <v>0</v>
      </c>
      <c r="O355" s="40">
        <v>0</v>
      </c>
      <c r="P355" s="40">
        <v>-7.9282700000000011E-2</v>
      </c>
      <c r="Q355" s="40">
        <v>-1.5856539999999999E-2</v>
      </c>
      <c r="R355" s="40">
        <f t="shared" si="277"/>
        <v>-1.7208456881689926E-15</v>
      </c>
      <c r="S355" s="40">
        <f t="shared" si="278"/>
        <v>0</v>
      </c>
      <c r="T355" s="21">
        <f t="shared" si="279"/>
        <v>0</v>
      </c>
      <c r="U355" s="40">
        <f t="shared" si="280"/>
        <v>0</v>
      </c>
      <c r="V355" s="21">
        <v>0</v>
      </c>
      <c r="W355" s="40">
        <f t="shared" si="281"/>
        <v>0</v>
      </c>
      <c r="X355" s="21">
        <v>0</v>
      </c>
      <c r="Y355" s="40">
        <f t="shared" si="282"/>
        <v>0</v>
      </c>
      <c r="Z355" s="21">
        <f t="shared" ref="Z355:Z368" si="285">Y355/K355</f>
        <v>0</v>
      </c>
      <c r="AA355" s="40">
        <f t="shared" si="283"/>
        <v>0</v>
      </c>
      <c r="AB355" s="21">
        <f t="shared" si="284"/>
        <v>0</v>
      </c>
      <c r="AC355" s="22" t="s">
        <v>34</v>
      </c>
      <c r="AK355" s="52"/>
      <c r="AL355" s="52"/>
    </row>
    <row r="356" spans="1:38" ht="47.25" x14ac:dyDescent="0.25">
      <c r="A356" s="53" t="s">
        <v>667</v>
      </c>
      <c r="B356" s="77" t="s">
        <v>674</v>
      </c>
      <c r="C356" s="56" t="s">
        <v>675</v>
      </c>
      <c r="D356" s="39">
        <v>12.56637622</v>
      </c>
      <c r="E356" s="55" t="s">
        <v>34</v>
      </c>
      <c r="F356" s="40">
        <v>11.139239610000001</v>
      </c>
      <c r="G356" s="62">
        <v>1.4271366099999998</v>
      </c>
      <c r="H356" s="40">
        <f t="shared" si="275"/>
        <v>1.42713661</v>
      </c>
      <c r="I356" s="40">
        <v>0</v>
      </c>
      <c r="J356" s="40">
        <v>0</v>
      </c>
      <c r="K356" s="40">
        <v>1.18928050833333</v>
      </c>
      <c r="L356" s="40">
        <v>0.23785610166667004</v>
      </c>
      <c r="M356" s="40">
        <f t="shared" si="276"/>
        <v>1.42713661</v>
      </c>
      <c r="N356" s="40">
        <v>0</v>
      </c>
      <c r="O356" s="40">
        <v>0</v>
      </c>
      <c r="P356" s="40">
        <v>1.1892805100000001</v>
      </c>
      <c r="Q356" s="40">
        <v>0.23785609999999996</v>
      </c>
      <c r="R356" s="40">
        <f t="shared" si="277"/>
        <v>0</v>
      </c>
      <c r="S356" s="40">
        <f t="shared" si="278"/>
        <v>0</v>
      </c>
      <c r="T356" s="21">
        <f t="shared" si="279"/>
        <v>0</v>
      </c>
      <c r="U356" s="40">
        <f t="shared" si="280"/>
        <v>0</v>
      </c>
      <c r="V356" s="21">
        <v>0</v>
      </c>
      <c r="W356" s="40">
        <f t="shared" si="281"/>
        <v>0</v>
      </c>
      <c r="X356" s="21">
        <v>0</v>
      </c>
      <c r="Y356" s="40">
        <f t="shared" si="282"/>
        <v>1.6666701352363589E-9</v>
      </c>
      <c r="Z356" s="21">
        <f t="shared" si="285"/>
        <v>1.4014104524188727E-9</v>
      </c>
      <c r="AA356" s="40">
        <f t="shared" si="283"/>
        <v>-1.6666700797252076E-9</v>
      </c>
      <c r="AB356" s="21">
        <f t="shared" si="284"/>
        <v>-7.0070520287130077E-9</v>
      </c>
      <c r="AC356" s="22" t="s">
        <v>34</v>
      </c>
      <c r="AK356" s="52"/>
      <c r="AL356" s="52"/>
    </row>
    <row r="357" spans="1:38" ht="47.25" x14ac:dyDescent="0.25">
      <c r="A357" s="53" t="s">
        <v>667</v>
      </c>
      <c r="B357" s="77" t="s">
        <v>676</v>
      </c>
      <c r="C357" s="56" t="s">
        <v>677</v>
      </c>
      <c r="D357" s="39">
        <v>6.0758153799999999</v>
      </c>
      <c r="E357" s="55" t="s">
        <v>34</v>
      </c>
      <c r="F357" s="40">
        <v>5.42124513</v>
      </c>
      <c r="G357" s="62">
        <v>0.65457024999999991</v>
      </c>
      <c r="H357" s="40">
        <f t="shared" si="275"/>
        <v>0.65457025000000002</v>
      </c>
      <c r="I357" s="40">
        <v>0</v>
      </c>
      <c r="J357" s="40">
        <v>0</v>
      </c>
      <c r="K357" s="40">
        <v>0.54547520833333296</v>
      </c>
      <c r="L357" s="40">
        <v>0.10909504166666706</v>
      </c>
      <c r="M357" s="40">
        <f t="shared" si="276"/>
        <v>0.65457025000000002</v>
      </c>
      <c r="N357" s="40">
        <v>0</v>
      </c>
      <c r="O357" s="40">
        <v>0</v>
      </c>
      <c r="P357" s="40">
        <v>0.54547520999999999</v>
      </c>
      <c r="Q357" s="40">
        <v>0.10909504000000005</v>
      </c>
      <c r="R357" s="40">
        <f t="shared" si="277"/>
        <v>0</v>
      </c>
      <c r="S357" s="40">
        <f t="shared" si="278"/>
        <v>0</v>
      </c>
      <c r="T357" s="21">
        <f t="shared" si="279"/>
        <v>0</v>
      </c>
      <c r="U357" s="40">
        <f t="shared" si="280"/>
        <v>0</v>
      </c>
      <c r="V357" s="21">
        <v>0</v>
      </c>
      <c r="W357" s="40">
        <f t="shared" si="281"/>
        <v>0</v>
      </c>
      <c r="X357" s="21">
        <v>0</v>
      </c>
      <c r="Y357" s="40">
        <f t="shared" si="282"/>
        <v>1.6666670266118899E-9</v>
      </c>
      <c r="Z357" s="21">
        <f t="shared" si="285"/>
        <v>3.0554404694290173E-9</v>
      </c>
      <c r="AA357" s="40">
        <f t="shared" si="283"/>
        <v>-1.6666670127341021E-9</v>
      </c>
      <c r="AB357" s="21">
        <f t="shared" si="284"/>
        <v>-1.5277202219936787E-8</v>
      </c>
      <c r="AC357" s="22" t="s">
        <v>34</v>
      </c>
      <c r="AK357" s="52"/>
      <c r="AL357" s="52"/>
    </row>
    <row r="358" spans="1:38" ht="47.25" x14ac:dyDescent="0.25">
      <c r="A358" s="53" t="s">
        <v>667</v>
      </c>
      <c r="B358" s="77" t="s">
        <v>678</v>
      </c>
      <c r="C358" s="56" t="s">
        <v>679</v>
      </c>
      <c r="D358" s="56">
        <v>53.747615654000001</v>
      </c>
      <c r="E358" s="55" t="s">
        <v>34</v>
      </c>
      <c r="F358" s="40">
        <v>38.526829480000011</v>
      </c>
      <c r="G358" s="62">
        <v>15.22078617399999</v>
      </c>
      <c r="H358" s="40">
        <f t="shared" si="275"/>
        <v>15.220786173999992</v>
      </c>
      <c r="I358" s="40">
        <v>0</v>
      </c>
      <c r="J358" s="40">
        <v>0</v>
      </c>
      <c r="K358" s="40">
        <v>12.683988478333299</v>
      </c>
      <c r="L358" s="40">
        <v>2.5367976956666922</v>
      </c>
      <c r="M358" s="40">
        <f t="shared" si="276"/>
        <v>10.76184202</v>
      </c>
      <c r="N358" s="40">
        <v>0</v>
      </c>
      <c r="O358" s="40">
        <v>0</v>
      </c>
      <c r="P358" s="40">
        <v>8.9787510699999995</v>
      </c>
      <c r="Q358" s="40">
        <v>1.7830909499999998</v>
      </c>
      <c r="R358" s="40">
        <f t="shared" si="277"/>
        <v>4.4589441539999903</v>
      </c>
      <c r="S358" s="40">
        <f t="shared" si="278"/>
        <v>-4.4589441539999921</v>
      </c>
      <c r="T358" s="21">
        <f t="shared" si="279"/>
        <v>-0.29295097526675196</v>
      </c>
      <c r="U358" s="40">
        <f t="shared" si="280"/>
        <v>0</v>
      </c>
      <c r="V358" s="21">
        <v>0</v>
      </c>
      <c r="W358" s="40">
        <f t="shared" si="281"/>
        <v>0</v>
      </c>
      <c r="X358" s="21">
        <v>0</v>
      </c>
      <c r="Y358" s="40">
        <f t="shared" si="282"/>
        <v>-3.7052374083333</v>
      </c>
      <c r="Z358" s="21">
        <f t="shared" si="285"/>
        <v>-0.29211926632246321</v>
      </c>
      <c r="AA358" s="40">
        <f t="shared" si="283"/>
        <v>-0.75370674566669238</v>
      </c>
      <c r="AB358" s="21">
        <f t="shared" si="284"/>
        <v>-0.2971095199881959</v>
      </c>
      <c r="AC358" s="22" t="s">
        <v>34</v>
      </c>
      <c r="AK358" s="52"/>
      <c r="AL358" s="52"/>
    </row>
    <row r="359" spans="1:38" ht="31.5" x14ac:dyDescent="0.25">
      <c r="A359" s="53" t="s">
        <v>667</v>
      </c>
      <c r="B359" s="77" t="s">
        <v>680</v>
      </c>
      <c r="C359" s="56" t="s">
        <v>681</v>
      </c>
      <c r="D359" s="56">
        <v>7.8674049399999992</v>
      </c>
      <c r="E359" s="55" t="s">
        <v>34</v>
      </c>
      <c r="F359" s="40">
        <v>0.34980525999999995</v>
      </c>
      <c r="G359" s="62">
        <v>7.5175996799999991</v>
      </c>
      <c r="H359" s="40">
        <f t="shared" si="275"/>
        <v>7.5175996799999991</v>
      </c>
      <c r="I359" s="40">
        <v>0</v>
      </c>
      <c r="J359" s="40">
        <v>0</v>
      </c>
      <c r="K359" s="40">
        <v>6.2646664000000003</v>
      </c>
      <c r="L359" s="40">
        <v>1.2529332799999988</v>
      </c>
      <c r="M359" s="40">
        <f t="shared" si="276"/>
        <v>7.6555716100000009</v>
      </c>
      <c r="N359" s="40">
        <v>0</v>
      </c>
      <c r="O359" s="40">
        <v>0</v>
      </c>
      <c r="P359" s="40">
        <v>6.38706</v>
      </c>
      <c r="Q359" s="40">
        <v>1.2685116100000005</v>
      </c>
      <c r="R359" s="40">
        <f t="shared" si="277"/>
        <v>-0.13797193000000174</v>
      </c>
      <c r="S359" s="40">
        <f t="shared" si="278"/>
        <v>0.13797193000000174</v>
      </c>
      <c r="T359" s="21">
        <f t="shared" si="279"/>
        <v>1.8353189298848348E-2</v>
      </c>
      <c r="U359" s="40">
        <f t="shared" si="280"/>
        <v>0</v>
      </c>
      <c r="V359" s="21">
        <v>0</v>
      </c>
      <c r="W359" s="40">
        <f t="shared" si="281"/>
        <v>0</v>
      </c>
      <c r="X359" s="21">
        <v>0</v>
      </c>
      <c r="Y359" s="40">
        <f t="shared" si="282"/>
        <v>0.12239359999999966</v>
      </c>
      <c r="Z359" s="21">
        <f t="shared" si="285"/>
        <v>1.9537129702548832E-2</v>
      </c>
      <c r="AA359" s="40">
        <f t="shared" si="283"/>
        <v>1.5578330000001639E-2</v>
      </c>
      <c r="AB359" s="21">
        <f t="shared" si="284"/>
        <v>1.243348728034557E-2</v>
      </c>
      <c r="AC359" s="22" t="s">
        <v>682</v>
      </c>
      <c r="AK359" s="52"/>
      <c r="AL359" s="52"/>
    </row>
    <row r="360" spans="1:38" ht="47.25" x14ac:dyDescent="0.25">
      <c r="A360" s="53" t="s">
        <v>667</v>
      </c>
      <c r="B360" s="77" t="s">
        <v>683</v>
      </c>
      <c r="C360" s="56" t="s">
        <v>684</v>
      </c>
      <c r="D360" s="56">
        <v>32.009668719999993</v>
      </c>
      <c r="E360" s="55" t="s">
        <v>34</v>
      </c>
      <c r="F360" s="40">
        <v>30.030784509999997</v>
      </c>
      <c r="G360" s="62">
        <v>1.9788842099999968</v>
      </c>
      <c r="H360" s="40">
        <f t="shared" si="275"/>
        <v>1.9788842099999999</v>
      </c>
      <c r="I360" s="40">
        <v>0</v>
      </c>
      <c r="J360" s="40">
        <v>0</v>
      </c>
      <c r="K360" s="40">
        <v>1.6490701750000001</v>
      </c>
      <c r="L360" s="40">
        <v>0.32981403499999984</v>
      </c>
      <c r="M360" s="40">
        <f t="shared" si="276"/>
        <v>1.9788842099999999</v>
      </c>
      <c r="N360" s="40">
        <v>0</v>
      </c>
      <c r="O360" s="40">
        <v>0</v>
      </c>
      <c r="P360" s="40">
        <v>1.6490701799999998</v>
      </c>
      <c r="Q360" s="40">
        <v>0.32981402999999998</v>
      </c>
      <c r="R360" s="40">
        <f t="shared" si="277"/>
        <v>-3.1086244689504383E-15</v>
      </c>
      <c r="S360" s="40">
        <f t="shared" si="278"/>
        <v>0</v>
      </c>
      <c r="T360" s="21">
        <f t="shared" si="279"/>
        <v>0</v>
      </c>
      <c r="U360" s="40">
        <f t="shared" si="280"/>
        <v>0</v>
      </c>
      <c r="V360" s="21">
        <v>0</v>
      </c>
      <c r="W360" s="40">
        <f t="shared" si="281"/>
        <v>0</v>
      </c>
      <c r="X360" s="21">
        <v>0</v>
      </c>
      <c r="Y360" s="40">
        <f t="shared" si="282"/>
        <v>4.9999997475680402E-9</v>
      </c>
      <c r="Z360" s="21">
        <f t="shared" si="285"/>
        <v>3.0320115076776764E-9</v>
      </c>
      <c r="AA360" s="40">
        <f t="shared" si="283"/>
        <v>-4.9999998585903427E-9</v>
      </c>
      <c r="AB360" s="21">
        <f t="shared" si="284"/>
        <v>-1.5160057875009307E-8</v>
      </c>
      <c r="AC360" s="22" t="s">
        <v>34</v>
      </c>
      <c r="AK360" s="52"/>
      <c r="AL360" s="52"/>
    </row>
    <row r="361" spans="1:38" ht="31.5" x14ac:dyDescent="0.25">
      <c r="A361" s="63" t="s">
        <v>667</v>
      </c>
      <c r="B361" s="77" t="s">
        <v>685</v>
      </c>
      <c r="C361" s="54" t="s">
        <v>686</v>
      </c>
      <c r="D361" s="56">
        <v>24.850042500000001</v>
      </c>
      <c r="E361" s="55" t="s">
        <v>34</v>
      </c>
      <c r="F361" s="40">
        <v>21.183997269999999</v>
      </c>
      <c r="G361" s="62">
        <v>3.6660452300000017</v>
      </c>
      <c r="H361" s="40">
        <f t="shared" si="275"/>
        <v>3.6660452300000004</v>
      </c>
      <c r="I361" s="40">
        <v>0</v>
      </c>
      <c r="J361" s="40">
        <v>0</v>
      </c>
      <c r="K361" s="40">
        <v>3.0550376916666702</v>
      </c>
      <c r="L361" s="40">
        <v>0.61100753833333021</v>
      </c>
      <c r="M361" s="40">
        <f t="shared" si="276"/>
        <v>3.6660452300000004</v>
      </c>
      <c r="N361" s="40">
        <v>0</v>
      </c>
      <c r="O361" s="40">
        <v>0</v>
      </c>
      <c r="P361" s="40">
        <v>3.0550376900000003</v>
      </c>
      <c r="Q361" s="40">
        <v>0.61100754000000002</v>
      </c>
      <c r="R361" s="40">
        <f t="shared" si="277"/>
        <v>0</v>
      </c>
      <c r="S361" s="40">
        <f t="shared" si="278"/>
        <v>0</v>
      </c>
      <c r="T361" s="21">
        <f t="shared" si="279"/>
        <v>0</v>
      </c>
      <c r="U361" s="40">
        <f t="shared" si="280"/>
        <v>0</v>
      </c>
      <c r="V361" s="21">
        <v>0</v>
      </c>
      <c r="W361" s="40">
        <f t="shared" si="281"/>
        <v>0</v>
      </c>
      <c r="X361" s="21">
        <v>0</v>
      </c>
      <c r="Y361" s="40">
        <f t="shared" si="282"/>
        <v>-1.6666699131917539E-9</v>
      </c>
      <c r="Z361" s="21">
        <f t="shared" si="285"/>
        <v>-5.4554806892824465E-10</v>
      </c>
      <c r="AA361" s="40">
        <f t="shared" si="283"/>
        <v>1.6666698021694515E-9</v>
      </c>
      <c r="AB361" s="21">
        <f t="shared" si="284"/>
        <v>2.7277401629375862E-9</v>
      </c>
      <c r="AC361" s="22" t="s">
        <v>34</v>
      </c>
      <c r="AK361" s="52"/>
      <c r="AL361" s="52"/>
    </row>
    <row r="362" spans="1:38" ht="63" x14ac:dyDescent="0.25">
      <c r="A362" s="63" t="s">
        <v>667</v>
      </c>
      <c r="B362" s="77" t="s">
        <v>687</v>
      </c>
      <c r="C362" s="54" t="s">
        <v>688</v>
      </c>
      <c r="D362" s="56">
        <v>28.057795667999997</v>
      </c>
      <c r="E362" s="55" t="s">
        <v>34</v>
      </c>
      <c r="F362" s="40">
        <v>17.856342479999999</v>
      </c>
      <c r="G362" s="62">
        <v>10.201453187999999</v>
      </c>
      <c r="H362" s="40">
        <f t="shared" si="275"/>
        <v>10.201453188</v>
      </c>
      <c r="I362" s="40">
        <v>0</v>
      </c>
      <c r="J362" s="40">
        <v>0</v>
      </c>
      <c r="K362" s="40">
        <v>8.5012109900000006</v>
      </c>
      <c r="L362" s="40">
        <v>1.7002421979999998</v>
      </c>
      <c r="M362" s="40">
        <f t="shared" si="276"/>
        <v>12.93394679</v>
      </c>
      <c r="N362" s="40">
        <v>0</v>
      </c>
      <c r="O362" s="40">
        <v>0</v>
      </c>
      <c r="P362" s="40">
        <v>10.790722199999998</v>
      </c>
      <c r="Q362" s="40">
        <v>2.1432245900000018</v>
      </c>
      <c r="R362" s="40">
        <f t="shared" si="277"/>
        <v>-2.7324936020000017</v>
      </c>
      <c r="S362" s="40">
        <f t="shared" si="278"/>
        <v>2.7324936019999999</v>
      </c>
      <c r="T362" s="21">
        <f t="shared" si="279"/>
        <v>0.26785336869596582</v>
      </c>
      <c r="U362" s="40">
        <f t="shared" si="280"/>
        <v>0</v>
      </c>
      <c r="V362" s="21">
        <v>0</v>
      </c>
      <c r="W362" s="40">
        <f t="shared" si="281"/>
        <v>0</v>
      </c>
      <c r="X362" s="21">
        <v>0</v>
      </c>
      <c r="Y362" s="40">
        <f t="shared" si="282"/>
        <v>2.289511209999997</v>
      </c>
      <c r="Z362" s="21">
        <f t="shared" si="285"/>
        <v>0.2693158907234694</v>
      </c>
      <c r="AA362" s="40">
        <f t="shared" si="283"/>
        <v>0.442982392000002</v>
      </c>
      <c r="AB362" s="21">
        <f t="shared" si="284"/>
        <v>0.26054075855844749</v>
      </c>
      <c r="AC362" s="22" t="s">
        <v>689</v>
      </c>
      <c r="AK362" s="52"/>
      <c r="AL362" s="52"/>
    </row>
    <row r="363" spans="1:38" ht="63" x14ac:dyDescent="0.25">
      <c r="A363" s="63" t="s">
        <v>667</v>
      </c>
      <c r="B363" s="77" t="s">
        <v>690</v>
      </c>
      <c r="C363" s="54" t="s">
        <v>691</v>
      </c>
      <c r="D363" s="56">
        <v>7.6824959999999995</v>
      </c>
      <c r="E363" s="55" t="s">
        <v>34</v>
      </c>
      <c r="F363" s="40">
        <v>0</v>
      </c>
      <c r="G363" s="62">
        <v>7.6824959999999995</v>
      </c>
      <c r="H363" s="40">
        <f t="shared" si="275"/>
        <v>6.9232500000000003</v>
      </c>
      <c r="I363" s="40">
        <v>0</v>
      </c>
      <c r="J363" s="40">
        <v>0</v>
      </c>
      <c r="K363" s="40">
        <v>0</v>
      </c>
      <c r="L363" s="40">
        <v>6.9232500000000003</v>
      </c>
      <c r="M363" s="40">
        <f t="shared" si="276"/>
        <v>8.9252896400000008</v>
      </c>
      <c r="N363" s="40">
        <v>0</v>
      </c>
      <c r="O363" s="40">
        <v>0</v>
      </c>
      <c r="P363" s="40">
        <v>0.34037932000000026</v>
      </c>
      <c r="Q363" s="40">
        <v>8.5849103200000005</v>
      </c>
      <c r="R363" s="40">
        <f t="shared" si="277"/>
        <v>-1.2427936400000013</v>
      </c>
      <c r="S363" s="40">
        <f t="shared" si="278"/>
        <v>2.0020396400000005</v>
      </c>
      <c r="T363" s="21">
        <f t="shared" si="279"/>
        <v>0.2891762741487019</v>
      </c>
      <c r="U363" s="40">
        <f t="shared" si="280"/>
        <v>0</v>
      </c>
      <c r="V363" s="21">
        <v>0</v>
      </c>
      <c r="W363" s="40">
        <f t="shared" si="281"/>
        <v>0</v>
      </c>
      <c r="X363" s="21">
        <v>0</v>
      </c>
      <c r="Y363" s="40">
        <f t="shared" si="282"/>
        <v>0.34037932000000026</v>
      </c>
      <c r="Z363" s="21">
        <v>1</v>
      </c>
      <c r="AA363" s="40">
        <f t="shared" si="283"/>
        <v>1.6616603200000002</v>
      </c>
      <c r="AB363" s="21">
        <f t="shared" si="284"/>
        <v>0.24001160148774059</v>
      </c>
      <c r="AC363" s="22" t="s">
        <v>692</v>
      </c>
      <c r="AK363" s="52"/>
      <c r="AL363" s="52"/>
    </row>
    <row r="364" spans="1:38" ht="31.5" x14ac:dyDescent="0.25">
      <c r="A364" s="63" t="s">
        <v>667</v>
      </c>
      <c r="B364" s="77" t="s">
        <v>693</v>
      </c>
      <c r="C364" s="54" t="s">
        <v>694</v>
      </c>
      <c r="D364" s="56">
        <v>33.206824009999998</v>
      </c>
      <c r="E364" s="55" t="s">
        <v>34</v>
      </c>
      <c r="F364" s="40">
        <v>31.916408159999996</v>
      </c>
      <c r="G364" s="62">
        <v>1.2904158500000023</v>
      </c>
      <c r="H364" s="40">
        <f t="shared" si="275"/>
        <v>1.29041585</v>
      </c>
      <c r="I364" s="40">
        <v>0</v>
      </c>
      <c r="J364" s="40">
        <v>0</v>
      </c>
      <c r="K364" s="40">
        <v>1.0753465416666668</v>
      </c>
      <c r="L364" s="40">
        <v>0.21506930833333326</v>
      </c>
      <c r="M364" s="40">
        <f t="shared" si="276"/>
        <v>1.2904158500000003</v>
      </c>
      <c r="N364" s="40">
        <v>0</v>
      </c>
      <c r="O364" s="40">
        <v>0</v>
      </c>
      <c r="P364" s="40">
        <v>1.0753465499999999</v>
      </c>
      <c r="Q364" s="40">
        <v>0.21506930000000035</v>
      </c>
      <c r="R364" s="40">
        <f t="shared" si="277"/>
        <v>1.9984014443252818E-15</v>
      </c>
      <c r="S364" s="40">
        <f t="shared" si="278"/>
        <v>0</v>
      </c>
      <c r="T364" s="21">
        <f t="shared" si="279"/>
        <v>0</v>
      </c>
      <c r="U364" s="40">
        <f t="shared" si="280"/>
        <v>0</v>
      </c>
      <c r="V364" s="21">
        <v>0</v>
      </c>
      <c r="W364" s="40">
        <f t="shared" si="281"/>
        <v>0</v>
      </c>
      <c r="X364" s="21">
        <v>0</v>
      </c>
      <c r="Y364" s="40">
        <f t="shared" si="282"/>
        <v>8.3333331346580053E-9</v>
      </c>
      <c r="Z364" s="21">
        <f t="shared" si="285"/>
        <v>7.7494396566731613E-9</v>
      </c>
      <c r="AA364" s="40">
        <f t="shared" si="283"/>
        <v>-8.3333329126134004E-9</v>
      </c>
      <c r="AB364" s="21">
        <f t="shared" si="284"/>
        <v>-3.8747197250933037E-8</v>
      </c>
      <c r="AC364" s="22" t="s">
        <v>34</v>
      </c>
      <c r="AK364" s="52"/>
      <c r="AL364" s="52"/>
    </row>
    <row r="365" spans="1:38" ht="47.25" x14ac:dyDescent="0.25">
      <c r="A365" s="63" t="s">
        <v>667</v>
      </c>
      <c r="B365" s="77" t="s">
        <v>695</v>
      </c>
      <c r="C365" s="54" t="s">
        <v>696</v>
      </c>
      <c r="D365" s="56">
        <v>16.469018609999999</v>
      </c>
      <c r="E365" s="55" t="s">
        <v>34</v>
      </c>
      <c r="F365" s="40">
        <v>14.91856941</v>
      </c>
      <c r="G365" s="62">
        <v>1.5504491999999992</v>
      </c>
      <c r="H365" s="40">
        <f t="shared" si="275"/>
        <v>1.5504492000000001</v>
      </c>
      <c r="I365" s="40">
        <v>0</v>
      </c>
      <c r="J365" s="40">
        <v>0</v>
      </c>
      <c r="K365" s="40">
        <v>1.2920410000000002</v>
      </c>
      <c r="L365" s="40">
        <v>0.25840819999999987</v>
      </c>
      <c r="M365" s="40">
        <f t="shared" si="276"/>
        <v>1.5504492000000001</v>
      </c>
      <c r="N365" s="40">
        <v>0</v>
      </c>
      <c r="O365" s="40">
        <v>0</v>
      </c>
      <c r="P365" s="40">
        <v>1.292041</v>
      </c>
      <c r="Q365" s="40">
        <v>0.25840820000000009</v>
      </c>
      <c r="R365" s="40">
        <f t="shared" si="277"/>
        <v>0</v>
      </c>
      <c r="S365" s="40">
        <f t="shared" si="278"/>
        <v>0</v>
      </c>
      <c r="T365" s="21">
        <f t="shared" si="279"/>
        <v>0</v>
      </c>
      <c r="U365" s="40">
        <f t="shared" si="280"/>
        <v>0</v>
      </c>
      <c r="V365" s="21">
        <v>0</v>
      </c>
      <c r="W365" s="40">
        <f t="shared" si="281"/>
        <v>0</v>
      </c>
      <c r="X365" s="21">
        <v>0</v>
      </c>
      <c r="Y365" s="40">
        <f t="shared" si="282"/>
        <v>0</v>
      </c>
      <c r="Z365" s="21">
        <f t="shared" si="285"/>
        <v>0</v>
      </c>
      <c r="AA365" s="40">
        <f t="shared" si="283"/>
        <v>0</v>
      </c>
      <c r="AB365" s="21">
        <f t="shared" si="284"/>
        <v>0</v>
      </c>
      <c r="AC365" s="22" t="s">
        <v>34</v>
      </c>
      <c r="AK365" s="52"/>
      <c r="AL365" s="52"/>
    </row>
    <row r="366" spans="1:38" ht="63" x14ac:dyDescent="0.25">
      <c r="A366" s="63" t="s">
        <v>667</v>
      </c>
      <c r="B366" s="77" t="s">
        <v>697</v>
      </c>
      <c r="C366" s="54" t="s">
        <v>698</v>
      </c>
      <c r="D366" s="56">
        <v>25.839459600000001</v>
      </c>
      <c r="E366" s="55" t="s">
        <v>34</v>
      </c>
      <c r="F366" s="40">
        <v>0</v>
      </c>
      <c r="G366" s="62">
        <v>25.839459600000001</v>
      </c>
      <c r="H366" s="40">
        <f t="shared" si="275"/>
        <v>25.839459600000001</v>
      </c>
      <c r="I366" s="40">
        <v>0</v>
      </c>
      <c r="J366" s="40">
        <v>0</v>
      </c>
      <c r="K366" s="40">
        <v>21.532883000000002</v>
      </c>
      <c r="L366" s="40">
        <v>4.3065765999999996</v>
      </c>
      <c r="M366" s="40">
        <f t="shared" si="276"/>
        <v>0.09</v>
      </c>
      <c r="N366" s="40">
        <v>0</v>
      </c>
      <c r="O366" s="40">
        <v>0</v>
      </c>
      <c r="P366" s="40">
        <v>0.09</v>
      </c>
      <c r="Q366" s="40">
        <v>0</v>
      </c>
      <c r="R366" s="40">
        <f t="shared" si="277"/>
        <v>25.749459600000002</v>
      </c>
      <c r="S366" s="40">
        <f t="shared" si="278"/>
        <v>-25.749459600000002</v>
      </c>
      <c r="T366" s="21">
        <f t="shared" si="279"/>
        <v>-0.99651695502176829</v>
      </c>
      <c r="U366" s="40">
        <f t="shared" si="280"/>
        <v>0</v>
      </c>
      <c r="V366" s="21">
        <v>0</v>
      </c>
      <c r="W366" s="40">
        <f t="shared" si="281"/>
        <v>0</v>
      </c>
      <c r="X366" s="21">
        <v>0</v>
      </c>
      <c r="Y366" s="40">
        <f t="shared" si="282"/>
        <v>-21.442883000000002</v>
      </c>
      <c r="Z366" s="21">
        <f t="shared" si="285"/>
        <v>-0.99582034602612202</v>
      </c>
      <c r="AA366" s="40">
        <f t="shared" si="283"/>
        <v>-4.3065765999999996</v>
      </c>
      <c r="AB366" s="21">
        <f t="shared" si="284"/>
        <v>-1</v>
      </c>
      <c r="AC366" s="22" t="s">
        <v>34</v>
      </c>
      <c r="AK366" s="52"/>
      <c r="AL366" s="52"/>
    </row>
    <row r="367" spans="1:38" ht="47.25" x14ac:dyDescent="0.25">
      <c r="A367" s="53" t="s">
        <v>667</v>
      </c>
      <c r="B367" s="77" t="s">
        <v>699</v>
      </c>
      <c r="C367" s="56" t="s">
        <v>700</v>
      </c>
      <c r="D367" s="39">
        <v>60.522072000000001</v>
      </c>
      <c r="E367" s="55" t="s">
        <v>34</v>
      </c>
      <c r="F367" s="40">
        <v>0</v>
      </c>
      <c r="G367" s="62">
        <v>60.522072000000001</v>
      </c>
      <c r="H367" s="40">
        <f t="shared" si="275"/>
        <v>60.522072000000001</v>
      </c>
      <c r="I367" s="40">
        <v>0</v>
      </c>
      <c r="J367" s="40">
        <v>0</v>
      </c>
      <c r="K367" s="40">
        <v>50.43506</v>
      </c>
      <c r="L367" s="40">
        <v>10.087012000000001</v>
      </c>
      <c r="M367" s="40">
        <f t="shared" si="276"/>
        <v>0.09</v>
      </c>
      <c r="N367" s="40">
        <v>0</v>
      </c>
      <c r="O367" s="40">
        <v>0</v>
      </c>
      <c r="P367" s="40">
        <v>0.09</v>
      </c>
      <c r="Q367" s="40">
        <v>0</v>
      </c>
      <c r="R367" s="40">
        <f t="shared" si="277"/>
        <v>60.432071999999998</v>
      </c>
      <c r="S367" s="40">
        <f t="shared" si="278"/>
        <v>-60.432071999999998</v>
      </c>
      <c r="T367" s="21">
        <f t="shared" si="279"/>
        <v>-0.99851293921331707</v>
      </c>
      <c r="U367" s="40">
        <f t="shared" si="280"/>
        <v>0</v>
      </c>
      <c r="V367" s="21">
        <v>0</v>
      </c>
      <c r="W367" s="40">
        <f t="shared" si="281"/>
        <v>0</v>
      </c>
      <c r="X367" s="21">
        <v>0</v>
      </c>
      <c r="Y367" s="40">
        <f t="shared" si="282"/>
        <v>-50.345059999999997</v>
      </c>
      <c r="Z367" s="21">
        <f t="shared" si="285"/>
        <v>-0.99821552705598049</v>
      </c>
      <c r="AA367" s="40">
        <f t="shared" si="283"/>
        <v>-10.087012000000001</v>
      </c>
      <c r="AB367" s="21">
        <f t="shared" si="284"/>
        <v>-1</v>
      </c>
      <c r="AC367" s="22" t="s">
        <v>34</v>
      </c>
      <c r="AK367" s="52"/>
      <c r="AL367" s="52"/>
    </row>
    <row r="368" spans="1:38" ht="47.25" x14ac:dyDescent="0.25">
      <c r="A368" s="53" t="s">
        <v>667</v>
      </c>
      <c r="B368" s="77" t="s">
        <v>701</v>
      </c>
      <c r="C368" s="56" t="s">
        <v>702</v>
      </c>
      <c r="D368" s="39">
        <v>38.547169199999999</v>
      </c>
      <c r="E368" s="55" t="s">
        <v>34</v>
      </c>
      <c r="F368" s="40">
        <v>0</v>
      </c>
      <c r="G368" s="62">
        <v>38.547169199999999</v>
      </c>
      <c r="H368" s="40">
        <f t="shared" si="275"/>
        <v>38.547169199999999</v>
      </c>
      <c r="I368" s="40">
        <v>0</v>
      </c>
      <c r="J368" s="40">
        <v>0</v>
      </c>
      <c r="K368" s="40">
        <v>32.122641000000002</v>
      </c>
      <c r="L368" s="40">
        <v>6.4245281999999975</v>
      </c>
      <c r="M368" s="40">
        <f t="shared" si="276"/>
        <v>0.09</v>
      </c>
      <c r="N368" s="40">
        <v>0</v>
      </c>
      <c r="O368" s="40">
        <v>0</v>
      </c>
      <c r="P368" s="40">
        <v>0.09</v>
      </c>
      <c r="Q368" s="40">
        <v>0</v>
      </c>
      <c r="R368" s="40">
        <f t="shared" si="277"/>
        <v>38.457169199999996</v>
      </c>
      <c r="S368" s="40">
        <f t="shared" si="278"/>
        <v>-38.457169199999996</v>
      </c>
      <c r="T368" s="21">
        <f t="shared" si="279"/>
        <v>-0.99766519820085764</v>
      </c>
      <c r="U368" s="40">
        <f t="shared" si="280"/>
        <v>0</v>
      </c>
      <c r="V368" s="21">
        <v>0</v>
      </c>
      <c r="W368" s="40">
        <f t="shared" si="281"/>
        <v>0</v>
      </c>
      <c r="X368" s="21">
        <v>0</v>
      </c>
      <c r="Y368" s="40">
        <f t="shared" si="282"/>
        <v>-32.032640999999998</v>
      </c>
      <c r="Z368" s="21">
        <f t="shared" si="285"/>
        <v>-0.99719823784102923</v>
      </c>
      <c r="AA368" s="40">
        <f t="shared" si="283"/>
        <v>-6.4245281999999975</v>
      </c>
      <c r="AB368" s="21">
        <f t="shared" si="284"/>
        <v>-1</v>
      </c>
      <c r="AC368" s="22" t="s">
        <v>34</v>
      </c>
      <c r="AK368" s="52"/>
      <c r="AL368" s="52"/>
    </row>
    <row r="369" spans="1:38" ht="47.25" x14ac:dyDescent="0.25">
      <c r="A369" s="53" t="s">
        <v>667</v>
      </c>
      <c r="B369" s="77" t="s">
        <v>703</v>
      </c>
      <c r="C369" s="56" t="s">
        <v>704</v>
      </c>
      <c r="D369" s="39">
        <v>13.071251999999998</v>
      </c>
      <c r="E369" s="55" t="s">
        <v>34</v>
      </c>
      <c r="F369" s="40">
        <v>0</v>
      </c>
      <c r="G369" s="62">
        <v>13.071251999999998</v>
      </c>
      <c r="H369" s="40">
        <f t="shared" si="275"/>
        <v>11.773129999999998</v>
      </c>
      <c r="I369" s="40">
        <v>0</v>
      </c>
      <c r="J369" s="40">
        <v>0</v>
      </c>
      <c r="K369" s="40">
        <v>0</v>
      </c>
      <c r="L369" s="40">
        <v>11.773129999999998</v>
      </c>
      <c r="M369" s="40">
        <f t="shared" si="276"/>
        <v>11.066520320000002</v>
      </c>
      <c r="N369" s="40">
        <v>0</v>
      </c>
      <c r="O369" s="40">
        <v>0</v>
      </c>
      <c r="P369" s="40">
        <v>7.6118800000001485E-2</v>
      </c>
      <c r="Q369" s="40">
        <v>10.990401520000001</v>
      </c>
      <c r="R369" s="40">
        <f t="shared" si="277"/>
        <v>2.0047316799999955</v>
      </c>
      <c r="S369" s="40">
        <f t="shared" si="278"/>
        <v>-0.70660967999999613</v>
      </c>
      <c r="T369" s="21">
        <f t="shared" si="279"/>
        <v>-6.0018846305102909E-2</v>
      </c>
      <c r="U369" s="40">
        <f t="shared" si="280"/>
        <v>0</v>
      </c>
      <c r="V369" s="21">
        <v>0</v>
      </c>
      <c r="W369" s="40">
        <f t="shared" si="281"/>
        <v>0</v>
      </c>
      <c r="X369" s="21">
        <v>0</v>
      </c>
      <c r="Y369" s="40">
        <f t="shared" si="282"/>
        <v>7.6118800000001485E-2</v>
      </c>
      <c r="Z369" s="21">
        <v>1</v>
      </c>
      <c r="AA369" s="40">
        <f t="shared" si="283"/>
        <v>-0.78272847999999762</v>
      </c>
      <c r="AB369" s="21">
        <f t="shared" si="284"/>
        <v>-6.6484314706454245E-2</v>
      </c>
      <c r="AC369" s="22" t="s">
        <v>34</v>
      </c>
      <c r="AK369" s="52"/>
      <c r="AL369" s="52"/>
    </row>
    <row r="370" spans="1:38" ht="47.25" x14ac:dyDescent="0.25">
      <c r="A370" s="53" t="s">
        <v>667</v>
      </c>
      <c r="B370" s="77" t="s">
        <v>705</v>
      </c>
      <c r="C370" s="40" t="s">
        <v>706</v>
      </c>
      <c r="D370" s="56" t="s">
        <v>34</v>
      </c>
      <c r="E370" s="55" t="s">
        <v>34</v>
      </c>
      <c r="F370" s="40" t="s">
        <v>34</v>
      </c>
      <c r="G370" s="62" t="s">
        <v>34</v>
      </c>
      <c r="H370" s="40" t="s">
        <v>34</v>
      </c>
      <c r="I370" s="40" t="s">
        <v>34</v>
      </c>
      <c r="J370" s="40" t="s">
        <v>34</v>
      </c>
      <c r="K370" s="40" t="s">
        <v>34</v>
      </c>
      <c r="L370" s="40" t="s">
        <v>34</v>
      </c>
      <c r="M370" s="40">
        <f t="shared" si="276"/>
        <v>0.15234359</v>
      </c>
      <c r="N370" s="40">
        <v>0</v>
      </c>
      <c r="O370" s="40">
        <v>0</v>
      </c>
      <c r="P370" s="40">
        <v>0</v>
      </c>
      <c r="Q370" s="40">
        <v>0.15234359</v>
      </c>
      <c r="R370" s="40" t="s">
        <v>34</v>
      </c>
      <c r="S370" s="40" t="s">
        <v>34</v>
      </c>
      <c r="T370" s="21" t="s">
        <v>34</v>
      </c>
      <c r="U370" s="40" t="s">
        <v>34</v>
      </c>
      <c r="V370" s="21" t="s">
        <v>34</v>
      </c>
      <c r="W370" s="40" t="s">
        <v>34</v>
      </c>
      <c r="X370" s="21" t="s">
        <v>34</v>
      </c>
      <c r="Y370" s="40" t="s">
        <v>34</v>
      </c>
      <c r="Z370" s="21" t="s">
        <v>34</v>
      </c>
      <c r="AA370" s="40" t="s">
        <v>34</v>
      </c>
      <c r="AB370" s="21" t="s">
        <v>34</v>
      </c>
      <c r="AC370" s="22" t="s">
        <v>661</v>
      </c>
      <c r="AK370" s="52"/>
      <c r="AL370" s="52"/>
    </row>
    <row r="371" spans="1:38" ht="31.5" x14ac:dyDescent="0.25">
      <c r="A371" s="12" t="s">
        <v>707</v>
      </c>
      <c r="B371" s="9" t="s">
        <v>89</v>
      </c>
      <c r="C371" s="13" t="s">
        <v>33</v>
      </c>
      <c r="D371" s="38">
        <v>0</v>
      </c>
      <c r="E371" s="24" t="s">
        <v>34</v>
      </c>
      <c r="F371" s="28">
        <v>0</v>
      </c>
      <c r="G371" s="38">
        <v>0</v>
      </c>
      <c r="H371" s="28">
        <v>0</v>
      </c>
      <c r="I371" s="28">
        <v>0</v>
      </c>
      <c r="J371" s="28">
        <v>0</v>
      </c>
      <c r="K371" s="28">
        <v>0</v>
      </c>
      <c r="L371" s="28">
        <v>0</v>
      </c>
      <c r="M371" s="28">
        <v>0</v>
      </c>
      <c r="N371" s="28">
        <v>0</v>
      </c>
      <c r="O371" s="28">
        <v>0</v>
      </c>
      <c r="P371" s="28">
        <v>0</v>
      </c>
      <c r="Q371" s="28">
        <v>0</v>
      </c>
      <c r="R371" s="28">
        <v>0</v>
      </c>
      <c r="S371" s="28">
        <v>0</v>
      </c>
      <c r="T371" s="15">
        <v>0</v>
      </c>
      <c r="U371" s="28">
        <v>0</v>
      </c>
      <c r="V371" s="15">
        <v>0</v>
      </c>
      <c r="W371" s="28">
        <v>0</v>
      </c>
      <c r="X371" s="15">
        <v>0</v>
      </c>
      <c r="Y371" s="28">
        <v>0</v>
      </c>
      <c r="Z371" s="15">
        <v>0</v>
      </c>
      <c r="AA371" s="28">
        <v>0</v>
      </c>
      <c r="AB371" s="15">
        <v>0</v>
      </c>
      <c r="AC371" s="22" t="s">
        <v>34</v>
      </c>
      <c r="AK371" s="52"/>
      <c r="AL371" s="52"/>
    </row>
    <row r="372" spans="1:38" ht="63" x14ac:dyDescent="0.25">
      <c r="A372" s="12" t="s">
        <v>708</v>
      </c>
      <c r="B372" s="9" t="s">
        <v>91</v>
      </c>
      <c r="C372" s="13" t="s">
        <v>33</v>
      </c>
      <c r="D372" s="38">
        <f>D373+D377+D374+D375</f>
        <v>1266.3067547859998</v>
      </c>
      <c r="E372" s="24" t="s">
        <v>34</v>
      </c>
      <c r="F372" s="28">
        <f t="shared" ref="F372:S372" si="286">F373+F377+F374+F375</f>
        <v>757.54465504999996</v>
      </c>
      <c r="G372" s="38">
        <f t="shared" si="286"/>
        <v>508.76209973599998</v>
      </c>
      <c r="H372" s="28">
        <f t="shared" si="286"/>
        <v>152.21764615399997</v>
      </c>
      <c r="I372" s="28">
        <f t="shared" si="286"/>
        <v>0</v>
      </c>
      <c r="J372" s="28">
        <f t="shared" si="286"/>
        <v>0</v>
      </c>
      <c r="K372" s="28">
        <f t="shared" si="286"/>
        <v>128.28240069333333</v>
      </c>
      <c r="L372" s="28">
        <f t="shared" si="286"/>
        <v>23.93524546066665</v>
      </c>
      <c r="M372" s="28">
        <f t="shared" si="286"/>
        <v>123.41542139000002</v>
      </c>
      <c r="N372" s="28">
        <f t="shared" si="286"/>
        <v>0</v>
      </c>
      <c r="O372" s="28">
        <f t="shared" si="286"/>
        <v>0</v>
      </c>
      <c r="P372" s="28">
        <f t="shared" si="286"/>
        <v>104.60715198000004</v>
      </c>
      <c r="Q372" s="28">
        <f t="shared" si="286"/>
        <v>18.808269409999987</v>
      </c>
      <c r="R372" s="28">
        <f t="shared" si="286"/>
        <v>385.34667834599998</v>
      </c>
      <c r="S372" s="28">
        <f t="shared" si="286"/>
        <v>-28.802224763999973</v>
      </c>
      <c r="T372" s="15">
        <f t="shared" ref="T372" si="287">S372/H372</f>
        <v>-0.18921738373789135</v>
      </c>
      <c r="U372" s="28">
        <f>U373+U377+U374+U375</f>
        <v>0</v>
      </c>
      <c r="V372" s="15">
        <v>0</v>
      </c>
      <c r="W372" s="28">
        <f>W373+W377+W374+W375</f>
        <v>0</v>
      </c>
      <c r="X372" s="15">
        <v>0</v>
      </c>
      <c r="Y372" s="28">
        <f>Y373+Y377+Y374+Y375</f>
        <v>-23.675248713333303</v>
      </c>
      <c r="Z372" s="15">
        <f t="shared" ref="Z372" si="288">Y372/K372</f>
        <v>-0.18455570355227749</v>
      </c>
      <c r="AA372" s="28">
        <f>AA373+AA377+AA374+AA375</f>
        <v>-5.1269760506666628</v>
      </c>
      <c r="AB372" s="15">
        <f t="shared" ref="AB372" si="289">AA372/L372</f>
        <v>-0.21420194161333933</v>
      </c>
      <c r="AC372" s="22" t="s">
        <v>34</v>
      </c>
      <c r="AK372" s="52"/>
      <c r="AL372" s="52"/>
    </row>
    <row r="373" spans="1:38" ht="31.5" x14ac:dyDescent="0.25">
      <c r="A373" s="12" t="s">
        <v>709</v>
      </c>
      <c r="B373" s="9" t="s">
        <v>93</v>
      </c>
      <c r="C373" s="13" t="s">
        <v>33</v>
      </c>
      <c r="D373" s="38">
        <v>0</v>
      </c>
      <c r="E373" s="38" t="s">
        <v>34</v>
      </c>
      <c r="F373" s="38">
        <v>0</v>
      </c>
      <c r="G373" s="38">
        <v>0</v>
      </c>
      <c r="H373" s="38">
        <v>0</v>
      </c>
      <c r="I373" s="38">
        <v>0</v>
      </c>
      <c r="J373" s="38">
        <v>0</v>
      </c>
      <c r="K373" s="38">
        <v>0</v>
      </c>
      <c r="L373" s="38">
        <v>0</v>
      </c>
      <c r="M373" s="38">
        <v>0</v>
      </c>
      <c r="N373" s="38">
        <v>0</v>
      </c>
      <c r="O373" s="38">
        <v>0</v>
      </c>
      <c r="P373" s="38">
        <v>0</v>
      </c>
      <c r="Q373" s="38">
        <v>0</v>
      </c>
      <c r="R373" s="38">
        <v>0</v>
      </c>
      <c r="S373" s="38">
        <v>0</v>
      </c>
      <c r="T373" s="15">
        <v>0</v>
      </c>
      <c r="U373" s="28">
        <v>0</v>
      </c>
      <c r="V373" s="15">
        <v>0</v>
      </c>
      <c r="W373" s="28">
        <v>0</v>
      </c>
      <c r="X373" s="15">
        <v>0</v>
      </c>
      <c r="Y373" s="28">
        <v>0</v>
      </c>
      <c r="Z373" s="15">
        <v>0</v>
      </c>
      <c r="AA373" s="28">
        <v>0</v>
      </c>
      <c r="AB373" s="15">
        <v>0</v>
      </c>
      <c r="AC373" s="22" t="s">
        <v>34</v>
      </c>
      <c r="AK373" s="52"/>
      <c r="AL373" s="52"/>
    </row>
    <row r="374" spans="1:38" x14ac:dyDescent="0.25">
      <c r="A374" s="12" t="s">
        <v>710</v>
      </c>
      <c r="B374" s="9" t="s">
        <v>101</v>
      </c>
      <c r="C374" s="13" t="s">
        <v>33</v>
      </c>
      <c r="D374" s="38">
        <v>0</v>
      </c>
      <c r="E374" s="24" t="s">
        <v>34</v>
      </c>
      <c r="F374" s="28">
        <v>0</v>
      </c>
      <c r="G374" s="38">
        <v>0</v>
      </c>
      <c r="H374" s="28">
        <v>0</v>
      </c>
      <c r="I374" s="28">
        <v>0</v>
      </c>
      <c r="J374" s="28">
        <v>0</v>
      </c>
      <c r="K374" s="28">
        <v>0</v>
      </c>
      <c r="L374" s="28">
        <v>0</v>
      </c>
      <c r="M374" s="28">
        <v>0</v>
      </c>
      <c r="N374" s="28">
        <v>0</v>
      </c>
      <c r="O374" s="28">
        <v>0</v>
      </c>
      <c r="P374" s="28">
        <v>0</v>
      </c>
      <c r="Q374" s="28">
        <v>0</v>
      </c>
      <c r="R374" s="28">
        <v>0</v>
      </c>
      <c r="S374" s="28">
        <v>0</v>
      </c>
      <c r="T374" s="15">
        <v>0</v>
      </c>
      <c r="U374" s="28">
        <v>0</v>
      </c>
      <c r="V374" s="15">
        <v>0</v>
      </c>
      <c r="W374" s="28">
        <v>0</v>
      </c>
      <c r="X374" s="15">
        <v>0</v>
      </c>
      <c r="Y374" s="28">
        <v>0</v>
      </c>
      <c r="Z374" s="15">
        <v>0</v>
      </c>
      <c r="AA374" s="28">
        <v>0</v>
      </c>
      <c r="AB374" s="15">
        <v>0</v>
      </c>
      <c r="AC374" s="22" t="s">
        <v>34</v>
      </c>
      <c r="AK374" s="52"/>
      <c r="AL374" s="52"/>
    </row>
    <row r="375" spans="1:38" ht="31.5" x14ac:dyDescent="0.25">
      <c r="A375" s="12" t="s">
        <v>711</v>
      </c>
      <c r="B375" s="9" t="s">
        <v>111</v>
      </c>
      <c r="C375" s="13" t="s">
        <v>33</v>
      </c>
      <c r="D375" s="38">
        <f>D376</f>
        <v>20.759999999999998</v>
      </c>
      <c r="E375" s="24" t="s">
        <v>34</v>
      </c>
      <c r="F375" s="28">
        <f>F376</f>
        <v>0</v>
      </c>
      <c r="G375" s="28">
        <f t="shared" ref="G375:AA375" si="290">G376</f>
        <v>20.759999999999998</v>
      </c>
      <c r="H375" s="28">
        <f t="shared" si="290"/>
        <v>16.871400000000001</v>
      </c>
      <c r="I375" s="28">
        <f t="shared" si="290"/>
        <v>0</v>
      </c>
      <c r="J375" s="28">
        <f t="shared" si="290"/>
        <v>0</v>
      </c>
      <c r="K375" s="28">
        <f t="shared" si="290"/>
        <v>14.259500000000001</v>
      </c>
      <c r="L375" s="28">
        <f t="shared" si="290"/>
        <v>2.6119000000000003</v>
      </c>
      <c r="M375" s="28">
        <f t="shared" si="290"/>
        <v>18.354343220000001</v>
      </c>
      <c r="N375" s="28">
        <f t="shared" si="290"/>
        <v>0</v>
      </c>
      <c r="O375" s="28">
        <f t="shared" si="290"/>
        <v>0</v>
      </c>
      <c r="P375" s="28">
        <f t="shared" si="290"/>
        <v>15.496498880000001</v>
      </c>
      <c r="Q375" s="28">
        <f t="shared" si="290"/>
        <v>2.8578443399999998</v>
      </c>
      <c r="R375" s="28">
        <f t="shared" si="290"/>
        <v>2.4056567799999975</v>
      </c>
      <c r="S375" s="28">
        <f t="shared" si="290"/>
        <v>1.4829432199999992</v>
      </c>
      <c r="T375" s="15">
        <f>S375/H375</f>
        <v>8.7896868072596182E-2</v>
      </c>
      <c r="U375" s="28">
        <f t="shared" si="290"/>
        <v>0</v>
      </c>
      <c r="V375" s="15">
        <v>0</v>
      </c>
      <c r="W375" s="28">
        <f t="shared" si="290"/>
        <v>0</v>
      </c>
      <c r="X375" s="15">
        <v>0</v>
      </c>
      <c r="Y375" s="28">
        <f t="shared" si="290"/>
        <v>1.2369988799999998</v>
      </c>
      <c r="Z375" s="15">
        <f>Y375/K375</f>
        <v>8.6749106209895135E-2</v>
      </c>
      <c r="AA375" s="28">
        <f t="shared" si="290"/>
        <v>0.24594433999999943</v>
      </c>
      <c r="AB375" s="15">
        <f>AA375/L375</f>
        <v>9.4163000114858689E-2</v>
      </c>
      <c r="AC375" s="22" t="s">
        <v>34</v>
      </c>
      <c r="AK375" s="52"/>
      <c r="AL375" s="52"/>
    </row>
    <row r="376" spans="1:38" ht="31.5" x14ac:dyDescent="0.25">
      <c r="A376" s="19" t="s">
        <v>711</v>
      </c>
      <c r="B376" s="77" t="s">
        <v>712</v>
      </c>
      <c r="C376" s="20" t="s">
        <v>713</v>
      </c>
      <c r="D376" s="39">
        <v>20.759999999999998</v>
      </c>
      <c r="E376" s="55" t="s">
        <v>34</v>
      </c>
      <c r="F376" s="40">
        <v>0</v>
      </c>
      <c r="G376" s="39">
        <v>20.759999999999998</v>
      </c>
      <c r="H376" s="40">
        <f>I376+J376+K376+L376</f>
        <v>16.871400000000001</v>
      </c>
      <c r="I376" s="40">
        <v>0</v>
      </c>
      <c r="J376" s="40">
        <v>0</v>
      </c>
      <c r="K376" s="40">
        <v>14.259500000000001</v>
      </c>
      <c r="L376" s="40">
        <v>2.6119000000000003</v>
      </c>
      <c r="M376" s="40">
        <f>N376+O376+P376+Q376</f>
        <v>18.354343220000001</v>
      </c>
      <c r="N376" s="40">
        <v>0</v>
      </c>
      <c r="O376" s="40">
        <v>0</v>
      </c>
      <c r="P376" s="40">
        <v>15.496498880000001</v>
      </c>
      <c r="Q376" s="40">
        <v>2.8578443399999998</v>
      </c>
      <c r="R376" s="40">
        <f>G376-M376</f>
        <v>2.4056567799999975</v>
      </c>
      <c r="S376" s="40">
        <f>M376-H376</f>
        <v>1.4829432199999992</v>
      </c>
      <c r="T376" s="21">
        <f>S376/H376</f>
        <v>8.7896868072596182E-2</v>
      </c>
      <c r="U376" s="40">
        <f>N376-I376</f>
        <v>0</v>
      </c>
      <c r="V376" s="21">
        <v>0</v>
      </c>
      <c r="W376" s="40">
        <f>O376-J376</f>
        <v>0</v>
      </c>
      <c r="X376" s="21">
        <v>0</v>
      </c>
      <c r="Y376" s="40">
        <f>P376-K376</f>
        <v>1.2369988799999998</v>
      </c>
      <c r="Z376" s="21">
        <f>Y376/K376</f>
        <v>8.6749106209895135E-2</v>
      </c>
      <c r="AA376" s="40">
        <f>Q376-L376</f>
        <v>0.24594433999999943</v>
      </c>
      <c r="AB376" s="21">
        <f>AA376/L376</f>
        <v>9.4163000114858689E-2</v>
      </c>
      <c r="AC376" s="22" t="s">
        <v>682</v>
      </c>
      <c r="AK376" s="52"/>
      <c r="AL376" s="52"/>
    </row>
    <row r="377" spans="1:38" ht="31.5" x14ac:dyDescent="0.25">
      <c r="A377" s="12" t="s">
        <v>714</v>
      </c>
      <c r="B377" s="9" t="s">
        <v>115</v>
      </c>
      <c r="C377" s="13" t="s">
        <v>33</v>
      </c>
      <c r="D377" s="38">
        <f>SUM(D378:D380)</f>
        <v>1245.5467547859998</v>
      </c>
      <c r="E377" s="24" t="s">
        <v>34</v>
      </c>
      <c r="F377" s="28">
        <f t="shared" ref="F377:S377" si="291">SUM(F378:F380)</f>
        <v>757.54465504999996</v>
      </c>
      <c r="G377" s="38">
        <f t="shared" si="291"/>
        <v>488.00209973599999</v>
      </c>
      <c r="H377" s="28">
        <f t="shared" si="291"/>
        <v>135.34624615399997</v>
      </c>
      <c r="I377" s="28">
        <f t="shared" si="291"/>
        <v>0</v>
      </c>
      <c r="J377" s="28">
        <f t="shared" si="291"/>
        <v>0</v>
      </c>
      <c r="K377" s="28">
        <f t="shared" si="291"/>
        <v>114.02290069333334</v>
      </c>
      <c r="L377" s="28">
        <f t="shared" si="291"/>
        <v>21.323345460666648</v>
      </c>
      <c r="M377" s="28">
        <f t="shared" si="291"/>
        <v>105.06107817000002</v>
      </c>
      <c r="N377" s="28">
        <f t="shared" si="291"/>
        <v>0</v>
      </c>
      <c r="O377" s="28">
        <f t="shared" si="291"/>
        <v>0</v>
      </c>
      <c r="P377" s="28">
        <f t="shared" si="291"/>
        <v>89.110653100000036</v>
      </c>
      <c r="Q377" s="28">
        <f t="shared" si="291"/>
        <v>15.950425069999985</v>
      </c>
      <c r="R377" s="28">
        <f t="shared" si="291"/>
        <v>382.94102156599996</v>
      </c>
      <c r="S377" s="28">
        <f t="shared" si="291"/>
        <v>-30.285167983999973</v>
      </c>
      <c r="T377" s="15">
        <f t="shared" ref="T377:T386" si="292">S377/H377</f>
        <v>-0.22376067932863711</v>
      </c>
      <c r="U377" s="28">
        <f>SUM(U378:U380)</f>
        <v>0</v>
      </c>
      <c r="V377" s="15">
        <v>0</v>
      </c>
      <c r="W377" s="28">
        <f>SUM(W378:W380)</f>
        <v>0</v>
      </c>
      <c r="X377" s="15">
        <v>0</v>
      </c>
      <c r="Y377" s="28">
        <f>SUM(Y378:Y380)</f>
        <v>-24.912247593333305</v>
      </c>
      <c r="Z377" s="15">
        <f t="shared" ref="Z377:Z386" si="293">Y377/K377</f>
        <v>-0.21848459775931545</v>
      </c>
      <c r="AA377" s="28">
        <f>SUM(AA378:AA380)</f>
        <v>-5.3729203906666623</v>
      </c>
      <c r="AB377" s="15">
        <f t="shared" ref="AB377:AB386" si="294">AA377/L377</f>
        <v>-0.25197361270433055</v>
      </c>
      <c r="AC377" s="22" t="s">
        <v>34</v>
      </c>
      <c r="AK377" s="52"/>
      <c r="AL377" s="52"/>
    </row>
    <row r="378" spans="1:38" ht="31.5" x14ac:dyDescent="0.25">
      <c r="A378" s="57" t="s">
        <v>714</v>
      </c>
      <c r="B378" s="77" t="s">
        <v>715</v>
      </c>
      <c r="C378" s="64" t="s">
        <v>716</v>
      </c>
      <c r="D378" s="39">
        <v>678.74295801400001</v>
      </c>
      <c r="E378" s="55" t="s">
        <v>34</v>
      </c>
      <c r="F378" s="40">
        <v>566.48862731999998</v>
      </c>
      <c r="G378" s="39">
        <v>112.25433069400003</v>
      </c>
      <c r="H378" s="40">
        <f t="shared" ref="H378:H380" si="295">I378+J378+K378+L378</f>
        <v>93.872177703999981</v>
      </c>
      <c r="I378" s="40">
        <v>0</v>
      </c>
      <c r="J378" s="40">
        <v>0</v>
      </c>
      <c r="K378" s="40">
        <v>79.236176985</v>
      </c>
      <c r="L378" s="40">
        <v>14.636000718999981</v>
      </c>
      <c r="M378" s="40">
        <f t="shared" ref="M378:M380" si="296">N378+O378+P378+Q378</f>
        <v>83.909399930000006</v>
      </c>
      <c r="N378" s="40">
        <v>0</v>
      </c>
      <c r="O378" s="40">
        <v>0</v>
      </c>
      <c r="P378" s="40">
        <v>70.581510740000027</v>
      </c>
      <c r="Q378" s="40">
        <v>13.327889189999986</v>
      </c>
      <c r="R378" s="40">
        <f t="shared" ref="R378:R380" si="297">G378-M378</f>
        <v>28.344930764000026</v>
      </c>
      <c r="S378" s="40">
        <f t="shared" ref="S378:S380" si="298">M378-H378</f>
        <v>-9.9627777739999743</v>
      </c>
      <c r="T378" s="21">
        <f t="shared" si="292"/>
        <v>-0.10613131619695504</v>
      </c>
      <c r="U378" s="40">
        <f t="shared" ref="U378:U380" si="299">N378-I378</f>
        <v>0</v>
      </c>
      <c r="V378" s="21">
        <v>0</v>
      </c>
      <c r="W378" s="40">
        <f t="shared" ref="W378:W380" si="300">O378-J378</f>
        <v>0</v>
      </c>
      <c r="X378" s="21">
        <v>0</v>
      </c>
      <c r="Y378" s="40">
        <f t="shared" ref="Y378:Y380" si="301">P378-K378</f>
        <v>-8.6546662449999729</v>
      </c>
      <c r="Z378" s="21">
        <f t="shared" si="293"/>
        <v>-0.10922619659752597</v>
      </c>
      <c r="AA378" s="40">
        <f t="shared" ref="AA378:AA380" si="302">Q378-L378</f>
        <v>-1.3081115289999943</v>
      </c>
      <c r="AB378" s="21">
        <f t="shared" si="294"/>
        <v>-8.9376295759663799E-2</v>
      </c>
      <c r="AC378" s="22" t="s">
        <v>34</v>
      </c>
      <c r="AK378" s="52"/>
      <c r="AL378" s="52"/>
    </row>
    <row r="379" spans="1:38" ht="31.5" x14ac:dyDescent="0.25">
      <c r="A379" s="57" t="s">
        <v>714</v>
      </c>
      <c r="B379" s="77" t="s">
        <v>717</v>
      </c>
      <c r="C379" s="64" t="s">
        <v>718</v>
      </c>
      <c r="D379" s="39">
        <v>543.07379677199992</v>
      </c>
      <c r="E379" s="55" t="s">
        <v>34</v>
      </c>
      <c r="F379" s="40">
        <v>191.05602772999998</v>
      </c>
      <c r="G379" s="39">
        <v>352.01776904199994</v>
      </c>
      <c r="H379" s="40">
        <f t="shared" si="295"/>
        <v>21.954668450000003</v>
      </c>
      <c r="I379" s="40">
        <v>0</v>
      </c>
      <c r="J379" s="40">
        <v>0</v>
      </c>
      <c r="K379" s="40">
        <v>18.295557041666669</v>
      </c>
      <c r="L379" s="40">
        <v>3.6591114083333345</v>
      </c>
      <c r="M379" s="40">
        <f t="shared" si="296"/>
        <v>20.264969700000005</v>
      </c>
      <c r="N379" s="40">
        <v>0</v>
      </c>
      <c r="O379" s="40">
        <v>0</v>
      </c>
      <c r="P379" s="40">
        <v>17.642433820000004</v>
      </c>
      <c r="Q379" s="40">
        <v>2.6225358799999996</v>
      </c>
      <c r="R379" s="40">
        <f t="shared" si="297"/>
        <v>331.75279934199995</v>
      </c>
      <c r="S379" s="40">
        <f t="shared" si="298"/>
        <v>-1.689698749999998</v>
      </c>
      <c r="T379" s="21">
        <f t="shared" si="292"/>
        <v>-7.696307297229979E-2</v>
      </c>
      <c r="U379" s="40">
        <f t="shared" si="299"/>
        <v>0</v>
      </c>
      <c r="V379" s="21">
        <v>0</v>
      </c>
      <c r="W379" s="40">
        <f t="shared" si="300"/>
        <v>0</v>
      </c>
      <c r="X379" s="21">
        <v>0</v>
      </c>
      <c r="Y379" s="40">
        <f t="shared" si="301"/>
        <v>-0.65312322166666448</v>
      </c>
      <c r="Z379" s="21">
        <f t="shared" si="293"/>
        <v>-3.5698460570466835E-2</v>
      </c>
      <c r="AA379" s="40">
        <f t="shared" si="302"/>
        <v>-1.0365755283333349</v>
      </c>
      <c r="AB379" s="21">
        <f t="shared" si="294"/>
        <v>-0.28328613498146482</v>
      </c>
      <c r="AC379" s="22" t="s">
        <v>34</v>
      </c>
      <c r="AK379" s="52"/>
      <c r="AL379" s="52"/>
    </row>
    <row r="380" spans="1:38" ht="31.5" x14ac:dyDescent="0.25">
      <c r="A380" s="57" t="s">
        <v>714</v>
      </c>
      <c r="B380" s="77" t="s">
        <v>719</v>
      </c>
      <c r="C380" s="64" t="s">
        <v>720</v>
      </c>
      <c r="D380" s="39">
        <v>23.73</v>
      </c>
      <c r="E380" s="55" t="s">
        <v>34</v>
      </c>
      <c r="F380" s="40">
        <v>0</v>
      </c>
      <c r="G380" s="39">
        <v>23.73</v>
      </c>
      <c r="H380" s="40">
        <f t="shared" si="295"/>
        <v>19.519400000000001</v>
      </c>
      <c r="I380" s="40">
        <v>0</v>
      </c>
      <c r="J380" s="40">
        <v>0</v>
      </c>
      <c r="K380" s="40">
        <v>16.491166666666668</v>
      </c>
      <c r="L380" s="40">
        <v>3.0282333333333327</v>
      </c>
      <c r="M380" s="40">
        <f t="shared" si="296"/>
        <v>0.88670853999999999</v>
      </c>
      <c r="N380" s="40">
        <v>0</v>
      </c>
      <c r="O380" s="40">
        <v>0</v>
      </c>
      <c r="P380" s="40">
        <v>0.88670853999999999</v>
      </c>
      <c r="Q380" s="40">
        <v>0</v>
      </c>
      <c r="R380" s="40">
        <f t="shared" si="297"/>
        <v>22.84329146</v>
      </c>
      <c r="S380" s="40">
        <f t="shared" si="298"/>
        <v>-18.63269146</v>
      </c>
      <c r="T380" s="21">
        <f t="shared" si="292"/>
        <v>-0.95457296125905511</v>
      </c>
      <c r="U380" s="40">
        <f t="shared" si="299"/>
        <v>0</v>
      </c>
      <c r="V380" s="21">
        <v>0</v>
      </c>
      <c r="W380" s="40">
        <f t="shared" si="300"/>
        <v>0</v>
      </c>
      <c r="X380" s="21">
        <v>0</v>
      </c>
      <c r="Y380" s="40">
        <f t="shared" si="301"/>
        <v>-15.604458126666668</v>
      </c>
      <c r="Z380" s="21">
        <f t="shared" si="293"/>
        <v>-0.94623130322293747</v>
      </c>
      <c r="AA380" s="40">
        <f t="shared" si="302"/>
        <v>-3.0282333333333327</v>
      </c>
      <c r="AB380" s="21">
        <f t="shared" si="294"/>
        <v>-1</v>
      </c>
      <c r="AC380" s="22" t="s">
        <v>34</v>
      </c>
      <c r="AK380" s="52"/>
      <c r="AL380" s="52"/>
    </row>
    <row r="381" spans="1:38" ht="31.5" x14ac:dyDescent="0.25">
      <c r="A381" s="12" t="s">
        <v>721</v>
      </c>
      <c r="B381" s="9" t="s">
        <v>126</v>
      </c>
      <c r="C381" s="13" t="s">
        <v>33</v>
      </c>
      <c r="D381" s="38">
        <f>D382+D388+D390+D416</f>
        <v>2547.9040207973894</v>
      </c>
      <c r="E381" s="24" t="s">
        <v>34</v>
      </c>
      <c r="F381" s="28">
        <f t="shared" ref="F381:S381" si="303">F382+F388+F390+F416</f>
        <v>570.29344758000002</v>
      </c>
      <c r="G381" s="38">
        <f t="shared" si="303"/>
        <v>1977.6105732173889</v>
      </c>
      <c r="H381" s="28">
        <f t="shared" si="303"/>
        <v>418.83432082999997</v>
      </c>
      <c r="I381" s="28">
        <f t="shared" si="303"/>
        <v>0</v>
      </c>
      <c r="J381" s="28">
        <f t="shared" si="303"/>
        <v>0</v>
      </c>
      <c r="K381" s="28">
        <f t="shared" si="303"/>
        <v>341.76680705333342</v>
      </c>
      <c r="L381" s="28">
        <f t="shared" si="303"/>
        <v>77.067513776666658</v>
      </c>
      <c r="M381" s="28">
        <f t="shared" si="303"/>
        <v>220.18334845000001</v>
      </c>
      <c r="N381" s="28">
        <f t="shared" si="303"/>
        <v>0</v>
      </c>
      <c r="O381" s="28">
        <f t="shared" si="303"/>
        <v>0</v>
      </c>
      <c r="P381" s="28">
        <f t="shared" si="303"/>
        <v>175.48940449000003</v>
      </c>
      <c r="Q381" s="28">
        <f t="shared" si="303"/>
        <v>44.693943959999999</v>
      </c>
      <c r="R381" s="28">
        <f t="shared" si="303"/>
        <v>1757.6481513873891</v>
      </c>
      <c r="S381" s="28">
        <f t="shared" si="303"/>
        <v>-198.87189899999998</v>
      </c>
      <c r="T381" s="15">
        <f t="shared" si="292"/>
        <v>-0.47482235602349265</v>
      </c>
      <c r="U381" s="28">
        <f>U382+U388+U390+U416</f>
        <v>0</v>
      </c>
      <c r="V381" s="15">
        <v>0</v>
      </c>
      <c r="W381" s="28">
        <f>W382+W388+W390+W416</f>
        <v>0</v>
      </c>
      <c r="X381" s="15">
        <v>0</v>
      </c>
      <c r="Y381" s="28">
        <f>Y382+Y388+Y390+Y416</f>
        <v>-166.46153751333333</v>
      </c>
      <c r="Z381" s="15">
        <f t="shared" si="293"/>
        <v>-0.48706174525414536</v>
      </c>
      <c r="AA381" s="28">
        <f>AA382+AA388+AA390+AA416</f>
        <v>-32.410361486666659</v>
      </c>
      <c r="AB381" s="15">
        <f t="shared" si="294"/>
        <v>-0.42054505067580605</v>
      </c>
      <c r="AC381" s="22" t="s">
        <v>34</v>
      </c>
      <c r="AK381" s="52"/>
      <c r="AL381" s="52"/>
    </row>
    <row r="382" spans="1:38" ht="47.25" x14ac:dyDescent="0.25">
      <c r="A382" s="12" t="s">
        <v>722</v>
      </c>
      <c r="B382" s="9" t="s">
        <v>128</v>
      </c>
      <c r="C382" s="13" t="s">
        <v>33</v>
      </c>
      <c r="D382" s="38">
        <f>SUM(D383:D387)</f>
        <v>127.163410588</v>
      </c>
      <c r="E382" s="24" t="s">
        <v>34</v>
      </c>
      <c r="F382" s="28">
        <f t="shared" ref="F382:S382" si="304">SUM(F383:F387)</f>
        <v>0</v>
      </c>
      <c r="G382" s="38">
        <f t="shared" si="304"/>
        <v>127.163410588</v>
      </c>
      <c r="H382" s="28">
        <f t="shared" si="304"/>
        <v>20.143619999999999</v>
      </c>
      <c r="I382" s="28">
        <f t="shared" si="304"/>
        <v>0</v>
      </c>
      <c r="J382" s="28">
        <f t="shared" si="304"/>
        <v>0</v>
      </c>
      <c r="K382" s="28">
        <f t="shared" si="304"/>
        <v>16.858533333333334</v>
      </c>
      <c r="L382" s="28">
        <f t="shared" si="304"/>
        <v>3.2850866666666665</v>
      </c>
      <c r="M382" s="28">
        <f t="shared" si="304"/>
        <v>4.4643347999999996</v>
      </c>
      <c r="N382" s="28">
        <f t="shared" si="304"/>
        <v>0</v>
      </c>
      <c r="O382" s="28">
        <f t="shared" si="304"/>
        <v>0</v>
      </c>
      <c r="P382" s="28">
        <f t="shared" si="304"/>
        <v>3.7202789999999997</v>
      </c>
      <c r="Q382" s="28">
        <f t="shared" si="304"/>
        <v>0.74405579999999982</v>
      </c>
      <c r="R382" s="28">
        <f t="shared" si="304"/>
        <v>122.699075788</v>
      </c>
      <c r="S382" s="28">
        <f t="shared" si="304"/>
        <v>-15.679285200000001</v>
      </c>
      <c r="T382" s="15">
        <f t="shared" si="292"/>
        <v>-0.77837475091368891</v>
      </c>
      <c r="U382" s="28">
        <f>SUM(U383:U387)</f>
        <v>0</v>
      </c>
      <c r="V382" s="15">
        <v>0</v>
      </c>
      <c r="W382" s="28">
        <f>SUM(W383:W387)</f>
        <v>0</v>
      </c>
      <c r="X382" s="15">
        <v>0</v>
      </c>
      <c r="Y382" s="28">
        <f>SUM(Y383:Y387)</f>
        <v>-13.138254333333334</v>
      </c>
      <c r="Z382" s="15">
        <f t="shared" si="293"/>
        <v>-0.77932368572987765</v>
      </c>
      <c r="AA382" s="28">
        <f>SUM(AA383:AA387)</f>
        <v>-2.5410308666666666</v>
      </c>
      <c r="AB382" s="15">
        <f t="shared" si="294"/>
        <v>-0.77350497094952342</v>
      </c>
      <c r="AC382" s="22" t="s">
        <v>34</v>
      </c>
      <c r="AK382" s="52"/>
      <c r="AL382" s="52"/>
    </row>
    <row r="383" spans="1:38" ht="47.25" x14ac:dyDescent="0.25">
      <c r="A383" s="53" t="s">
        <v>722</v>
      </c>
      <c r="B383" s="77" t="s">
        <v>723</v>
      </c>
      <c r="C383" s="54" t="s">
        <v>724</v>
      </c>
      <c r="D383" s="39">
        <v>6.5364599999999999</v>
      </c>
      <c r="E383" s="55" t="s">
        <v>34</v>
      </c>
      <c r="F383" s="40">
        <v>0</v>
      </c>
      <c r="G383" s="39">
        <v>6.5364599999999999</v>
      </c>
      <c r="H383" s="40">
        <f t="shared" ref="H383:H386" si="305">I383+J383+K383+L383</f>
        <v>6.3667000000000007</v>
      </c>
      <c r="I383" s="40">
        <v>0</v>
      </c>
      <c r="J383" s="40">
        <v>0</v>
      </c>
      <c r="K383" s="40">
        <v>5.3585333333333338</v>
      </c>
      <c r="L383" s="40">
        <v>1.0081666666666669</v>
      </c>
      <c r="M383" s="40">
        <f t="shared" ref="M383:M387" si="306">N383+O383+P383+Q383</f>
        <v>0</v>
      </c>
      <c r="N383" s="54">
        <v>0</v>
      </c>
      <c r="O383" s="54">
        <v>0</v>
      </c>
      <c r="P383" s="40">
        <v>0</v>
      </c>
      <c r="Q383" s="54">
        <v>0</v>
      </c>
      <c r="R383" s="40">
        <f t="shared" ref="R383:R386" si="307">G383-M383</f>
        <v>6.5364599999999999</v>
      </c>
      <c r="S383" s="40">
        <f t="shared" ref="S383:S386" si="308">M383-H383</f>
        <v>-6.3667000000000007</v>
      </c>
      <c r="T383" s="21">
        <f t="shared" si="292"/>
        <v>-1</v>
      </c>
      <c r="U383" s="40">
        <f t="shared" ref="U383:U386" si="309">N383-I383</f>
        <v>0</v>
      </c>
      <c r="V383" s="21">
        <v>0</v>
      </c>
      <c r="W383" s="40">
        <f t="shared" ref="W383:W386" si="310">O383-J383</f>
        <v>0</v>
      </c>
      <c r="X383" s="21">
        <v>0</v>
      </c>
      <c r="Y383" s="40">
        <f t="shared" ref="Y383:Y386" si="311">P383-K383</f>
        <v>-5.3585333333333338</v>
      </c>
      <c r="Z383" s="21">
        <f t="shared" si="293"/>
        <v>-1</v>
      </c>
      <c r="AA383" s="40">
        <f t="shared" ref="AA383:AA386" si="312">Q383-L383</f>
        <v>-1.0081666666666669</v>
      </c>
      <c r="AB383" s="21">
        <f t="shared" si="294"/>
        <v>-1</v>
      </c>
      <c r="AC383" s="22" t="s">
        <v>34</v>
      </c>
      <c r="AK383" s="52"/>
      <c r="AL383" s="52"/>
    </row>
    <row r="384" spans="1:38" ht="31.5" x14ac:dyDescent="0.25">
      <c r="A384" s="65" t="s">
        <v>722</v>
      </c>
      <c r="B384" s="77" t="s">
        <v>725</v>
      </c>
      <c r="C384" s="54" t="s">
        <v>726</v>
      </c>
      <c r="D384" s="39">
        <v>1.17692</v>
      </c>
      <c r="E384" s="55" t="s">
        <v>34</v>
      </c>
      <c r="F384" s="40">
        <v>0</v>
      </c>
      <c r="G384" s="39">
        <v>1.17692</v>
      </c>
      <c r="H384" s="40">
        <f t="shared" si="305"/>
        <v>1.1769199999999997</v>
      </c>
      <c r="I384" s="40">
        <v>0</v>
      </c>
      <c r="J384" s="40">
        <v>0</v>
      </c>
      <c r="K384" s="40">
        <v>0.99999999999999978</v>
      </c>
      <c r="L384" s="40">
        <v>0.17691999999999997</v>
      </c>
      <c r="M384" s="40">
        <f t="shared" si="306"/>
        <v>0</v>
      </c>
      <c r="N384" s="40">
        <v>0</v>
      </c>
      <c r="O384" s="40">
        <v>0</v>
      </c>
      <c r="P384" s="40">
        <v>0</v>
      </c>
      <c r="Q384" s="40">
        <v>0</v>
      </c>
      <c r="R384" s="40">
        <f t="shared" si="307"/>
        <v>1.17692</v>
      </c>
      <c r="S384" s="40">
        <f t="shared" si="308"/>
        <v>-1.1769199999999997</v>
      </c>
      <c r="T384" s="21">
        <f t="shared" si="292"/>
        <v>-1</v>
      </c>
      <c r="U384" s="40">
        <f t="shared" si="309"/>
        <v>0</v>
      </c>
      <c r="V384" s="21">
        <v>0</v>
      </c>
      <c r="W384" s="40">
        <f t="shared" si="310"/>
        <v>0</v>
      </c>
      <c r="X384" s="21">
        <v>0</v>
      </c>
      <c r="Y384" s="40">
        <f t="shared" si="311"/>
        <v>-0.99999999999999978</v>
      </c>
      <c r="Z384" s="21">
        <f t="shared" si="293"/>
        <v>-1</v>
      </c>
      <c r="AA384" s="40">
        <f t="shared" si="312"/>
        <v>-0.17691999999999997</v>
      </c>
      <c r="AB384" s="21">
        <f t="shared" si="294"/>
        <v>-1</v>
      </c>
      <c r="AC384" s="22" t="s">
        <v>34</v>
      </c>
      <c r="AK384" s="52"/>
      <c r="AL384" s="52"/>
    </row>
    <row r="385" spans="1:38" ht="31.5" x14ac:dyDescent="0.25">
      <c r="A385" s="53" t="s">
        <v>722</v>
      </c>
      <c r="B385" s="77" t="s">
        <v>727</v>
      </c>
      <c r="C385" s="54" t="s">
        <v>728</v>
      </c>
      <c r="D385" s="39">
        <v>83.089950143999999</v>
      </c>
      <c r="E385" s="55" t="s">
        <v>34</v>
      </c>
      <c r="F385" s="40">
        <v>0</v>
      </c>
      <c r="G385" s="39">
        <v>83.089950143999999</v>
      </c>
      <c r="H385" s="40">
        <f t="shared" si="305"/>
        <v>9.6</v>
      </c>
      <c r="I385" s="40">
        <v>0</v>
      </c>
      <c r="J385" s="40">
        <v>0</v>
      </c>
      <c r="K385" s="40">
        <v>8</v>
      </c>
      <c r="L385" s="40">
        <v>1.5999999999999996</v>
      </c>
      <c r="M385" s="40">
        <f t="shared" si="306"/>
        <v>2.3169707999999996</v>
      </c>
      <c r="N385" s="40">
        <v>0</v>
      </c>
      <c r="O385" s="40">
        <v>0</v>
      </c>
      <c r="P385" s="40">
        <v>1.9308089999999998</v>
      </c>
      <c r="Q385" s="40">
        <v>0.38616179999999983</v>
      </c>
      <c r="R385" s="40">
        <f t="shared" si="307"/>
        <v>80.772979344000007</v>
      </c>
      <c r="S385" s="40">
        <f t="shared" si="308"/>
        <v>-7.2830291999999996</v>
      </c>
      <c r="T385" s="21">
        <f t="shared" si="292"/>
        <v>-0.758648875</v>
      </c>
      <c r="U385" s="40">
        <f t="shared" si="309"/>
        <v>0</v>
      </c>
      <c r="V385" s="21">
        <v>0</v>
      </c>
      <c r="W385" s="40">
        <f t="shared" si="310"/>
        <v>0</v>
      </c>
      <c r="X385" s="21">
        <v>0</v>
      </c>
      <c r="Y385" s="40">
        <f t="shared" si="311"/>
        <v>-6.069191</v>
      </c>
      <c r="Z385" s="21">
        <f t="shared" si="293"/>
        <v>-0.758648875</v>
      </c>
      <c r="AA385" s="40">
        <f t="shared" si="312"/>
        <v>-1.2138381999999999</v>
      </c>
      <c r="AB385" s="21">
        <f t="shared" si="294"/>
        <v>-0.75864887500000011</v>
      </c>
      <c r="AC385" s="22" t="s">
        <v>34</v>
      </c>
      <c r="AK385" s="52"/>
      <c r="AL385" s="52"/>
    </row>
    <row r="386" spans="1:38" ht="31.5" x14ac:dyDescent="0.25">
      <c r="A386" s="53" t="s">
        <v>722</v>
      </c>
      <c r="B386" s="77" t="s">
        <v>729</v>
      </c>
      <c r="C386" s="54" t="s">
        <v>730</v>
      </c>
      <c r="D386" s="39">
        <v>36.360080443999998</v>
      </c>
      <c r="E386" s="55" t="s">
        <v>34</v>
      </c>
      <c r="F386" s="40">
        <v>0</v>
      </c>
      <c r="G386" s="39">
        <v>36.360080443999998</v>
      </c>
      <c r="H386" s="40">
        <f t="shared" si="305"/>
        <v>3</v>
      </c>
      <c r="I386" s="40">
        <v>0</v>
      </c>
      <c r="J386" s="40">
        <v>0</v>
      </c>
      <c r="K386" s="40">
        <v>2.5</v>
      </c>
      <c r="L386" s="40">
        <v>0.5</v>
      </c>
      <c r="M386" s="40">
        <f t="shared" si="306"/>
        <v>2.1473640000000001</v>
      </c>
      <c r="N386" s="54">
        <v>0</v>
      </c>
      <c r="O386" s="54">
        <v>0</v>
      </c>
      <c r="P386" s="54">
        <v>1.7894700000000001</v>
      </c>
      <c r="Q386" s="54">
        <v>0.35789399999999999</v>
      </c>
      <c r="R386" s="40">
        <f t="shared" si="307"/>
        <v>34.212716443999994</v>
      </c>
      <c r="S386" s="40">
        <f t="shared" si="308"/>
        <v>-0.85263599999999995</v>
      </c>
      <c r="T386" s="21">
        <f t="shared" si="292"/>
        <v>-0.28421199999999996</v>
      </c>
      <c r="U386" s="40">
        <f t="shared" si="309"/>
        <v>0</v>
      </c>
      <c r="V386" s="21">
        <v>0</v>
      </c>
      <c r="W386" s="40">
        <f t="shared" si="310"/>
        <v>0</v>
      </c>
      <c r="X386" s="21">
        <v>0</v>
      </c>
      <c r="Y386" s="40">
        <f t="shared" si="311"/>
        <v>-0.71052999999999988</v>
      </c>
      <c r="Z386" s="21">
        <f t="shared" si="293"/>
        <v>-0.28421199999999996</v>
      </c>
      <c r="AA386" s="40">
        <f t="shared" si="312"/>
        <v>-0.14210600000000001</v>
      </c>
      <c r="AB386" s="21">
        <f t="shared" si="294"/>
        <v>-0.28421200000000002</v>
      </c>
      <c r="AC386" s="22" t="s">
        <v>34</v>
      </c>
      <c r="AK386" s="52"/>
      <c r="AL386" s="52"/>
    </row>
    <row r="387" spans="1:38" ht="63" x14ac:dyDescent="0.25">
      <c r="A387" s="57" t="s">
        <v>722</v>
      </c>
      <c r="B387" s="77" t="s">
        <v>731</v>
      </c>
      <c r="C387" s="66" t="s">
        <v>732</v>
      </c>
      <c r="D387" s="39" t="s">
        <v>34</v>
      </c>
      <c r="E387" s="55" t="s">
        <v>34</v>
      </c>
      <c r="F387" s="40" t="s">
        <v>34</v>
      </c>
      <c r="G387" s="39" t="s">
        <v>34</v>
      </c>
      <c r="H387" s="40" t="s">
        <v>34</v>
      </c>
      <c r="I387" s="40" t="s">
        <v>34</v>
      </c>
      <c r="J387" s="40" t="s">
        <v>34</v>
      </c>
      <c r="K387" s="40" t="s">
        <v>34</v>
      </c>
      <c r="L387" s="40" t="s">
        <v>34</v>
      </c>
      <c r="M387" s="40">
        <f t="shared" si="306"/>
        <v>0</v>
      </c>
      <c r="N387" s="40">
        <v>0</v>
      </c>
      <c r="O387" s="40">
        <v>0</v>
      </c>
      <c r="P387" s="40">
        <v>0</v>
      </c>
      <c r="Q387" s="40">
        <v>0</v>
      </c>
      <c r="R387" s="40" t="s">
        <v>34</v>
      </c>
      <c r="S387" s="40" t="s">
        <v>34</v>
      </c>
      <c r="T387" s="21" t="s">
        <v>34</v>
      </c>
      <c r="U387" s="40" t="s">
        <v>34</v>
      </c>
      <c r="V387" s="21" t="s">
        <v>34</v>
      </c>
      <c r="W387" s="40" t="s">
        <v>34</v>
      </c>
      <c r="X387" s="21" t="s">
        <v>34</v>
      </c>
      <c r="Y387" s="40" t="s">
        <v>34</v>
      </c>
      <c r="Z387" s="21" t="s">
        <v>34</v>
      </c>
      <c r="AA387" s="40" t="s">
        <v>34</v>
      </c>
      <c r="AB387" s="21" t="s">
        <v>34</v>
      </c>
      <c r="AC387" s="22" t="s">
        <v>733</v>
      </c>
      <c r="AK387" s="52"/>
      <c r="AL387" s="52"/>
    </row>
    <row r="388" spans="1:38" ht="31.5" x14ac:dyDescent="0.25">
      <c r="A388" s="12" t="s">
        <v>734</v>
      </c>
      <c r="B388" s="9" t="s">
        <v>154</v>
      </c>
      <c r="C388" s="13" t="s">
        <v>33</v>
      </c>
      <c r="D388" s="38">
        <f>D389</f>
        <v>57.266824620000001</v>
      </c>
      <c r="E388" s="38" t="str">
        <f t="shared" ref="E388:AA388" si="313">E389</f>
        <v>нд</v>
      </c>
      <c r="F388" s="38">
        <f t="shared" si="313"/>
        <v>0</v>
      </c>
      <c r="G388" s="38">
        <f t="shared" si="313"/>
        <v>57.266824620000001</v>
      </c>
      <c r="H388" s="38">
        <f t="shared" si="313"/>
        <v>6</v>
      </c>
      <c r="I388" s="38">
        <f t="shared" si="313"/>
        <v>0</v>
      </c>
      <c r="J388" s="38">
        <f t="shared" si="313"/>
        <v>0</v>
      </c>
      <c r="K388" s="38">
        <f t="shared" si="313"/>
        <v>5</v>
      </c>
      <c r="L388" s="38">
        <f t="shared" si="313"/>
        <v>1</v>
      </c>
      <c r="M388" s="38">
        <f t="shared" si="313"/>
        <v>1.79999244</v>
      </c>
      <c r="N388" s="38">
        <f t="shared" si="313"/>
        <v>0</v>
      </c>
      <c r="O388" s="38">
        <f t="shared" si="313"/>
        <v>0</v>
      </c>
      <c r="P388" s="38">
        <f t="shared" si="313"/>
        <v>1.4999937000000001</v>
      </c>
      <c r="Q388" s="38">
        <f t="shared" si="313"/>
        <v>0.29999873999999999</v>
      </c>
      <c r="R388" s="38">
        <f t="shared" si="313"/>
        <v>55.466832180000004</v>
      </c>
      <c r="S388" s="38">
        <f t="shared" si="313"/>
        <v>-4.2000075599999995</v>
      </c>
      <c r="T388" s="15">
        <v>0</v>
      </c>
      <c r="U388" s="38">
        <f t="shared" si="313"/>
        <v>0</v>
      </c>
      <c r="V388" s="15">
        <v>0</v>
      </c>
      <c r="W388" s="38">
        <f t="shared" si="313"/>
        <v>0</v>
      </c>
      <c r="X388" s="15">
        <v>0</v>
      </c>
      <c r="Y388" s="38">
        <f t="shared" si="313"/>
        <v>-3.5000062999999999</v>
      </c>
      <c r="Z388" s="15">
        <v>0</v>
      </c>
      <c r="AA388" s="38">
        <f t="shared" si="313"/>
        <v>-0.70000126000000007</v>
      </c>
      <c r="AB388" s="15">
        <v>0</v>
      </c>
      <c r="AC388" s="22" t="s">
        <v>34</v>
      </c>
      <c r="AK388" s="52"/>
      <c r="AL388" s="52"/>
    </row>
    <row r="389" spans="1:38" ht="31.5" x14ac:dyDescent="0.25">
      <c r="A389" s="53" t="s">
        <v>734</v>
      </c>
      <c r="B389" s="77" t="s">
        <v>735</v>
      </c>
      <c r="C389" s="54" t="s">
        <v>736</v>
      </c>
      <c r="D389" s="39">
        <v>57.266824620000001</v>
      </c>
      <c r="E389" s="55" t="s">
        <v>34</v>
      </c>
      <c r="F389" s="40">
        <v>0</v>
      </c>
      <c r="G389" s="39">
        <v>57.266824620000001</v>
      </c>
      <c r="H389" s="40">
        <f>I389+J389+K389+L389</f>
        <v>6</v>
      </c>
      <c r="I389" s="40">
        <v>0</v>
      </c>
      <c r="J389" s="40">
        <v>0</v>
      </c>
      <c r="K389" s="40">
        <v>5</v>
      </c>
      <c r="L389" s="40">
        <v>1</v>
      </c>
      <c r="M389" s="40">
        <f>N389+O389+P389+Q389</f>
        <v>1.79999244</v>
      </c>
      <c r="N389" s="40">
        <v>0</v>
      </c>
      <c r="O389" s="40">
        <v>0</v>
      </c>
      <c r="P389" s="40">
        <v>1.4999937000000001</v>
      </c>
      <c r="Q389" s="40">
        <v>0.29999873999999999</v>
      </c>
      <c r="R389" s="40">
        <f>G389-M389</f>
        <v>55.466832180000004</v>
      </c>
      <c r="S389" s="40">
        <f>M389-H389</f>
        <v>-4.2000075599999995</v>
      </c>
      <c r="T389" s="21">
        <f>S389/H389</f>
        <v>-0.70000125999999996</v>
      </c>
      <c r="U389" s="40">
        <f>N389-I389</f>
        <v>0</v>
      </c>
      <c r="V389" s="21">
        <v>0</v>
      </c>
      <c r="W389" s="40">
        <f>O389-J389</f>
        <v>0</v>
      </c>
      <c r="X389" s="21">
        <v>0</v>
      </c>
      <c r="Y389" s="40">
        <f>P389-K389</f>
        <v>-3.5000062999999999</v>
      </c>
      <c r="Z389" s="21">
        <f>Y389/K389</f>
        <v>-0.70000125999999996</v>
      </c>
      <c r="AA389" s="40">
        <f>Q389-L389</f>
        <v>-0.70000126000000007</v>
      </c>
      <c r="AB389" s="21">
        <f>AA389/L389</f>
        <v>-0.70000126000000007</v>
      </c>
      <c r="AC389" s="22" t="s">
        <v>34</v>
      </c>
      <c r="AK389" s="52"/>
      <c r="AL389" s="52"/>
    </row>
    <row r="390" spans="1:38" ht="31.5" x14ac:dyDescent="0.25">
      <c r="A390" s="12" t="s">
        <v>737</v>
      </c>
      <c r="B390" s="9" t="s">
        <v>156</v>
      </c>
      <c r="C390" s="13" t="s">
        <v>33</v>
      </c>
      <c r="D390" s="38">
        <f>SUM(D391:D415)</f>
        <v>563.03323740600013</v>
      </c>
      <c r="E390" s="24" t="s">
        <v>34</v>
      </c>
      <c r="F390" s="28">
        <f t="shared" ref="F390:S390" si="314">SUM(F391:F415)</f>
        <v>296.02179840000002</v>
      </c>
      <c r="G390" s="38">
        <f t="shared" si="314"/>
        <v>267.01143900599999</v>
      </c>
      <c r="H390" s="28">
        <f t="shared" si="314"/>
        <v>184.098961358</v>
      </c>
      <c r="I390" s="28">
        <f t="shared" si="314"/>
        <v>0</v>
      </c>
      <c r="J390" s="28">
        <f t="shared" si="314"/>
        <v>0</v>
      </c>
      <c r="K390" s="28">
        <f t="shared" si="314"/>
        <v>155.56694996000002</v>
      </c>
      <c r="L390" s="28">
        <f t="shared" si="314"/>
        <v>28.532011398000002</v>
      </c>
      <c r="M390" s="28">
        <f t="shared" si="314"/>
        <v>118.7088645</v>
      </c>
      <c r="N390" s="28">
        <f t="shared" si="314"/>
        <v>0</v>
      </c>
      <c r="O390" s="28">
        <f t="shared" si="314"/>
        <v>0</v>
      </c>
      <c r="P390" s="28">
        <f t="shared" si="314"/>
        <v>100.17562889</v>
      </c>
      <c r="Q390" s="28">
        <f t="shared" si="314"/>
        <v>18.533235609999995</v>
      </c>
      <c r="R390" s="28">
        <f t="shared" si="314"/>
        <v>148.30257450599998</v>
      </c>
      <c r="S390" s="28">
        <f t="shared" si="314"/>
        <v>-65.390096858000007</v>
      </c>
      <c r="T390" s="15">
        <f t="shared" ref="T390:T415" si="315">S390/H390</f>
        <v>-0.35518992815414102</v>
      </c>
      <c r="U390" s="28">
        <f>SUM(U391:U415)</f>
        <v>0</v>
      </c>
      <c r="V390" s="15">
        <v>0</v>
      </c>
      <c r="W390" s="28">
        <f>SUM(W391:W415)</f>
        <v>0</v>
      </c>
      <c r="X390" s="15">
        <v>0</v>
      </c>
      <c r="Y390" s="28">
        <f>SUM(Y391:Y415)</f>
        <v>-55.391321069999989</v>
      </c>
      <c r="Z390" s="15">
        <f t="shared" ref="Z390:Z415" si="316">Y390/K390</f>
        <v>-0.35606098264600816</v>
      </c>
      <c r="AA390" s="28">
        <f>SUM(AA391:AA415)</f>
        <v>-9.9987757880000068</v>
      </c>
      <c r="AB390" s="15">
        <f t="shared" ref="AB390:AB415" si="317">AA390/L390</f>
        <v>-0.35044062083547628</v>
      </c>
      <c r="AC390" s="22" t="s">
        <v>34</v>
      </c>
      <c r="AK390" s="52"/>
      <c r="AL390" s="52"/>
    </row>
    <row r="391" spans="1:38" ht="47.25" x14ac:dyDescent="0.25">
      <c r="A391" s="53" t="s">
        <v>737</v>
      </c>
      <c r="B391" s="77" t="s">
        <v>738</v>
      </c>
      <c r="C391" s="54" t="s">
        <v>739</v>
      </c>
      <c r="D391" s="39">
        <v>9.3498434100000001</v>
      </c>
      <c r="E391" s="55" t="s">
        <v>34</v>
      </c>
      <c r="F391" s="40">
        <v>9.7394260500000005</v>
      </c>
      <c r="G391" s="39">
        <v>-0.38958264000000004</v>
      </c>
      <c r="H391" s="40">
        <f t="shared" ref="H391:H415" si="318">I391+J391+K391+L391</f>
        <v>-0.38958264000000004</v>
      </c>
      <c r="I391" s="40">
        <v>0</v>
      </c>
      <c r="J391" s="40">
        <v>0</v>
      </c>
      <c r="K391" s="40">
        <v>-0.32465220000000006</v>
      </c>
      <c r="L391" s="40">
        <v>-6.4930439999999978E-2</v>
      </c>
      <c r="M391" s="40">
        <f t="shared" ref="M391:M415" si="319">N391+O391+P391+Q391</f>
        <v>-0.38958264000000004</v>
      </c>
      <c r="N391" s="40">
        <v>0</v>
      </c>
      <c r="O391" s="40">
        <v>0</v>
      </c>
      <c r="P391" s="40">
        <v>-0.3246522</v>
      </c>
      <c r="Q391" s="40">
        <v>-6.4930440000000034E-2</v>
      </c>
      <c r="R391" s="40">
        <f t="shared" ref="R391:R415" si="320">G391-M391</f>
        <v>0</v>
      </c>
      <c r="S391" s="40">
        <f t="shared" ref="S391:S415" si="321">M391-H391</f>
        <v>0</v>
      </c>
      <c r="T391" s="21">
        <f t="shared" si="315"/>
        <v>0</v>
      </c>
      <c r="U391" s="40">
        <f t="shared" ref="U391:U415" si="322">N391-I391</f>
        <v>0</v>
      </c>
      <c r="V391" s="21">
        <v>0</v>
      </c>
      <c r="W391" s="40">
        <f t="shared" ref="W391:W415" si="323">O391-J391</f>
        <v>0</v>
      </c>
      <c r="X391" s="21">
        <v>0</v>
      </c>
      <c r="Y391" s="40">
        <f t="shared" ref="Y391:Y415" si="324">P391-K391</f>
        <v>0</v>
      </c>
      <c r="Z391" s="21">
        <f t="shared" si="316"/>
        <v>0</v>
      </c>
      <c r="AA391" s="40">
        <f t="shared" ref="AA391:AA415" si="325">Q391-L391</f>
        <v>0</v>
      </c>
      <c r="AB391" s="21">
        <f t="shared" si="317"/>
        <v>0</v>
      </c>
      <c r="AC391" s="22" t="s">
        <v>34</v>
      </c>
      <c r="AK391" s="52"/>
      <c r="AL391" s="52"/>
    </row>
    <row r="392" spans="1:38" ht="47.25" x14ac:dyDescent="0.25">
      <c r="A392" s="53" t="s">
        <v>737</v>
      </c>
      <c r="B392" s="77" t="s">
        <v>740</v>
      </c>
      <c r="C392" s="54" t="s">
        <v>741</v>
      </c>
      <c r="D392" s="39">
        <v>21.957916879999999</v>
      </c>
      <c r="E392" s="55" t="s">
        <v>34</v>
      </c>
      <c r="F392" s="40">
        <v>20.859648679999999</v>
      </c>
      <c r="G392" s="39">
        <v>1.0982681999999997</v>
      </c>
      <c r="H392" s="40">
        <f t="shared" si="318"/>
        <v>1.0982681999999999</v>
      </c>
      <c r="I392" s="40">
        <v>0</v>
      </c>
      <c r="J392" s="40">
        <v>0</v>
      </c>
      <c r="K392" s="40">
        <v>0.91522350000000008</v>
      </c>
      <c r="L392" s="40">
        <v>0.18304469999999984</v>
      </c>
      <c r="M392" s="40">
        <f t="shared" si="319"/>
        <v>1.0982681999999999</v>
      </c>
      <c r="N392" s="40">
        <v>0</v>
      </c>
      <c r="O392" s="40">
        <v>0</v>
      </c>
      <c r="P392" s="40">
        <v>0.91522349999999986</v>
      </c>
      <c r="Q392" s="40">
        <v>0.18304470000000003</v>
      </c>
      <c r="R392" s="40">
        <f t="shared" si="320"/>
        <v>0</v>
      </c>
      <c r="S392" s="40">
        <f t="shared" si="321"/>
        <v>0</v>
      </c>
      <c r="T392" s="21">
        <f t="shared" si="315"/>
        <v>0</v>
      </c>
      <c r="U392" s="40">
        <f t="shared" si="322"/>
        <v>0</v>
      </c>
      <c r="V392" s="21">
        <v>0</v>
      </c>
      <c r="W392" s="40">
        <f t="shared" si="323"/>
        <v>0</v>
      </c>
      <c r="X392" s="21">
        <v>0</v>
      </c>
      <c r="Y392" s="40">
        <f t="shared" si="324"/>
        <v>0</v>
      </c>
      <c r="Z392" s="21">
        <f t="shared" si="316"/>
        <v>0</v>
      </c>
      <c r="AA392" s="40">
        <f t="shared" si="325"/>
        <v>0</v>
      </c>
      <c r="AB392" s="21">
        <f t="shared" si="317"/>
        <v>0</v>
      </c>
      <c r="AC392" s="22" t="s">
        <v>34</v>
      </c>
      <c r="AK392" s="52"/>
      <c r="AL392" s="52"/>
    </row>
    <row r="393" spans="1:38" ht="47.25" x14ac:dyDescent="0.25">
      <c r="A393" s="53" t="s">
        <v>737</v>
      </c>
      <c r="B393" s="77" t="s">
        <v>742</v>
      </c>
      <c r="C393" s="54" t="s">
        <v>743</v>
      </c>
      <c r="D393" s="39">
        <v>13.675367530000003</v>
      </c>
      <c r="E393" s="55" t="s">
        <v>34</v>
      </c>
      <c r="F393" s="40">
        <v>15.074150310000002</v>
      </c>
      <c r="G393" s="39">
        <v>-1.3987827799999999</v>
      </c>
      <c r="H393" s="40">
        <f t="shared" si="318"/>
        <v>-1.3987827799999999</v>
      </c>
      <c r="I393" s="40">
        <v>0</v>
      </c>
      <c r="J393" s="40">
        <v>0</v>
      </c>
      <c r="K393" s="40">
        <v>-1.1656523166666668</v>
      </c>
      <c r="L393" s="40">
        <v>-0.23313046333333309</v>
      </c>
      <c r="M393" s="40">
        <f t="shared" si="319"/>
        <v>-1.3987827799999997</v>
      </c>
      <c r="N393" s="40">
        <v>0</v>
      </c>
      <c r="O393" s="40">
        <v>0</v>
      </c>
      <c r="P393" s="40">
        <v>-1.16565232</v>
      </c>
      <c r="Q393" s="40">
        <v>-0.23313045999999962</v>
      </c>
      <c r="R393" s="40">
        <f t="shared" si="320"/>
        <v>0</v>
      </c>
      <c r="S393" s="40">
        <f t="shared" si="321"/>
        <v>0</v>
      </c>
      <c r="T393" s="21">
        <f t="shared" si="315"/>
        <v>0</v>
      </c>
      <c r="U393" s="40">
        <f t="shared" si="322"/>
        <v>0</v>
      </c>
      <c r="V393" s="21">
        <v>0</v>
      </c>
      <c r="W393" s="40">
        <f t="shared" si="323"/>
        <v>0</v>
      </c>
      <c r="X393" s="21">
        <v>0</v>
      </c>
      <c r="Y393" s="40">
        <f t="shared" si="324"/>
        <v>-3.3333331650453601E-9</v>
      </c>
      <c r="Z393" s="21">
        <f t="shared" si="316"/>
        <v>2.8596289969014572E-9</v>
      </c>
      <c r="AA393" s="40">
        <f t="shared" si="325"/>
        <v>3.3333334703566919E-9</v>
      </c>
      <c r="AB393" s="21">
        <f t="shared" si="317"/>
        <v>-1.4298146294123074E-8</v>
      </c>
      <c r="AC393" s="22" t="s">
        <v>34</v>
      </c>
      <c r="AK393" s="52"/>
      <c r="AL393" s="52"/>
    </row>
    <row r="394" spans="1:38" ht="31.5" x14ac:dyDescent="0.25">
      <c r="A394" s="53" t="s">
        <v>737</v>
      </c>
      <c r="B394" s="77" t="s">
        <v>744</v>
      </c>
      <c r="C394" s="54" t="s">
        <v>745</v>
      </c>
      <c r="D394" s="39">
        <v>31.711434480000001</v>
      </c>
      <c r="E394" s="55" t="s">
        <v>34</v>
      </c>
      <c r="F394" s="40">
        <v>32.02955661</v>
      </c>
      <c r="G394" s="39">
        <v>-0.31812212999999989</v>
      </c>
      <c r="H394" s="40">
        <f t="shared" si="318"/>
        <v>-0.31812213</v>
      </c>
      <c r="I394" s="40">
        <v>0</v>
      </c>
      <c r="J394" s="40">
        <v>0</v>
      </c>
      <c r="K394" s="40">
        <v>-0.26510177500000004</v>
      </c>
      <c r="L394" s="40">
        <v>-5.3020354999999963E-2</v>
      </c>
      <c r="M394" s="40">
        <f t="shared" si="319"/>
        <v>-0.31812213</v>
      </c>
      <c r="N394" s="40">
        <v>0</v>
      </c>
      <c r="O394" s="40">
        <v>0</v>
      </c>
      <c r="P394" s="40">
        <v>-0.26510178000000001</v>
      </c>
      <c r="Q394" s="40">
        <v>-5.3020350000000008E-2</v>
      </c>
      <c r="R394" s="40">
        <f t="shared" si="320"/>
        <v>0</v>
      </c>
      <c r="S394" s="40">
        <f t="shared" si="321"/>
        <v>0</v>
      </c>
      <c r="T394" s="21">
        <f t="shared" si="315"/>
        <v>0</v>
      </c>
      <c r="U394" s="40">
        <f t="shared" si="322"/>
        <v>0</v>
      </c>
      <c r="V394" s="21">
        <v>0</v>
      </c>
      <c r="W394" s="40">
        <f t="shared" si="323"/>
        <v>0</v>
      </c>
      <c r="X394" s="21">
        <v>0</v>
      </c>
      <c r="Y394" s="40">
        <f t="shared" si="324"/>
        <v>-4.9999999696126451E-9</v>
      </c>
      <c r="Z394" s="21">
        <f t="shared" si="316"/>
        <v>1.8860680844602585E-8</v>
      </c>
      <c r="AA394" s="40">
        <f t="shared" si="325"/>
        <v>4.9999999557348573E-9</v>
      </c>
      <c r="AB394" s="21">
        <f t="shared" si="317"/>
        <v>-9.4303403961268469E-8</v>
      </c>
      <c r="AC394" s="22" t="s">
        <v>34</v>
      </c>
      <c r="AK394" s="52"/>
      <c r="AL394" s="52"/>
    </row>
    <row r="395" spans="1:38" ht="47.25" x14ac:dyDescent="0.25">
      <c r="A395" s="53" t="s">
        <v>737</v>
      </c>
      <c r="B395" s="77" t="s">
        <v>746</v>
      </c>
      <c r="C395" s="54" t="s">
        <v>747</v>
      </c>
      <c r="D395" s="39">
        <v>9.5425094700000006</v>
      </c>
      <c r="E395" s="55" t="s">
        <v>34</v>
      </c>
      <c r="F395" s="40">
        <v>10.16386185</v>
      </c>
      <c r="G395" s="39">
        <v>-0.62135238000000004</v>
      </c>
      <c r="H395" s="40">
        <f t="shared" si="318"/>
        <v>-0.62135238000000004</v>
      </c>
      <c r="I395" s="40">
        <v>0</v>
      </c>
      <c r="J395" s="40">
        <v>0</v>
      </c>
      <c r="K395" s="40">
        <v>-0.51779365000000011</v>
      </c>
      <c r="L395" s="40">
        <v>-0.10355872999999993</v>
      </c>
      <c r="M395" s="40">
        <f t="shared" si="319"/>
        <v>-0.62135238000000004</v>
      </c>
      <c r="N395" s="40">
        <v>0</v>
      </c>
      <c r="O395" s="40">
        <v>0</v>
      </c>
      <c r="P395" s="40">
        <v>-0.51779365000000011</v>
      </c>
      <c r="Q395" s="40">
        <v>-0.10355872999999997</v>
      </c>
      <c r="R395" s="40">
        <f t="shared" si="320"/>
        <v>0</v>
      </c>
      <c r="S395" s="40">
        <f t="shared" si="321"/>
        <v>0</v>
      </c>
      <c r="T395" s="21">
        <f t="shared" si="315"/>
        <v>0</v>
      </c>
      <c r="U395" s="40">
        <f t="shared" si="322"/>
        <v>0</v>
      </c>
      <c r="V395" s="21">
        <v>0</v>
      </c>
      <c r="W395" s="40">
        <f t="shared" si="323"/>
        <v>0</v>
      </c>
      <c r="X395" s="21">
        <v>0</v>
      </c>
      <c r="Y395" s="40">
        <f t="shared" si="324"/>
        <v>0</v>
      </c>
      <c r="Z395" s="21">
        <f t="shared" si="316"/>
        <v>0</v>
      </c>
      <c r="AA395" s="40">
        <f t="shared" si="325"/>
        <v>0</v>
      </c>
      <c r="AB395" s="21">
        <f t="shared" si="317"/>
        <v>0</v>
      </c>
      <c r="AC395" s="22" t="s">
        <v>34</v>
      </c>
      <c r="AK395" s="52"/>
      <c r="AL395" s="52"/>
    </row>
    <row r="396" spans="1:38" ht="63" x14ac:dyDescent="0.25">
      <c r="A396" s="53" t="s">
        <v>737</v>
      </c>
      <c r="B396" s="77" t="s">
        <v>748</v>
      </c>
      <c r="C396" s="54" t="s">
        <v>749</v>
      </c>
      <c r="D396" s="67">
        <v>53.632911280000002</v>
      </c>
      <c r="E396" s="55" t="s">
        <v>34</v>
      </c>
      <c r="F396" s="40">
        <v>56.080622419999997</v>
      </c>
      <c r="G396" s="39">
        <v>-2.4477111399999956</v>
      </c>
      <c r="H396" s="40">
        <f t="shared" si="318"/>
        <v>-2.44771114</v>
      </c>
      <c r="I396" s="40">
        <v>0</v>
      </c>
      <c r="J396" s="40">
        <v>0</v>
      </c>
      <c r="K396" s="40">
        <v>-2.0397592833333333</v>
      </c>
      <c r="L396" s="40">
        <v>-0.40795185666666667</v>
      </c>
      <c r="M396" s="40">
        <f t="shared" si="319"/>
        <v>-2.44771114</v>
      </c>
      <c r="N396" s="40">
        <v>0</v>
      </c>
      <c r="O396" s="40">
        <v>0</v>
      </c>
      <c r="P396" s="40">
        <v>-2.0397592799999997</v>
      </c>
      <c r="Q396" s="40">
        <v>-0.40795186000000011</v>
      </c>
      <c r="R396" s="40">
        <f t="shared" si="320"/>
        <v>4.4408920985006262E-15</v>
      </c>
      <c r="S396" s="40">
        <f t="shared" si="321"/>
        <v>0</v>
      </c>
      <c r="T396" s="21">
        <f t="shared" si="315"/>
        <v>0</v>
      </c>
      <c r="U396" s="40">
        <f t="shared" si="322"/>
        <v>0</v>
      </c>
      <c r="V396" s="21">
        <v>0</v>
      </c>
      <c r="W396" s="40">
        <f t="shared" si="323"/>
        <v>0</v>
      </c>
      <c r="X396" s="21">
        <v>0</v>
      </c>
      <c r="Y396" s="40">
        <f t="shared" si="324"/>
        <v>3.33333360913457E-9</v>
      </c>
      <c r="Z396" s="21">
        <f t="shared" si="316"/>
        <v>-1.6341798938585066E-9</v>
      </c>
      <c r="AA396" s="40">
        <f t="shared" si="325"/>
        <v>-3.3333334426011163E-9</v>
      </c>
      <c r="AB396" s="21">
        <f t="shared" si="317"/>
        <v>8.1708990610741345E-9</v>
      </c>
      <c r="AC396" s="22" t="s">
        <v>34</v>
      </c>
      <c r="AK396" s="52"/>
      <c r="AL396" s="52"/>
    </row>
    <row r="397" spans="1:38" ht="47.25" x14ac:dyDescent="0.25">
      <c r="A397" s="53" t="s">
        <v>737</v>
      </c>
      <c r="B397" s="77" t="s">
        <v>750</v>
      </c>
      <c r="C397" s="54" t="s">
        <v>751</v>
      </c>
      <c r="D397" s="39">
        <v>38.321067200000002</v>
      </c>
      <c r="E397" s="55" t="s">
        <v>34</v>
      </c>
      <c r="F397" s="40">
        <v>36.871210160000004</v>
      </c>
      <c r="G397" s="39">
        <v>1.4498570399999977</v>
      </c>
      <c r="H397" s="40">
        <f t="shared" si="318"/>
        <v>1.4498570400000002</v>
      </c>
      <c r="I397" s="40">
        <v>0</v>
      </c>
      <c r="J397" s="40">
        <v>0</v>
      </c>
      <c r="K397" s="40">
        <v>1.2082142</v>
      </c>
      <c r="L397" s="40">
        <v>0.24164284000000014</v>
      </c>
      <c r="M397" s="40">
        <f t="shared" si="319"/>
        <v>1.2998570400000002</v>
      </c>
      <c r="N397" s="40">
        <v>0</v>
      </c>
      <c r="O397" s="40">
        <v>0</v>
      </c>
      <c r="P397" s="40">
        <v>1.0832142</v>
      </c>
      <c r="Q397" s="40">
        <v>0.2166428400000002</v>
      </c>
      <c r="R397" s="40">
        <f t="shared" si="320"/>
        <v>0.14999999999999747</v>
      </c>
      <c r="S397" s="40">
        <f t="shared" si="321"/>
        <v>-0.14999999999999991</v>
      </c>
      <c r="T397" s="21">
        <f t="shared" si="315"/>
        <v>-0.10345847615431097</v>
      </c>
      <c r="U397" s="40">
        <f t="shared" si="322"/>
        <v>0</v>
      </c>
      <c r="V397" s="21">
        <v>0</v>
      </c>
      <c r="W397" s="40">
        <f t="shared" si="323"/>
        <v>0</v>
      </c>
      <c r="X397" s="21">
        <v>0</v>
      </c>
      <c r="Y397" s="40">
        <f t="shared" si="324"/>
        <v>-0.125</v>
      </c>
      <c r="Z397" s="21">
        <f t="shared" si="316"/>
        <v>-0.10345847615431104</v>
      </c>
      <c r="AA397" s="40">
        <f t="shared" si="325"/>
        <v>-2.4999999999999939E-2</v>
      </c>
      <c r="AB397" s="21">
        <f t="shared" si="317"/>
        <v>-0.10345847615431074</v>
      </c>
      <c r="AC397" s="22" t="s">
        <v>34</v>
      </c>
      <c r="AK397" s="52"/>
      <c r="AL397" s="52"/>
    </row>
    <row r="398" spans="1:38" ht="47.25" x14ac:dyDescent="0.25">
      <c r="A398" s="53" t="s">
        <v>737</v>
      </c>
      <c r="B398" s="77" t="s">
        <v>752</v>
      </c>
      <c r="C398" s="54" t="s">
        <v>753</v>
      </c>
      <c r="D398" s="39">
        <v>6.0303080399999986</v>
      </c>
      <c r="E398" s="55" t="s">
        <v>34</v>
      </c>
      <c r="F398" s="40">
        <v>5.7866992799999988</v>
      </c>
      <c r="G398" s="39">
        <v>0.24360875999999987</v>
      </c>
      <c r="H398" s="40">
        <f t="shared" si="318"/>
        <v>0.24360876000000001</v>
      </c>
      <c r="I398" s="40">
        <v>0</v>
      </c>
      <c r="J398" s="40">
        <v>0</v>
      </c>
      <c r="K398" s="40">
        <v>0.2030073</v>
      </c>
      <c r="L398" s="40">
        <v>4.0601460000000006E-2</v>
      </c>
      <c r="M398" s="40">
        <f t="shared" si="319"/>
        <v>0.24360876000000001</v>
      </c>
      <c r="N398" s="40">
        <v>0</v>
      </c>
      <c r="O398" s="40">
        <v>0</v>
      </c>
      <c r="P398" s="40">
        <v>0.2030073</v>
      </c>
      <c r="Q398" s="40">
        <v>4.0601460000000006E-2</v>
      </c>
      <c r="R398" s="40">
        <f t="shared" si="320"/>
        <v>0</v>
      </c>
      <c r="S398" s="40">
        <f t="shared" si="321"/>
        <v>0</v>
      </c>
      <c r="T398" s="21">
        <f t="shared" si="315"/>
        <v>0</v>
      </c>
      <c r="U398" s="40">
        <f t="shared" si="322"/>
        <v>0</v>
      </c>
      <c r="V398" s="21">
        <v>0</v>
      </c>
      <c r="W398" s="40">
        <f t="shared" si="323"/>
        <v>0</v>
      </c>
      <c r="X398" s="21">
        <v>0</v>
      </c>
      <c r="Y398" s="40">
        <f t="shared" si="324"/>
        <v>0</v>
      </c>
      <c r="Z398" s="21">
        <f t="shared" si="316"/>
        <v>0</v>
      </c>
      <c r="AA398" s="40">
        <f t="shared" si="325"/>
        <v>0</v>
      </c>
      <c r="AB398" s="21">
        <f t="shared" si="317"/>
        <v>0</v>
      </c>
      <c r="AC398" s="22" t="s">
        <v>34</v>
      </c>
      <c r="AK398" s="52"/>
      <c r="AL398" s="52"/>
    </row>
    <row r="399" spans="1:38" ht="47.25" x14ac:dyDescent="0.25">
      <c r="A399" s="53" t="s">
        <v>737</v>
      </c>
      <c r="B399" s="77" t="s">
        <v>754</v>
      </c>
      <c r="C399" s="54" t="s">
        <v>755</v>
      </c>
      <c r="D399" s="39">
        <v>13.390800879999999</v>
      </c>
      <c r="E399" s="55" t="s">
        <v>34</v>
      </c>
      <c r="F399" s="40">
        <v>12.902897979999999</v>
      </c>
      <c r="G399" s="39">
        <v>0.48790289999999992</v>
      </c>
      <c r="H399" s="40">
        <f t="shared" si="318"/>
        <v>0.48790289999999992</v>
      </c>
      <c r="I399" s="40">
        <v>0</v>
      </c>
      <c r="J399" s="40">
        <v>0</v>
      </c>
      <c r="K399" s="40">
        <v>0.40658574999999997</v>
      </c>
      <c r="L399" s="40">
        <v>8.1317149999999949E-2</v>
      </c>
      <c r="M399" s="40">
        <f t="shared" si="319"/>
        <v>0.48790290000000003</v>
      </c>
      <c r="N399" s="40">
        <v>0</v>
      </c>
      <c r="O399" s="40">
        <v>0</v>
      </c>
      <c r="P399" s="40">
        <v>0.40658574999999997</v>
      </c>
      <c r="Q399" s="40">
        <v>8.1317150000000032E-2</v>
      </c>
      <c r="R399" s="40">
        <f t="shared" si="320"/>
        <v>0</v>
      </c>
      <c r="S399" s="40">
        <f t="shared" si="321"/>
        <v>0</v>
      </c>
      <c r="T399" s="21">
        <f t="shared" si="315"/>
        <v>0</v>
      </c>
      <c r="U399" s="40">
        <f t="shared" si="322"/>
        <v>0</v>
      </c>
      <c r="V399" s="21">
        <v>0</v>
      </c>
      <c r="W399" s="40">
        <f t="shared" si="323"/>
        <v>0</v>
      </c>
      <c r="X399" s="21">
        <v>0</v>
      </c>
      <c r="Y399" s="40">
        <f t="shared" si="324"/>
        <v>0</v>
      </c>
      <c r="Z399" s="21">
        <f t="shared" si="316"/>
        <v>0</v>
      </c>
      <c r="AA399" s="40">
        <f t="shared" si="325"/>
        <v>0</v>
      </c>
      <c r="AB399" s="21">
        <f t="shared" si="317"/>
        <v>0</v>
      </c>
      <c r="AC399" s="22" t="s">
        <v>34</v>
      </c>
      <c r="AK399" s="52"/>
      <c r="AL399" s="52"/>
    </row>
    <row r="400" spans="1:38" ht="47.25" x14ac:dyDescent="0.25">
      <c r="A400" s="53" t="s">
        <v>737</v>
      </c>
      <c r="B400" s="77" t="s">
        <v>756</v>
      </c>
      <c r="C400" s="54" t="s">
        <v>757</v>
      </c>
      <c r="D400" s="39">
        <v>13.510114530000001</v>
      </c>
      <c r="E400" s="55" t="s">
        <v>34</v>
      </c>
      <c r="F400" s="40">
        <v>12.893727030000001</v>
      </c>
      <c r="G400" s="39">
        <v>0.61638750000000009</v>
      </c>
      <c r="H400" s="40">
        <f t="shared" si="318"/>
        <v>0.61638750000000009</v>
      </c>
      <c r="I400" s="40">
        <v>0</v>
      </c>
      <c r="J400" s="40">
        <v>0</v>
      </c>
      <c r="K400" s="40">
        <v>0.51365625000000015</v>
      </c>
      <c r="L400" s="40">
        <v>0.10273124999999994</v>
      </c>
      <c r="M400" s="40">
        <f t="shared" si="319"/>
        <v>0.61638750000000009</v>
      </c>
      <c r="N400" s="40">
        <v>0</v>
      </c>
      <c r="O400" s="40">
        <v>0</v>
      </c>
      <c r="P400" s="40">
        <v>0.51365625000000004</v>
      </c>
      <c r="Q400" s="40">
        <v>0.10273125000000005</v>
      </c>
      <c r="R400" s="40">
        <f t="shared" si="320"/>
        <v>0</v>
      </c>
      <c r="S400" s="40">
        <f t="shared" si="321"/>
        <v>0</v>
      </c>
      <c r="T400" s="21">
        <f t="shared" si="315"/>
        <v>0</v>
      </c>
      <c r="U400" s="40">
        <f t="shared" si="322"/>
        <v>0</v>
      </c>
      <c r="V400" s="21">
        <v>0</v>
      </c>
      <c r="W400" s="40">
        <f t="shared" si="323"/>
        <v>0</v>
      </c>
      <c r="X400" s="21">
        <v>0</v>
      </c>
      <c r="Y400" s="40">
        <f t="shared" si="324"/>
        <v>0</v>
      </c>
      <c r="Z400" s="21">
        <f t="shared" si="316"/>
        <v>0</v>
      </c>
      <c r="AA400" s="40">
        <f t="shared" si="325"/>
        <v>1.1102230246251565E-16</v>
      </c>
      <c r="AB400" s="21">
        <f t="shared" si="317"/>
        <v>1.0807062355662539E-15</v>
      </c>
      <c r="AC400" s="22" t="s">
        <v>34</v>
      </c>
      <c r="AK400" s="52"/>
      <c r="AL400" s="52"/>
    </row>
    <row r="401" spans="1:38" ht="47.25" x14ac:dyDescent="0.25">
      <c r="A401" s="53" t="s">
        <v>737</v>
      </c>
      <c r="B401" s="77" t="s">
        <v>758</v>
      </c>
      <c r="C401" s="54" t="s">
        <v>759</v>
      </c>
      <c r="D401" s="39">
        <v>18.946297610000006</v>
      </c>
      <c r="E401" s="55" t="s">
        <v>34</v>
      </c>
      <c r="F401" s="40">
        <v>18.138155510000004</v>
      </c>
      <c r="G401" s="39">
        <v>0.80814210000000131</v>
      </c>
      <c r="H401" s="40">
        <f t="shared" si="318"/>
        <v>0.80814209999999986</v>
      </c>
      <c r="I401" s="40">
        <v>0</v>
      </c>
      <c r="J401" s="40">
        <v>0</v>
      </c>
      <c r="K401" s="40">
        <v>0.6734517499999999</v>
      </c>
      <c r="L401" s="40">
        <v>0.13469034999999996</v>
      </c>
      <c r="M401" s="40">
        <f t="shared" si="319"/>
        <v>0.80814209999999997</v>
      </c>
      <c r="N401" s="40">
        <v>0</v>
      </c>
      <c r="O401" s="40">
        <v>0</v>
      </c>
      <c r="P401" s="40">
        <v>0.6734517499999999</v>
      </c>
      <c r="Q401" s="40">
        <v>0.13469035000000007</v>
      </c>
      <c r="R401" s="40">
        <f t="shared" si="320"/>
        <v>1.3322676295501878E-15</v>
      </c>
      <c r="S401" s="40">
        <f t="shared" si="321"/>
        <v>0</v>
      </c>
      <c r="T401" s="21">
        <f t="shared" si="315"/>
        <v>0</v>
      </c>
      <c r="U401" s="40">
        <f t="shared" si="322"/>
        <v>0</v>
      </c>
      <c r="V401" s="21">
        <v>0</v>
      </c>
      <c r="W401" s="40">
        <f t="shared" si="323"/>
        <v>0</v>
      </c>
      <c r="X401" s="21">
        <v>0</v>
      </c>
      <c r="Y401" s="40">
        <f t="shared" si="324"/>
        <v>0</v>
      </c>
      <c r="Z401" s="21">
        <f t="shared" si="316"/>
        <v>0</v>
      </c>
      <c r="AA401" s="40">
        <f t="shared" si="325"/>
        <v>0</v>
      </c>
      <c r="AB401" s="21">
        <f t="shared" si="317"/>
        <v>0</v>
      </c>
      <c r="AC401" s="22" t="s">
        <v>34</v>
      </c>
      <c r="AK401" s="52"/>
      <c r="AL401" s="52"/>
    </row>
    <row r="402" spans="1:38" ht="47.25" x14ac:dyDescent="0.25">
      <c r="A402" s="53" t="s">
        <v>737</v>
      </c>
      <c r="B402" s="77" t="s">
        <v>760</v>
      </c>
      <c r="C402" s="54" t="s">
        <v>761</v>
      </c>
      <c r="D402" s="39">
        <v>16.976043790000002</v>
      </c>
      <c r="E402" s="55" t="s">
        <v>34</v>
      </c>
      <c r="F402" s="40">
        <v>15.651981310000002</v>
      </c>
      <c r="G402" s="39">
        <v>1.3240624800000003</v>
      </c>
      <c r="H402" s="40">
        <f t="shared" si="318"/>
        <v>1.32406248</v>
      </c>
      <c r="I402" s="40">
        <v>0</v>
      </c>
      <c r="J402" s="40">
        <v>0</v>
      </c>
      <c r="K402" s="40">
        <v>1.1033854000000001</v>
      </c>
      <c r="L402" s="40">
        <v>0.22067707999999997</v>
      </c>
      <c r="M402" s="40">
        <f t="shared" si="319"/>
        <v>1.32406248</v>
      </c>
      <c r="N402" s="54">
        <v>0</v>
      </c>
      <c r="O402" s="54">
        <v>0</v>
      </c>
      <c r="P402" s="40">
        <v>1.1033853999999998</v>
      </c>
      <c r="Q402" s="54">
        <v>0.22067708000000016</v>
      </c>
      <c r="R402" s="40">
        <f t="shared" si="320"/>
        <v>0</v>
      </c>
      <c r="S402" s="40">
        <f t="shared" si="321"/>
        <v>0</v>
      </c>
      <c r="T402" s="21">
        <f t="shared" si="315"/>
        <v>0</v>
      </c>
      <c r="U402" s="40">
        <f t="shared" si="322"/>
        <v>0</v>
      </c>
      <c r="V402" s="21">
        <v>0</v>
      </c>
      <c r="W402" s="40">
        <f t="shared" si="323"/>
        <v>0</v>
      </c>
      <c r="X402" s="21">
        <v>0</v>
      </c>
      <c r="Y402" s="40">
        <f t="shared" si="324"/>
        <v>0</v>
      </c>
      <c r="Z402" s="21">
        <f t="shared" si="316"/>
        <v>0</v>
      </c>
      <c r="AA402" s="40">
        <f t="shared" si="325"/>
        <v>0</v>
      </c>
      <c r="AB402" s="21">
        <f t="shared" si="317"/>
        <v>0</v>
      </c>
      <c r="AC402" s="22" t="s">
        <v>34</v>
      </c>
      <c r="AK402" s="52"/>
      <c r="AL402" s="52"/>
    </row>
    <row r="403" spans="1:38" ht="47.25" x14ac:dyDescent="0.25">
      <c r="A403" s="53" t="s">
        <v>737</v>
      </c>
      <c r="B403" s="77" t="s">
        <v>762</v>
      </c>
      <c r="C403" s="54" t="s">
        <v>763</v>
      </c>
      <c r="D403" s="39">
        <v>26.671949999999999</v>
      </c>
      <c r="E403" s="55" t="s">
        <v>34</v>
      </c>
      <c r="F403" s="40">
        <v>0</v>
      </c>
      <c r="G403" s="39">
        <v>26.671949999999999</v>
      </c>
      <c r="H403" s="40">
        <f t="shared" si="318"/>
        <v>19.97195</v>
      </c>
      <c r="I403" s="40">
        <v>0</v>
      </c>
      <c r="J403" s="40">
        <v>0</v>
      </c>
      <c r="K403" s="40">
        <v>16.935666666666666</v>
      </c>
      <c r="L403" s="40">
        <v>3.0362833333333334</v>
      </c>
      <c r="M403" s="40">
        <f t="shared" si="319"/>
        <v>10.6169303</v>
      </c>
      <c r="N403" s="54">
        <v>0</v>
      </c>
      <c r="O403" s="54">
        <v>0</v>
      </c>
      <c r="P403" s="40">
        <v>9.0064326700000006</v>
      </c>
      <c r="Q403" s="54">
        <v>1.6104976299999998</v>
      </c>
      <c r="R403" s="40">
        <f t="shared" si="320"/>
        <v>16.055019699999999</v>
      </c>
      <c r="S403" s="40">
        <f t="shared" si="321"/>
        <v>-9.3550196999999997</v>
      </c>
      <c r="T403" s="21">
        <f t="shared" si="315"/>
        <v>-0.46840792711778267</v>
      </c>
      <c r="U403" s="40">
        <f t="shared" si="322"/>
        <v>0</v>
      </c>
      <c r="V403" s="21">
        <v>0</v>
      </c>
      <c r="W403" s="40">
        <f t="shared" si="323"/>
        <v>0</v>
      </c>
      <c r="X403" s="21">
        <v>0</v>
      </c>
      <c r="Y403" s="40">
        <f t="shared" si="324"/>
        <v>-7.9292339966666656</v>
      </c>
      <c r="Z403" s="21">
        <f t="shared" si="316"/>
        <v>-0.46819733481606862</v>
      </c>
      <c r="AA403" s="40">
        <f t="shared" si="325"/>
        <v>-1.4257857033333337</v>
      </c>
      <c r="AB403" s="21">
        <f t="shared" si="317"/>
        <v>-0.46958256091603229</v>
      </c>
      <c r="AC403" s="22" t="s">
        <v>34</v>
      </c>
      <c r="AK403" s="52"/>
      <c r="AL403" s="52"/>
    </row>
    <row r="404" spans="1:38" ht="47.25" x14ac:dyDescent="0.25">
      <c r="A404" s="53" t="s">
        <v>737</v>
      </c>
      <c r="B404" s="77" t="s">
        <v>764</v>
      </c>
      <c r="C404" s="54" t="s">
        <v>765</v>
      </c>
      <c r="D404" s="39">
        <v>23.7438</v>
      </c>
      <c r="E404" s="55" t="s">
        <v>34</v>
      </c>
      <c r="F404" s="40">
        <v>0</v>
      </c>
      <c r="G404" s="39">
        <v>23.7438</v>
      </c>
      <c r="H404" s="40">
        <f t="shared" si="318"/>
        <v>20.7438</v>
      </c>
      <c r="I404" s="40">
        <v>0</v>
      </c>
      <c r="J404" s="40">
        <v>0</v>
      </c>
      <c r="K404" s="40">
        <v>17.567</v>
      </c>
      <c r="L404" s="40">
        <v>3.1768000000000001</v>
      </c>
      <c r="M404" s="40">
        <f t="shared" si="319"/>
        <v>20.756924129999998</v>
      </c>
      <c r="N404" s="54">
        <v>0</v>
      </c>
      <c r="O404" s="54">
        <v>0</v>
      </c>
      <c r="P404" s="40">
        <v>17.57264687</v>
      </c>
      <c r="Q404" s="54">
        <v>3.1842772599999991</v>
      </c>
      <c r="R404" s="40">
        <f t="shared" si="320"/>
        <v>2.9868758700000022</v>
      </c>
      <c r="S404" s="40">
        <f t="shared" si="321"/>
        <v>1.3124129999997791E-2</v>
      </c>
      <c r="T404" s="21">
        <f t="shared" si="315"/>
        <v>6.326772336793544E-4</v>
      </c>
      <c r="U404" s="40">
        <f t="shared" si="322"/>
        <v>0</v>
      </c>
      <c r="V404" s="21">
        <v>0</v>
      </c>
      <c r="W404" s="40">
        <f t="shared" si="323"/>
        <v>0</v>
      </c>
      <c r="X404" s="21">
        <v>0</v>
      </c>
      <c r="Y404" s="40">
        <f t="shared" si="324"/>
        <v>5.6468699999996375E-3</v>
      </c>
      <c r="Z404" s="21">
        <f t="shared" si="316"/>
        <v>3.2144760061476846E-4</v>
      </c>
      <c r="AA404" s="40">
        <f t="shared" si="325"/>
        <v>7.4772599999990419E-3</v>
      </c>
      <c r="AB404" s="21">
        <f t="shared" si="317"/>
        <v>2.35370813397099E-3</v>
      </c>
      <c r="AC404" s="22" t="s">
        <v>682</v>
      </c>
      <c r="AK404" s="52"/>
      <c r="AL404" s="52"/>
    </row>
    <row r="405" spans="1:38" ht="47.25" x14ac:dyDescent="0.25">
      <c r="A405" s="53" t="s">
        <v>737</v>
      </c>
      <c r="B405" s="77" t="s">
        <v>766</v>
      </c>
      <c r="C405" s="54" t="s">
        <v>767</v>
      </c>
      <c r="D405" s="39">
        <v>15.5444</v>
      </c>
      <c r="E405" s="55" t="s">
        <v>34</v>
      </c>
      <c r="F405" s="40">
        <v>0</v>
      </c>
      <c r="G405" s="39">
        <v>15.5444</v>
      </c>
      <c r="H405" s="40">
        <f t="shared" si="318"/>
        <v>15.544399999999998</v>
      </c>
      <c r="I405" s="40">
        <v>0</v>
      </c>
      <c r="J405" s="40">
        <v>0</v>
      </c>
      <c r="K405" s="40">
        <v>13.231999999999998</v>
      </c>
      <c r="L405" s="40">
        <v>2.3124000000000002</v>
      </c>
      <c r="M405" s="40">
        <f t="shared" si="319"/>
        <v>11.939751999999999</v>
      </c>
      <c r="N405" s="54">
        <v>0</v>
      </c>
      <c r="O405" s="54">
        <v>0</v>
      </c>
      <c r="P405" s="40">
        <v>10.121623159999999</v>
      </c>
      <c r="Q405" s="54">
        <v>1.8181288399999993</v>
      </c>
      <c r="R405" s="40">
        <f t="shared" si="320"/>
        <v>3.604648000000001</v>
      </c>
      <c r="S405" s="40">
        <f t="shared" si="321"/>
        <v>-3.6046479999999992</v>
      </c>
      <c r="T405" s="21">
        <f t="shared" si="315"/>
        <v>-0.23189367231929181</v>
      </c>
      <c r="U405" s="40">
        <f t="shared" si="322"/>
        <v>0</v>
      </c>
      <c r="V405" s="21">
        <v>0</v>
      </c>
      <c r="W405" s="40">
        <f t="shared" si="323"/>
        <v>0</v>
      </c>
      <c r="X405" s="21">
        <v>0</v>
      </c>
      <c r="Y405" s="40">
        <f t="shared" si="324"/>
        <v>-3.1103768399999989</v>
      </c>
      <c r="Z405" s="21">
        <f t="shared" si="316"/>
        <v>-0.23506475513905678</v>
      </c>
      <c r="AA405" s="40">
        <f t="shared" si="325"/>
        <v>-0.49427116000000093</v>
      </c>
      <c r="AB405" s="21">
        <f t="shared" si="317"/>
        <v>-0.21374812316208305</v>
      </c>
      <c r="AC405" s="22" t="s">
        <v>34</v>
      </c>
      <c r="AK405" s="52"/>
      <c r="AL405" s="52"/>
    </row>
    <row r="406" spans="1:38" ht="47.25" x14ac:dyDescent="0.25">
      <c r="A406" s="53" t="s">
        <v>737</v>
      </c>
      <c r="B406" s="77" t="s">
        <v>768</v>
      </c>
      <c r="C406" s="54" t="s">
        <v>769</v>
      </c>
      <c r="D406" s="39">
        <v>25.9542</v>
      </c>
      <c r="E406" s="55" t="s">
        <v>34</v>
      </c>
      <c r="F406" s="40">
        <v>0</v>
      </c>
      <c r="G406" s="39">
        <v>25.9542</v>
      </c>
      <c r="H406" s="40">
        <f t="shared" si="318"/>
        <v>20.9542</v>
      </c>
      <c r="I406" s="40">
        <v>0</v>
      </c>
      <c r="J406" s="40">
        <v>0</v>
      </c>
      <c r="K406" s="40">
        <v>17.674333333333337</v>
      </c>
      <c r="L406" s="40">
        <v>3.2798666666666634</v>
      </c>
      <c r="M406" s="40">
        <f t="shared" si="319"/>
        <v>23.599566039999999</v>
      </c>
      <c r="N406" s="54">
        <v>0</v>
      </c>
      <c r="O406" s="54">
        <v>0</v>
      </c>
      <c r="P406" s="40">
        <v>19.79857165</v>
      </c>
      <c r="Q406" s="54">
        <v>3.8009943900000001</v>
      </c>
      <c r="R406" s="40">
        <f t="shared" si="320"/>
        <v>2.354633960000001</v>
      </c>
      <c r="S406" s="40">
        <f t="shared" si="321"/>
        <v>2.645366039999999</v>
      </c>
      <c r="T406" s="21">
        <f t="shared" si="315"/>
        <v>0.12624514608049933</v>
      </c>
      <c r="U406" s="40">
        <f t="shared" si="322"/>
        <v>0</v>
      </c>
      <c r="V406" s="21">
        <v>0</v>
      </c>
      <c r="W406" s="40">
        <f t="shared" si="323"/>
        <v>0</v>
      </c>
      <c r="X406" s="21">
        <v>0</v>
      </c>
      <c r="Y406" s="40">
        <f t="shared" si="324"/>
        <v>2.1242383166666627</v>
      </c>
      <c r="Z406" s="21">
        <f t="shared" si="316"/>
        <v>0.12018774776983548</v>
      </c>
      <c r="AA406" s="40">
        <f t="shared" si="325"/>
        <v>0.52112772333333668</v>
      </c>
      <c r="AB406" s="21">
        <f t="shared" si="317"/>
        <v>0.15888686227082519</v>
      </c>
      <c r="AC406" s="22" t="s">
        <v>770</v>
      </c>
      <c r="AK406" s="52"/>
      <c r="AL406" s="52"/>
    </row>
    <row r="407" spans="1:38" ht="47.25" x14ac:dyDescent="0.25">
      <c r="A407" s="53" t="s">
        <v>737</v>
      </c>
      <c r="B407" s="77" t="s">
        <v>771</v>
      </c>
      <c r="C407" s="54" t="s">
        <v>772</v>
      </c>
      <c r="D407" s="39">
        <v>5.0371999999999995</v>
      </c>
      <c r="E407" s="55" t="s">
        <v>34</v>
      </c>
      <c r="F407" s="40">
        <v>0</v>
      </c>
      <c r="G407" s="39">
        <v>5.0371999999999995</v>
      </c>
      <c r="H407" s="40">
        <f t="shared" si="318"/>
        <v>5.0371999999999995</v>
      </c>
      <c r="I407" s="40">
        <v>0</v>
      </c>
      <c r="J407" s="40">
        <v>0</v>
      </c>
      <c r="K407" s="40">
        <v>4.351</v>
      </c>
      <c r="L407" s="40">
        <v>0.68619999999999948</v>
      </c>
      <c r="M407" s="40">
        <f t="shared" si="319"/>
        <v>4.6033839599999995</v>
      </c>
      <c r="N407" s="54">
        <v>0</v>
      </c>
      <c r="O407" s="54">
        <v>0</v>
      </c>
      <c r="P407" s="40">
        <v>3.8884265999999994</v>
      </c>
      <c r="Q407" s="54">
        <v>0.71495735999999999</v>
      </c>
      <c r="R407" s="40">
        <f t="shared" si="320"/>
        <v>0.43381603999999996</v>
      </c>
      <c r="S407" s="40">
        <f t="shared" si="321"/>
        <v>-0.43381603999999996</v>
      </c>
      <c r="T407" s="21">
        <f t="shared" si="315"/>
        <v>-8.6122456920511389E-2</v>
      </c>
      <c r="U407" s="40">
        <f t="shared" si="322"/>
        <v>0</v>
      </c>
      <c r="V407" s="21">
        <v>0</v>
      </c>
      <c r="W407" s="40">
        <f t="shared" si="323"/>
        <v>0</v>
      </c>
      <c r="X407" s="21">
        <v>0</v>
      </c>
      <c r="Y407" s="40">
        <f t="shared" si="324"/>
        <v>-0.46257340000000058</v>
      </c>
      <c r="Z407" s="21">
        <f t="shared" si="316"/>
        <v>-0.10631427258101599</v>
      </c>
      <c r="AA407" s="40">
        <f t="shared" si="325"/>
        <v>2.8757360000000509E-2</v>
      </c>
      <c r="AB407" s="21">
        <f t="shared" si="317"/>
        <v>4.1908131740018263E-2</v>
      </c>
      <c r="AC407" s="22" t="s">
        <v>34</v>
      </c>
      <c r="AK407" s="52"/>
      <c r="AL407" s="52"/>
    </row>
    <row r="408" spans="1:38" ht="153" customHeight="1" x14ac:dyDescent="0.25">
      <c r="A408" s="53" t="s">
        <v>737</v>
      </c>
      <c r="B408" s="77" t="s">
        <v>773</v>
      </c>
      <c r="C408" s="54" t="s">
        <v>774</v>
      </c>
      <c r="D408" s="39">
        <v>30.213071408000001</v>
      </c>
      <c r="E408" s="55" t="s">
        <v>34</v>
      </c>
      <c r="F408" s="40">
        <v>0</v>
      </c>
      <c r="G408" s="39">
        <v>30.213071408000001</v>
      </c>
      <c r="H408" s="40">
        <f t="shared" si="318"/>
        <v>30.213071407999998</v>
      </c>
      <c r="I408" s="40">
        <v>0</v>
      </c>
      <c r="J408" s="40">
        <v>0</v>
      </c>
      <c r="K408" s="40">
        <v>25.394999999999996</v>
      </c>
      <c r="L408" s="40">
        <v>4.8180714080000016</v>
      </c>
      <c r="M408" s="40">
        <f t="shared" si="319"/>
        <v>33.343498799999999</v>
      </c>
      <c r="N408" s="54">
        <v>0</v>
      </c>
      <c r="O408" s="54">
        <v>0</v>
      </c>
      <c r="P408" s="40">
        <v>27.941821090000005</v>
      </c>
      <c r="Q408" s="54">
        <v>5.401677709999996</v>
      </c>
      <c r="R408" s="40">
        <f t="shared" si="320"/>
        <v>-3.1304273919999979</v>
      </c>
      <c r="S408" s="40">
        <f t="shared" si="321"/>
        <v>3.1304273920000014</v>
      </c>
      <c r="T408" s="21">
        <f t="shared" si="315"/>
        <v>0.10361169011009944</v>
      </c>
      <c r="U408" s="40">
        <f t="shared" si="322"/>
        <v>0</v>
      </c>
      <c r="V408" s="21">
        <v>0</v>
      </c>
      <c r="W408" s="40">
        <f t="shared" si="323"/>
        <v>0</v>
      </c>
      <c r="X408" s="21">
        <v>0</v>
      </c>
      <c r="Y408" s="40">
        <f t="shared" si="324"/>
        <v>2.5468210900000088</v>
      </c>
      <c r="Z408" s="21">
        <f t="shared" si="316"/>
        <v>0.10028828863949632</v>
      </c>
      <c r="AA408" s="40">
        <f t="shared" si="325"/>
        <v>0.58360630199999441</v>
      </c>
      <c r="AB408" s="21">
        <f t="shared" si="317"/>
        <v>0.1211286119651455</v>
      </c>
      <c r="AC408" s="22" t="s">
        <v>775</v>
      </c>
      <c r="AK408" s="52"/>
      <c r="AL408" s="52"/>
    </row>
    <row r="409" spans="1:38" ht="47.25" x14ac:dyDescent="0.25">
      <c r="A409" s="53" t="s">
        <v>737</v>
      </c>
      <c r="B409" s="77" t="s">
        <v>776</v>
      </c>
      <c r="C409" s="54" t="s">
        <v>777</v>
      </c>
      <c r="D409" s="39">
        <v>36.754784000000001</v>
      </c>
      <c r="E409" s="55" t="s">
        <v>34</v>
      </c>
      <c r="F409" s="40">
        <v>0</v>
      </c>
      <c r="G409" s="39">
        <v>36.754784000000001</v>
      </c>
      <c r="H409" s="40">
        <f t="shared" si="318"/>
        <v>33.234100000000005</v>
      </c>
      <c r="I409" s="40">
        <v>0</v>
      </c>
      <c r="J409" s="40">
        <v>0</v>
      </c>
      <c r="K409" s="40">
        <v>28.028416666666672</v>
      </c>
      <c r="L409" s="40">
        <v>5.205683333333333</v>
      </c>
      <c r="M409" s="40">
        <f t="shared" si="319"/>
        <v>0</v>
      </c>
      <c r="N409" s="54">
        <v>0</v>
      </c>
      <c r="O409" s="54">
        <v>0</v>
      </c>
      <c r="P409" s="40">
        <v>0</v>
      </c>
      <c r="Q409" s="54">
        <v>0</v>
      </c>
      <c r="R409" s="40">
        <f t="shared" si="320"/>
        <v>36.754784000000001</v>
      </c>
      <c r="S409" s="40">
        <f t="shared" si="321"/>
        <v>-33.234100000000005</v>
      </c>
      <c r="T409" s="21">
        <f t="shared" si="315"/>
        <v>-1</v>
      </c>
      <c r="U409" s="40">
        <f t="shared" si="322"/>
        <v>0</v>
      </c>
      <c r="V409" s="21">
        <v>0</v>
      </c>
      <c r="W409" s="40">
        <f t="shared" si="323"/>
        <v>0</v>
      </c>
      <c r="X409" s="21">
        <v>0</v>
      </c>
      <c r="Y409" s="40">
        <f t="shared" si="324"/>
        <v>-28.028416666666672</v>
      </c>
      <c r="Z409" s="21">
        <f t="shared" si="316"/>
        <v>-1</v>
      </c>
      <c r="AA409" s="40">
        <f t="shared" si="325"/>
        <v>-5.205683333333333</v>
      </c>
      <c r="AB409" s="21">
        <f t="shared" si="317"/>
        <v>-1</v>
      </c>
      <c r="AC409" s="22" t="s">
        <v>34</v>
      </c>
      <c r="AK409" s="52"/>
      <c r="AL409" s="52"/>
    </row>
    <row r="410" spans="1:38" ht="47.25" x14ac:dyDescent="0.25">
      <c r="A410" s="53" t="s">
        <v>737</v>
      </c>
      <c r="B410" s="77" t="s">
        <v>778</v>
      </c>
      <c r="C410" s="54" t="s">
        <v>779</v>
      </c>
      <c r="D410" s="39">
        <v>8.7329142500000003</v>
      </c>
      <c r="E410" s="55" t="s">
        <v>34</v>
      </c>
      <c r="F410" s="40">
        <v>8.6027090699999995</v>
      </c>
      <c r="G410" s="39">
        <v>0.13020518000000081</v>
      </c>
      <c r="H410" s="40">
        <f t="shared" si="318"/>
        <v>0.13020518</v>
      </c>
      <c r="I410" s="40">
        <v>0</v>
      </c>
      <c r="J410" s="40">
        <v>0</v>
      </c>
      <c r="K410" s="40">
        <v>0.108504316666667</v>
      </c>
      <c r="L410" s="40">
        <v>2.1700863333333001E-2</v>
      </c>
      <c r="M410" s="40">
        <f t="shared" si="319"/>
        <v>0.13020518</v>
      </c>
      <c r="N410" s="54">
        <v>0</v>
      </c>
      <c r="O410" s="54">
        <v>0</v>
      </c>
      <c r="P410" s="40">
        <v>0.10850432</v>
      </c>
      <c r="Q410" s="54">
        <v>2.1700860000000006E-2</v>
      </c>
      <c r="R410" s="40">
        <f t="shared" si="320"/>
        <v>8.0491169285323849E-16</v>
      </c>
      <c r="S410" s="40">
        <f t="shared" si="321"/>
        <v>0</v>
      </c>
      <c r="T410" s="21">
        <f t="shared" si="315"/>
        <v>0</v>
      </c>
      <c r="U410" s="40">
        <f t="shared" si="322"/>
        <v>0</v>
      </c>
      <c r="V410" s="21">
        <v>0</v>
      </c>
      <c r="W410" s="40">
        <f t="shared" si="323"/>
        <v>0</v>
      </c>
      <c r="X410" s="21">
        <v>0</v>
      </c>
      <c r="Y410" s="40">
        <f t="shared" si="324"/>
        <v>3.3333329985119065E-9</v>
      </c>
      <c r="Z410" s="21">
        <f t="shared" si="316"/>
        <v>3.0720740896900382E-8</v>
      </c>
      <c r="AA410" s="40">
        <f t="shared" si="325"/>
        <v>-3.3333329950424595E-9</v>
      </c>
      <c r="AB410" s="21">
        <f t="shared" si="317"/>
        <v>-1.5360370432462873E-7</v>
      </c>
      <c r="AC410" s="22" t="s">
        <v>34</v>
      </c>
      <c r="AK410" s="52"/>
      <c r="AL410" s="52"/>
    </row>
    <row r="411" spans="1:38" ht="31.5" x14ac:dyDescent="0.25">
      <c r="A411" s="53" t="s">
        <v>737</v>
      </c>
      <c r="B411" s="77" t="s">
        <v>780</v>
      </c>
      <c r="C411" s="54" t="s">
        <v>781</v>
      </c>
      <c r="D411" s="39">
        <v>9.9092035200000019</v>
      </c>
      <c r="E411" s="55" t="s">
        <v>34</v>
      </c>
      <c r="F411" s="40">
        <v>9.0885003600000012</v>
      </c>
      <c r="G411" s="39">
        <v>0.82070316000000076</v>
      </c>
      <c r="H411" s="40">
        <f t="shared" si="318"/>
        <v>0.82070315999999988</v>
      </c>
      <c r="I411" s="40">
        <v>0</v>
      </c>
      <c r="J411" s="40">
        <v>0</v>
      </c>
      <c r="K411" s="40">
        <v>0.6839192999999999</v>
      </c>
      <c r="L411" s="40">
        <v>0.13678385999999998</v>
      </c>
      <c r="M411" s="40">
        <f t="shared" si="319"/>
        <v>0.82070315999999999</v>
      </c>
      <c r="N411" s="54">
        <v>0</v>
      </c>
      <c r="O411" s="54">
        <v>0</v>
      </c>
      <c r="P411" s="40">
        <v>0.68391930000000001</v>
      </c>
      <c r="Q411" s="54">
        <v>0.13678386000000001</v>
      </c>
      <c r="R411" s="40">
        <f t="shared" si="320"/>
        <v>0</v>
      </c>
      <c r="S411" s="40">
        <f t="shared" si="321"/>
        <v>0</v>
      </c>
      <c r="T411" s="21">
        <f t="shared" si="315"/>
        <v>0</v>
      </c>
      <c r="U411" s="40">
        <f t="shared" si="322"/>
        <v>0</v>
      </c>
      <c r="V411" s="21">
        <v>0</v>
      </c>
      <c r="W411" s="40">
        <f t="shared" si="323"/>
        <v>0</v>
      </c>
      <c r="X411" s="21">
        <v>0</v>
      </c>
      <c r="Y411" s="40">
        <f t="shared" si="324"/>
        <v>0</v>
      </c>
      <c r="Z411" s="21">
        <f t="shared" si="316"/>
        <v>0</v>
      </c>
      <c r="AA411" s="40">
        <f t="shared" si="325"/>
        <v>0</v>
      </c>
      <c r="AB411" s="21">
        <f t="shared" si="317"/>
        <v>0</v>
      </c>
      <c r="AC411" s="22" t="s">
        <v>34</v>
      </c>
      <c r="AK411" s="52"/>
      <c r="AL411" s="52"/>
    </row>
    <row r="412" spans="1:38" ht="63" x14ac:dyDescent="0.25">
      <c r="A412" s="53" t="s">
        <v>737</v>
      </c>
      <c r="B412" s="77" t="s">
        <v>782</v>
      </c>
      <c r="C412" s="54" t="s">
        <v>783</v>
      </c>
      <c r="D412" s="39">
        <v>1.9194636</v>
      </c>
      <c r="E412" s="55" t="s">
        <v>34</v>
      </c>
      <c r="F412" s="40">
        <v>0</v>
      </c>
      <c r="G412" s="39">
        <v>1.9194636</v>
      </c>
      <c r="H412" s="40">
        <f t="shared" si="318"/>
        <v>1.9194636</v>
      </c>
      <c r="I412" s="40">
        <v>0</v>
      </c>
      <c r="J412" s="40">
        <v>0</v>
      </c>
      <c r="K412" s="40">
        <v>1.599553</v>
      </c>
      <c r="L412" s="40">
        <v>0.31991060000000004</v>
      </c>
      <c r="M412" s="40">
        <f t="shared" si="319"/>
        <v>0.09</v>
      </c>
      <c r="N412" s="54">
        <v>0</v>
      </c>
      <c r="O412" s="54">
        <v>0</v>
      </c>
      <c r="P412" s="40">
        <v>0.09</v>
      </c>
      <c r="Q412" s="54">
        <v>0</v>
      </c>
      <c r="R412" s="40">
        <f t="shared" si="320"/>
        <v>1.8294636</v>
      </c>
      <c r="S412" s="40">
        <f t="shared" si="321"/>
        <v>-1.8294636</v>
      </c>
      <c r="T412" s="21">
        <f t="shared" si="315"/>
        <v>-0.95311190063724049</v>
      </c>
      <c r="U412" s="40">
        <f t="shared" si="322"/>
        <v>0</v>
      </c>
      <c r="V412" s="21">
        <v>0</v>
      </c>
      <c r="W412" s="40">
        <f t="shared" si="323"/>
        <v>0</v>
      </c>
      <c r="X412" s="21">
        <v>0</v>
      </c>
      <c r="Y412" s="40">
        <f t="shared" si="324"/>
        <v>-1.5095529999999999</v>
      </c>
      <c r="Z412" s="21">
        <f t="shared" si="316"/>
        <v>-0.94373428076468857</v>
      </c>
      <c r="AA412" s="40">
        <f t="shared" si="325"/>
        <v>-0.31991060000000004</v>
      </c>
      <c r="AB412" s="21">
        <f t="shared" si="317"/>
        <v>-1</v>
      </c>
      <c r="AC412" s="22" t="s">
        <v>34</v>
      </c>
      <c r="AK412" s="52"/>
      <c r="AL412" s="52"/>
    </row>
    <row r="413" spans="1:38" ht="47.25" x14ac:dyDescent="0.25">
      <c r="A413" s="53" t="s">
        <v>737</v>
      </c>
      <c r="B413" s="77" t="s">
        <v>784</v>
      </c>
      <c r="C413" s="54" t="s">
        <v>785</v>
      </c>
      <c r="D413" s="39">
        <v>8.1012696000000002</v>
      </c>
      <c r="E413" s="55" t="s">
        <v>34</v>
      </c>
      <c r="F413" s="40">
        <v>0</v>
      </c>
      <c r="G413" s="39">
        <v>8.1012696000000002</v>
      </c>
      <c r="H413" s="40">
        <f t="shared" si="318"/>
        <v>8.1012696000000002</v>
      </c>
      <c r="I413" s="40">
        <v>0</v>
      </c>
      <c r="J413" s="40">
        <v>0</v>
      </c>
      <c r="K413" s="40">
        <v>6.7510579999999996</v>
      </c>
      <c r="L413" s="40">
        <v>1.3502116000000006</v>
      </c>
      <c r="M413" s="40">
        <f t="shared" si="319"/>
        <v>0.09</v>
      </c>
      <c r="N413" s="40">
        <v>0</v>
      </c>
      <c r="O413" s="40">
        <v>0</v>
      </c>
      <c r="P413" s="40">
        <v>0.09</v>
      </c>
      <c r="Q413" s="40">
        <v>0</v>
      </c>
      <c r="R413" s="40">
        <f t="shared" si="320"/>
        <v>8.0112696000000003</v>
      </c>
      <c r="S413" s="40">
        <f t="shared" si="321"/>
        <v>-8.0112696000000003</v>
      </c>
      <c r="T413" s="21">
        <f t="shared" si="315"/>
        <v>-0.98889063017974366</v>
      </c>
      <c r="U413" s="40">
        <f t="shared" si="322"/>
        <v>0</v>
      </c>
      <c r="V413" s="21">
        <v>0</v>
      </c>
      <c r="W413" s="40">
        <f t="shared" si="323"/>
        <v>0</v>
      </c>
      <c r="X413" s="21">
        <v>0</v>
      </c>
      <c r="Y413" s="40">
        <f t="shared" si="324"/>
        <v>-6.6610579999999997</v>
      </c>
      <c r="Z413" s="21">
        <f t="shared" si="316"/>
        <v>-0.98666875621569239</v>
      </c>
      <c r="AA413" s="40">
        <f t="shared" si="325"/>
        <v>-1.3502116000000006</v>
      </c>
      <c r="AB413" s="21">
        <f t="shared" si="317"/>
        <v>-1</v>
      </c>
      <c r="AC413" s="22" t="s">
        <v>34</v>
      </c>
      <c r="AK413" s="52"/>
      <c r="AL413" s="52"/>
    </row>
    <row r="414" spans="1:38" ht="47.25" x14ac:dyDescent="0.25">
      <c r="A414" s="53" t="s">
        <v>737</v>
      </c>
      <c r="B414" s="77" t="s">
        <v>786</v>
      </c>
      <c r="C414" s="54" t="s">
        <v>787</v>
      </c>
      <c r="D414" s="39">
        <v>8.9745607200000013</v>
      </c>
      <c r="E414" s="55" t="s">
        <v>34</v>
      </c>
      <c r="F414" s="40">
        <v>3.4850239800000002</v>
      </c>
      <c r="G414" s="39">
        <v>5.489536740000001</v>
      </c>
      <c r="H414" s="40">
        <f t="shared" si="318"/>
        <v>1.88953674</v>
      </c>
      <c r="I414" s="40">
        <v>0</v>
      </c>
      <c r="J414" s="40">
        <v>0</v>
      </c>
      <c r="K414" s="40">
        <v>1.5746139500000003</v>
      </c>
      <c r="L414" s="40">
        <v>0.31492278999999979</v>
      </c>
      <c r="M414" s="40">
        <f t="shared" si="319"/>
        <v>1.8986258299999998</v>
      </c>
      <c r="N414" s="54">
        <v>0</v>
      </c>
      <c r="O414" s="54">
        <v>0</v>
      </c>
      <c r="P414" s="40">
        <v>1.5840228399999998</v>
      </c>
      <c r="Q414" s="54">
        <v>0.31460299000000008</v>
      </c>
      <c r="R414" s="40">
        <f t="shared" si="320"/>
        <v>3.5909109100000012</v>
      </c>
      <c r="S414" s="40">
        <f t="shared" si="321"/>
        <v>9.0890899999997998E-3</v>
      </c>
      <c r="T414" s="21">
        <f t="shared" si="315"/>
        <v>4.8102213667461152E-3</v>
      </c>
      <c r="U414" s="40">
        <f t="shared" si="322"/>
        <v>0</v>
      </c>
      <c r="V414" s="21">
        <v>0</v>
      </c>
      <c r="W414" s="40">
        <f t="shared" si="323"/>
        <v>0</v>
      </c>
      <c r="X414" s="21">
        <v>0</v>
      </c>
      <c r="Y414" s="40">
        <f t="shared" si="324"/>
        <v>9.408889999999559E-3</v>
      </c>
      <c r="Z414" s="21">
        <f t="shared" si="316"/>
        <v>5.975363040572299E-3</v>
      </c>
      <c r="AA414" s="40">
        <f t="shared" si="325"/>
        <v>-3.1979999999970365E-4</v>
      </c>
      <c r="AB414" s="21">
        <f t="shared" si="317"/>
        <v>-1.0154870023846285E-3</v>
      </c>
      <c r="AC414" s="22" t="s">
        <v>682</v>
      </c>
      <c r="AK414" s="52"/>
      <c r="AL414" s="52"/>
    </row>
    <row r="415" spans="1:38" ht="63" x14ac:dyDescent="0.25">
      <c r="A415" s="53" t="s">
        <v>737</v>
      </c>
      <c r="B415" s="77" t="s">
        <v>788</v>
      </c>
      <c r="C415" s="54" t="s">
        <v>789</v>
      </c>
      <c r="D415" s="39">
        <v>114.43180520799999</v>
      </c>
      <c r="E415" s="55" t="s">
        <v>34</v>
      </c>
      <c r="F415" s="40">
        <v>28.653627799999999</v>
      </c>
      <c r="G415" s="39">
        <v>85.778177407999991</v>
      </c>
      <c r="H415" s="40">
        <f t="shared" si="318"/>
        <v>24.686383760000002</v>
      </c>
      <c r="I415" s="40">
        <v>0</v>
      </c>
      <c r="J415" s="40">
        <v>0</v>
      </c>
      <c r="K415" s="40">
        <v>20.955319801666668</v>
      </c>
      <c r="L415" s="40">
        <v>3.7310639583333334</v>
      </c>
      <c r="M415" s="40">
        <f t="shared" si="319"/>
        <v>10.11659719</v>
      </c>
      <c r="N415" s="54">
        <v>0</v>
      </c>
      <c r="O415" s="54">
        <v>0</v>
      </c>
      <c r="P415" s="40">
        <v>8.7040954700000039</v>
      </c>
      <c r="Q415" s="54">
        <v>1.4125017199999965</v>
      </c>
      <c r="R415" s="40">
        <f t="shared" si="320"/>
        <v>75.661580217999983</v>
      </c>
      <c r="S415" s="40">
        <f t="shared" si="321"/>
        <v>-14.569786570000002</v>
      </c>
      <c r="T415" s="21">
        <f t="shared" si="315"/>
        <v>-0.59019525547552298</v>
      </c>
      <c r="U415" s="40">
        <f t="shared" si="322"/>
        <v>0</v>
      </c>
      <c r="V415" s="21">
        <v>0</v>
      </c>
      <c r="W415" s="40">
        <f t="shared" si="323"/>
        <v>0</v>
      </c>
      <c r="X415" s="21">
        <v>0</v>
      </c>
      <c r="Y415" s="40">
        <f t="shared" si="324"/>
        <v>-12.251224331666664</v>
      </c>
      <c r="Z415" s="21">
        <f t="shared" si="316"/>
        <v>-0.58463552203542468</v>
      </c>
      <c r="AA415" s="40">
        <f t="shared" si="325"/>
        <v>-2.3185622383333371</v>
      </c>
      <c r="AB415" s="21">
        <f t="shared" si="317"/>
        <v>-0.62142119894643644</v>
      </c>
      <c r="AC415" s="22" t="s">
        <v>34</v>
      </c>
      <c r="AK415" s="52"/>
      <c r="AL415" s="52"/>
    </row>
    <row r="416" spans="1:38" ht="47.25" x14ac:dyDescent="0.25">
      <c r="A416" s="12" t="s">
        <v>790</v>
      </c>
      <c r="B416" s="9" t="s">
        <v>191</v>
      </c>
      <c r="C416" s="13" t="s">
        <v>33</v>
      </c>
      <c r="D416" s="38">
        <f>SUM(D417:D444)</f>
        <v>1800.4405481833892</v>
      </c>
      <c r="E416" s="24" t="s">
        <v>34</v>
      </c>
      <c r="F416" s="28">
        <f>SUM(F417:F444)</f>
        <v>274.27164918</v>
      </c>
      <c r="G416" s="38">
        <f>SUM(G417:G444)</f>
        <v>1526.168899003389</v>
      </c>
      <c r="H416" s="38">
        <f t="shared" ref="H416:Q416" si="326">SUM(H417:H444)</f>
        <v>208.59173947199997</v>
      </c>
      <c r="I416" s="38">
        <f t="shared" si="326"/>
        <v>0</v>
      </c>
      <c r="J416" s="38">
        <f t="shared" si="326"/>
        <v>0</v>
      </c>
      <c r="K416" s="38">
        <f t="shared" si="326"/>
        <v>164.34132376000005</v>
      </c>
      <c r="L416" s="38">
        <f t="shared" si="326"/>
        <v>44.250415711999992</v>
      </c>
      <c r="M416" s="38">
        <f t="shared" si="326"/>
        <v>95.210156710000007</v>
      </c>
      <c r="N416" s="38">
        <f t="shared" si="326"/>
        <v>0</v>
      </c>
      <c r="O416" s="38">
        <f t="shared" si="326"/>
        <v>0</v>
      </c>
      <c r="P416" s="38">
        <f t="shared" si="326"/>
        <v>70.093502900000018</v>
      </c>
      <c r="Q416" s="38">
        <f t="shared" si="326"/>
        <v>25.116653810000003</v>
      </c>
      <c r="R416" s="28">
        <f>SUM(R417:R444)</f>
        <v>1431.1796689133892</v>
      </c>
      <c r="S416" s="28">
        <f>SUM(S417:S444)</f>
        <v>-113.60250938199997</v>
      </c>
      <c r="T416" s="15">
        <f>S416/H416</f>
        <v>-0.54461653021139522</v>
      </c>
      <c r="U416" s="28">
        <f>SUM(U417:U444)</f>
        <v>0</v>
      </c>
      <c r="V416" s="15">
        <v>0</v>
      </c>
      <c r="W416" s="28">
        <f>SUM(W417:W444)</f>
        <v>0</v>
      </c>
      <c r="X416" s="15">
        <v>0</v>
      </c>
      <c r="Y416" s="28">
        <f>SUM(Y417:Y444)</f>
        <v>-94.431955810000005</v>
      </c>
      <c r="Z416" s="15">
        <f>Y416/K416</f>
        <v>-0.57460870856745727</v>
      </c>
      <c r="AA416" s="28">
        <f>SUM(AA417:AA444)</f>
        <v>-19.170553571999989</v>
      </c>
      <c r="AB416" s="15">
        <f>AA416/L416</f>
        <v>-0.43322877906435681</v>
      </c>
      <c r="AC416" s="22" t="s">
        <v>34</v>
      </c>
      <c r="AK416" s="52"/>
      <c r="AL416" s="52"/>
    </row>
    <row r="417" spans="1:38" ht="63" x14ac:dyDescent="0.25">
      <c r="A417" s="57" t="s">
        <v>790</v>
      </c>
      <c r="B417" s="77" t="s">
        <v>791</v>
      </c>
      <c r="C417" s="40" t="s">
        <v>792</v>
      </c>
      <c r="D417" s="39">
        <v>110.80014702000001</v>
      </c>
      <c r="E417" s="55" t="s">
        <v>34</v>
      </c>
      <c r="F417" s="40">
        <v>103.19557902000001</v>
      </c>
      <c r="G417" s="39">
        <v>7.6045680000000004</v>
      </c>
      <c r="H417" s="40">
        <f t="shared" ref="H417:H444" si="327">I417+J417+K417+L417</f>
        <v>7.6045680000000004</v>
      </c>
      <c r="I417" s="40">
        <v>0</v>
      </c>
      <c r="J417" s="40">
        <v>0</v>
      </c>
      <c r="K417" s="40">
        <v>0</v>
      </c>
      <c r="L417" s="40">
        <v>7.6045680000000004</v>
      </c>
      <c r="M417" s="40">
        <f t="shared" ref="M417:M444" si="328">N417+O417+P417+Q417</f>
        <v>7.6045680000000004</v>
      </c>
      <c r="N417" s="40">
        <v>0</v>
      </c>
      <c r="O417" s="40">
        <v>0</v>
      </c>
      <c r="P417" s="40">
        <v>0</v>
      </c>
      <c r="Q417" s="40">
        <v>7.6045680000000004</v>
      </c>
      <c r="R417" s="40">
        <f t="shared" ref="R417:R444" si="329">G417-M417</f>
        <v>0</v>
      </c>
      <c r="S417" s="40">
        <f t="shared" ref="S417:S444" si="330">M417-H417</f>
        <v>0</v>
      </c>
      <c r="T417" s="21">
        <f t="shared" ref="T417:T444" si="331">S417/H417</f>
        <v>0</v>
      </c>
      <c r="U417" s="40">
        <f t="shared" ref="U417:U444" si="332">N417-I417</f>
        <v>0</v>
      </c>
      <c r="V417" s="21">
        <v>0</v>
      </c>
      <c r="W417" s="40">
        <f t="shared" ref="W417:W444" si="333">O417-J417</f>
        <v>0</v>
      </c>
      <c r="X417" s="21">
        <v>0</v>
      </c>
      <c r="Y417" s="40">
        <f t="shared" ref="Y417:Y444" si="334">P417-K417</f>
        <v>0</v>
      </c>
      <c r="Z417" s="21">
        <v>0</v>
      </c>
      <c r="AA417" s="40">
        <f t="shared" ref="AA417:AA444" si="335">Q417-L417</f>
        <v>0</v>
      </c>
      <c r="AB417" s="21">
        <f t="shared" ref="AB417:AB444" si="336">AA417/L417</f>
        <v>0</v>
      </c>
      <c r="AC417" s="22" t="s">
        <v>34</v>
      </c>
      <c r="AK417" s="52"/>
      <c r="AL417" s="52"/>
    </row>
    <row r="418" spans="1:38" ht="31.5" x14ac:dyDescent="0.25">
      <c r="A418" s="57" t="s">
        <v>790</v>
      </c>
      <c r="B418" s="77" t="s">
        <v>793</v>
      </c>
      <c r="C418" s="40" t="s">
        <v>794</v>
      </c>
      <c r="D418" s="39">
        <v>7.1343199999999998</v>
      </c>
      <c r="E418" s="55" t="s">
        <v>34</v>
      </c>
      <c r="F418" s="40">
        <v>0</v>
      </c>
      <c r="G418" s="39">
        <v>7.1343199999999998</v>
      </c>
      <c r="H418" s="40">
        <f t="shared" si="327"/>
        <v>5.3883999999999999</v>
      </c>
      <c r="I418" s="40">
        <v>0</v>
      </c>
      <c r="J418" s="40">
        <v>0</v>
      </c>
      <c r="K418" s="40">
        <v>4.545066666666667</v>
      </c>
      <c r="L418" s="40">
        <v>0.84333333333333282</v>
      </c>
      <c r="M418" s="40">
        <f t="shared" si="328"/>
        <v>4.3746716599999997</v>
      </c>
      <c r="N418" s="54">
        <v>0</v>
      </c>
      <c r="O418" s="54">
        <v>0</v>
      </c>
      <c r="P418" s="40">
        <v>3.7221722399999999</v>
      </c>
      <c r="Q418" s="54">
        <v>0.65249942000000005</v>
      </c>
      <c r="R418" s="40">
        <f t="shared" si="329"/>
        <v>2.75964834</v>
      </c>
      <c r="S418" s="40">
        <f t="shared" si="330"/>
        <v>-1.0137283400000001</v>
      </c>
      <c r="T418" s="21">
        <f t="shared" si="331"/>
        <v>-0.18813160492910699</v>
      </c>
      <c r="U418" s="40">
        <f t="shared" si="332"/>
        <v>0</v>
      </c>
      <c r="V418" s="21">
        <v>0</v>
      </c>
      <c r="W418" s="40">
        <f t="shared" si="333"/>
        <v>0</v>
      </c>
      <c r="X418" s="21">
        <v>0</v>
      </c>
      <c r="Y418" s="40">
        <f t="shared" si="334"/>
        <v>-0.82289442666666712</v>
      </c>
      <c r="Z418" s="21">
        <f t="shared" ref="Z418:Z442" si="337">Y418/K418</f>
        <v>-0.18105222365641876</v>
      </c>
      <c r="AA418" s="40">
        <f t="shared" si="335"/>
        <v>-0.19083391333333277</v>
      </c>
      <c r="AB418" s="21">
        <f t="shared" si="336"/>
        <v>-0.2262852727272722</v>
      </c>
      <c r="AC418" s="22" t="s">
        <v>34</v>
      </c>
      <c r="AK418" s="52"/>
      <c r="AL418" s="52"/>
    </row>
    <row r="419" spans="1:38" ht="31.5" x14ac:dyDescent="0.25">
      <c r="A419" s="53" t="s">
        <v>790</v>
      </c>
      <c r="B419" s="77" t="s">
        <v>795</v>
      </c>
      <c r="C419" s="54" t="s">
        <v>796</v>
      </c>
      <c r="D419" s="39">
        <v>10.127619999999999</v>
      </c>
      <c r="E419" s="55" t="s">
        <v>34</v>
      </c>
      <c r="F419" s="40">
        <v>0</v>
      </c>
      <c r="G419" s="39">
        <v>10.127619999999999</v>
      </c>
      <c r="H419" s="40">
        <f t="shared" si="327"/>
        <v>9.7975511999999991</v>
      </c>
      <c r="I419" s="40">
        <v>0</v>
      </c>
      <c r="J419" s="40">
        <v>0</v>
      </c>
      <c r="K419" s="40">
        <v>8.2249426666666672</v>
      </c>
      <c r="L419" s="40">
        <v>1.5726085333333319</v>
      </c>
      <c r="M419" s="40">
        <f t="shared" si="328"/>
        <v>3.0731999999999999</v>
      </c>
      <c r="N419" s="54">
        <v>0</v>
      </c>
      <c r="O419" s="54">
        <v>0</v>
      </c>
      <c r="P419" s="40">
        <v>2.5609999999999999</v>
      </c>
      <c r="Q419" s="54">
        <v>0.51219999999999977</v>
      </c>
      <c r="R419" s="40">
        <f t="shared" si="329"/>
        <v>7.0544199999999986</v>
      </c>
      <c r="S419" s="40">
        <f t="shared" si="330"/>
        <v>-6.7243511999999992</v>
      </c>
      <c r="T419" s="21">
        <f t="shared" si="331"/>
        <v>-0.68632978411993395</v>
      </c>
      <c r="U419" s="40">
        <f t="shared" si="332"/>
        <v>0</v>
      </c>
      <c r="V419" s="21">
        <v>0</v>
      </c>
      <c r="W419" s="40">
        <f t="shared" si="333"/>
        <v>0</v>
      </c>
      <c r="X419" s="21">
        <v>0</v>
      </c>
      <c r="Y419" s="40">
        <f t="shared" si="334"/>
        <v>-5.6639426666666672</v>
      </c>
      <c r="Z419" s="21">
        <f t="shared" si="337"/>
        <v>-0.6886300484039849</v>
      </c>
      <c r="AA419" s="40">
        <f t="shared" si="335"/>
        <v>-1.0604085333333322</v>
      </c>
      <c r="AB419" s="21">
        <f t="shared" si="336"/>
        <v>-0.67429910931849613</v>
      </c>
      <c r="AC419" s="22" t="s">
        <v>34</v>
      </c>
      <c r="AK419" s="52"/>
      <c r="AL419" s="52"/>
    </row>
    <row r="420" spans="1:38" ht="47.25" x14ac:dyDescent="0.25">
      <c r="A420" s="57" t="s">
        <v>790</v>
      </c>
      <c r="B420" s="77" t="s">
        <v>797</v>
      </c>
      <c r="C420" s="64" t="s">
        <v>798</v>
      </c>
      <c r="D420" s="39">
        <v>37.248627087999999</v>
      </c>
      <c r="E420" s="55" t="s">
        <v>34</v>
      </c>
      <c r="F420" s="40">
        <v>0</v>
      </c>
      <c r="G420" s="39">
        <v>37.248627087999999</v>
      </c>
      <c r="H420" s="40">
        <f t="shared" si="327"/>
        <v>37.248627087999999</v>
      </c>
      <c r="I420" s="40">
        <v>0</v>
      </c>
      <c r="J420" s="40">
        <v>0</v>
      </c>
      <c r="K420" s="40">
        <v>31.218689240000003</v>
      </c>
      <c r="L420" s="40">
        <v>6.0299378479999959</v>
      </c>
      <c r="M420" s="40">
        <f t="shared" si="328"/>
        <v>1.4624270899999998</v>
      </c>
      <c r="N420" s="54">
        <v>0</v>
      </c>
      <c r="O420" s="54">
        <v>0</v>
      </c>
      <c r="P420" s="40">
        <v>1.2186892399999996</v>
      </c>
      <c r="Q420" s="54">
        <v>0.2437378500000002</v>
      </c>
      <c r="R420" s="40">
        <f t="shared" si="329"/>
        <v>35.786199998000001</v>
      </c>
      <c r="S420" s="40">
        <f t="shared" si="330"/>
        <v>-35.786199998000001</v>
      </c>
      <c r="T420" s="21">
        <f t="shared" si="331"/>
        <v>-0.96073876530952373</v>
      </c>
      <c r="U420" s="40">
        <f t="shared" si="332"/>
        <v>0</v>
      </c>
      <c r="V420" s="21">
        <v>0</v>
      </c>
      <c r="W420" s="40">
        <f t="shared" si="333"/>
        <v>0</v>
      </c>
      <c r="X420" s="21">
        <v>0</v>
      </c>
      <c r="Y420" s="40">
        <f t="shared" si="334"/>
        <v>-30.000000000000004</v>
      </c>
      <c r="Z420" s="21">
        <f t="shared" si="337"/>
        <v>-0.96096283125050252</v>
      </c>
      <c r="AA420" s="40">
        <f t="shared" si="335"/>
        <v>-5.7861999979999954</v>
      </c>
      <c r="AB420" s="21">
        <f t="shared" si="336"/>
        <v>-0.95957871272573014</v>
      </c>
      <c r="AC420" s="22" t="s">
        <v>34</v>
      </c>
      <c r="AK420" s="52"/>
      <c r="AL420" s="52"/>
    </row>
    <row r="421" spans="1:38" ht="47.25" x14ac:dyDescent="0.25">
      <c r="A421" s="53" t="s">
        <v>790</v>
      </c>
      <c r="B421" s="77" t="s">
        <v>799</v>
      </c>
      <c r="C421" s="54" t="s">
        <v>800</v>
      </c>
      <c r="D421" s="39">
        <v>237.40437009220278</v>
      </c>
      <c r="E421" s="55" t="s">
        <v>34</v>
      </c>
      <c r="F421" s="40">
        <v>21.505579539999999</v>
      </c>
      <c r="G421" s="39">
        <v>215.8987905522028</v>
      </c>
      <c r="H421" s="40">
        <f t="shared" si="327"/>
        <v>5.7584423300000003</v>
      </c>
      <c r="I421" s="40">
        <v>0</v>
      </c>
      <c r="J421" s="40">
        <v>0</v>
      </c>
      <c r="K421" s="40">
        <v>4.835775663333334</v>
      </c>
      <c r="L421" s="40">
        <v>0.9226666666666663</v>
      </c>
      <c r="M421" s="40">
        <f t="shared" si="328"/>
        <v>3.9654772999999999</v>
      </c>
      <c r="N421" s="54">
        <v>0</v>
      </c>
      <c r="O421" s="54">
        <v>0</v>
      </c>
      <c r="P421" s="40">
        <v>3.36169378</v>
      </c>
      <c r="Q421" s="54">
        <v>0.60378352000000002</v>
      </c>
      <c r="R421" s="40">
        <f t="shared" si="329"/>
        <v>211.93331325220279</v>
      </c>
      <c r="S421" s="40">
        <f t="shared" si="330"/>
        <v>-1.7929650300000004</v>
      </c>
      <c r="T421" s="21">
        <f t="shared" si="331"/>
        <v>-0.31136285253029533</v>
      </c>
      <c r="U421" s="40">
        <f t="shared" si="332"/>
        <v>0</v>
      </c>
      <c r="V421" s="21">
        <v>0</v>
      </c>
      <c r="W421" s="40">
        <f t="shared" si="333"/>
        <v>0</v>
      </c>
      <c r="X421" s="21">
        <v>0</v>
      </c>
      <c r="Y421" s="40">
        <f t="shared" si="334"/>
        <v>-1.474081883333334</v>
      </c>
      <c r="Z421" s="21">
        <f t="shared" si="337"/>
        <v>-0.30482842587392467</v>
      </c>
      <c r="AA421" s="40">
        <f t="shared" si="335"/>
        <v>-0.31888314666666628</v>
      </c>
      <c r="AB421" s="21">
        <f t="shared" si="336"/>
        <v>-0.34561034682080899</v>
      </c>
      <c r="AC421" s="22" t="s">
        <v>34</v>
      </c>
      <c r="AK421" s="52"/>
      <c r="AL421" s="52"/>
    </row>
    <row r="422" spans="1:38" ht="47.25" x14ac:dyDescent="0.25">
      <c r="A422" s="53" t="s">
        <v>790</v>
      </c>
      <c r="B422" s="77" t="s">
        <v>801</v>
      </c>
      <c r="C422" s="54" t="s">
        <v>802</v>
      </c>
      <c r="D422" s="56">
        <v>276.1085350866</v>
      </c>
      <c r="E422" s="55" t="s">
        <v>34</v>
      </c>
      <c r="F422" s="40">
        <v>28.15337899</v>
      </c>
      <c r="G422" s="39">
        <v>247.95515609660001</v>
      </c>
      <c r="H422" s="40">
        <f t="shared" si="327"/>
        <v>6.9218576399999998</v>
      </c>
      <c r="I422" s="40">
        <v>0</v>
      </c>
      <c r="J422" s="40">
        <v>0</v>
      </c>
      <c r="K422" s="40">
        <v>5.7682147000000006</v>
      </c>
      <c r="L422" s="40">
        <v>1.1536429399999992</v>
      </c>
      <c r="M422" s="40">
        <f t="shared" si="328"/>
        <v>4.3518156899999996</v>
      </c>
      <c r="N422" s="54">
        <v>0</v>
      </c>
      <c r="O422" s="54">
        <v>0</v>
      </c>
      <c r="P422" s="40">
        <v>3.6503708299999995</v>
      </c>
      <c r="Q422" s="54">
        <v>0.70144485999999995</v>
      </c>
      <c r="R422" s="40">
        <f t="shared" si="329"/>
        <v>243.60334040660001</v>
      </c>
      <c r="S422" s="40">
        <f t="shared" si="330"/>
        <v>-2.5700419500000002</v>
      </c>
      <c r="T422" s="21">
        <f t="shared" si="331"/>
        <v>-0.37129367341337005</v>
      </c>
      <c r="U422" s="40">
        <f t="shared" si="332"/>
        <v>0</v>
      </c>
      <c r="V422" s="21">
        <v>0</v>
      </c>
      <c r="W422" s="40">
        <f t="shared" si="333"/>
        <v>0</v>
      </c>
      <c r="X422" s="21">
        <v>0</v>
      </c>
      <c r="Y422" s="40">
        <f t="shared" si="334"/>
        <v>-2.1178438700000011</v>
      </c>
      <c r="Z422" s="21">
        <f t="shared" si="337"/>
        <v>-0.36715760077377163</v>
      </c>
      <c r="AA422" s="40">
        <f t="shared" si="335"/>
        <v>-0.45219807999999928</v>
      </c>
      <c r="AB422" s="21">
        <f t="shared" si="336"/>
        <v>-0.39197403661136226</v>
      </c>
      <c r="AC422" s="22" t="s">
        <v>34</v>
      </c>
      <c r="AK422" s="52"/>
      <c r="AL422" s="52"/>
    </row>
    <row r="423" spans="1:38" ht="47.25" x14ac:dyDescent="0.25">
      <c r="A423" s="53" t="s">
        <v>790</v>
      </c>
      <c r="B423" s="77" t="s">
        <v>803</v>
      </c>
      <c r="C423" s="54" t="s">
        <v>804</v>
      </c>
      <c r="D423" s="39">
        <v>27.00432241</v>
      </c>
      <c r="E423" s="55" t="s">
        <v>34</v>
      </c>
      <c r="F423" s="40">
        <v>21.834618410000001</v>
      </c>
      <c r="G423" s="39">
        <v>5.1697039999999994</v>
      </c>
      <c r="H423" s="40">
        <f t="shared" si="327"/>
        <v>5.1697039999999994</v>
      </c>
      <c r="I423" s="40">
        <v>0</v>
      </c>
      <c r="J423" s="40">
        <v>0</v>
      </c>
      <c r="K423" s="40">
        <v>0</v>
      </c>
      <c r="L423" s="40">
        <v>5.1697039999999994</v>
      </c>
      <c r="M423" s="40">
        <f t="shared" si="328"/>
        <v>5.1697039999999994</v>
      </c>
      <c r="N423" s="40">
        <v>0</v>
      </c>
      <c r="O423" s="40">
        <v>0</v>
      </c>
      <c r="P423" s="40">
        <v>0</v>
      </c>
      <c r="Q423" s="40">
        <v>5.1697039999999994</v>
      </c>
      <c r="R423" s="40">
        <f t="shared" si="329"/>
        <v>0</v>
      </c>
      <c r="S423" s="40">
        <f t="shared" si="330"/>
        <v>0</v>
      </c>
      <c r="T423" s="21">
        <f t="shared" si="331"/>
        <v>0</v>
      </c>
      <c r="U423" s="40">
        <f t="shared" si="332"/>
        <v>0</v>
      </c>
      <c r="V423" s="21">
        <v>0</v>
      </c>
      <c r="W423" s="40">
        <f t="shared" si="333"/>
        <v>0</v>
      </c>
      <c r="X423" s="21">
        <v>0</v>
      </c>
      <c r="Y423" s="40">
        <f t="shared" si="334"/>
        <v>0</v>
      </c>
      <c r="Z423" s="21">
        <v>0</v>
      </c>
      <c r="AA423" s="40">
        <f t="shared" si="335"/>
        <v>0</v>
      </c>
      <c r="AB423" s="21">
        <f t="shared" si="336"/>
        <v>0</v>
      </c>
      <c r="AC423" s="22" t="s">
        <v>34</v>
      </c>
      <c r="AK423" s="52"/>
      <c r="AL423" s="52"/>
    </row>
    <row r="424" spans="1:38" ht="31.5" x14ac:dyDescent="0.25">
      <c r="A424" s="53" t="s">
        <v>790</v>
      </c>
      <c r="B424" s="77" t="s">
        <v>805</v>
      </c>
      <c r="C424" s="54" t="s">
        <v>806</v>
      </c>
      <c r="D424" s="39">
        <v>3.4014192200000002</v>
      </c>
      <c r="E424" s="55" t="s">
        <v>34</v>
      </c>
      <c r="F424" s="40">
        <v>0.56647793999999996</v>
      </c>
      <c r="G424" s="39">
        <v>2.8349412800000002</v>
      </c>
      <c r="H424" s="40">
        <f t="shared" si="327"/>
        <v>0.9390400000000001</v>
      </c>
      <c r="I424" s="40">
        <v>0</v>
      </c>
      <c r="J424" s="40">
        <v>0</v>
      </c>
      <c r="K424" s="40">
        <v>0.80187500000000012</v>
      </c>
      <c r="L424" s="40">
        <v>0.13716499999999998</v>
      </c>
      <c r="M424" s="40">
        <f t="shared" si="328"/>
        <v>6.2250000000000014E-2</v>
      </c>
      <c r="N424" s="54">
        <v>0</v>
      </c>
      <c r="O424" s="54">
        <v>0</v>
      </c>
      <c r="P424" s="40">
        <v>5.1875000000000011E-2</v>
      </c>
      <c r="Q424" s="54">
        <v>1.0375000000000001E-2</v>
      </c>
      <c r="R424" s="40">
        <f t="shared" si="329"/>
        <v>2.7726912800000001</v>
      </c>
      <c r="S424" s="40">
        <f t="shared" si="330"/>
        <v>-0.87679000000000007</v>
      </c>
      <c r="T424" s="21">
        <f t="shared" si="331"/>
        <v>-0.93370889418981085</v>
      </c>
      <c r="U424" s="40">
        <f t="shared" si="332"/>
        <v>0</v>
      </c>
      <c r="V424" s="21">
        <v>0</v>
      </c>
      <c r="W424" s="40">
        <f t="shared" si="333"/>
        <v>0</v>
      </c>
      <c r="X424" s="21">
        <v>0</v>
      </c>
      <c r="Y424" s="40">
        <f t="shared" si="334"/>
        <v>-0.75000000000000011</v>
      </c>
      <c r="Z424" s="21">
        <f t="shared" si="337"/>
        <v>-0.93530787217459077</v>
      </c>
      <c r="AA424" s="40">
        <f t="shared" si="335"/>
        <v>-0.12678999999999999</v>
      </c>
      <c r="AB424" s="21">
        <f t="shared" si="336"/>
        <v>-0.92436117085262282</v>
      </c>
      <c r="AC424" s="22" t="s">
        <v>34</v>
      </c>
      <c r="AK424" s="52"/>
      <c r="AL424" s="52"/>
    </row>
    <row r="425" spans="1:38" ht="31.5" x14ac:dyDescent="0.25">
      <c r="A425" s="53" t="s">
        <v>790</v>
      </c>
      <c r="B425" s="77" t="s">
        <v>807</v>
      </c>
      <c r="C425" s="54" t="s">
        <v>808</v>
      </c>
      <c r="D425" s="39">
        <v>8.2799999999999994</v>
      </c>
      <c r="E425" s="55" t="s">
        <v>34</v>
      </c>
      <c r="F425" s="40">
        <v>0</v>
      </c>
      <c r="G425" s="39">
        <v>8.2799999999999994</v>
      </c>
      <c r="H425" s="40">
        <f t="shared" si="327"/>
        <v>7.8659999999999997</v>
      </c>
      <c r="I425" s="40">
        <v>0</v>
      </c>
      <c r="J425" s="40">
        <v>0</v>
      </c>
      <c r="K425" s="40">
        <v>6.5549999999999997</v>
      </c>
      <c r="L425" s="40">
        <v>1.3109999999999999</v>
      </c>
      <c r="M425" s="40">
        <f t="shared" si="328"/>
        <v>0</v>
      </c>
      <c r="N425" s="40">
        <v>0</v>
      </c>
      <c r="O425" s="40">
        <v>0</v>
      </c>
      <c r="P425" s="40">
        <v>0</v>
      </c>
      <c r="Q425" s="40">
        <v>0</v>
      </c>
      <c r="R425" s="40">
        <f t="shared" si="329"/>
        <v>8.2799999999999994</v>
      </c>
      <c r="S425" s="40">
        <f t="shared" si="330"/>
        <v>-7.8659999999999997</v>
      </c>
      <c r="T425" s="21">
        <f t="shared" si="331"/>
        <v>-1</v>
      </c>
      <c r="U425" s="40">
        <f t="shared" si="332"/>
        <v>0</v>
      </c>
      <c r="V425" s="21">
        <v>0</v>
      </c>
      <c r="W425" s="40">
        <f t="shared" si="333"/>
        <v>0</v>
      </c>
      <c r="X425" s="21">
        <v>0</v>
      </c>
      <c r="Y425" s="40">
        <f t="shared" si="334"/>
        <v>-6.5549999999999997</v>
      </c>
      <c r="Z425" s="21">
        <f t="shared" si="337"/>
        <v>-1</v>
      </c>
      <c r="AA425" s="40">
        <f t="shared" si="335"/>
        <v>-1.3109999999999999</v>
      </c>
      <c r="AB425" s="21">
        <f t="shared" si="336"/>
        <v>-1</v>
      </c>
      <c r="AC425" s="22" t="s">
        <v>34</v>
      </c>
      <c r="AK425" s="52"/>
      <c r="AL425" s="52"/>
    </row>
    <row r="426" spans="1:38" ht="31.5" x14ac:dyDescent="0.25">
      <c r="A426" s="53" t="s">
        <v>790</v>
      </c>
      <c r="B426" s="77" t="s">
        <v>809</v>
      </c>
      <c r="C426" s="54" t="s">
        <v>810</v>
      </c>
      <c r="D426" s="39">
        <v>21.913603809999998</v>
      </c>
      <c r="E426" s="55" t="s">
        <v>34</v>
      </c>
      <c r="F426" s="40">
        <v>0</v>
      </c>
      <c r="G426" s="39">
        <v>21.913603809999998</v>
      </c>
      <c r="H426" s="40">
        <f t="shared" si="327"/>
        <v>1.7988690700000001</v>
      </c>
      <c r="I426" s="40">
        <v>0</v>
      </c>
      <c r="J426" s="40">
        <v>0</v>
      </c>
      <c r="K426" s="40">
        <v>1.4990575583333334</v>
      </c>
      <c r="L426" s="40">
        <v>0.29981151166666664</v>
      </c>
      <c r="M426" s="40">
        <f t="shared" si="328"/>
        <v>1.7988690699999998</v>
      </c>
      <c r="N426" s="40">
        <v>0</v>
      </c>
      <c r="O426" s="40">
        <v>0</v>
      </c>
      <c r="P426" s="40">
        <v>1.4990575599999998</v>
      </c>
      <c r="Q426" s="40">
        <v>0.29981151</v>
      </c>
      <c r="R426" s="40">
        <f t="shared" si="329"/>
        <v>20.114734739999999</v>
      </c>
      <c r="S426" s="40">
        <f t="shared" si="330"/>
        <v>0</v>
      </c>
      <c r="T426" s="21">
        <f t="shared" si="331"/>
        <v>0</v>
      </c>
      <c r="U426" s="40">
        <f t="shared" si="332"/>
        <v>0</v>
      </c>
      <c r="V426" s="21">
        <v>0</v>
      </c>
      <c r="W426" s="40">
        <f t="shared" si="333"/>
        <v>0</v>
      </c>
      <c r="X426" s="21">
        <v>0</v>
      </c>
      <c r="Y426" s="40">
        <f t="shared" si="334"/>
        <v>1.6666663604780751E-9</v>
      </c>
      <c r="Z426" s="21">
        <f t="shared" si="337"/>
        <v>1.1118094506865305E-9</v>
      </c>
      <c r="AA426" s="40">
        <f t="shared" si="335"/>
        <v>-1.6666666380338313E-9</v>
      </c>
      <c r="AB426" s="21">
        <f t="shared" si="336"/>
        <v>-5.5590481792001622E-9</v>
      </c>
      <c r="AC426" s="22" t="s">
        <v>34</v>
      </c>
      <c r="AK426" s="52"/>
      <c r="AL426" s="52"/>
    </row>
    <row r="427" spans="1:38" ht="31.5" x14ac:dyDescent="0.25">
      <c r="A427" s="53" t="s">
        <v>790</v>
      </c>
      <c r="B427" s="77" t="s">
        <v>811</v>
      </c>
      <c r="C427" s="54" t="s">
        <v>812</v>
      </c>
      <c r="D427" s="39">
        <v>6.5178231799999997</v>
      </c>
      <c r="E427" s="55" t="s">
        <v>34</v>
      </c>
      <c r="F427" s="40">
        <v>0</v>
      </c>
      <c r="G427" s="39">
        <v>6.5178231799999997</v>
      </c>
      <c r="H427" s="40">
        <f t="shared" si="327"/>
        <v>0.59922317999999997</v>
      </c>
      <c r="I427" s="40">
        <v>0</v>
      </c>
      <c r="J427" s="40">
        <v>0</v>
      </c>
      <c r="K427" s="40">
        <v>0.49935265000000001</v>
      </c>
      <c r="L427" s="40">
        <v>9.9870529999999957E-2</v>
      </c>
      <c r="M427" s="40">
        <f t="shared" si="328"/>
        <v>0.47922317999999997</v>
      </c>
      <c r="N427" s="40">
        <v>0</v>
      </c>
      <c r="O427" s="40">
        <v>0</v>
      </c>
      <c r="P427" s="40">
        <v>0.39935264999999992</v>
      </c>
      <c r="Q427" s="40">
        <v>7.9870530000000037E-2</v>
      </c>
      <c r="R427" s="40">
        <f t="shared" si="329"/>
        <v>6.0385999999999997</v>
      </c>
      <c r="S427" s="40">
        <f t="shared" si="330"/>
        <v>-0.12</v>
      </c>
      <c r="T427" s="21">
        <f t="shared" si="331"/>
        <v>-0.20025927568422838</v>
      </c>
      <c r="U427" s="40">
        <f t="shared" si="332"/>
        <v>0</v>
      </c>
      <c r="V427" s="21">
        <v>0</v>
      </c>
      <c r="W427" s="40">
        <f t="shared" si="333"/>
        <v>0</v>
      </c>
      <c r="X427" s="21">
        <v>0</v>
      </c>
      <c r="Y427" s="40">
        <f t="shared" si="334"/>
        <v>-0.10000000000000009</v>
      </c>
      <c r="Z427" s="21">
        <f t="shared" si="337"/>
        <v>-0.20025927568422855</v>
      </c>
      <c r="AA427" s="40">
        <f t="shared" si="335"/>
        <v>-1.9999999999999921E-2</v>
      </c>
      <c r="AB427" s="21">
        <f t="shared" si="336"/>
        <v>-0.20025927568422766</v>
      </c>
      <c r="AC427" s="22" t="s">
        <v>34</v>
      </c>
      <c r="AK427" s="52"/>
      <c r="AL427" s="52"/>
    </row>
    <row r="428" spans="1:38" ht="31.5" x14ac:dyDescent="0.25">
      <c r="A428" s="53" t="s">
        <v>790</v>
      </c>
      <c r="B428" s="77" t="s">
        <v>813</v>
      </c>
      <c r="C428" s="54" t="s">
        <v>814</v>
      </c>
      <c r="D428" s="39">
        <v>77.404891948</v>
      </c>
      <c r="E428" s="55" t="s">
        <v>34</v>
      </c>
      <c r="F428" s="40">
        <v>0</v>
      </c>
      <c r="G428" s="39">
        <v>77.404891948</v>
      </c>
      <c r="H428" s="40">
        <f t="shared" si="327"/>
        <v>5.9865652680000006</v>
      </c>
      <c r="I428" s="40">
        <v>0</v>
      </c>
      <c r="J428" s="40">
        <v>0</v>
      </c>
      <c r="K428" s="40">
        <v>4.9888043900000003</v>
      </c>
      <c r="L428" s="40">
        <v>0.99776087800000024</v>
      </c>
      <c r="M428" s="40">
        <f t="shared" si="328"/>
        <v>5.9985652700000003</v>
      </c>
      <c r="N428" s="40">
        <v>0</v>
      </c>
      <c r="O428" s="40">
        <v>0</v>
      </c>
      <c r="P428" s="40">
        <v>4.9988043900000001</v>
      </c>
      <c r="Q428" s="40">
        <v>0.99976087999999985</v>
      </c>
      <c r="R428" s="40">
        <f t="shared" si="329"/>
        <v>71.406326677999999</v>
      </c>
      <c r="S428" s="40">
        <f t="shared" si="330"/>
        <v>1.2000001999999732E-2</v>
      </c>
      <c r="T428" s="21">
        <f t="shared" si="331"/>
        <v>2.0044886279188111E-3</v>
      </c>
      <c r="U428" s="40">
        <f t="shared" si="332"/>
        <v>0</v>
      </c>
      <c r="V428" s="21">
        <v>0</v>
      </c>
      <c r="W428" s="40">
        <f t="shared" si="333"/>
        <v>0</v>
      </c>
      <c r="X428" s="21">
        <v>0</v>
      </c>
      <c r="Y428" s="40">
        <f t="shared" si="334"/>
        <v>9.9999999999997868E-3</v>
      </c>
      <c r="Z428" s="21">
        <f t="shared" si="337"/>
        <v>2.004488293837431E-3</v>
      </c>
      <c r="AA428" s="40">
        <f t="shared" si="335"/>
        <v>2.0000019999996121E-3</v>
      </c>
      <c r="AB428" s="21">
        <f t="shared" si="336"/>
        <v>2.0044902983253786E-3</v>
      </c>
      <c r="AC428" s="22" t="s">
        <v>682</v>
      </c>
      <c r="AK428" s="52"/>
      <c r="AL428" s="52"/>
    </row>
    <row r="429" spans="1:38" ht="63" x14ac:dyDescent="0.25">
      <c r="A429" s="53" t="s">
        <v>790</v>
      </c>
      <c r="B429" s="77" t="s">
        <v>815</v>
      </c>
      <c r="C429" s="54" t="s">
        <v>816</v>
      </c>
      <c r="D429" s="39">
        <v>72.568116150000009</v>
      </c>
      <c r="E429" s="55" t="s">
        <v>34</v>
      </c>
      <c r="F429" s="40">
        <v>0</v>
      </c>
      <c r="G429" s="39">
        <v>72.568116150000009</v>
      </c>
      <c r="H429" s="40">
        <f t="shared" si="327"/>
        <v>25.060044309999999</v>
      </c>
      <c r="I429" s="40">
        <v>0</v>
      </c>
      <c r="J429" s="40">
        <v>0</v>
      </c>
      <c r="K429" s="40">
        <v>21.244211028333332</v>
      </c>
      <c r="L429" s="40">
        <v>3.8158332816666665</v>
      </c>
      <c r="M429" s="40">
        <f t="shared" si="328"/>
        <v>21.590052730000004</v>
      </c>
      <c r="N429" s="40">
        <v>0</v>
      </c>
      <c r="O429" s="40">
        <v>0</v>
      </c>
      <c r="P429" s="40">
        <v>18.220209190000002</v>
      </c>
      <c r="Q429" s="40">
        <v>3.3698435400000015</v>
      </c>
      <c r="R429" s="40">
        <f t="shared" si="329"/>
        <v>50.978063420000005</v>
      </c>
      <c r="S429" s="40">
        <f t="shared" si="330"/>
        <v>-3.469991579999995</v>
      </c>
      <c r="T429" s="21">
        <f t="shared" si="331"/>
        <v>-0.1384670967487206</v>
      </c>
      <c r="U429" s="40">
        <f t="shared" si="332"/>
        <v>0</v>
      </c>
      <c r="V429" s="21">
        <v>0</v>
      </c>
      <c r="W429" s="40">
        <f t="shared" si="333"/>
        <v>0</v>
      </c>
      <c r="X429" s="21">
        <v>0</v>
      </c>
      <c r="Y429" s="40">
        <f t="shared" si="334"/>
        <v>-3.02400183833333</v>
      </c>
      <c r="Z429" s="21">
        <f t="shared" si="337"/>
        <v>-0.14234474673124969</v>
      </c>
      <c r="AA429" s="40">
        <f t="shared" si="335"/>
        <v>-0.44598974166666494</v>
      </c>
      <c r="AB429" s="21">
        <f t="shared" si="336"/>
        <v>-0.11687872837878993</v>
      </c>
      <c r="AC429" s="22" t="s">
        <v>34</v>
      </c>
      <c r="AK429" s="52"/>
      <c r="AL429" s="52"/>
    </row>
    <row r="430" spans="1:38" ht="47.25" x14ac:dyDescent="0.25">
      <c r="A430" s="53" t="s">
        <v>790</v>
      </c>
      <c r="B430" s="77" t="s">
        <v>817</v>
      </c>
      <c r="C430" s="54" t="s">
        <v>818</v>
      </c>
      <c r="D430" s="39">
        <v>18.053071999999997</v>
      </c>
      <c r="E430" s="55" t="s">
        <v>34</v>
      </c>
      <c r="F430" s="40">
        <v>0</v>
      </c>
      <c r="G430" s="39">
        <v>18.053071999999997</v>
      </c>
      <c r="H430" s="40">
        <f t="shared" si="327"/>
        <v>13.211911599999997</v>
      </c>
      <c r="I430" s="40">
        <v>0</v>
      </c>
      <c r="J430" s="40">
        <v>0</v>
      </c>
      <c r="K430" s="40">
        <v>11.093259666666665</v>
      </c>
      <c r="L430" s="40">
        <v>2.1186519333333322</v>
      </c>
      <c r="M430" s="40">
        <f t="shared" si="328"/>
        <v>0.72993240000000004</v>
      </c>
      <c r="N430" s="40">
        <v>0</v>
      </c>
      <c r="O430" s="40">
        <v>0</v>
      </c>
      <c r="P430" s="40">
        <v>0.60827700000000007</v>
      </c>
      <c r="Q430" s="40">
        <v>0.12165539999999998</v>
      </c>
      <c r="R430" s="40">
        <f t="shared" si="329"/>
        <v>17.323139599999998</v>
      </c>
      <c r="S430" s="40">
        <f t="shared" si="330"/>
        <v>-12.481979199999998</v>
      </c>
      <c r="T430" s="21">
        <f t="shared" si="331"/>
        <v>-0.9447519464178068</v>
      </c>
      <c r="U430" s="40">
        <f t="shared" si="332"/>
        <v>0</v>
      </c>
      <c r="V430" s="21">
        <v>0</v>
      </c>
      <c r="W430" s="40">
        <f t="shared" si="333"/>
        <v>0</v>
      </c>
      <c r="X430" s="21">
        <v>0</v>
      </c>
      <c r="Y430" s="40">
        <f t="shared" si="334"/>
        <v>-10.484982666666665</v>
      </c>
      <c r="Z430" s="21">
        <f t="shared" si="337"/>
        <v>-0.94516697361481883</v>
      </c>
      <c r="AA430" s="40">
        <f t="shared" si="335"/>
        <v>-1.9969965333333322</v>
      </c>
      <c r="AB430" s="21">
        <f t="shared" si="336"/>
        <v>-0.94257886437787997</v>
      </c>
      <c r="AC430" s="22" t="s">
        <v>34</v>
      </c>
      <c r="AK430" s="52"/>
      <c r="AL430" s="52"/>
    </row>
    <row r="431" spans="1:38" ht="31.5" x14ac:dyDescent="0.25">
      <c r="A431" s="53" t="s">
        <v>790</v>
      </c>
      <c r="B431" s="77" t="s">
        <v>819</v>
      </c>
      <c r="C431" s="54" t="s">
        <v>820</v>
      </c>
      <c r="D431" s="39">
        <v>3.5752240799999999</v>
      </c>
      <c r="E431" s="55" t="s">
        <v>34</v>
      </c>
      <c r="F431" s="40">
        <v>0.38978587999999981</v>
      </c>
      <c r="G431" s="39">
        <v>3.1854382000000001</v>
      </c>
      <c r="H431" s="40">
        <f t="shared" si="327"/>
        <v>3.1854381999999997</v>
      </c>
      <c r="I431" s="40">
        <v>0</v>
      </c>
      <c r="J431" s="40">
        <v>0</v>
      </c>
      <c r="K431" s="40">
        <v>2.654531833333333</v>
      </c>
      <c r="L431" s="40">
        <v>0.53090636666666668</v>
      </c>
      <c r="M431" s="40">
        <f t="shared" si="328"/>
        <v>3.1854382000000001</v>
      </c>
      <c r="N431" s="40">
        <v>0</v>
      </c>
      <c r="O431" s="40">
        <v>0</v>
      </c>
      <c r="P431" s="40">
        <v>3.1854382000000001</v>
      </c>
      <c r="Q431" s="40">
        <v>0</v>
      </c>
      <c r="R431" s="40">
        <f t="shared" si="329"/>
        <v>0</v>
      </c>
      <c r="S431" s="40">
        <f t="shared" si="330"/>
        <v>0</v>
      </c>
      <c r="T431" s="21">
        <f t="shared" si="331"/>
        <v>0</v>
      </c>
      <c r="U431" s="40">
        <f t="shared" si="332"/>
        <v>0</v>
      </c>
      <c r="V431" s="21">
        <v>0</v>
      </c>
      <c r="W431" s="40">
        <f t="shared" si="333"/>
        <v>0</v>
      </c>
      <c r="X431" s="21">
        <v>0</v>
      </c>
      <c r="Y431" s="40">
        <f t="shared" si="334"/>
        <v>0.53090636666666713</v>
      </c>
      <c r="Z431" s="21">
        <f t="shared" si="337"/>
        <v>0.20000000000000021</v>
      </c>
      <c r="AA431" s="40">
        <f t="shared" si="335"/>
        <v>-0.53090636666666668</v>
      </c>
      <c r="AB431" s="21">
        <f t="shared" si="336"/>
        <v>-1</v>
      </c>
      <c r="AC431" s="22" t="s">
        <v>34</v>
      </c>
      <c r="AK431" s="52"/>
      <c r="AL431" s="52"/>
    </row>
    <row r="432" spans="1:38" ht="47.25" x14ac:dyDescent="0.25">
      <c r="A432" s="53" t="s">
        <v>790</v>
      </c>
      <c r="B432" s="77" t="s">
        <v>821</v>
      </c>
      <c r="C432" s="54" t="s">
        <v>822</v>
      </c>
      <c r="D432" s="39">
        <v>134.64249107118638</v>
      </c>
      <c r="E432" s="55" t="s">
        <v>34</v>
      </c>
      <c r="F432" s="40">
        <v>29.267820710000002</v>
      </c>
      <c r="G432" s="39">
        <v>105.37467036118639</v>
      </c>
      <c r="H432" s="40">
        <f t="shared" si="327"/>
        <v>8.9459999999999997</v>
      </c>
      <c r="I432" s="40">
        <v>0</v>
      </c>
      <c r="J432" s="40">
        <v>0</v>
      </c>
      <c r="K432" s="40">
        <v>7.6050000000000004</v>
      </c>
      <c r="L432" s="40">
        <v>1.3409999999999993</v>
      </c>
      <c r="M432" s="40">
        <f t="shared" si="328"/>
        <v>3.3886042200000004</v>
      </c>
      <c r="N432" s="40">
        <v>0</v>
      </c>
      <c r="O432" s="40">
        <v>0</v>
      </c>
      <c r="P432" s="40">
        <v>3.0098147100000006</v>
      </c>
      <c r="Q432" s="40">
        <v>0.37878950999999961</v>
      </c>
      <c r="R432" s="40">
        <f t="shared" si="329"/>
        <v>101.98606614118638</v>
      </c>
      <c r="S432" s="40">
        <f t="shared" si="330"/>
        <v>-5.5573957799999993</v>
      </c>
      <c r="T432" s="21">
        <f t="shared" si="331"/>
        <v>-0.6212157142857142</v>
      </c>
      <c r="U432" s="40">
        <f t="shared" si="332"/>
        <v>0</v>
      </c>
      <c r="V432" s="21">
        <v>0</v>
      </c>
      <c r="W432" s="40">
        <f t="shared" si="333"/>
        <v>0</v>
      </c>
      <c r="X432" s="21">
        <v>0</v>
      </c>
      <c r="Y432" s="40">
        <f t="shared" si="334"/>
        <v>-4.5951852899999999</v>
      </c>
      <c r="Z432" s="21">
        <f t="shared" si="337"/>
        <v>-0.60423212228796841</v>
      </c>
      <c r="AA432" s="40">
        <f t="shared" si="335"/>
        <v>-0.9622104899999997</v>
      </c>
      <c r="AB432" s="21">
        <f t="shared" si="336"/>
        <v>-0.71753205816554821</v>
      </c>
      <c r="AC432" s="22" t="s">
        <v>34</v>
      </c>
      <c r="AK432" s="52"/>
      <c r="AL432" s="52"/>
    </row>
    <row r="433" spans="1:38" ht="47.25" x14ac:dyDescent="0.25">
      <c r="A433" s="53" t="s">
        <v>790</v>
      </c>
      <c r="B433" s="77" t="s">
        <v>823</v>
      </c>
      <c r="C433" s="54" t="s">
        <v>824</v>
      </c>
      <c r="D433" s="39">
        <v>81.745828759999995</v>
      </c>
      <c r="E433" s="55" t="s">
        <v>34</v>
      </c>
      <c r="F433" s="40">
        <v>8.7009471999999999</v>
      </c>
      <c r="G433" s="39">
        <v>73.044881559999993</v>
      </c>
      <c r="H433" s="40">
        <f t="shared" si="327"/>
        <v>10.08448156</v>
      </c>
      <c r="I433" s="40">
        <v>0</v>
      </c>
      <c r="J433" s="40">
        <v>0</v>
      </c>
      <c r="K433" s="40">
        <v>8.4454013000000021</v>
      </c>
      <c r="L433" s="40">
        <v>1.6390802599999983</v>
      </c>
      <c r="M433" s="40">
        <f t="shared" si="328"/>
        <v>2.7322776900000001</v>
      </c>
      <c r="N433" s="40">
        <v>0</v>
      </c>
      <c r="O433" s="40">
        <v>0</v>
      </c>
      <c r="P433" s="40">
        <v>2.3945795099999998</v>
      </c>
      <c r="Q433" s="40">
        <v>0.33769818000000035</v>
      </c>
      <c r="R433" s="40">
        <f t="shared" si="329"/>
        <v>70.31260386999999</v>
      </c>
      <c r="S433" s="40">
        <f t="shared" si="330"/>
        <v>-7.3522038700000003</v>
      </c>
      <c r="T433" s="21">
        <f t="shared" si="331"/>
        <v>-0.72906116454835379</v>
      </c>
      <c r="U433" s="40">
        <f t="shared" si="332"/>
        <v>0</v>
      </c>
      <c r="V433" s="21">
        <v>0</v>
      </c>
      <c r="W433" s="40">
        <f t="shared" si="333"/>
        <v>0</v>
      </c>
      <c r="X433" s="21">
        <v>0</v>
      </c>
      <c r="Y433" s="40">
        <f t="shared" si="334"/>
        <v>-6.0508217900000023</v>
      </c>
      <c r="Z433" s="21">
        <f t="shared" si="337"/>
        <v>-0.716463501858698</v>
      </c>
      <c r="AA433" s="40">
        <f t="shared" si="335"/>
        <v>-1.301382079999998</v>
      </c>
      <c r="AB433" s="21">
        <f t="shared" si="336"/>
        <v>-0.79397093099028559</v>
      </c>
      <c r="AC433" s="22" t="s">
        <v>34</v>
      </c>
      <c r="AK433" s="52"/>
      <c r="AL433" s="52"/>
    </row>
    <row r="434" spans="1:38" ht="47.25" x14ac:dyDescent="0.25">
      <c r="A434" s="53" t="s">
        <v>790</v>
      </c>
      <c r="B434" s="77" t="s">
        <v>825</v>
      </c>
      <c r="C434" s="54" t="s">
        <v>826</v>
      </c>
      <c r="D434" s="39">
        <v>12.463456610000001</v>
      </c>
      <c r="E434" s="55" t="s">
        <v>34</v>
      </c>
      <c r="F434" s="40">
        <v>9.9126082100000019</v>
      </c>
      <c r="G434" s="39">
        <v>2.5508483999999996</v>
      </c>
      <c r="H434" s="40">
        <f t="shared" si="327"/>
        <v>2.5508484</v>
      </c>
      <c r="I434" s="40">
        <v>0</v>
      </c>
      <c r="J434" s="40">
        <v>0</v>
      </c>
      <c r="K434" s="40">
        <v>2.1507069999999997</v>
      </c>
      <c r="L434" s="40">
        <v>0.40014140000000031</v>
      </c>
      <c r="M434" s="40">
        <f t="shared" si="328"/>
        <v>2.5929477300000006</v>
      </c>
      <c r="N434" s="40">
        <v>0</v>
      </c>
      <c r="O434" s="40">
        <v>0</v>
      </c>
      <c r="P434" s="40">
        <v>2.1859511400000007</v>
      </c>
      <c r="Q434" s="40">
        <v>0.40699658999999977</v>
      </c>
      <c r="R434" s="40">
        <f t="shared" si="329"/>
        <v>-4.209933000000099E-2</v>
      </c>
      <c r="S434" s="40">
        <f t="shared" si="330"/>
        <v>4.2099330000000545E-2</v>
      </c>
      <c r="T434" s="21">
        <f t="shared" si="331"/>
        <v>1.6504050181892639E-2</v>
      </c>
      <c r="U434" s="40">
        <f t="shared" si="332"/>
        <v>0</v>
      </c>
      <c r="V434" s="21">
        <v>0</v>
      </c>
      <c r="W434" s="40">
        <f t="shared" si="333"/>
        <v>0</v>
      </c>
      <c r="X434" s="21">
        <v>0</v>
      </c>
      <c r="Y434" s="40">
        <f t="shared" si="334"/>
        <v>3.5244140000000979E-2</v>
      </c>
      <c r="Z434" s="21">
        <f t="shared" si="337"/>
        <v>1.6387234523345572E-2</v>
      </c>
      <c r="AA434" s="40">
        <f t="shared" si="335"/>
        <v>6.8551899999994559E-3</v>
      </c>
      <c r="AB434" s="21">
        <f t="shared" si="336"/>
        <v>1.7131918866679256E-2</v>
      </c>
      <c r="AC434" s="22" t="s">
        <v>682</v>
      </c>
      <c r="AK434" s="52"/>
      <c r="AL434" s="52"/>
    </row>
    <row r="435" spans="1:38" ht="31.5" x14ac:dyDescent="0.25">
      <c r="A435" s="53" t="s">
        <v>790</v>
      </c>
      <c r="B435" s="77" t="s">
        <v>827</v>
      </c>
      <c r="C435" s="54" t="s">
        <v>828</v>
      </c>
      <c r="D435" s="39">
        <v>13.101827179999999</v>
      </c>
      <c r="E435" s="55" t="s">
        <v>34</v>
      </c>
      <c r="F435" s="40">
        <v>0.44999999999999929</v>
      </c>
      <c r="G435" s="39">
        <v>12.65182718</v>
      </c>
      <c r="H435" s="40">
        <f t="shared" si="327"/>
        <v>0.90182717999999995</v>
      </c>
      <c r="I435" s="40">
        <v>0</v>
      </c>
      <c r="J435" s="40">
        <v>0</v>
      </c>
      <c r="K435" s="40">
        <v>0.75152264999999996</v>
      </c>
      <c r="L435" s="40">
        <v>0.15030452999999999</v>
      </c>
      <c r="M435" s="40">
        <f t="shared" si="328"/>
        <v>0.90182717999999995</v>
      </c>
      <c r="N435" s="40">
        <v>0</v>
      </c>
      <c r="O435" s="40">
        <v>0</v>
      </c>
      <c r="P435" s="40">
        <v>0.75152264999999996</v>
      </c>
      <c r="Q435" s="40">
        <v>0.15030452999999999</v>
      </c>
      <c r="R435" s="40">
        <f t="shared" si="329"/>
        <v>11.75</v>
      </c>
      <c r="S435" s="40">
        <f t="shared" si="330"/>
        <v>0</v>
      </c>
      <c r="T435" s="21">
        <f t="shared" si="331"/>
        <v>0</v>
      </c>
      <c r="U435" s="40">
        <f t="shared" si="332"/>
        <v>0</v>
      </c>
      <c r="V435" s="21">
        <v>0</v>
      </c>
      <c r="W435" s="40">
        <f t="shared" si="333"/>
        <v>0</v>
      </c>
      <c r="X435" s="21">
        <v>0</v>
      </c>
      <c r="Y435" s="40">
        <f t="shared" si="334"/>
        <v>0</v>
      </c>
      <c r="Z435" s="21">
        <f t="shared" si="337"/>
        <v>0</v>
      </c>
      <c r="AA435" s="40">
        <f t="shared" si="335"/>
        <v>0</v>
      </c>
      <c r="AB435" s="21">
        <f t="shared" si="336"/>
        <v>0</v>
      </c>
      <c r="AC435" s="22" t="s">
        <v>34</v>
      </c>
      <c r="AK435" s="52"/>
      <c r="AL435" s="52"/>
    </row>
    <row r="436" spans="1:38" ht="31.5" x14ac:dyDescent="0.25">
      <c r="A436" s="53" t="s">
        <v>790</v>
      </c>
      <c r="B436" s="77" t="s">
        <v>829</v>
      </c>
      <c r="C436" s="54" t="s">
        <v>830</v>
      </c>
      <c r="D436" s="39">
        <v>55.755243820000004</v>
      </c>
      <c r="E436" s="55" t="s">
        <v>34</v>
      </c>
      <c r="F436" s="40">
        <v>24.670451820000004</v>
      </c>
      <c r="G436" s="39">
        <v>31.084792</v>
      </c>
      <c r="H436" s="40">
        <f t="shared" si="327"/>
        <v>26.485805200000001</v>
      </c>
      <c r="I436" s="40">
        <v>0</v>
      </c>
      <c r="J436" s="40">
        <v>0</v>
      </c>
      <c r="K436" s="40">
        <v>22.238171000000001</v>
      </c>
      <c r="L436" s="40">
        <v>4.2476342000000002</v>
      </c>
      <c r="M436" s="40">
        <f t="shared" si="328"/>
        <v>3.9455963500000006</v>
      </c>
      <c r="N436" s="54">
        <v>0</v>
      </c>
      <c r="O436" s="54">
        <v>0</v>
      </c>
      <c r="P436" s="54">
        <v>3.4272455500000003</v>
      </c>
      <c r="Q436" s="54">
        <v>0.51835080000000011</v>
      </c>
      <c r="R436" s="40">
        <f t="shared" si="329"/>
        <v>27.139195649999998</v>
      </c>
      <c r="S436" s="40">
        <f t="shared" si="330"/>
        <v>-22.540208849999999</v>
      </c>
      <c r="T436" s="21">
        <f t="shared" si="331"/>
        <v>-0.85102977537567925</v>
      </c>
      <c r="U436" s="40">
        <f t="shared" si="332"/>
        <v>0</v>
      </c>
      <c r="V436" s="21">
        <v>0</v>
      </c>
      <c r="W436" s="40">
        <f t="shared" si="333"/>
        <v>0</v>
      </c>
      <c r="X436" s="21">
        <v>0</v>
      </c>
      <c r="Y436" s="40">
        <f t="shared" si="334"/>
        <v>-18.810925449999999</v>
      </c>
      <c r="Z436" s="21">
        <f t="shared" si="337"/>
        <v>-0.84588455813205132</v>
      </c>
      <c r="AA436" s="40">
        <f t="shared" si="335"/>
        <v>-3.7292833999999999</v>
      </c>
      <c r="AB436" s="21">
        <f t="shared" si="336"/>
        <v>-0.8779671752336865</v>
      </c>
      <c r="AC436" s="22" t="s">
        <v>34</v>
      </c>
      <c r="AK436" s="52"/>
      <c r="AL436" s="52"/>
    </row>
    <row r="437" spans="1:38" ht="31.5" x14ac:dyDescent="0.25">
      <c r="A437" s="53" t="s">
        <v>790</v>
      </c>
      <c r="B437" s="77" t="s">
        <v>831</v>
      </c>
      <c r="C437" s="54" t="s">
        <v>832</v>
      </c>
      <c r="D437" s="39">
        <v>11.875642987999999</v>
      </c>
      <c r="E437" s="55" t="s">
        <v>34</v>
      </c>
      <c r="F437" s="40">
        <v>0</v>
      </c>
      <c r="G437" s="39">
        <v>11.875642987999999</v>
      </c>
      <c r="H437" s="40">
        <f t="shared" si="327"/>
        <v>0.55930068000000011</v>
      </c>
      <c r="I437" s="40">
        <v>0</v>
      </c>
      <c r="J437" s="40">
        <v>0</v>
      </c>
      <c r="K437" s="40">
        <v>0.46608390000000011</v>
      </c>
      <c r="L437" s="40">
        <v>9.3216779999999999E-2</v>
      </c>
      <c r="M437" s="40">
        <f t="shared" si="328"/>
        <v>0.53854654999999996</v>
      </c>
      <c r="N437" s="54">
        <v>0</v>
      </c>
      <c r="O437" s="54">
        <v>0</v>
      </c>
      <c r="P437" s="54">
        <v>0.44878878999999999</v>
      </c>
      <c r="Q437" s="54">
        <v>8.9757759999999964E-2</v>
      </c>
      <c r="R437" s="40">
        <f t="shared" si="329"/>
        <v>11.337096438</v>
      </c>
      <c r="S437" s="40">
        <f t="shared" si="330"/>
        <v>-2.0754130000000148E-2</v>
      </c>
      <c r="T437" s="21">
        <f t="shared" si="331"/>
        <v>-3.7107285476570752E-2</v>
      </c>
      <c r="U437" s="40">
        <f t="shared" si="332"/>
        <v>0</v>
      </c>
      <c r="V437" s="21">
        <v>0</v>
      </c>
      <c r="W437" s="40">
        <f t="shared" si="333"/>
        <v>0</v>
      </c>
      <c r="X437" s="21">
        <v>0</v>
      </c>
      <c r="Y437" s="40">
        <f t="shared" si="334"/>
        <v>-1.7295110000000113E-2</v>
      </c>
      <c r="Z437" s="21">
        <f t="shared" si="337"/>
        <v>-3.7107289052464826E-2</v>
      </c>
      <c r="AA437" s="40">
        <f t="shared" si="335"/>
        <v>-3.4590200000000348E-3</v>
      </c>
      <c r="AB437" s="21">
        <f t="shared" si="336"/>
        <v>-3.7107267597100382E-2</v>
      </c>
      <c r="AC437" s="22" t="s">
        <v>34</v>
      </c>
      <c r="AK437" s="52"/>
      <c r="AL437" s="52"/>
    </row>
    <row r="438" spans="1:38" ht="47.25" x14ac:dyDescent="0.25">
      <c r="A438" s="57" t="s">
        <v>790</v>
      </c>
      <c r="B438" s="77" t="s">
        <v>833</v>
      </c>
      <c r="C438" s="40" t="s">
        <v>834</v>
      </c>
      <c r="D438" s="39">
        <v>14.110779999999998</v>
      </c>
      <c r="E438" s="55" t="s">
        <v>34</v>
      </c>
      <c r="F438" s="40">
        <v>0</v>
      </c>
      <c r="G438" s="40">
        <v>14.110779999999998</v>
      </c>
      <c r="H438" s="40">
        <f t="shared" si="327"/>
        <v>0.36</v>
      </c>
      <c r="I438" s="40">
        <v>0</v>
      </c>
      <c r="J438" s="40">
        <v>0</v>
      </c>
      <c r="K438" s="40">
        <v>0.3</v>
      </c>
      <c r="L438" s="40">
        <v>0.06</v>
      </c>
      <c r="M438" s="40">
        <f t="shared" si="328"/>
        <v>0</v>
      </c>
      <c r="N438" s="54">
        <v>0</v>
      </c>
      <c r="O438" s="54">
        <v>0</v>
      </c>
      <c r="P438" s="40">
        <v>0</v>
      </c>
      <c r="Q438" s="54">
        <v>0</v>
      </c>
      <c r="R438" s="40">
        <f t="shared" si="329"/>
        <v>14.110779999999998</v>
      </c>
      <c r="S438" s="40">
        <f t="shared" si="330"/>
        <v>-0.36</v>
      </c>
      <c r="T438" s="21">
        <f t="shared" si="331"/>
        <v>-1</v>
      </c>
      <c r="U438" s="40">
        <f t="shared" si="332"/>
        <v>0</v>
      </c>
      <c r="V438" s="21">
        <v>0</v>
      </c>
      <c r="W438" s="40">
        <f t="shared" si="333"/>
        <v>0</v>
      </c>
      <c r="X438" s="21">
        <v>0</v>
      </c>
      <c r="Y438" s="40">
        <f t="shared" si="334"/>
        <v>-0.3</v>
      </c>
      <c r="Z438" s="21">
        <f t="shared" si="337"/>
        <v>-1</v>
      </c>
      <c r="AA438" s="40">
        <f t="shared" si="335"/>
        <v>-0.06</v>
      </c>
      <c r="AB438" s="21">
        <f t="shared" si="336"/>
        <v>-1</v>
      </c>
      <c r="AC438" s="22" t="s">
        <v>34</v>
      </c>
      <c r="AK438" s="52"/>
      <c r="AL438" s="52"/>
    </row>
    <row r="439" spans="1:38" ht="31.5" x14ac:dyDescent="0.25">
      <c r="A439" s="53" t="s">
        <v>790</v>
      </c>
      <c r="B439" s="77" t="s">
        <v>835</v>
      </c>
      <c r="C439" s="54" t="s">
        <v>836</v>
      </c>
      <c r="D439" s="39">
        <v>47.196315935999998</v>
      </c>
      <c r="E439" s="55" t="s">
        <v>34</v>
      </c>
      <c r="F439" s="40">
        <v>0</v>
      </c>
      <c r="G439" s="39">
        <v>47.196315935999998</v>
      </c>
      <c r="H439" s="40">
        <f t="shared" si="327"/>
        <v>7.2255999999999991</v>
      </c>
      <c r="I439" s="40">
        <v>0</v>
      </c>
      <c r="J439" s="40">
        <v>0</v>
      </c>
      <c r="K439" s="40">
        <v>6.0213333333333328</v>
      </c>
      <c r="L439" s="40">
        <v>1.2042666666666664</v>
      </c>
      <c r="M439" s="40">
        <f t="shared" si="328"/>
        <v>6.1196460000000013</v>
      </c>
      <c r="N439" s="54">
        <v>0</v>
      </c>
      <c r="O439" s="54">
        <v>0</v>
      </c>
      <c r="P439" s="54">
        <v>5.0997050000000002</v>
      </c>
      <c r="Q439" s="54">
        <v>1.0199410000000007</v>
      </c>
      <c r="R439" s="40">
        <f t="shared" si="329"/>
        <v>41.076669935999995</v>
      </c>
      <c r="S439" s="40">
        <f t="shared" si="330"/>
        <v>-1.1059539999999979</v>
      </c>
      <c r="T439" s="21">
        <f t="shared" si="331"/>
        <v>-0.15306050708591645</v>
      </c>
      <c r="U439" s="40">
        <f t="shared" si="332"/>
        <v>0</v>
      </c>
      <c r="V439" s="21">
        <v>0</v>
      </c>
      <c r="W439" s="40">
        <f t="shared" si="333"/>
        <v>0</v>
      </c>
      <c r="X439" s="21">
        <v>0</v>
      </c>
      <c r="Y439" s="40">
        <f t="shared" si="334"/>
        <v>-0.92162833333333261</v>
      </c>
      <c r="Z439" s="21">
        <f t="shared" si="337"/>
        <v>-0.15306050708591665</v>
      </c>
      <c r="AA439" s="40">
        <f t="shared" si="335"/>
        <v>-0.18432566666666572</v>
      </c>
      <c r="AB439" s="21">
        <f t="shared" si="336"/>
        <v>-0.15306050708591598</v>
      </c>
      <c r="AC439" s="22" t="s">
        <v>34</v>
      </c>
      <c r="AK439" s="52"/>
      <c r="AL439" s="52"/>
    </row>
    <row r="440" spans="1:38" ht="31.5" x14ac:dyDescent="0.25">
      <c r="A440" s="57" t="s">
        <v>790</v>
      </c>
      <c r="B440" s="77" t="s">
        <v>837</v>
      </c>
      <c r="C440" s="40" t="s">
        <v>838</v>
      </c>
      <c r="D440" s="39">
        <v>9</v>
      </c>
      <c r="E440" s="55" t="s">
        <v>34</v>
      </c>
      <c r="F440" s="40">
        <v>0</v>
      </c>
      <c r="G440" s="39">
        <v>9</v>
      </c>
      <c r="H440" s="40">
        <f t="shared" si="327"/>
        <v>8.1519999999999992</v>
      </c>
      <c r="I440" s="40">
        <v>0</v>
      </c>
      <c r="J440" s="40">
        <v>0</v>
      </c>
      <c r="K440" s="40">
        <v>6.7933333333333339</v>
      </c>
      <c r="L440" s="40">
        <v>1.3586666666666654</v>
      </c>
      <c r="M440" s="40">
        <f t="shared" si="328"/>
        <v>4.9243240099999994</v>
      </c>
      <c r="N440" s="40">
        <v>0</v>
      </c>
      <c r="O440" s="40">
        <v>0</v>
      </c>
      <c r="P440" s="40">
        <v>4.1103828799999995</v>
      </c>
      <c r="Q440" s="40">
        <v>0.81394113000000001</v>
      </c>
      <c r="R440" s="40">
        <f t="shared" si="329"/>
        <v>4.0756759900000006</v>
      </c>
      <c r="S440" s="40">
        <f t="shared" si="330"/>
        <v>-3.2276759899999998</v>
      </c>
      <c r="T440" s="21">
        <f t="shared" si="331"/>
        <v>-0.39593670142296372</v>
      </c>
      <c r="U440" s="40">
        <f t="shared" si="332"/>
        <v>0</v>
      </c>
      <c r="V440" s="21">
        <v>0</v>
      </c>
      <c r="W440" s="40">
        <f t="shared" si="333"/>
        <v>0</v>
      </c>
      <c r="X440" s="21">
        <v>0</v>
      </c>
      <c r="Y440" s="40">
        <f t="shared" si="334"/>
        <v>-2.6829504533333344</v>
      </c>
      <c r="Z440" s="21">
        <f t="shared" si="337"/>
        <v>-0.39493873209028474</v>
      </c>
      <c r="AA440" s="40">
        <f t="shared" si="335"/>
        <v>-0.54472553666666534</v>
      </c>
      <c r="AB440" s="21">
        <f t="shared" si="336"/>
        <v>-0.40092654808635858</v>
      </c>
      <c r="AC440" s="22" t="s">
        <v>34</v>
      </c>
      <c r="AK440" s="52"/>
      <c r="AL440" s="52"/>
    </row>
    <row r="441" spans="1:38" ht="47.25" x14ac:dyDescent="0.25">
      <c r="A441" s="57" t="s">
        <v>790</v>
      </c>
      <c r="B441" s="77" t="s">
        <v>839</v>
      </c>
      <c r="C441" s="40" t="s">
        <v>840</v>
      </c>
      <c r="D441" s="39">
        <v>27.501172407999995</v>
      </c>
      <c r="E441" s="55" t="s">
        <v>34</v>
      </c>
      <c r="F441" s="40">
        <v>0</v>
      </c>
      <c r="G441" s="39">
        <v>27.501172407999995</v>
      </c>
      <c r="H441" s="40">
        <f t="shared" si="327"/>
        <v>0.71638821599999991</v>
      </c>
      <c r="I441" s="40">
        <v>0</v>
      </c>
      <c r="J441" s="40">
        <v>0</v>
      </c>
      <c r="K441" s="40">
        <v>0.59699018000000004</v>
      </c>
      <c r="L441" s="40">
        <v>0.11939803599999987</v>
      </c>
      <c r="M441" s="40">
        <f t="shared" si="328"/>
        <v>0.68948858999999996</v>
      </c>
      <c r="N441" s="40">
        <v>0</v>
      </c>
      <c r="O441" s="40">
        <v>0</v>
      </c>
      <c r="P441" s="40">
        <v>0.57457382000000001</v>
      </c>
      <c r="Q441" s="40">
        <v>0.11491476999999997</v>
      </c>
      <c r="R441" s="40">
        <f t="shared" si="329"/>
        <v>26.811683817999995</v>
      </c>
      <c r="S441" s="40">
        <f t="shared" si="330"/>
        <v>-2.6899625999999954E-2</v>
      </c>
      <c r="T441" s="21">
        <f t="shared" si="331"/>
        <v>-3.7548950972694332E-2</v>
      </c>
      <c r="U441" s="40">
        <f t="shared" si="332"/>
        <v>0</v>
      </c>
      <c r="V441" s="21">
        <v>0</v>
      </c>
      <c r="W441" s="40">
        <f t="shared" si="333"/>
        <v>0</v>
      </c>
      <c r="X441" s="21">
        <v>0</v>
      </c>
      <c r="Y441" s="40">
        <f t="shared" si="334"/>
        <v>-2.2416360000000024E-2</v>
      </c>
      <c r="Z441" s="21">
        <f t="shared" si="337"/>
        <v>-3.7548959348041575E-2</v>
      </c>
      <c r="AA441" s="40">
        <f t="shared" si="335"/>
        <v>-4.4832659999999025E-3</v>
      </c>
      <c r="AB441" s="21">
        <f t="shared" si="336"/>
        <v>-3.7548909095957886E-2</v>
      </c>
      <c r="AC441" s="22" t="s">
        <v>34</v>
      </c>
      <c r="AK441" s="52"/>
      <c r="AL441" s="52"/>
    </row>
    <row r="442" spans="1:38" ht="63" x14ac:dyDescent="0.25">
      <c r="A442" s="53" t="s">
        <v>790</v>
      </c>
      <c r="B442" s="77" t="s">
        <v>841</v>
      </c>
      <c r="C442" s="54" t="s">
        <v>842</v>
      </c>
      <c r="D442" s="39">
        <v>458.95989887539997</v>
      </c>
      <c r="E442" s="55" t="s">
        <v>34</v>
      </c>
      <c r="F442" s="40">
        <v>9.0990493599999986</v>
      </c>
      <c r="G442" s="39">
        <v>449.86084951539999</v>
      </c>
      <c r="H442" s="40">
        <f t="shared" si="327"/>
        <v>6.0528000000000004</v>
      </c>
      <c r="I442" s="40">
        <v>0</v>
      </c>
      <c r="J442" s="40">
        <v>0</v>
      </c>
      <c r="K442" s="40">
        <v>5.0439999999999996</v>
      </c>
      <c r="L442" s="40">
        <v>1.0088000000000008</v>
      </c>
      <c r="M442" s="40">
        <f t="shared" si="328"/>
        <v>5.3097771800000011</v>
      </c>
      <c r="N442" s="40">
        <v>0</v>
      </c>
      <c r="O442" s="40">
        <v>0</v>
      </c>
      <c r="P442" s="40">
        <v>4.4298638200000013</v>
      </c>
      <c r="Q442" s="40">
        <v>0.87991335999999953</v>
      </c>
      <c r="R442" s="40">
        <f t="shared" si="329"/>
        <v>444.55107233539997</v>
      </c>
      <c r="S442" s="40">
        <f t="shared" si="330"/>
        <v>-0.74302281999999931</v>
      </c>
      <c r="T442" s="21">
        <f t="shared" si="331"/>
        <v>-0.12275687615648943</v>
      </c>
      <c r="U442" s="40">
        <f t="shared" si="332"/>
        <v>0</v>
      </c>
      <c r="V442" s="21">
        <v>0</v>
      </c>
      <c r="W442" s="40">
        <f t="shared" si="333"/>
        <v>0</v>
      </c>
      <c r="X442" s="21">
        <v>0</v>
      </c>
      <c r="Y442" s="40">
        <f t="shared" si="334"/>
        <v>-0.61413617999999826</v>
      </c>
      <c r="Z442" s="21">
        <f t="shared" si="337"/>
        <v>-0.12175578509119712</v>
      </c>
      <c r="AA442" s="40">
        <f t="shared" si="335"/>
        <v>-0.12888664000000127</v>
      </c>
      <c r="AB442" s="21">
        <f t="shared" si="336"/>
        <v>-0.12776233148295121</v>
      </c>
      <c r="AC442" s="22" t="s">
        <v>34</v>
      </c>
      <c r="AK442" s="52"/>
      <c r="AL442" s="52"/>
    </row>
    <row r="443" spans="1:38" ht="63" x14ac:dyDescent="0.25">
      <c r="A443" s="53" t="s">
        <v>790</v>
      </c>
      <c r="B443" s="77" t="s">
        <v>843</v>
      </c>
      <c r="C443" s="54" t="s">
        <v>844</v>
      </c>
      <c r="D443" s="39" t="s">
        <v>34</v>
      </c>
      <c r="E443" s="55" t="s">
        <v>34</v>
      </c>
      <c r="F443" s="40" t="s">
        <v>34</v>
      </c>
      <c r="G443" s="39" t="s">
        <v>34</v>
      </c>
      <c r="H443" s="40" t="s">
        <v>34</v>
      </c>
      <c r="I443" s="40" t="s">
        <v>34</v>
      </c>
      <c r="J443" s="40" t="s">
        <v>34</v>
      </c>
      <c r="K443" s="40" t="s">
        <v>34</v>
      </c>
      <c r="L443" s="40" t="s">
        <v>34</v>
      </c>
      <c r="M443" s="40">
        <f t="shared" si="328"/>
        <v>0.22092662000000002</v>
      </c>
      <c r="N443" s="40">
        <v>0</v>
      </c>
      <c r="O443" s="40">
        <v>0</v>
      </c>
      <c r="P443" s="40">
        <v>0.18413495000000002</v>
      </c>
      <c r="Q443" s="40">
        <v>3.6791669999999985E-2</v>
      </c>
      <c r="R443" s="40" t="s">
        <v>34</v>
      </c>
      <c r="S443" s="40" t="s">
        <v>34</v>
      </c>
      <c r="T443" s="21" t="s">
        <v>34</v>
      </c>
      <c r="U443" s="40" t="s">
        <v>34</v>
      </c>
      <c r="V443" s="21" t="s">
        <v>34</v>
      </c>
      <c r="W443" s="40" t="s">
        <v>34</v>
      </c>
      <c r="X443" s="21" t="s">
        <v>34</v>
      </c>
      <c r="Y443" s="40" t="s">
        <v>34</v>
      </c>
      <c r="Z443" s="21" t="s">
        <v>34</v>
      </c>
      <c r="AA443" s="40" t="s">
        <v>34</v>
      </c>
      <c r="AB443" s="21" t="s">
        <v>34</v>
      </c>
      <c r="AC443" s="22" t="s">
        <v>266</v>
      </c>
      <c r="AK443" s="52"/>
      <c r="AL443" s="52"/>
    </row>
    <row r="444" spans="1:38" ht="94.5" x14ac:dyDescent="0.25">
      <c r="A444" s="53" t="s">
        <v>790</v>
      </c>
      <c r="B444" s="77" t="s">
        <v>845</v>
      </c>
      <c r="C444" s="54" t="s">
        <v>846</v>
      </c>
      <c r="D444" s="39">
        <v>16.545798449999999</v>
      </c>
      <c r="E444" s="55" t="s">
        <v>34</v>
      </c>
      <c r="F444" s="40">
        <v>16.525352099999999</v>
      </c>
      <c r="G444" s="39">
        <v>2.0446350000000002E-2</v>
      </c>
      <c r="H444" s="40">
        <f t="shared" si="327"/>
        <v>2.0446349999999999E-2</v>
      </c>
      <c r="I444" s="40">
        <v>0</v>
      </c>
      <c r="J444" s="40">
        <v>0</v>
      </c>
      <c r="K444" s="40">
        <v>0</v>
      </c>
      <c r="L444" s="40">
        <v>2.0446349999999999E-2</v>
      </c>
      <c r="M444" s="40">
        <f t="shared" si="328"/>
        <v>0</v>
      </c>
      <c r="N444" s="40">
        <v>0</v>
      </c>
      <c r="O444" s="40">
        <v>0</v>
      </c>
      <c r="P444" s="40">
        <v>0</v>
      </c>
      <c r="Q444" s="40">
        <v>0</v>
      </c>
      <c r="R444" s="40">
        <f t="shared" si="329"/>
        <v>2.0446350000000002E-2</v>
      </c>
      <c r="S444" s="40">
        <f t="shared" si="330"/>
        <v>-2.0446349999999999E-2</v>
      </c>
      <c r="T444" s="21">
        <f t="shared" si="331"/>
        <v>-1</v>
      </c>
      <c r="U444" s="40">
        <f t="shared" si="332"/>
        <v>0</v>
      </c>
      <c r="V444" s="21">
        <v>0</v>
      </c>
      <c r="W444" s="40">
        <f t="shared" si="333"/>
        <v>0</v>
      </c>
      <c r="X444" s="21">
        <v>0</v>
      </c>
      <c r="Y444" s="40">
        <f t="shared" si="334"/>
        <v>0</v>
      </c>
      <c r="Z444" s="21">
        <v>0</v>
      </c>
      <c r="AA444" s="40">
        <f t="shared" si="335"/>
        <v>-2.0446349999999999E-2</v>
      </c>
      <c r="AB444" s="21">
        <f t="shared" si="336"/>
        <v>-1</v>
      </c>
      <c r="AC444" s="22" t="s">
        <v>847</v>
      </c>
      <c r="AK444" s="52"/>
      <c r="AL444" s="52"/>
    </row>
    <row r="445" spans="1:38" ht="47.25" x14ac:dyDescent="0.25">
      <c r="A445" s="12" t="s">
        <v>848</v>
      </c>
      <c r="B445" s="9" t="s">
        <v>271</v>
      </c>
      <c r="C445" s="13" t="s">
        <v>33</v>
      </c>
      <c r="D445" s="43">
        <f>D446</f>
        <v>0</v>
      </c>
      <c r="E445" s="24" t="s">
        <v>34</v>
      </c>
      <c r="F445" s="28">
        <f t="shared" ref="F445" si="338">F446</f>
        <v>0</v>
      </c>
      <c r="G445" s="38">
        <f>G446</f>
        <v>0</v>
      </c>
      <c r="H445" s="28">
        <f t="shared" ref="H445:AA445" si="339">H446</f>
        <v>0</v>
      </c>
      <c r="I445" s="28">
        <f t="shared" si="339"/>
        <v>0</v>
      </c>
      <c r="J445" s="28">
        <f t="shared" si="339"/>
        <v>0</v>
      </c>
      <c r="K445" s="28">
        <f t="shared" si="339"/>
        <v>0</v>
      </c>
      <c r="L445" s="28">
        <f t="shared" si="339"/>
        <v>0</v>
      </c>
      <c r="M445" s="28">
        <f t="shared" si="339"/>
        <v>0</v>
      </c>
      <c r="N445" s="28">
        <f t="shared" si="339"/>
        <v>0</v>
      </c>
      <c r="O445" s="28">
        <f t="shared" si="339"/>
        <v>0</v>
      </c>
      <c r="P445" s="28">
        <f t="shared" si="339"/>
        <v>0</v>
      </c>
      <c r="Q445" s="28">
        <f t="shared" si="339"/>
        <v>0</v>
      </c>
      <c r="R445" s="28">
        <f t="shared" si="339"/>
        <v>0</v>
      </c>
      <c r="S445" s="28">
        <f t="shared" si="339"/>
        <v>0</v>
      </c>
      <c r="T445" s="15">
        <v>0</v>
      </c>
      <c r="U445" s="28">
        <f t="shared" si="339"/>
        <v>0</v>
      </c>
      <c r="V445" s="15">
        <v>0</v>
      </c>
      <c r="W445" s="28">
        <f t="shared" si="339"/>
        <v>0</v>
      </c>
      <c r="X445" s="15">
        <v>0</v>
      </c>
      <c r="Y445" s="28">
        <f t="shared" si="339"/>
        <v>0</v>
      </c>
      <c r="Z445" s="15">
        <v>0</v>
      </c>
      <c r="AA445" s="28">
        <f t="shared" si="339"/>
        <v>0</v>
      </c>
      <c r="AB445" s="15">
        <v>0</v>
      </c>
      <c r="AC445" s="22" t="s">
        <v>34</v>
      </c>
      <c r="AK445" s="52"/>
      <c r="AL445" s="52"/>
    </row>
    <row r="446" spans="1:38" x14ac:dyDescent="0.25">
      <c r="A446" s="12" t="s">
        <v>849</v>
      </c>
      <c r="B446" s="9" t="s">
        <v>850</v>
      </c>
      <c r="C446" s="13" t="s">
        <v>33</v>
      </c>
      <c r="D446" s="38">
        <f>SUM(D447:D448)</f>
        <v>0</v>
      </c>
      <c r="E446" s="24" t="s">
        <v>34</v>
      </c>
      <c r="F446" s="28">
        <f t="shared" ref="F446" si="340">SUM(F447:F448)</f>
        <v>0</v>
      </c>
      <c r="G446" s="38">
        <f>SUM(G447:G448)</f>
        <v>0</v>
      </c>
      <c r="H446" s="28">
        <f t="shared" ref="H446:AA446" si="341">SUM(H447:H448)</f>
        <v>0</v>
      </c>
      <c r="I446" s="28">
        <f t="shared" si="341"/>
        <v>0</v>
      </c>
      <c r="J446" s="28">
        <f t="shared" si="341"/>
        <v>0</v>
      </c>
      <c r="K446" s="28">
        <f t="shared" si="341"/>
        <v>0</v>
      </c>
      <c r="L446" s="28">
        <f t="shared" si="341"/>
        <v>0</v>
      </c>
      <c r="M446" s="28">
        <f t="shared" si="341"/>
        <v>0</v>
      </c>
      <c r="N446" s="28">
        <f t="shared" si="341"/>
        <v>0</v>
      </c>
      <c r="O446" s="28">
        <f t="shared" si="341"/>
        <v>0</v>
      </c>
      <c r="P446" s="28">
        <f t="shared" si="341"/>
        <v>0</v>
      </c>
      <c r="Q446" s="28">
        <f t="shared" si="341"/>
        <v>0</v>
      </c>
      <c r="R446" s="28">
        <f t="shared" si="341"/>
        <v>0</v>
      </c>
      <c r="S446" s="28">
        <f t="shared" si="341"/>
        <v>0</v>
      </c>
      <c r="T446" s="15">
        <v>0</v>
      </c>
      <c r="U446" s="28">
        <f t="shared" si="341"/>
        <v>0</v>
      </c>
      <c r="V446" s="15">
        <v>0</v>
      </c>
      <c r="W446" s="28">
        <f t="shared" si="341"/>
        <v>0</v>
      </c>
      <c r="X446" s="15">
        <v>0</v>
      </c>
      <c r="Y446" s="28">
        <f t="shared" si="341"/>
        <v>0</v>
      </c>
      <c r="Z446" s="15">
        <v>0</v>
      </c>
      <c r="AA446" s="28">
        <f t="shared" si="341"/>
        <v>0</v>
      </c>
      <c r="AB446" s="15">
        <v>0</v>
      </c>
      <c r="AC446" s="22" t="s">
        <v>34</v>
      </c>
      <c r="AK446" s="52"/>
      <c r="AL446" s="52"/>
    </row>
    <row r="447" spans="1:38" ht="47.25" x14ac:dyDescent="0.25">
      <c r="A447" s="12" t="s">
        <v>851</v>
      </c>
      <c r="B447" s="9" t="s">
        <v>275</v>
      </c>
      <c r="C447" s="13" t="s">
        <v>33</v>
      </c>
      <c r="D447" s="38">
        <v>0</v>
      </c>
      <c r="E447" s="24" t="s">
        <v>34</v>
      </c>
      <c r="F447" s="28">
        <v>0</v>
      </c>
      <c r="G447" s="38">
        <v>0</v>
      </c>
      <c r="H447" s="28">
        <v>0</v>
      </c>
      <c r="I447" s="28">
        <v>0</v>
      </c>
      <c r="J447" s="28">
        <v>0</v>
      </c>
      <c r="K447" s="28">
        <v>0</v>
      </c>
      <c r="L447" s="28">
        <v>0</v>
      </c>
      <c r="M447" s="28">
        <v>0</v>
      </c>
      <c r="N447" s="28">
        <v>0</v>
      </c>
      <c r="O447" s="28">
        <v>0</v>
      </c>
      <c r="P447" s="28">
        <v>0</v>
      </c>
      <c r="Q447" s="28">
        <v>0</v>
      </c>
      <c r="R447" s="28">
        <v>0</v>
      </c>
      <c r="S447" s="28">
        <v>0</v>
      </c>
      <c r="T447" s="15">
        <v>0</v>
      </c>
      <c r="U447" s="28">
        <v>0</v>
      </c>
      <c r="V447" s="15">
        <v>0</v>
      </c>
      <c r="W447" s="28">
        <v>0</v>
      </c>
      <c r="X447" s="15">
        <v>0</v>
      </c>
      <c r="Y447" s="28">
        <v>0</v>
      </c>
      <c r="Z447" s="15">
        <v>0</v>
      </c>
      <c r="AA447" s="28">
        <v>0</v>
      </c>
      <c r="AB447" s="15">
        <v>0</v>
      </c>
      <c r="AC447" s="22" t="s">
        <v>34</v>
      </c>
      <c r="AK447" s="52"/>
      <c r="AL447" s="52"/>
    </row>
    <row r="448" spans="1:38" ht="47.25" x14ac:dyDescent="0.25">
      <c r="A448" s="12" t="s">
        <v>852</v>
      </c>
      <c r="B448" s="9" t="s">
        <v>277</v>
      </c>
      <c r="C448" s="13" t="s">
        <v>33</v>
      </c>
      <c r="D448" s="38">
        <f>SUM(D449:D449)</f>
        <v>0</v>
      </c>
      <c r="E448" s="24" t="s">
        <v>34</v>
      </c>
      <c r="F448" s="28">
        <f t="shared" ref="F448" si="342">SUM(F449:F449)</f>
        <v>0</v>
      </c>
      <c r="G448" s="38">
        <f>SUM(G449:G449)</f>
        <v>0</v>
      </c>
      <c r="H448" s="28">
        <v>0</v>
      </c>
      <c r="I448" s="28">
        <v>0</v>
      </c>
      <c r="J448" s="28">
        <v>0</v>
      </c>
      <c r="K448" s="28">
        <v>0</v>
      </c>
      <c r="L448" s="28">
        <v>0</v>
      </c>
      <c r="M448" s="28">
        <v>0</v>
      </c>
      <c r="N448" s="28">
        <v>0</v>
      </c>
      <c r="O448" s="28">
        <v>0</v>
      </c>
      <c r="P448" s="28">
        <v>0</v>
      </c>
      <c r="Q448" s="28">
        <v>0</v>
      </c>
      <c r="R448" s="28">
        <v>0</v>
      </c>
      <c r="S448" s="28">
        <v>0</v>
      </c>
      <c r="T448" s="15">
        <v>0</v>
      </c>
      <c r="U448" s="28">
        <v>0</v>
      </c>
      <c r="V448" s="15">
        <v>0</v>
      </c>
      <c r="W448" s="28">
        <v>0</v>
      </c>
      <c r="X448" s="15">
        <v>0</v>
      </c>
      <c r="Y448" s="28">
        <v>0</v>
      </c>
      <c r="Z448" s="15">
        <v>0</v>
      </c>
      <c r="AA448" s="28">
        <v>0</v>
      </c>
      <c r="AB448" s="15">
        <v>0</v>
      </c>
      <c r="AC448" s="22" t="s">
        <v>34</v>
      </c>
      <c r="AK448" s="52"/>
      <c r="AL448" s="52"/>
    </row>
    <row r="449" spans="1:38" x14ac:dyDescent="0.25">
      <c r="A449" s="12" t="s">
        <v>853</v>
      </c>
      <c r="B449" s="9" t="s">
        <v>279</v>
      </c>
      <c r="C449" s="13" t="s">
        <v>33</v>
      </c>
      <c r="D449" s="38">
        <v>0</v>
      </c>
      <c r="E449" s="24" t="s">
        <v>34</v>
      </c>
      <c r="F449" s="28">
        <v>0</v>
      </c>
      <c r="G449" s="38">
        <v>0</v>
      </c>
      <c r="H449" s="28">
        <v>0</v>
      </c>
      <c r="I449" s="28">
        <v>0</v>
      </c>
      <c r="J449" s="28">
        <v>0</v>
      </c>
      <c r="K449" s="28">
        <v>0</v>
      </c>
      <c r="L449" s="28">
        <v>0</v>
      </c>
      <c r="M449" s="28">
        <v>0</v>
      </c>
      <c r="N449" s="28">
        <v>0</v>
      </c>
      <c r="O449" s="28">
        <v>0</v>
      </c>
      <c r="P449" s="28">
        <v>0</v>
      </c>
      <c r="Q449" s="28">
        <v>0</v>
      </c>
      <c r="R449" s="28">
        <v>0</v>
      </c>
      <c r="S449" s="28">
        <v>0</v>
      </c>
      <c r="T449" s="15">
        <v>0</v>
      </c>
      <c r="U449" s="28">
        <v>0</v>
      </c>
      <c r="V449" s="15">
        <v>0</v>
      </c>
      <c r="W449" s="28">
        <v>0</v>
      </c>
      <c r="X449" s="15">
        <v>0</v>
      </c>
      <c r="Y449" s="28">
        <v>0</v>
      </c>
      <c r="Z449" s="15">
        <v>0</v>
      </c>
      <c r="AA449" s="28">
        <v>0</v>
      </c>
      <c r="AB449" s="15">
        <v>0</v>
      </c>
      <c r="AC449" s="22" t="s">
        <v>34</v>
      </c>
      <c r="AK449" s="52"/>
      <c r="AL449" s="52"/>
    </row>
    <row r="450" spans="1:38" ht="47.25" x14ac:dyDescent="0.25">
      <c r="A450" s="12" t="s">
        <v>854</v>
      </c>
      <c r="B450" s="9" t="s">
        <v>275</v>
      </c>
      <c r="C450" s="13" t="s">
        <v>33</v>
      </c>
      <c r="D450" s="38">
        <v>0</v>
      </c>
      <c r="E450" s="24" t="s">
        <v>34</v>
      </c>
      <c r="F450" s="28">
        <v>0</v>
      </c>
      <c r="G450" s="38">
        <v>0</v>
      </c>
      <c r="H450" s="28">
        <v>0</v>
      </c>
      <c r="I450" s="28">
        <v>0</v>
      </c>
      <c r="J450" s="28">
        <v>0</v>
      </c>
      <c r="K450" s="28">
        <v>0</v>
      </c>
      <c r="L450" s="28">
        <v>0</v>
      </c>
      <c r="M450" s="28">
        <v>0</v>
      </c>
      <c r="N450" s="28">
        <v>0</v>
      </c>
      <c r="O450" s="28">
        <v>0</v>
      </c>
      <c r="P450" s="28">
        <v>0</v>
      </c>
      <c r="Q450" s="28">
        <v>0</v>
      </c>
      <c r="R450" s="28">
        <v>0</v>
      </c>
      <c r="S450" s="28">
        <v>0</v>
      </c>
      <c r="T450" s="15">
        <v>0</v>
      </c>
      <c r="U450" s="28">
        <v>0</v>
      </c>
      <c r="V450" s="15">
        <v>0</v>
      </c>
      <c r="W450" s="28">
        <v>0</v>
      </c>
      <c r="X450" s="15">
        <v>0</v>
      </c>
      <c r="Y450" s="28">
        <v>0</v>
      </c>
      <c r="Z450" s="15">
        <v>0</v>
      </c>
      <c r="AA450" s="28">
        <v>0</v>
      </c>
      <c r="AB450" s="15">
        <v>0</v>
      </c>
      <c r="AC450" s="22" t="s">
        <v>34</v>
      </c>
      <c r="AK450" s="52"/>
      <c r="AL450" s="52"/>
    </row>
    <row r="451" spans="1:38" ht="47.25" x14ac:dyDescent="0.25">
      <c r="A451" s="12" t="s">
        <v>855</v>
      </c>
      <c r="B451" s="9" t="s">
        <v>277</v>
      </c>
      <c r="C451" s="13" t="s">
        <v>33</v>
      </c>
      <c r="D451" s="38">
        <v>0</v>
      </c>
      <c r="E451" s="24" t="s">
        <v>34</v>
      </c>
      <c r="F451" s="28">
        <v>0</v>
      </c>
      <c r="G451" s="38">
        <v>0</v>
      </c>
      <c r="H451" s="28">
        <v>0</v>
      </c>
      <c r="I451" s="28">
        <v>0</v>
      </c>
      <c r="J451" s="28">
        <v>0</v>
      </c>
      <c r="K451" s="28">
        <v>0</v>
      </c>
      <c r="L451" s="28">
        <v>0</v>
      </c>
      <c r="M451" s="28">
        <v>0</v>
      </c>
      <c r="N451" s="28">
        <v>0</v>
      </c>
      <c r="O451" s="28">
        <v>0</v>
      </c>
      <c r="P451" s="28">
        <v>0</v>
      </c>
      <c r="Q451" s="28">
        <v>0</v>
      </c>
      <c r="R451" s="28">
        <v>0</v>
      </c>
      <c r="S451" s="28">
        <v>0</v>
      </c>
      <c r="T451" s="15">
        <v>0</v>
      </c>
      <c r="U451" s="28">
        <v>0</v>
      </c>
      <c r="V451" s="15">
        <v>0</v>
      </c>
      <c r="W451" s="28">
        <v>0</v>
      </c>
      <c r="X451" s="15">
        <v>0</v>
      </c>
      <c r="Y451" s="28">
        <v>0</v>
      </c>
      <c r="Z451" s="15">
        <v>0</v>
      </c>
      <c r="AA451" s="28">
        <v>0</v>
      </c>
      <c r="AB451" s="15">
        <v>0</v>
      </c>
      <c r="AC451" s="22" t="s">
        <v>34</v>
      </c>
      <c r="AK451" s="52"/>
      <c r="AL451" s="52"/>
    </row>
    <row r="452" spans="1:38" x14ac:dyDescent="0.25">
      <c r="A452" s="12" t="s">
        <v>856</v>
      </c>
      <c r="B452" s="9" t="s">
        <v>283</v>
      </c>
      <c r="C452" s="13" t="s">
        <v>33</v>
      </c>
      <c r="D452" s="38">
        <f>SUM(D454:D456,D453)</f>
        <v>1916.536832643</v>
      </c>
      <c r="E452" s="24" t="s">
        <v>34</v>
      </c>
      <c r="F452" s="28">
        <f t="shared" ref="F452" si="343">SUM(F454:F456,F453)</f>
        <v>1471.4001226300002</v>
      </c>
      <c r="G452" s="38">
        <f>SUM(G454:G456,G453)</f>
        <v>445.13671001299986</v>
      </c>
      <c r="H452" s="28">
        <f t="shared" ref="H452:AA452" si="344">H453+H454+H455+H456</f>
        <v>49.568822339999997</v>
      </c>
      <c r="I452" s="28">
        <f t="shared" si="344"/>
        <v>0</v>
      </c>
      <c r="J452" s="28">
        <f t="shared" si="344"/>
        <v>0</v>
      </c>
      <c r="K452" s="28">
        <f t="shared" si="344"/>
        <v>41.861519466666699</v>
      </c>
      <c r="L452" s="28">
        <f t="shared" si="344"/>
        <v>7.7073028733332976</v>
      </c>
      <c r="M452" s="28">
        <f t="shared" si="344"/>
        <v>36.213911259999996</v>
      </c>
      <c r="N452" s="28">
        <f t="shared" si="344"/>
        <v>0</v>
      </c>
      <c r="O452" s="28">
        <f t="shared" si="344"/>
        <v>0</v>
      </c>
      <c r="P452" s="28">
        <f t="shared" si="344"/>
        <v>30.332329889999997</v>
      </c>
      <c r="Q452" s="28">
        <f t="shared" si="344"/>
        <v>5.8815813700000001</v>
      </c>
      <c r="R452" s="28">
        <f t="shared" si="344"/>
        <v>408.92279875299988</v>
      </c>
      <c r="S452" s="28">
        <f t="shared" si="344"/>
        <v>-13.354911080000001</v>
      </c>
      <c r="T452" s="15">
        <f t="shared" ref="T452:T456" si="345">S452/H452</f>
        <v>-0.26942159304081625</v>
      </c>
      <c r="U452" s="28">
        <f t="shared" si="344"/>
        <v>0</v>
      </c>
      <c r="V452" s="15">
        <v>0</v>
      </c>
      <c r="W452" s="28">
        <f t="shared" si="344"/>
        <v>0</v>
      </c>
      <c r="X452" s="15">
        <v>0</v>
      </c>
      <c r="Y452" s="28">
        <f t="shared" si="344"/>
        <v>-11.529189576666703</v>
      </c>
      <c r="Z452" s="15">
        <f t="shared" ref="Z452:Z456" si="346">Y452/K452</f>
        <v>-0.27541259188757145</v>
      </c>
      <c r="AA452" s="28">
        <f t="shared" si="344"/>
        <v>-1.8257215033332974</v>
      </c>
      <c r="AB452" s="15">
        <f t="shared" ref="AB452:AB456" si="347">AA452/L452</f>
        <v>-0.23688202388544505</v>
      </c>
      <c r="AC452" s="22" t="s">
        <v>34</v>
      </c>
      <c r="AK452" s="52"/>
      <c r="AL452" s="52"/>
    </row>
    <row r="453" spans="1:38" ht="31.5" x14ac:dyDescent="0.25">
      <c r="A453" s="12" t="s">
        <v>857</v>
      </c>
      <c r="B453" s="9" t="s">
        <v>285</v>
      </c>
      <c r="C453" s="13" t="s">
        <v>33</v>
      </c>
      <c r="D453" s="38">
        <v>0</v>
      </c>
      <c r="E453" s="24" t="s">
        <v>34</v>
      </c>
      <c r="F453" s="28">
        <v>0</v>
      </c>
      <c r="G453" s="38">
        <v>0</v>
      </c>
      <c r="H453" s="28">
        <v>0</v>
      </c>
      <c r="I453" s="28">
        <v>0</v>
      </c>
      <c r="J453" s="28">
        <v>0</v>
      </c>
      <c r="K453" s="28">
        <v>0</v>
      </c>
      <c r="L453" s="28">
        <v>0</v>
      </c>
      <c r="M453" s="28">
        <v>0</v>
      </c>
      <c r="N453" s="28">
        <v>0</v>
      </c>
      <c r="O453" s="28">
        <v>0</v>
      </c>
      <c r="P453" s="28">
        <v>0</v>
      </c>
      <c r="Q453" s="28">
        <v>0</v>
      </c>
      <c r="R453" s="28">
        <v>0</v>
      </c>
      <c r="S453" s="28">
        <v>0</v>
      </c>
      <c r="T453" s="15">
        <v>0</v>
      </c>
      <c r="U453" s="28">
        <v>0</v>
      </c>
      <c r="V453" s="15">
        <v>0</v>
      </c>
      <c r="W453" s="28">
        <v>0</v>
      </c>
      <c r="X453" s="15">
        <v>0</v>
      </c>
      <c r="Y453" s="28">
        <v>0</v>
      </c>
      <c r="Z453" s="15">
        <v>0</v>
      </c>
      <c r="AA453" s="28">
        <v>0</v>
      </c>
      <c r="AB453" s="15">
        <v>0</v>
      </c>
      <c r="AC453" s="22" t="s">
        <v>34</v>
      </c>
      <c r="AK453" s="52"/>
      <c r="AL453" s="52"/>
    </row>
    <row r="454" spans="1:38" ht="31.5" x14ac:dyDescent="0.25">
      <c r="A454" s="12" t="s">
        <v>858</v>
      </c>
      <c r="B454" s="9" t="s">
        <v>287</v>
      </c>
      <c r="C454" s="13" t="s">
        <v>33</v>
      </c>
      <c r="D454" s="38">
        <v>0</v>
      </c>
      <c r="E454" s="24" t="s">
        <v>34</v>
      </c>
      <c r="F454" s="28">
        <v>0</v>
      </c>
      <c r="G454" s="38">
        <v>0</v>
      </c>
      <c r="H454" s="28">
        <v>0</v>
      </c>
      <c r="I454" s="28">
        <v>0</v>
      </c>
      <c r="J454" s="28">
        <v>0</v>
      </c>
      <c r="K454" s="28">
        <v>0</v>
      </c>
      <c r="L454" s="28">
        <v>0</v>
      </c>
      <c r="M454" s="28">
        <v>0</v>
      </c>
      <c r="N454" s="28">
        <v>0</v>
      </c>
      <c r="O454" s="28">
        <v>0</v>
      </c>
      <c r="P454" s="28">
        <v>0</v>
      </c>
      <c r="Q454" s="28">
        <v>0</v>
      </c>
      <c r="R454" s="28">
        <v>0</v>
      </c>
      <c r="S454" s="28">
        <v>0</v>
      </c>
      <c r="T454" s="15">
        <v>0</v>
      </c>
      <c r="U454" s="28">
        <v>0</v>
      </c>
      <c r="V454" s="15">
        <v>0</v>
      </c>
      <c r="W454" s="28">
        <v>0</v>
      </c>
      <c r="X454" s="15">
        <v>0</v>
      </c>
      <c r="Y454" s="28">
        <v>0</v>
      </c>
      <c r="Z454" s="15">
        <v>0</v>
      </c>
      <c r="AA454" s="28">
        <v>0</v>
      </c>
      <c r="AB454" s="15">
        <v>0</v>
      </c>
      <c r="AC454" s="22" t="s">
        <v>34</v>
      </c>
      <c r="AK454" s="52"/>
      <c r="AL454" s="52"/>
    </row>
    <row r="455" spans="1:38" ht="31.5" x14ac:dyDescent="0.25">
      <c r="A455" s="12" t="s">
        <v>859</v>
      </c>
      <c r="B455" s="9" t="s">
        <v>291</v>
      </c>
      <c r="C455" s="13" t="s">
        <v>33</v>
      </c>
      <c r="D455" s="38">
        <v>0</v>
      </c>
      <c r="E455" s="24" t="s">
        <v>34</v>
      </c>
      <c r="F455" s="28">
        <v>0</v>
      </c>
      <c r="G455" s="38">
        <v>0</v>
      </c>
      <c r="H455" s="28">
        <v>0</v>
      </c>
      <c r="I455" s="28">
        <v>0</v>
      </c>
      <c r="J455" s="28">
        <v>0</v>
      </c>
      <c r="K455" s="28">
        <v>0</v>
      </c>
      <c r="L455" s="28">
        <v>0</v>
      </c>
      <c r="M455" s="28">
        <v>0</v>
      </c>
      <c r="N455" s="28">
        <v>0</v>
      </c>
      <c r="O455" s="28">
        <v>0</v>
      </c>
      <c r="P455" s="28">
        <v>0</v>
      </c>
      <c r="Q455" s="28">
        <v>0</v>
      </c>
      <c r="R455" s="28">
        <v>0</v>
      </c>
      <c r="S455" s="28">
        <v>0</v>
      </c>
      <c r="T455" s="15">
        <v>0</v>
      </c>
      <c r="U455" s="28">
        <v>0</v>
      </c>
      <c r="V455" s="15">
        <v>0</v>
      </c>
      <c r="W455" s="28">
        <v>0</v>
      </c>
      <c r="X455" s="15">
        <v>0</v>
      </c>
      <c r="Y455" s="28">
        <v>0</v>
      </c>
      <c r="Z455" s="15">
        <v>0</v>
      </c>
      <c r="AA455" s="28">
        <v>0</v>
      </c>
      <c r="AB455" s="15">
        <v>0</v>
      </c>
      <c r="AC455" s="22" t="s">
        <v>34</v>
      </c>
      <c r="AK455" s="52"/>
      <c r="AL455" s="52"/>
    </row>
    <row r="456" spans="1:38" x14ac:dyDescent="0.25">
      <c r="A456" s="12" t="s">
        <v>860</v>
      </c>
      <c r="B456" s="9" t="s">
        <v>297</v>
      </c>
      <c r="C456" s="13" t="s">
        <v>33</v>
      </c>
      <c r="D456" s="38">
        <f>SUM(D457:D457)</f>
        <v>1916.536832643</v>
      </c>
      <c r="E456" s="24" t="s">
        <v>34</v>
      </c>
      <c r="F456" s="28">
        <f t="shared" ref="F456:S456" si="348">SUM(F457:F457)</f>
        <v>1471.4001226300002</v>
      </c>
      <c r="G456" s="38">
        <f t="shared" si="348"/>
        <v>445.13671001299986</v>
      </c>
      <c r="H456" s="28">
        <f t="shared" si="348"/>
        <v>49.568822339999997</v>
      </c>
      <c r="I456" s="28">
        <f t="shared" si="348"/>
        <v>0</v>
      </c>
      <c r="J456" s="28">
        <f t="shared" si="348"/>
        <v>0</v>
      </c>
      <c r="K456" s="28">
        <f t="shared" si="348"/>
        <v>41.861519466666699</v>
      </c>
      <c r="L456" s="28">
        <f t="shared" si="348"/>
        <v>7.7073028733332976</v>
      </c>
      <c r="M456" s="28">
        <f t="shared" si="348"/>
        <v>36.213911259999996</v>
      </c>
      <c r="N456" s="28">
        <f t="shared" si="348"/>
        <v>0</v>
      </c>
      <c r="O456" s="28">
        <f t="shared" si="348"/>
        <v>0</v>
      </c>
      <c r="P456" s="28">
        <f t="shared" si="348"/>
        <v>30.332329889999997</v>
      </c>
      <c r="Q456" s="28">
        <f t="shared" si="348"/>
        <v>5.8815813700000001</v>
      </c>
      <c r="R456" s="28">
        <f t="shared" si="348"/>
        <v>408.92279875299988</v>
      </c>
      <c r="S456" s="28">
        <f t="shared" si="348"/>
        <v>-13.354911080000001</v>
      </c>
      <c r="T456" s="15">
        <f t="shared" si="345"/>
        <v>-0.26942159304081625</v>
      </c>
      <c r="U456" s="28">
        <f>SUM(U457:U457)</f>
        <v>0</v>
      </c>
      <c r="V456" s="15">
        <v>0</v>
      </c>
      <c r="W456" s="28">
        <f>SUM(W457:W457)</f>
        <v>0</v>
      </c>
      <c r="X456" s="15">
        <v>0</v>
      </c>
      <c r="Y456" s="28">
        <f>SUM(Y457:Y457)</f>
        <v>-11.529189576666703</v>
      </c>
      <c r="Z456" s="15">
        <f t="shared" si="346"/>
        <v>-0.27541259188757145</v>
      </c>
      <c r="AA456" s="28">
        <f>SUM(AA457:AA457)</f>
        <v>-1.8257215033332974</v>
      </c>
      <c r="AB456" s="15">
        <f t="shared" si="347"/>
        <v>-0.23688202388544505</v>
      </c>
      <c r="AC456" s="22" t="s">
        <v>34</v>
      </c>
      <c r="AK456" s="52"/>
      <c r="AL456" s="52"/>
    </row>
    <row r="457" spans="1:38" ht="63" x14ac:dyDescent="0.25">
      <c r="A457" s="53" t="s">
        <v>860</v>
      </c>
      <c r="B457" s="77" t="s">
        <v>861</v>
      </c>
      <c r="C457" s="40" t="s">
        <v>862</v>
      </c>
      <c r="D457" s="39">
        <v>1916.536832643</v>
      </c>
      <c r="E457" s="55" t="s">
        <v>34</v>
      </c>
      <c r="F457" s="40">
        <v>1471.4001226300002</v>
      </c>
      <c r="G457" s="39">
        <v>445.13671001299986</v>
      </c>
      <c r="H457" s="40">
        <f>I457+J457+K457+L457</f>
        <v>49.568822339999997</v>
      </c>
      <c r="I457" s="40">
        <v>0</v>
      </c>
      <c r="J457" s="40">
        <v>0</v>
      </c>
      <c r="K457" s="40">
        <v>41.861519466666699</v>
      </c>
      <c r="L457" s="40">
        <v>7.7073028733332976</v>
      </c>
      <c r="M457" s="40">
        <f>N457+O457+P457+Q457</f>
        <v>36.213911259999996</v>
      </c>
      <c r="N457" s="54">
        <v>0</v>
      </c>
      <c r="O457" s="54">
        <v>0</v>
      </c>
      <c r="P457" s="40">
        <v>30.332329889999997</v>
      </c>
      <c r="Q457" s="54">
        <v>5.8815813700000001</v>
      </c>
      <c r="R457" s="40">
        <f>G457-M457</f>
        <v>408.92279875299988</v>
      </c>
      <c r="S457" s="40">
        <f>M457-H457</f>
        <v>-13.354911080000001</v>
      </c>
      <c r="T457" s="21">
        <f>S457/H457</f>
        <v>-0.26942159304081625</v>
      </c>
      <c r="U457" s="40">
        <f>N457-I457</f>
        <v>0</v>
      </c>
      <c r="V457" s="21">
        <v>0</v>
      </c>
      <c r="W457" s="40">
        <f>O457-J457</f>
        <v>0</v>
      </c>
      <c r="X457" s="21">
        <v>0</v>
      </c>
      <c r="Y457" s="40">
        <f>P457-K457</f>
        <v>-11.529189576666703</v>
      </c>
      <c r="Z457" s="21">
        <f>Y457/K457</f>
        <v>-0.27541259188757145</v>
      </c>
      <c r="AA457" s="40">
        <f>Q457-L457</f>
        <v>-1.8257215033332974</v>
      </c>
      <c r="AB457" s="21">
        <f>AA457/L457</f>
        <v>-0.23688202388544505</v>
      </c>
      <c r="AC457" s="22" t="s">
        <v>34</v>
      </c>
      <c r="AK457" s="52"/>
      <c r="AL457" s="52"/>
    </row>
    <row r="458" spans="1:38" ht="47.25" x14ac:dyDescent="0.25">
      <c r="A458" s="13" t="s">
        <v>863</v>
      </c>
      <c r="B458" s="9" t="s">
        <v>315</v>
      </c>
      <c r="C458" s="13" t="s">
        <v>33</v>
      </c>
      <c r="D458" s="38">
        <v>0</v>
      </c>
      <c r="E458" s="24" t="s">
        <v>34</v>
      </c>
      <c r="F458" s="28">
        <v>0</v>
      </c>
      <c r="G458" s="38">
        <v>0</v>
      </c>
      <c r="H458" s="28">
        <v>0</v>
      </c>
      <c r="I458" s="28">
        <v>0</v>
      </c>
      <c r="J458" s="28">
        <v>0</v>
      </c>
      <c r="K458" s="28">
        <v>0</v>
      </c>
      <c r="L458" s="28">
        <v>0</v>
      </c>
      <c r="M458" s="28">
        <v>0</v>
      </c>
      <c r="N458" s="28">
        <v>0</v>
      </c>
      <c r="O458" s="28">
        <v>0</v>
      </c>
      <c r="P458" s="28">
        <v>0</v>
      </c>
      <c r="Q458" s="28">
        <v>0</v>
      </c>
      <c r="R458" s="28">
        <v>0</v>
      </c>
      <c r="S458" s="28">
        <v>0</v>
      </c>
      <c r="T458" s="15">
        <v>0</v>
      </c>
      <c r="U458" s="28">
        <f>SUM(U459:U493)</f>
        <v>0</v>
      </c>
      <c r="V458" s="15">
        <v>0</v>
      </c>
      <c r="W458" s="28">
        <v>0</v>
      </c>
      <c r="X458" s="15">
        <v>0</v>
      </c>
      <c r="Y458" s="28">
        <v>0</v>
      </c>
      <c r="Z458" s="15">
        <v>0</v>
      </c>
      <c r="AA458" s="28">
        <v>0</v>
      </c>
      <c r="AB458" s="15">
        <v>0</v>
      </c>
      <c r="AC458" s="22" t="s">
        <v>34</v>
      </c>
      <c r="AK458" s="52"/>
      <c r="AL458" s="52"/>
    </row>
    <row r="459" spans="1:38" ht="31.5" x14ac:dyDescent="0.25">
      <c r="A459" s="12" t="s">
        <v>864</v>
      </c>
      <c r="B459" s="9" t="s">
        <v>317</v>
      </c>
      <c r="C459" s="13" t="s">
        <v>33</v>
      </c>
      <c r="D459" s="38">
        <f>SUM(D460:D493)</f>
        <v>992.05449922999969</v>
      </c>
      <c r="E459" s="24" t="s">
        <v>34</v>
      </c>
      <c r="F459" s="28">
        <f t="shared" ref="F459:S459" si="349">SUM(F460:F493)</f>
        <v>351.74801588000003</v>
      </c>
      <c r="G459" s="38">
        <f t="shared" si="349"/>
        <v>640.30648334999989</v>
      </c>
      <c r="H459" s="38">
        <f t="shared" si="349"/>
        <v>579.64584447999994</v>
      </c>
      <c r="I459" s="38">
        <f t="shared" si="349"/>
        <v>0</v>
      </c>
      <c r="J459" s="38">
        <f t="shared" si="349"/>
        <v>0</v>
      </c>
      <c r="K459" s="38">
        <f t="shared" si="349"/>
        <v>144.16609132499997</v>
      </c>
      <c r="L459" s="38">
        <f t="shared" si="349"/>
        <v>435.47975315499986</v>
      </c>
      <c r="M459" s="38">
        <f t="shared" si="349"/>
        <v>351.23065045999982</v>
      </c>
      <c r="N459" s="38">
        <f t="shared" si="349"/>
        <v>0</v>
      </c>
      <c r="O459" s="38">
        <f t="shared" si="349"/>
        <v>0</v>
      </c>
      <c r="P459" s="38">
        <f t="shared" si="349"/>
        <v>62.886997930000007</v>
      </c>
      <c r="Q459" s="38">
        <f t="shared" si="349"/>
        <v>288.34365252999987</v>
      </c>
      <c r="R459" s="28">
        <f t="shared" si="349"/>
        <v>316.65283289000001</v>
      </c>
      <c r="S459" s="28">
        <f t="shared" si="349"/>
        <v>-255.99219402000008</v>
      </c>
      <c r="T459" s="15">
        <f t="shared" ref="T459:T510" si="350">S459/H459</f>
        <v>-0.44163552013324719</v>
      </c>
      <c r="U459" s="28">
        <f>SUM(U460:U493)</f>
        <v>0</v>
      </c>
      <c r="V459" s="15">
        <v>0</v>
      </c>
      <c r="W459" s="28">
        <f>SUM(W460:W493)</f>
        <v>0</v>
      </c>
      <c r="X459" s="15">
        <v>0</v>
      </c>
      <c r="Y459" s="28">
        <f>SUM(Y460:Y493)</f>
        <v>-81.112426725000006</v>
      </c>
      <c r="Z459" s="15">
        <f t="shared" ref="Z459:Z494" si="351">Y459/K459</f>
        <v>-0.56263179489374304</v>
      </c>
      <c r="AA459" s="28">
        <f>SUM(AA460:AA493)</f>
        <v>-174.87976729500002</v>
      </c>
      <c r="AB459" s="15">
        <f t="shared" ref="AB459:AB510" si="352">AA459/L459</f>
        <v>-0.40157955915979232</v>
      </c>
      <c r="AC459" s="22" t="s">
        <v>34</v>
      </c>
      <c r="AK459" s="52"/>
      <c r="AL459" s="52"/>
    </row>
    <row r="460" spans="1:38" ht="78.75" x14ac:dyDescent="0.25">
      <c r="A460" s="53" t="s">
        <v>864</v>
      </c>
      <c r="B460" s="77" t="s">
        <v>865</v>
      </c>
      <c r="C460" s="54" t="s">
        <v>866</v>
      </c>
      <c r="D460" s="39">
        <v>377.35264516999996</v>
      </c>
      <c r="E460" s="55" t="s">
        <v>34</v>
      </c>
      <c r="F460" s="40">
        <v>94.885360320000004</v>
      </c>
      <c r="G460" s="39">
        <v>282.46728484999994</v>
      </c>
      <c r="H460" s="40">
        <f t="shared" ref="H460:H493" si="353">I460+J460+K460+L460</f>
        <v>282.46728485</v>
      </c>
      <c r="I460" s="40">
        <v>0</v>
      </c>
      <c r="J460" s="40">
        <v>0</v>
      </c>
      <c r="K460" s="40">
        <v>0</v>
      </c>
      <c r="L460" s="40">
        <v>282.46728485</v>
      </c>
      <c r="M460" s="40">
        <f t="shared" ref="M460:M493" si="354">N460+O460+P460+Q460</f>
        <v>123.81000289999999</v>
      </c>
      <c r="N460" s="54">
        <v>0</v>
      </c>
      <c r="O460" s="54">
        <v>0</v>
      </c>
      <c r="P460" s="40">
        <v>0</v>
      </c>
      <c r="Q460" s="54">
        <v>123.81000289999999</v>
      </c>
      <c r="R460" s="40">
        <f t="shared" ref="R460:R493" si="355">G460-M460</f>
        <v>158.65728194999997</v>
      </c>
      <c r="S460" s="40">
        <f t="shared" ref="S460:S493" si="356">M460-H460</f>
        <v>-158.65728195000003</v>
      </c>
      <c r="T460" s="21">
        <f t="shared" si="350"/>
        <v>-0.56168374342626115</v>
      </c>
      <c r="U460" s="40">
        <f t="shared" ref="U460:U493" si="357">N460-I460</f>
        <v>0</v>
      </c>
      <c r="V460" s="21">
        <v>0</v>
      </c>
      <c r="W460" s="40">
        <f t="shared" ref="W460:W493" si="358">O460-J460</f>
        <v>0</v>
      </c>
      <c r="X460" s="21">
        <v>0</v>
      </c>
      <c r="Y460" s="40">
        <f t="shared" ref="Y460:Y493" si="359">P460-K460</f>
        <v>0</v>
      </c>
      <c r="Z460" s="21">
        <v>0</v>
      </c>
      <c r="AA460" s="40">
        <f t="shared" ref="AA460:AA493" si="360">Q460-L460</f>
        <v>-158.65728195000003</v>
      </c>
      <c r="AB460" s="21">
        <f t="shared" si="352"/>
        <v>-0.56168374342626115</v>
      </c>
      <c r="AC460" s="22" t="s">
        <v>34</v>
      </c>
      <c r="AK460" s="52"/>
      <c r="AL460" s="52"/>
    </row>
    <row r="461" spans="1:38" ht="47.25" x14ac:dyDescent="0.25">
      <c r="A461" s="53" t="s">
        <v>864</v>
      </c>
      <c r="B461" s="77" t="s">
        <v>867</v>
      </c>
      <c r="C461" s="69" t="s">
        <v>868</v>
      </c>
      <c r="D461" s="39">
        <v>276.9869056</v>
      </c>
      <c r="E461" s="55" t="s">
        <v>34</v>
      </c>
      <c r="F461" s="40">
        <v>152.80765556</v>
      </c>
      <c r="G461" s="39">
        <v>124.17925004</v>
      </c>
      <c r="H461" s="40">
        <f t="shared" si="353"/>
        <v>124.17925004</v>
      </c>
      <c r="I461" s="40">
        <v>0</v>
      </c>
      <c r="J461" s="40">
        <v>0</v>
      </c>
      <c r="K461" s="40">
        <v>0</v>
      </c>
      <c r="L461" s="40">
        <v>124.17925004</v>
      </c>
      <c r="M461" s="40">
        <f t="shared" si="354"/>
        <v>124.17925004</v>
      </c>
      <c r="N461" s="54">
        <v>0</v>
      </c>
      <c r="O461" s="54">
        <v>0</v>
      </c>
      <c r="P461" s="40">
        <v>0</v>
      </c>
      <c r="Q461" s="54">
        <v>124.17925004</v>
      </c>
      <c r="R461" s="40">
        <f t="shared" si="355"/>
        <v>0</v>
      </c>
      <c r="S461" s="40">
        <f t="shared" si="356"/>
        <v>0</v>
      </c>
      <c r="T461" s="21">
        <f t="shared" si="350"/>
        <v>0</v>
      </c>
      <c r="U461" s="40">
        <f t="shared" si="357"/>
        <v>0</v>
      </c>
      <c r="V461" s="21">
        <v>0</v>
      </c>
      <c r="W461" s="40">
        <f t="shared" si="358"/>
        <v>0</v>
      </c>
      <c r="X461" s="21">
        <v>0</v>
      </c>
      <c r="Y461" s="40">
        <f t="shared" si="359"/>
        <v>0</v>
      </c>
      <c r="Z461" s="21">
        <v>0</v>
      </c>
      <c r="AA461" s="40">
        <f t="shared" si="360"/>
        <v>0</v>
      </c>
      <c r="AB461" s="21">
        <f t="shared" si="352"/>
        <v>0</v>
      </c>
      <c r="AC461" s="22" t="s">
        <v>34</v>
      </c>
      <c r="AK461" s="52"/>
      <c r="AL461" s="52"/>
    </row>
    <row r="462" spans="1:38" ht="31.5" x14ac:dyDescent="0.25">
      <c r="A462" s="53" t="s">
        <v>864</v>
      </c>
      <c r="B462" s="77" t="s">
        <v>869</v>
      </c>
      <c r="C462" s="40" t="s">
        <v>870</v>
      </c>
      <c r="D462" s="39" t="s">
        <v>34</v>
      </c>
      <c r="E462" s="55" t="s">
        <v>34</v>
      </c>
      <c r="F462" s="40" t="s">
        <v>34</v>
      </c>
      <c r="G462" s="39" t="s">
        <v>34</v>
      </c>
      <c r="H462" s="40" t="s">
        <v>34</v>
      </c>
      <c r="I462" s="40" t="s">
        <v>34</v>
      </c>
      <c r="J462" s="40" t="s">
        <v>34</v>
      </c>
      <c r="K462" s="40" t="s">
        <v>34</v>
      </c>
      <c r="L462" s="40" t="s">
        <v>34</v>
      </c>
      <c r="M462" s="40">
        <f t="shared" si="354"/>
        <v>0</v>
      </c>
      <c r="N462" s="54">
        <v>0</v>
      </c>
      <c r="O462" s="54">
        <v>0</v>
      </c>
      <c r="P462" s="40">
        <v>0</v>
      </c>
      <c r="Q462" s="54">
        <v>0</v>
      </c>
      <c r="R462" s="40" t="s">
        <v>34</v>
      </c>
      <c r="S462" s="40" t="s">
        <v>34</v>
      </c>
      <c r="T462" s="21" t="s">
        <v>34</v>
      </c>
      <c r="U462" s="40" t="s">
        <v>34</v>
      </c>
      <c r="V462" s="21" t="s">
        <v>34</v>
      </c>
      <c r="W462" s="40" t="s">
        <v>34</v>
      </c>
      <c r="X462" s="21" t="s">
        <v>34</v>
      </c>
      <c r="Y462" s="40" t="s">
        <v>34</v>
      </c>
      <c r="Z462" s="21" t="s">
        <v>34</v>
      </c>
      <c r="AA462" s="40" t="s">
        <v>34</v>
      </c>
      <c r="AB462" s="21" t="s">
        <v>34</v>
      </c>
      <c r="AC462" s="22" t="s">
        <v>341</v>
      </c>
      <c r="AK462" s="52"/>
      <c r="AL462" s="52"/>
    </row>
    <row r="463" spans="1:38" ht="31.5" x14ac:dyDescent="0.25">
      <c r="A463" s="53" t="s">
        <v>864</v>
      </c>
      <c r="B463" s="77" t="s">
        <v>871</v>
      </c>
      <c r="C463" s="40" t="s">
        <v>872</v>
      </c>
      <c r="D463" s="39">
        <v>160.96921800000001</v>
      </c>
      <c r="E463" s="55" t="s">
        <v>34</v>
      </c>
      <c r="F463" s="40">
        <v>102.795</v>
      </c>
      <c r="G463" s="39">
        <v>58.17421800000001</v>
      </c>
      <c r="H463" s="40">
        <f t="shared" si="353"/>
        <v>58.174218000000003</v>
      </c>
      <c r="I463" s="40">
        <v>0</v>
      </c>
      <c r="J463" s="40">
        <v>0</v>
      </c>
      <c r="K463" s="40">
        <v>48.478515000000002</v>
      </c>
      <c r="L463" s="40">
        <v>9.6957030000000017</v>
      </c>
      <c r="M463" s="40">
        <f t="shared" si="354"/>
        <v>59.851500000000001</v>
      </c>
      <c r="N463" s="54">
        <v>0</v>
      </c>
      <c r="O463" s="54">
        <v>0</v>
      </c>
      <c r="P463" s="40">
        <v>49.876249999999999</v>
      </c>
      <c r="Q463" s="54">
        <v>9.9752499999999991</v>
      </c>
      <c r="R463" s="40">
        <f t="shared" si="355"/>
        <v>-1.6772819999999911</v>
      </c>
      <c r="S463" s="40">
        <f t="shared" si="356"/>
        <v>1.6772819999999982</v>
      </c>
      <c r="T463" s="21">
        <f t="shared" si="350"/>
        <v>2.8832050651716505E-2</v>
      </c>
      <c r="U463" s="40">
        <f t="shared" si="357"/>
        <v>0</v>
      </c>
      <c r="V463" s="21">
        <v>0</v>
      </c>
      <c r="W463" s="40">
        <f t="shared" si="358"/>
        <v>0</v>
      </c>
      <c r="X463" s="21">
        <v>0</v>
      </c>
      <c r="Y463" s="40">
        <f t="shared" si="359"/>
        <v>1.3977349999999973</v>
      </c>
      <c r="Z463" s="21">
        <f t="shared" si="351"/>
        <v>2.8832050651716481E-2</v>
      </c>
      <c r="AA463" s="40">
        <f t="shared" si="360"/>
        <v>0.27954699999999733</v>
      </c>
      <c r="AB463" s="21">
        <f t="shared" si="352"/>
        <v>2.8832050651716259E-2</v>
      </c>
      <c r="AC463" s="22" t="s">
        <v>873</v>
      </c>
      <c r="AK463" s="52"/>
      <c r="AL463" s="52"/>
    </row>
    <row r="464" spans="1:38" ht="31.5" x14ac:dyDescent="0.25">
      <c r="A464" s="53" t="s">
        <v>864</v>
      </c>
      <c r="B464" s="77" t="s">
        <v>874</v>
      </c>
      <c r="C464" s="40" t="s">
        <v>875</v>
      </c>
      <c r="D464" s="39">
        <v>0.20171600000000001</v>
      </c>
      <c r="E464" s="55" t="s">
        <v>34</v>
      </c>
      <c r="F464" s="40">
        <v>0</v>
      </c>
      <c r="G464" s="39">
        <v>0.20171600000000001</v>
      </c>
      <c r="H464" s="40">
        <f t="shared" si="353"/>
        <v>0.20171600000000001</v>
      </c>
      <c r="I464" s="40">
        <v>0</v>
      </c>
      <c r="J464" s="40">
        <v>0</v>
      </c>
      <c r="K464" s="40">
        <v>0.1680966666666667</v>
      </c>
      <c r="L464" s="40">
        <v>3.3619333333333307E-2</v>
      </c>
      <c r="M464" s="40">
        <f t="shared" si="354"/>
        <v>0</v>
      </c>
      <c r="N464" s="40">
        <v>0</v>
      </c>
      <c r="O464" s="40">
        <v>0</v>
      </c>
      <c r="P464" s="40">
        <v>0</v>
      </c>
      <c r="Q464" s="40">
        <v>0</v>
      </c>
      <c r="R464" s="40">
        <f t="shared" si="355"/>
        <v>0.20171600000000001</v>
      </c>
      <c r="S464" s="40">
        <f t="shared" si="356"/>
        <v>-0.20171600000000001</v>
      </c>
      <c r="T464" s="21">
        <f t="shared" si="350"/>
        <v>-1</v>
      </c>
      <c r="U464" s="40">
        <f t="shared" si="357"/>
        <v>0</v>
      </c>
      <c r="V464" s="21">
        <v>0</v>
      </c>
      <c r="W464" s="40">
        <f t="shared" si="358"/>
        <v>0</v>
      </c>
      <c r="X464" s="21">
        <v>0</v>
      </c>
      <c r="Y464" s="40">
        <f t="shared" si="359"/>
        <v>-0.1680966666666667</v>
      </c>
      <c r="Z464" s="21">
        <f t="shared" si="351"/>
        <v>-1</v>
      </c>
      <c r="AA464" s="40">
        <f t="shared" si="360"/>
        <v>-3.3619333333333307E-2</v>
      </c>
      <c r="AB464" s="21">
        <f t="shared" si="352"/>
        <v>-1</v>
      </c>
      <c r="AC464" s="22" t="s">
        <v>34</v>
      </c>
      <c r="AK464" s="52"/>
      <c r="AL464" s="52"/>
    </row>
    <row r="465" spans="1:38" ht="31.5" x14ac:dyDescent="0.25">
      <c r="A465" s="53" t="s">
        <v>864</v>
      </c>
      <c r="B465" s="77" t="s">
        <v>876</v>
      </c>
      <c r="C465" s="40" t="s">
        <v>877</v>
      </c>
      <c r="D465" s="39">
        <v>0.11830056</v>
      </c>
      <c r="E465" s="55" t="s">
        <v>34</v>
      </c>
      <c r="F465" s="40">
        <v>0</v>
      </c>
      <c r="G465" s="39">
        <v>0.11830056</v>
      </c>
      <c r="H465" s="40">
        <f t="shared" si="353"/>
        <v>0.11830056</v>
      </c>
      <c r="I465" s="40">
        <v>0</v>
      </c>
      <c r="J465" s="40">
        <v>0</v>
      </c>
      <c r="K465" s="40">
        <v>9.8583800000000013E-2</v>
      </c>
      <c r="L465" s="40">
        <v>1.9716759999999986E-2</v>
      </c>
      <c r="M465" s="40">
        <f t="shared" si="354"/>
        <v>0.10199999999999999</v>
      </c>
      <c r="N465" s="40">
        <v>0</v>
      </c>
      <c r="O465" s="40">
        <v>0</v>
      </c>
      <c r="P465" s="40">
        <v>8.4999999999999992E-2</v>
      </c>
      <c r="Q465" s="40">
        <v>1.7000000000000001E-2</v>
      </c>
      <c r="R465" s="40">
        <f t="shared" si="355"/>
        <v>1.6300560000000006E-2</v>
      </c>
      <c r="S465" s="40">
        <f t="shared" si="356"/>
        <v>-1.6300560000000006E-2</v>
      </c>
      <c r="T465" s="21">
        <f t="shared" si="350"/>
        <v>-0.1377893731018687</v>
      </c>
      <c r="U465" s="40">
        <f t="shared" si="357"/>
        <v>0</v>
      </c>
      <c r="V465" s="21">
        <v>0</v>
      </c>
      <c r="W465" s="40">
        <f t="shared" si="358"/>
        <v>0</v>
      </c>
      <c r="X465" s="21">
        <v>0</v>
      </c>
      <c r="Y465" s="40">
        <f t="shared" si="359"/>
        <v>-1.3583800000000021E-2</v>
      </c>
      <c r="Z465" s="21">
        <f t="shared" si="351"/>
        <v>-0.13778937310186887</v>
      </c>
      <c r="AA465" s="40">
        <f t="shared" si="360"/>
        <v>-2.7167599999999847E-3</v>
      </c>
      <c r="AB465" s="21">
        <f t="shared" si="352"/>
        <v>-0.13778937310186798</v>
      </c>
      <c r="AC465" s="22" t="s">
        <v>34</v>
      </c>
      <c r="AK465" s="52"/>
      <c r="AL465" s="52"/>
    </row>
    <row r="466" spans="1:38" ht="31.5" x14ac:dyDescent="0.25">
      <c r="A466" s="53" t="s">
        <v>864</v>
      </c>
      <c r="B466" s="77" t="s">
        <v>878</v>
      </c>
      <c r="C466" s="40" t="s">
        <v>879</v>
      </c>
      <c r="D466" s="39">
        <v>8.271711000000001E-2</v>
      </c>
      <c r="E466" s="55" t="s">
        <v>34</v>
      </c>
      <c r="F466" s="40">
        <v>0</v>
      </c>
      <c r="G466" s="39">
        <v>8.271711000000001E-2</v>
      </c>
      <c r="H466" s="40">
        <f t="shared" si="353"/>
        <v>8.271711000000001E-2</v>
      </c>
      <c r="I466" s="40">
        <v>0</v>
      </c>
      <c r="J466" s="40">
        <v>0</v>
      </c>
      <c r="K466" s="40">
        <v>6.8930925000000004E-2</v>
      </c>
      <c r="L466" s="40">
        <v>1.3786185000000006E-2</v>
      </c>
      <c r="M466" s="40">
        <f t="shared" si="354"/>
        <v>0</v>
      </c>
      <c r="N466" s="40">
        <v>0</v>
      </c>
      <c r="O466" s="40">
        <v>0</v>
      </c>
      <c r="P466" s="40">
        <v>0</v>
      </c>
      <c r="Q466" s="40">
        <v>0</v>
      </c>
      <c r="R466" s="40">
        <f t="shared" si="355"/>
        <v>8.271711000000001E-2</v>
      </c>
      <c r="S466" s="40">
        <f t="shared" si="356"/>
        <v>-8.271711000000001E-2</v>
      </c>
      <c r="T466" s="21">
        <f t="shared" si="350"/>
        <v>-1</v>
      </c>
      <c r="U466" s="40">
        <f t="shared" si="357"/>
        <v>0</v>
      </c>
      <c r="V466" s="21">
        <v>0</v>
      </c>
      <c r="W466" s="40">
        <f t="shared" si="358"/>
        <v>0</v>
      </c>
      <c r="X466" s="21">
        <v>0</v>
      </c>
      <c r="Y466" s="40">
        <f t="shared" si="359"/>
        <v>-6.8930925000000004E-2</v>
      </c>
      <c r="Z466" s="21">
        <f t="shared" si="351"/>
        <v>-1</v>
      </c>
      <c r="AA466" s="40">
        <f t="shared" si="360"/>
        <v>-1.3786185000000006E-2</v>
      </c>
      <c r="AB466" s="21">
        <f t="shared" si="352"/>
        <v>-1</v>
      </c>
      <c r="AC466" s="22" t="s">
        <v>34</v>
      </c>
      <c r="AK466" s="52"/>
      <c r="AL466" s="52"/>
    </row>
    <row r="467" spans="1:38" ht="31.5" x14ac:dyDescent="0.25">
      <c r="A467" s="57" t="s">
        <v>864</v>
      </c>
      <c r="B467" s="77" t="s">
        <v>880</v>
      </c>
      <c r="C467" s="70" t="s">
        <v>881</v>
      </c>
      <c r="D467" s="39">
        <v>0.18839248</v>
      </c>
      <c r="E467" s="55" t="s">
        <v>34</v>
      </c>
      <c r="F467" s="40">
        <v>0</v>
      </c>
      <c r="G467" s="40">
        <v>0.18839248</v>
      </c>
      <c r="H467" s="40">
        <f t="shared" si="353"/>
        <v>0.18839248</v>
      </c>
      <c r="I467" s="40">
        <v>0</v>
      </c>
      <c r="J467" s="40">
        <v>0</v>
      </c>
      <c r="K467" s="40">
        <v>0.15699373333333336</v>
      </c>
      <c r="L467" s="40">
        <v>3.1398746666666644E-2</v>
      </c>
      <c r="M467" s="40">
        <f t="shared" si="354"/>
        <v>0.18839248</v>
      </c>
      <c r="N467" s="40">
        <v>0</v>
      </c>
      <c r="O467" s="40">
        <v>0</v>
      </c>
      <c r="P467" s="40">
        <v>0.15699373</v>
      </c>
      <c r="Q467" s="40">
        <v>3.139875000000001E-2</v>
      </c>
      <c r="R467" s="40">
        <f t="shared" si="355"/>
        <v>0</v>
      </c>
      <c r="S467" s="40">
        <f t="shared" si="356"/>
        <v>0</v>
      </c>
      <c r="T467" s="21">
        <f t="shared" si="350"/>
        <v>0</v>
      </c>
      <c r="U467" s="40">
        <f t="shared" si="357"/>
        <v>0</v>
      </c>
      <c r="V467" s="21">
        <v>0</v>
      </c>
      <c r="W467" s="40">
        <f t="shared" si="358"/>
        <v>0</v>
      </c>
      <c r="X467" s="21">
        <v>0</v>
      </c>
      <c r="Y467" s="40">
        <f t="shared" si="359"/>
        <v>-3.3333333593343895E-9</v>
      </c>
      <c r="Z467" s="21">
        <f t="shared" si="351"/>
        <v>-2.1232270158560823E-8</v>
      </c>
      <c r="AA467" s="40">
        <f t="shared" si="360"/>
        <v>3.3333333662732834E-9</v>
      </c>
      <c r="AB467" s="21">
        <f t="shared" si="352"/>
        <v>1.0616135101379692E-7</v>
      </c>
      <c r="AC467" s="22" t="s">
        <v>34</v>
      </c>
      <c r="AK467" s="52"/>
      <c r="AL467" s="52"/>
    </row>
    <row r="468" spans="1:38" ht="31.5" x14ac:dyDescent="0.25">
      <c r="A468" s="53" t="s">
        <v>864</v>
      </c>
      <c r="B468" s="77" t="s">
        <v>882</v>
      </c>
      <c r="C468" s="40" t="s">
        <v>883</v>
      </c>
      <c r="D468" s="39">
        <v>0.23067961000000001</v>
      </c>
      <c r="E468" s="55" t="s">
        <v>34</v>
      </c>
      <c r="F468" s="40">
        <v>0</v>
      </c>
      <c r="G468" s="39">
        <v>0.23067961000000001</v>
      </c>
      <c r="H468" s="40">
        <f t="shared" si="353"/>
        <v>0.23067961000000001</v>
      </c>
      <c r="I468" s="40">
        <v>0</v>
      </c>
      <c r="J468" s="40">
        <v>0</v>
      </c>
      <c r="K468" s="40">
        <v>0.19223300833333334</v>
      </c>
      <c r="L468" s="40">
        <v>3.8446601666666663E-2</v>
      </c>
      <c r="M468" s="40">
        <f t="shared" si="354"/>
        <v>0.23067961000000001</v>
      </c>
      <c r="N468" s="40">
        <v>0</v>
      </c>
      <c r="O468" s="40">
        <v>0</v>
      </c>
      <c r="P468" s="40">
        <v>0.19223300999999998</v>
      </c>
      <c r="Q468" s="40">
        <v>3.8446600000000018E-2</v>
      </c>
      <c r="R468" s="40">
        <f t="shared" si="355"/>
        <v>0</v>
      </c>
      <c r="S468" s="40">
        <f t="shared" si="356"/>
        <v>0</v>
      </c>
      <c r="T468" s="21">
        <f t="shared" si="350"/>
        <v>0</v>
      </c>
      <c r="U468" s="40">
        <f t="shared" si="357"/>
        <v>0</v>
      </c>
      <c r="V468" s="21">
        <v>0</v>
      </c>
      <c r="W468" s="40">
        <f t="shared" si="358"/>
        <v>0</v>
      </c>
      <c r="X468" s="21">
        <v>0</v>
      </c>
      <c r="Y468" s="40">
        <f t="shared" si="359"/>
        <v>1.6666666380338313E-9</v>
      </c>
      <c r="Z468" s="21">
        <f t="shared" si="351"/>
        <v>8.6700335831181503E-9</v>
      </c>
      <c r="AA468" s="40">
        <f t="shared" si="360"/>
        <v>-1.6666666449727252E-9</v>
      </c>
      <c r="AB468" s="21">
        <f t="shared" si="352"/>
        <v>-4.3350168096072087E-8</v>
      </c>
      <c r="AC468" s="22" t="s">
        <v>34</v>
      </c>
      <c r="AK468" s="52"/>
      <c r="AL468" s="52"/>
    </row>
    <row r="469" spans="1:38" ht="47.25" x14ac:dyDescent="0.25">
      <c r="A469" s="53" t="s">
        <v>864</v>
      </c>
      <c r="B469" s="77" t="s">
        <v>884</v>
      </c>
      <c r="C469" s="40" t="s">
        <v>885</v>
      </c>
      <c r="D469" s="39">
        <v>0.71000039999999998</v>
      </c>
      <c r="E469" s="55" t="s">
        <v>34</v>
      </c>
      <c r="F469" s="40">
        <v>0</v>
      </c>
      <c r="G469" s="39">
        <v>0.71000039999999998</v>
      </c>
      <c r="H469" s="40">
        <f t="shared" si="353"/>
        <v>0.35300970999999998</v>
      </c>
      <c r="I469" s="40">
        <v>0</v>
      </c>
      <c r="J469" s="40">
        <v>0</v>
      </c>
      <c r="K469" s="40">
        <v>0.29417475833333334</v>
      </c>
      <c r="L469" s="40">
        <v>5.8834951666666635E-2</v>
      </c>
      <c r="M469" s="40">
        <f t="shared" si="354"/>
        <v>0.35300970999999998</v>
      </c>
      <c r="N469" s="40">
        <v>0</v>
      </c>
      <c r="O469" s="40">
        <v>0</v>
      </c>
      <c r="P469" s="40">
        <v>0.29417475999999992</v>
      </c>
      <c r="Q469" s="40">
        <v>5.8834950000000046E-2</v>
      </c>
      <c r="R469" s="40">
        <f t="shared" si="355"/>
        <v>0.35699069</v>
      </c>
      <c r="S469" s="40">
        <f t="shared" si="356"/>
        <v>0</v>
      </c>
      <c r="T469" s="21">
        <f t="shared" si="350"/>
        <v>0</v>
      </c>
      <c r="U469" s="40">
        <f t="shared" si="357"/>
        <v>0</v>
      </c>
      <c r="V469" s="21">
        <v>0</v>
      </c>
      <c r="W469" s="40">
        <f t="shared" si="358"/>
        <v>0</v>
      </c>
      <c r="X469" s="21">
        <v>0</v>
      </c>
      <c r="Y469" s="40">
        <f t="shared" si="359"/>
        <v>1.6666665825226801E-9</v>
      </c>
      <c r="Z469" s="21">
        <f t="shared" si="351"/>
        <v>5.6655662503652267E-9</v>
      </c>
      <c r="AA469" s="40">
        <f t="shared" si="360"/>
        <v>-1.666666589461574E-9</v>
      </c>
      <c r="AB469" s="21">
        <f t="shared" si="352"/>
        <v>-2.8327831369764444E-8</v>
      </c>
      <c r="AC469" s="22" t="s">
        <v>34</v>
      </c>
      <c r="AK469" s="52"/>
      <c r="AL469" s="52"/>
    </row>
    <row r="470" spans="1:38" ht="63" x14ac:dyDescent="0.25">
      <c r="A470" s="53" t="s">
        <v>864</v>
      </c>
      <c r="B470" s="77" t="s">
        <v>886</v>
      </c>
      <c r="C470" s="40" t="s">
        <v>887</v>
      </c>
      <c r="D470" s="39">
        <v>0.22951457</v>
      </c>
      <c r="E470" s="55" t="s">
        <v>34</v>
      </c>
      <c r="F470" s="40">
        <v>0</v>
      </c>
      <c r="G470" s="39">
        <v>0.22951457</v>
      </c>
      <c r="H470" s="40">
        <f t="shared" si="353"/>
        <v>0.22951457</v>
      </c>
      <c r="I470" s="40">
        <v>0</v>
      </c>
      <c r="J470" s="40">
        <v>0</v>
      </c>
      <c r="K470" s="40">
        <v>0.19126214166666669</v>
      </c>
      <c r="L470" s="40">
        <v>3.825242833333331E-2</v>
      </c>
      <c r="M470" s="40">
        <f t="shared" si="354"/>
        <v>0.22951457</v>
      </c>
      <c r="N470" s="40">
        <v>0</v>
      </c>
      <c r="O470" s="40">
        <v>0</v>
      </c>
      <c r="P470" s="40">
        <v>0.19126214</v>
      </c>
      <c r="Q470" s="40">
        <v>3.8252430000000004E-2</v>
      </c>
      <c r="R470" s="40">
        <f t="shared" si="355"/>
        <v>0</v>
      </c>
      <c r="S470" s="40">
        <f t="shared" si="356"/>
        <v>0</v>
      </c>
      <c r="T470" s="21">
        <f t="shared" si="350"/>
        <v>0</v>
      </c>
      <c r="U470" s="40">
        <f t="shared" si="357"/>
        <v>0</v>
      </c>
      <c r="V470" s="21">
        <v>0</v>
      </c>
      <c r="W470" s="40">
        <f t="shared" si="358"/>
        <v>0</v>
      </c>
      <c r="X470" s="21">
        <v>0</v>
      </c>
      <c r="Y470" s="40">
        <f t="shared" si="359"/>
        <v>-1.6666666935449825E-9</v>
      </c>
      <c r="Z470" s="21">
        <f t="shared" si="351"/>
        <v>-8.7140438720468972E-9</v>
      </c>
      <c r="AA470" s="40">
        <f t="shared" si="360"/>
        <v>1.6666666935449825E-9</v>
      </c>
      <c r="AB470" s="21">
        <f t="shared" si="352"/>
        <v>4.3570219360234522E-8</v>
      </c>
      <c r="AC470" s="22" t="s">
        <v>34</v>
      </c>
      <c r="AK470" s="52"/>
      <c r="AL470" s="52"/>
    </row>
    <row r="471" spans="1:38" ht="31.5" x14ac:dyDescent="0.25">
      <c r="A471" s="53" t="s">
        <v>864</v>
      </c>
      <c r="B471" s="77" t="s">
        <v>888</v>
      </c>
      <c r="C471" s="40" t="s">
        <v>889</v>
      </c>
      <c r="D471" s="56">
        <v>0.17697033199999998</v>
      </c>
      <c r="E471" s="55" t="s">
        <v>34</v>
      </c>
      <c r="F471" s="40">
        <v>0</v>
      </c>
      <c r="G471" s="39">
        <v>0.17697033199999998</v>
      </c>
      <c r="H471" s="40">
        <f t="shared" si="353"/>
        <v>7.6893199999999995E-2</v>
      </c>
      <c r="I471" s="40">
        <v>0</v>
      </c>
      <c r="J471" s="40">
        <v>0</v>
      </c>
      <c r="K471" s="40">
        <v>6.4077666666666658E-2</v>
      </c>
      <c r="L471" s="40">
        <v>1.2815533333333337E-2</v>
      </c>
      <c r="M471" s="40">
        <f t="shared" si="354"/>
        <v>7.6893199999999995E-2</v>
      </c>
      <c r="N471" s="54">
        <v>0</v>
      </c>
      <c r="O471" s="54">
        <v>0</v>
      </c>
      <c r="P471" s="40">
        <v>6.4077670000000003E-2</v>
      </c>
      <c r="Q471" s="54">
        <v>1.2815529999999995E-2</v>
      </c>
      <c r="R471" s="40">
        <f t="shared" si="355"/>
        <v>0.10007713199999999</v>
      </c>
      <c r="S471" s="40">
        <f t="shared" si="356"/>
        <v>0</v>
      </c>
      <c r="T471" s="21">
        <f t="shared" si="350"/>
        <v>0</v>
      </c>
      <c r="U471" s="40">
        <f t="shared" si="357"/>
        <v>0</v>
      </c>
      <c r="V471" s="21">
        <v>0</v>
      </c>
      <c r="W471" s="40">
        <f t="shared" si="358"/>
        <v>0</v>
      </c>
      <c r="X471" s="21">
        <v>0</v>
      </c>
      <c r="Y471" s="40">
        <f t="shared" si="359"/>
        <v>3.3333333454566016E-9</v>
      </c>
      <c r="Z471" s="21">
        <f t="shared" si="351"/>
        <v>5.202020483668156E-8</v>
      </c>
      <c r="AA471" s="40">
        <f t="shared" si="360"/>
        <v>-3.3333333419871547E-9</v>
      </c>
      <c r="AB471" s="21">
        <f t="shared" si="352"/>
        <v>-2.6010102391268569E-7</v>
      </c>
      <c r="AC471" s="22" t="s">
        <v>34</v>
      </c>
      <c r="AK471" s="52"/>
      <c r="AL471" s="52"/>
    </row>
    <row r="472" spans="1:38" ht="31.5" x14ac:dyDescent="0.25">
      <c r="A472" s="53" t="s">
        <v>864</v>
      </c>
      <c r="B472" s="77" t="s">
        <v>890</v>
      </c>
      <c r="C472" s="40" t="s">
        <v>891</v>
      </c>
      <c r="D472" s="39">
        <v>2.86</v>
      </c>
      <c r="E472" s="55" t="s">
        <v>34</v>
      </c>
      <c r="F472" s="40">
        <v>0</v>
      </c>
      <c r="G472" s="39">
        <v>2.86</v>
      </c>
      <c r="H472" s="40">
        <f t="shared" si="353"/>
        <v>2.86</v>
      </c>
      <c r="I472" s="40">
        <v>0</v>
      </c>
      <c r="J472" s="40">
        <v>0</v>
      </c>
      <c r="K472" s="40">
        <v>2.3833333333333333</v>
      </c>
      <c r="L472" s="40">
        <v>0.47666666666666657</v>
      </c>
      <c r="M472" s="40">
        <f t="shared" si="354"/>
        <v>2.86</v>
      </c>
      <c r="N472" s="40">
        <v>0</v>
      </c>
      <c r="O472" s="40">
        <v>0</v>
      </c>
      <c r="P472" s="40">
        <v>2.3833333299999997</v>
      </c>
      <c r="Q472" s="40">
        <v>0.47666667000000007</v>
      </c>
      <c r="R472" s="40">
        <f t="shared" si="355"/>
        <v>0</v>
      </c>
      <c r="S472" s="40">
        <f t="shared" si="356"/>
        <v>0</v>
      </c>
      <c r="T472" s="21">
        <f t="shared" si="350"/>
        <v>0</v>
      </c>
      <c r="U472" s="40">
        <f t="shared" si="357"/>
        <v>0</v>
      </c>
      <c r="V472" s="21">
        <v>0</v>
      </c>
      <c r="W472" s="40">
        <f t="shared" si="358"/>
        <v>0</v>
      </c>
      <c r="X472" s="21">
        <v>0</v>
      </c>
      <c r="Y472" s="40">
        <f t="shared" si="359"/>
        <v>-3.33333360913457E-9</v>
      </c>
      <c r="Z472" s="21">
        <f t="shared" si="351"/>
        <v>-1.3986015143221972E-9</v>
      </c>
      <c r="AA472" s="40">
        <f t="shared" si="360"/>
        <v>3.3333334981122675E-9</v>
      </c>
      <c r="AB472" s="21">
        <f t="shared" si="352"/>
        <v>6.9930073386970658E-9</v>
      </c>
      <c r="AC472" s="22" t="s">
        <v>34</v>
      </c>
      <c r="AK472" s="52"/>
      <c r="AL472" s="52"/>
    </row>
    <row r="473" spans="1:38" ht="31.5" x14ac:dyDescent="0.25">
      <c r="A473" s="53" t="s">
        <v>864</v>
      </c>
      <c r="B473" s="77" t="s">
        <v>892</v>
      </c>
      <c r="C473" s="40" t="s">
        <v>893</v>
      </c>
      <c r="D473" s="39">
        <v>0.17399999999999999</v>
      </c>
      <c r="E473" s="55" t="s">
        <v>34</v>
      </c>
      <c r="F473" s="40">
        <v>0</v>
      </c>
      <c r="G473" s="39">
        <v>0.17399999999999999</v>
      </c>
      <c r="H473" s="40">
        <f t="shared" si="353"/>
        <v>0.17399999999999999</v>
      </c>
      <c r="I473" s="40">
        <v>0</v>
      </c>
      <c r="J473" s="40">
        <v>0</v>
      </c>
      <c r="K473" s="40">
        <v>0.14499999999999999</v>
      </c>
      <c r="L473" s="40">
        <v>2.8999999999999998E-2</v>
      </c>
      <c r="M473" s="40">
        <f t="shared" si="354"/>
        <v>0.17399999999999999</v>
      </c>
      <c r="N473" s="40">
        <v>0</v>
      </c>
      <c r="O473" s="40">
        <v>0</v>
      </c>
      <c r="P473" s="40">
        <v>0.14499999999999999</v>
      </c>
      <c r="Q473" s="40">
        <v>2.9000000000000001E-2</v>
      </c>
      <c r="R473" s="40">
        <f t="shared" si="355"/>
        <v>0</v>
      </c>
      <c r="S473" s="40">
        <f t="shared" si="356"/>
        <v>0</v>
      </c>
      <c r="T473" s="21">
        <f t="shared" si="350"/>
        <v>0</v>
      </c>
      <c r="U473" s="40">
        <f t="shared" si="357"/>
        <v>0</v>
      </c>
      <c r="V473" s="21">
        <v>0</v>
      </c>
      <c r="W473" s="40">
        <f t="shared" si="358"/>
        <v>0</v>
      </c>
      <c r="X473" s="21">
        <v>0</v>
      </c>
      <c r="Y473" s="40">
        <f t="shared" si="359"/>
        <v>0</v>
      </c>
      <c r="Z473" s="21">
        <f t="shared" si="351"/>
        <v>0</v>
      </c>
      <c r="AA473" s="40">
        <f t="shared" si="360"/>
        <v>0</v>
      </c>
      <c r="AB473" s="21">
        <f t="shared" si="352"/>
        <v>0</v>
      </c>
      <c r="AC473" s="22" t="s">
        <v>34</v>
      </c>
      <c r="AK473" s="52"/>
      <c r="AL473" s="52"/>
    </row>
    <row r="474" spans="1:38" ht="31.5" x14ac:dyDescent="0.25">
      <c r="A474" s="53" t="s">
        <v>864</v>
      </c>
      <c r="B474" s="77" t="s">
        <v>894</v>
      </c>
      <c r="C474" s="40" t="s">
        <v>895</v>
      </c>
      <c r="D474" s="39">
        <v>0.1831487</v>
      </c>
      <c r="E474" s="55" t="s">
        <v>34</v>
      </c>
      <c r="F474" s="40">
        <v>0</v>
      </c>
      <c r="G474" s="39">
        <v>0.1831487</v>
      </c>
      <c r="H474" s="40">
        <f t="shared" si="353"/>
        <v>0.1831487</v>
      </c>
      <c r="I474" s="40">
        <v>0</v>
      </c>
      <c r="J474" s="40">
        <v>0</v>
      </c>
      <c r="K474" s="40">
        <v>0.15262391666666666</v>
      </c>
      <c r="L474" s="40">
        <v>3.0524783333333333E-2</v>
      </c>
      <c r="M474" s="40">
        <f t="shared" si="354"/>
        <v>0</v>
      </c>
      <c r="N474" s="40">
        <v>0</v>
      </c>
      <c r="O474" s="40">
        <v>0</v>
      </c>
      <c r="P474" s="40">
        <v>0</v>
      </c>
      <c r="Q474" s="40">
        <v>0</v>
      </c>
      <c r="R474" s="40">
        <f t="shared" si="355"/>
        <v>0.1831487</v>
      </c>
      <c r="S474" s="40">
        <f t="shared" si="356"/>
        <v>-0.1831487</v>
      </c>
      <c r="T474" s="21">
        <f t="shared" si="350"/>
        <v>-1</v>
      </c>
      <c r="U474" s="40">
        <f t="shared" si="357"/>
        <v>0</v>
      </c>
      <c r="V474" s="21">
        <v>0</v>
      </c>
      <c r="W474" s="40">
        <f t="shared" si="358"/>
        <v>0</v>
      </c>
      <c r="X474" s="21">
        <v>0</v>
      </c>
      <c r="Y474" s="40">
        <f t="shared" si="359"/>
        <v>-0.15262391666666666</v>
      </c>
      <c r="Z474" s="21">
        <f t="shared" si="351"/>
        <v>-1</v>
      </c>
      <c r="AA474" s="40">
        <f t="shared" si="360"/>
        <v>-3.0524783333333333E-2</v>
      </c>
      <c r="AB474" s="21">
        <f t="shared" si="352"/>
        <v>-1</v>
      </c>
      <c r="AC474" s="22" t="s">
        <v>34</v>
      </c>
      <c r="AK474" s="52"/>
      <c r="AL474" s="52"/>
    </row>
    <row r="475" spans="1:38" ht="31.5" x14ac:dyDescent="0.25">
      <c r="A475" s="53" t="s">
        <v>864</v>
      </c>
      <c r="B475" s="77" t="s">
        <v>896</v>
      </c>
      <c r="C475" s="40" t="s">
        <v>897</v>
      </c>
      <c r="D475" s="39">
        <v>9.5279160000000002E-2</v>
      </c>
      <c r="E475" s="55" t="s">
        <v>34</v>
      </c>
      <c r="F475" s="40">
        <v>0</v>
      </c>
      <c r="G475" s="39">
        <v>9.5279160000000002E-2</v>
      </c>
      <c r="H475" s="40">
        <f t="shared" si="353"/>
        <v>9.5279160000000002E-2</v>
      </c>
      <c r="I475" s="40">
        <v>0</v>
      </c>
      <c r="J475" s="40">
        <v>0</v>
      </c>
      <c r="K475" s="40">
        <v>7.9399300000000006E-2</v>
      </c>
      <c r="L475" s="40">
        <v>1.5879859999999996E-2</v>
      </c>
      <c r="M475" s="40">
        <f t="shared" si="354"/>
        <v>9.9599999999999994E-2</v>
      </c>
      <c r="N475" s="40">
        <v>0</v>
      </c>
      <c r="O475" s="40">
        <v>0</v>
      </c>
      <c r="P475" s="40">
        <v>8.3000000000000004E-2</v>
      </c>
      <c r="Q475" s="40">
        <v>1.6599999999999993E-2</v>
      </c>
      <c r="R475" s="40">
        <f t="shared" si="355"/>
        <v>-4.3208399999999925E-3</v>
      </c>
      <c r="S475" s="40">
        <f t="shared" si="356"/>
        <v>4.3208399999999925E-3</v>
      </c>
      <c r="T475" s="21">
        <f t="shared" si="350"/>
        <v>4.5349266303355236E-2</v>
      </c>
      <c r="U475" s="40">
        <f t="shared" si="357"/>
        <v>0</v>
      </c>
      <c r="V475" s="21">
        <v>0</v>
      </c>
      <c r="W475" s="40">
        <f t="shared" si="358"/>
        <v>0</v>
      </c>
      <c r="X475" s="21">
        <v>0</v>
      </c>
      <c r="Y475" s="40">
        <f t="shared" si="359"/>
        <v>3.6006999999999983E-3</v>
      </c>
      <c r="Z475" s="21">
        <f t="shared" si="351"/>
        <v>4.5349266303355298E-2</v>
      </c>
      <c r="AA475" s="40">
        <f t="shared" si="360"/>
        <v>7.2013999999999759E-4</v>
      </c>
      <c r="AB475" s="21">
        <f t="shared" si="352"/>
        <v>4.534926630335518E-2</v>
      </c>
      <c r="AC475" s="22" t="s">
        <v>34</v>
      </c>
      <c r="AK475" s="52"/>
      <c r="AL475" s="52"/>
    </row>
    <row r="476" spans="1:38" ht="31.5" x14ac:dyDescent="0.25">
      <c r="A476" s="53" t="s">
        <v>864</v>
      </c>
      <c r="B476" s="77" t="s">
        <v>898</v>
      </c>
      <c r="C476" s="40" t="s">
        <v>899</v>
      </c>
      <c r="D476" s="39">
        <v>0.18624278999999999</v>
      </c>
      <c r="E476" s="55" t="s">
        <v>34</v>
      </c>
      <c r="F476" s="40">
        <v>0</v>
      </c>
      <c r="G476" s="39">
        <v>0.18624278999999999</v>
      </c>
      <c r="H476" s="40">
        <f t="shared" si="353"/>
        <v>0.18624278999999999</v>
      </c>
      <c r="I476" s="40">
        <v>0</v>
      </c>
      <c r="J476" s="40">
        <v>0</v>
      </c>
      <c r="K476" s="40">
        <v>0.155202325</v>
      </c>
      <c r="L476" s="40">
        <v>3.1040464999999989E-2</v>
      </c>
      <c r="M476" s="40">
        <f t="shared" si="354"/>
        <v>0.19559999</v>
      </c>
      <c r="N476" s="40">
        <v>0</v>
      </c>
      <c r="O476" s="40">
        <v>0</v>
      </c>
      <c r="P476" s="40">
        <v>0.16299999000000001</v>
      </c>
      <c r="Q476" s="40">
        <v>3.2599999999999997E-2</v>
      </c>
      <c r="R476" s="40">
        <f t="shared" si="355"/>
        <v>-9.35720000000001E-3</v>
      </c>
      <c r="S476" s="40">
        <f t="shared" si="356"/>
        <v>9.35720000000001E-3</v>
      </c>
      <c r="T476" s="21">
        <f t="shared" si="350"/>
        <v>5.024194493649934E-2</v>
      </c>
      <c r="U476" s="40">
        <f t="shared" si="357"/>
        <v>0</v>
      </c>
      <c r="V476" s="21">
        <v>0</v>
      </c>
      <c r="W476" s="40">
        <f t="shared" si="358"/>
        <v>0</v>
      </c>
      <c r="X476" s="21">
        <v>0</v>
      </c>
      <c r="Y476" s="40">
        <f t="shared" si="359"/>
        <v>7.7976650000000092E-3</v>
      </c>
      <c r="Z476" s="21">
        <f t="shared" si="351"/>
        <v>5.0241934197828603E-2</v>
      </c>
      <c r="AA476" s="40">
        <f t="shared" si="360"/>
        <v>1.5595350000000077E-3</v>
      </c>
      <c r="AB476" s="21">
        <f t="shared" si="352"/>
        <v>5.0241998629853263E-2</v>
      </c>
      <c r="AC476" s="22" t="s">
        <v>873</v>
      </c>
      <c r="AK476" s="52"/>
      <c r="AL476" s="52"/>
    </row>
    <row r="477" spans="1:38" ht="31.5" x14ac:dyDescent="0.25">
      <c r="A477" s="53" t="s">
        <v>864</v>
      </c>
      <c r="B477" s="77" t="s">
        <v>900</v>
      </c>
      <c r="C477" s="40" t="s">
        <v>901</v>
      </c>
      <c r="D477" s="39">
        <v>0.33931325000000007</v>
      </c>
      <c r="E477" s="55" t="s">
        <v>34</v>
      </c>
      <c r="F477" s="40">
        <v>0</v>
      </c>
      <c r="G477" s="39">
        <v>0.33931325000000007</v>
      </c>
      <c r="H477" s="40">
        <f t="shared" si="353"/>
        <v>0.33931325000000007</v>
      </c>
      <c r="I477" s="40">
        <v>0</v>
      </c>
      <c r="J477" s="40">
        <v>0</v>
      </c>
      <c r="K477" s="40">
        <v>0.28276104166666671</v>
      </c>
      <c r="L477" s="40">
        <v>5.6552208333333354E-2</v>
      </c>
      <c r="M477" s="40">
        <f t="shared" si="354"/>
        <v>0</v>
      </c>
      <c r="N477" s="40">
        <v>0</v>
      </c>
      <c r="O477" s="40">
        <v>0</v>
      </c>
      <c r="P477" s="40">
        <v>0</v>
      </c>
      <c r="Q477" s="40">
        <v>0</v>
      </c>
      <c r="R477" s="40">
        <f t="shared" si="355"/>
        <v>0.33931325000000007</v>
      </c>
      <c r="S477" s="40">
        <f t="shared" si="356"/>
        <v>-0.33931325000000007</v>
      </c>
      <c r="T477" s="21">
        <f t="shared" si="350"/>
        <v>-1</v>
      </c>
      <c r="U477" s="40">
        <f t="shared" si="357"/>
        <v>0</v>
      </c>
      <c r="V477" s="21">
        <v>0</v>
      </c>
      <c r="W477" s="40">
        <f t="shared" si="358"/>
        <v>0</v>
      </c>
      <c r="X477" s="21">
        <v>0</v>
      </c>
      <c r="Y477" s="40">
        <f t="shared" si="359"/>
        <v>-0.28276104166666671</v>
      </c>
      <c r="Z477" s="21">
        <f t="shared" si="351"/>
        <v>-1</v>
      </c>
      <c r="AA477" s="40">
        <f t="shared" si="360"/>
        <v>-5.6552208333333354E-2</v>
      </c>
      <c r="AB477" s="21">
        <f t="shared" si="352"/>
        <v>-1</v>
      </c>
      <c r="AC477" s="22" t="s">
        <v>34</v>
      </c>
      <c r="AK477" s="52"/>
      <c r="AL477" s="52"/>
    </row>
    <row r="478" spans="1:38" ht="31.5" x14ac:dyDescent="0.25">
      <c r="A478" s="53" t="s">
        <v>864</v>
      </c>
      <c r="B478" s="77" t="s">
        <v>902</v>
      </c>
      <c r="C478" s="40" t="s">
        <v>903</v>
      </c>
      <c r="D478" s="71">
        <v>4.7994969999999998E-2</v>
      </c>
      <c r="E478" s="55" t="s">
        <v>34</v>
      </c>
      <c r="F478" s="40">
        <v>0</v>
      </c>
      <c r="G478" s="39">
        <v>4.7994969999999998E-2</v>
      </c>
      <c r="H478" s="40">
        <f t="shared" si="353"/>
        <v>4.7994969999999998E-2</v>
      </c>
      <c r="I478" s="40">
        <v>0</v>
      </c>
      <c r="J478" s="40">
        <v>0</v>
      </c>
      <c r="K478" s="40">
        <v>3.9995808333333327E-2</v>
      </c>
      <c r="L478" s="40">
        <v>7.9991616666666709E-3</v>
      </c>
      <c r="M478" s="40">
        <f t="shared" si="354"/>
        <v>5.5799999999999995E-2</v>
      </c>
      <c r="N478" s="40">
        <v>0</v>
      </c>
      <c r="O478" s="40">
        <v>0</v>
      </c>
      <c r="P478" s="40">
        <v>4.65E-2</v>
      </c>
      <c r="Q478" s="40">
        <v>9.2999999999999975E-3</v>
      </c>
      <c r="R478" s="40">
        <f t="shared" si="355"/>
        <v>-7.8050299999999975E-3</v>
      </c>
      <c r="S478" s="40">
        <f t="shared" si="356"/>
        <v>7.8050299999999975E-3</v>
      </c>
      <c r="T478" s="21">
        <f t="shared" si="350"/>
        <v>0.16262183307959141</v>
      </c>
      <c r="U478" s="40">
        <f t="shared" si="357"/>
        <v>0</v>
      </c>
      <c r="V478" s="21">
        <v>0</v>
      </c>
      <c r="W478" s="40">
        <f t="shared" si="358"/>
        <v>0</v>
      </c>
      <c r="X478" s="21">
        <v>0</v>
      </c>
      <c r="Y478" s="40">
        <f t="shared" si="359"/>
        <v>6.5041916666666727E-3</v>
      </c>
      <c r="Z478" s="21">
        <f t="shared" si="351"/>
        <v>0.16262183307959163</v>
      </c>
      <c r="AA478" s="40">
        <f t="shared" si="360"/>
        <v>1.3008383333333266E-3</v>
      </c>
      <c r="AB478" s="21">
        <f t="shared" si="352"/>
        <v>0.16262183307959052</v>
      </c>
      <c r="AC478" s="22" t="s">
        <v>873</v>
      </c>
      <c r="AK478" s="52"/>
      <c r="AL478" s="52"/>
    </row>
    <row r="479" spans="1:38" ht="47.25" x14ac:dyDescent="0.25">
      <c r="A479" s="53" t="s">
        <v>864</v>
      </c>
      <c r="B479" s="77" t="s">
        <v>904</v>
      </c>
      <c r="C479" s="40" t="s">
        <v>905</v>
      </c>
      <c r="D479" s="39">
        <v>5.9603049999999998E-2</v>
      </c>
      <c r="E479" s="55" t="s">
        <v>34</v>
      </c>
      <c r="F479" s="40">
        <v>0</v>
      </c>
      <c r="G479" s="39">
        <v>5.9603049999999998E-2</v>
      </c>
      <c r="H479" s="40">
        <f t="shared" si="353"/>
        <v>5.9603049999999998E-2</v>
      </c>
      <c r="I479" s="40">
        <v>0</v>
      </c>
      <c r="J479" s="40">
        <v>0</v>
      </c>
      <c r="K479" s="40">
        <v>4.9669208333333333E-2</v>
      </c>
      <c r="L479" s="40">
        <v>9.9338416666666651E-3</v>
      </c>
      <c r="M479" s="40">
        <f t="shared" si="354"/>
        <v>6.3600000000000004E-2</v>
      </c>
      <c r="N479" s="40">
        <v>0</v>
      </c>
      <c r="O479" s="40">
        <v>0</v>
      </c>
      <c r="P479" s="40">
        <v>5.3000000000000005E-2</v>
      </c>
      <c r="Q479" s="40">
        <v>1.0600000000000002E-2</v>
      </c>
      <c r="R479" s="40">
        <f t="shared" si="355"/>
        <v>-3.9969500000000061E-3</v>
      </c>
      <c r="S479" s="40">
        <f t="shared" si="356"/>
        <v>3.9969500000000061E-3</v>
      </c>
      <c r="T479" s="21">
        <f t="shared" si="350"/>
        <v>6.7059487727557668E-2</v>
      </c>
      <c r="U479" s="40">
        <f t="shared" si="357"/>
        <v>0</v>
      </c>
      <c r="V479" s="21">
        <v>0</v>
      </c>
      <c r="W479" s="40">
        <f t="shared" si="358"/>
        <v>0</v>
      </c>
      <c r="X479" s="21">
        <v>0</v>
      </c>
      <c r="Y479" s="40">
        <f t="shared" si="359"/>
        <v>3.3307916666666729E-3</v>
      </c>
      <c r="Z479" s="21">
        <f t="shared" si="351"/>
        <v>6.7059487727557696E-2</v>
      </c>
      <c r="AA479" s="40">
        <f t="shared" si="360"/>
        <v>6.6615833333333666E-4</v>
      </c>
      <c r="AB479" s="21">
        <f t="shared" si="352"/>
        <v>6.7059487727557918E-2</v>
      </c>
      <c r="AC479" s="22" t="s">
        <v>34</v>
      </c>
      <c r="AK479" s="52"/>
      <c r="AL479" s="52"/>
    </row>
    <row r="480" spans="1:38" ht="47.25" x14ac:dyDescent="0.25">
      <c r="A480" s="53" t="s">
        <v>864</v>
      </c>
      <c r="B480" s="77" t="s">
        <v>906</v>
      </c>
      <c r="C480" s="40" t="s">
        <v>907</v>
      </c>
      <c r="D480" s="39">
        <v>0.17126213000000001</v>
      </c>
      <c r="E480" s="55" t="s">
        <v>34</v>
      </c>
      <c r="F480" s="40">
        <v>0</v>
      </c>
      <c r="G480" s="39">
        <v>0.17126213000000001</v>
      </c>
      <c r="H480" s="40">
        <f t="shared" si="353"/>
        <v>0.17126213000000001</v>
      </c>
      <c r="I480" s="40">
        <v>0</v>
      </c>
      <c r="J480" s="40">
        <v>0</v>
      </c>
      <c r="K480" s="40">
        <v>0.14271844166666667</v>
      </c>
      <c r="L480" s="40">
        <v>2.8543688333333345E-2</v>
      </c>
      <c r="M480" s="40">
        <f t="shared" si="354"/>
        <v>0.1764</v>
      </c>
      <c r="N480" s="40">
        <v>0</v>
      </c>
      <c r="O480" s="40">
        <v>0</v>
      </c>
      <c r="P480" s="40">
        <v>0.14699999999999999</v>
      </c>
      <c r="Q480" s="40">
        <v>2.9400000000000006E-2</v>
      </c>
      <c r="R480" s="40">
        <f t="shared" si="355"/>
        <v>-5.1378699999999888E-3</v>
      </c>
      <c r="S480" s="40">
        <f t="shared" si="356"/>
        <v>5.1378699999999888E-3</v>
      </c>
      <c r="T480" s="21">
        <f t="shared" si="350"/>
        <v>3.0000035617914998E-2</v>
      </c>
      <c r="U480" s="40">
        <f t="shared" si="357"/>
        <v>0</v>
      </c>
      <c r="V480" s="21">
        <v>0</v>
      </c>
      <c r="W480" s="40">
        <f t="shared" si="358"/>
        <v>0</v>
      </c>
      <c r="X480" s="21">
        <v>0</v>
      </c>
      <c r="Y480" s="40">
        <f t="shared" si="359"/>
        <v>4.281558333333324E-3</v>
      </c>
      <c r="Z480" s="21">
        <f t="shared" si="351"/>
        <v>3.0000035617914998E-2</v>
      </c>
      <c r="AA480" s="40">
        <f t="shared" si="360"/>
        <v>8.5631166666666134E-4</v>
      </c>
      <c r="AB480" s="21">
        <f t="shared" si="352"/>
        <v>3.0000035617914866E-2</v>
      </c>
      <c r="AC480" s="22" t="s">
        <v>873</v>
      </c>
      <c r="AK480" s="52"/>
      <c r="AL480" s="52"/>
    </row>
    <row r="481" spans="1:38" ht="31.5" x14ac:dyDescent="0.25">
      <c r="A481" s="53" t="s">
        <v>864</v>
      </c>
      <c r="B481" s="77" t="s">
        <v>908</v>
      </c>
      <c r="C481" s="40" t="s">
        <v>909</v>
      </c>
      <c r="D481" s="39">
        <v>1.65607196</v>
      </c>
      <c r="E481" s="55" t="s">
        <v>34</v>
      </c>
      <c r="F481" s="40">
        <v>0</v>
      </c>
      <c r="G481" s="39">
        <v>1.65607196</v>
      </c>
      <c r="H481" s="40">
        <f t="shared" si="353"/>
        <v>1.65607196</v>
      </c>
      <c r="I481" s="40">
        <v>0</v>
      </c>
      <c r="J481" s="40">
        <v>0</v>
      </c>
      <c r="K481" s="40">
        <v>1.3800599666666666</v>
      </c>
      <c r="L481" s="40">
        <v>0.27601199333333337</v>
      </c>
      <c r="M481" s="40">
        <f t="shared" si="354"/>
        <v>1.65607196</v>
      </c>
      <c r="N481" s="40">
        <v>0</v>
      </c>
      <c r="O481" s="40">
        <v>0</v>
      </c>
      <c r="P481" s="40">
        <v>1.38005997</v>
      </c>
      <c r="Q481" s="40">
        <v>0.27601198999999998</v>
      </c>
      <c r="R481" s="40">
        <f t="shared" si="355"/>
        <v>0</v>
      </c>
      <c r="S481" s="40">
        <f t="shared" si="356"/>
        <v>0</v>
      </c>
      <c r="T481" s="21">
        <f t="shared" si="350"/>
        <v>0</v>
      </c>
      <c r="U481" s="40">
        <f t="shared" si="357"/>
        <v>0</v>
      </c>
      <c r="V481" s="21">
        <v>0</v>
      </c>
      <c r="W481" s="40">
        <f t="shared" si="358"/>
        <v>0</v>
      </c>
      <c r="X481" s="21">
        <v>0</v>
      </c>
      <c r="Y481" s="40">
        <f t="shared" si="359"/>
        <v>3.3333333870899651E-9</v>
      </c>
      <c r="Z481" s="21">
        <f t="shared" si="351"/>
        <v>2.4153540191018982E-9</v>
      </c>
      <c r="AA481" s="40">
        <f t="shared" si="360"/>
        <v>-3.3333333870899651E-9</v>
      </c>
      <c r="AB481" s="21">
        <f t="shared" si="352"/>
        <v>-1.207677009550949E-8</v>
      </c>
      <c r="AC481" s="22" t="s">
        <v>34</v>
      </c>
      <c r="AK481" s="52"/>
      <c r="AL481" s="52"/>
    </row>
    <row r="482" spans="1:38" x14ac:dyDescent="0.25">
      <c r="A482" s="53" t="s">
        <v>864</v>
      </c>
      <c r="B482" s="77" t="s">
        <v>910</v>
      </c>
      <c r="C482" s="40" t="s">
        <v>911</v>
      </c>
      <c r="D482" s="39">
        <v>1.3400640000000001</v>
      </c>
      <c r="E482" s="55" t="s">
        <v>34</v>
      </c>
      <c r="F482" s="40">
        <v>0</v>
      </c>
      <c r="G482" s="39">
        <v>1.3400640000000001</v>
      </c>
      <c r="H482" s="40">
        <f t="shared" si="353"/>
        <v>1.3400640000000001</v>
      </c>
      <c r="I482" s="40">
        <v>0</v>
      </c>
      <c r="J482" s="40">
        <v>0</v>
      </c>
      <c r="K482" s="40">
        <v>1.1167199999999999</v>
      </c>
      <c r="L482" s="40">
        <v>0.22334400000000021</v>
      </c>
      <c r="M482" s="40">
        <f t="shared" si="354"/>
        <v>1.3400640000000001</v>
      </c>
      <c r="N482" s="40">
        <v>0</v>
      </c>
      <c r="O482" s="40">
        <v>0</v>
      </c>
      <c r="P482" s="40">
        <v>1.1167200000000002</v>
      </c>
      <c r="Q482" s="40">
        <v>0.22334400000000004</v>
      </c>
      <c r="R482" s="40">
        <f t="shared" si="355"/>
        <v>0</v>
      </c>
      <c r="S482" s="40">
        <f t="shared" si="356"/>
        <v>0</v>
      </c>
      <c r="T482" s="21">
        <f t="shared" si="350"/>
        <v>0</v>
      </c>
      <c r="U482" s="40">
        <f t="shared" si="357"/>
        <v>0</v>
      </c>
      <c r="V482" s="21">
        <v>0</v>
      </c>
      <c r="W482" s="40">
        <f t="shared" si="358"/>
        <v>0</v>
      </c>
      <c r="X482" s="21">
        <v>0</v>
      </c>
      <c r="Y482" s="40">
        <f t="shared" si="359"/>
        <v>0</v>
      </c>
      <c r="Z482" s="21">
        <f t="shared" si="351"/>
        <v>0</v>
      </c>
      <c r="AA482" s="40">
        <f t="shared" si="360"/>
        <v>0</v>
      </c>
      <c r="AB482" s="21">
        <f t="shared" si="352"/>
        <v>0</v>
      </c>
      <c r="AC482" s="22" t="s">
        <v>34</v>
      </c>
      <c r="AK482" s="52"/>
      <c r="AL482" s="52"/>
    </row>
    <row r="483" spans="1:38" ht="31.5" x14ac:dyDescent="0.25">
      <c r="A483" s="53" t="s">
        <v>864</v>
      </c>
      <c r="B483" s="77" t="s">
        <v>912</v>
      </c>
      <c r="C483" s="40" t="s">
        <v>913</v>
      </c>
      <c r="D483" s="56">
        <v>1.073571048</v>
      </c>
      <c r="E483" s="55" t="s">
        <v>34</v>
      </c>
      <c r="F483" s="40">
        <v>0</v>
      </c>
      <c r="G483" s="39">
        <v>1.073571048</v>
      </c>
      <c r="H483" s="40">
        <f t="shared" si="353"/>
        <v>0.87</v>
      </c>
      <c r="I483" s="40">
        <v>0</v>
      </c>
      <c r="J483" s="40">
        <v>0</v>
      </c>
      <c r="K483" s="40">
        <v>0.72499999999999998</v>
      </c>
      <c r="L483" s="40">
        <v>0.14500000000000002</v>
      </c>
      <c r="M483" s="40">
        <f t="shared" si="354"/>
        <v>0.87</v>
      </c>
      <c r="N483" s="40">
        <v>0</v>
      </c>
      <c r="O483" s="40">
        <v>0</v>
      </c>
      <c r="P483" s="40">
        <v>0.72499999999999998</v>
      </c>
      <c r="Q483" s="40">
        <v>0.14499999999999999</v>
      </c>
      <c r="R483" s="40">
        <f t="shared" si="355"/>
        <v>0.20357104800000003</v>
      </c>
      <c r="S483" s="40">
        <f t="shared" si="356"/>
        <v>0</v>
      </c>
      <c r="T483" s="21">
        <f t="shared" si="350"/>
        <v>0</v>
      </c>
      <c r="U483" s="40">
        <f t="shared" si="357"/>
        <v>0</v>
      </c>
      <c r="V483" s="21">
        <v>0</v>
      </c>
      <c r="W483" s="40">
        <f t="shared" si="358"/>
        <v>0</v>
      </c>
      <c r="X483" s="21">
        <v>0</v>
      </c>
      <c r="Y483" s="40">
        <f t="shared" si="359"/>
        <v>0</v>
      </c>
      <c r="Z483" s="21">
        <f t="shared" si="351"/>
        <v>0</v>
      </c>
      <c r="AA483" s="40">
        <f t="shared" si="360"/>
        <v>0</v>
      </c>
      <c r="AB483" s="21">
        <f t="shared" si="352"/>
        <v>0</v>
      </c>
      <c r="AC483" s="22" t="s">
        <v>34</v>
      </c>
      <c r="AK483" s="52"/>
      <c r="AL483" s="52"/>
    </row>
    <row r="484" spans="1:38" ht="47.25" x14ac:dyDescent="0.25">
      <c r="A484" s="53" t="s">
        <v>864</v>
      </c>
      <c r="B484" s="77" t="s">
        <v>914</v>
      </c>
      <c r="C484" s="40" t="s">
        <v>915</v>
      </c>
      <c r="D484" s="56">
        <v>3.9085200000000002</v>
      </c>
      <c r="E484" s="55" t="s">
        <v>34</v>
      </c>
      <c r="F484" s="40">
        <v>1.2599999999999998</v>
      </c>
      <c r="G484" s="39">
        <v>2.6485200000000004</v>
      </c>
      <c r="H484" s="40">
        <f t="shared" si="353"/>
        <v>2.64852</v>
      </c>
      <c r="I484" s="40">
        <v>0</v>
      </c>
      <c r="J484" s="40">
        <v>0</v>
      </c>
      <c r="K484" s="40">
        <v>2.2071000000000001</v>
      </c>
      <c r="L484" s="40">
        <v>0.44141999999999992</v>
      </c>
      <c r="M484" s="40">
        <f t="shared" si="354"/>
        <v>3.1920000000000002</v>
      </c>
      <c r="N484" s="40">
        <v>0</v>
      </c>
      <c r="O484" s="40">
        <v>0</v>
      </c>
      <c r="P484" s="40">
        <v>2.66</v>
      </c>
      <c r="Q484" s="40">
        <v>0.53200000000000003</v>
      </c>
      <c r="R484" s="40">
        <f t="shared" si="355"/>
        <v>-0.54347999999999974</v>
      </c>
      <c r="S484" s="40">
        <f t="shared" si="356"/>
        <v>0.54348000000000019</v>
      </c>
      <c r="T484" s="21">
        <f t="shared" si="350"/>
        <v>0.20520139549635275</v>
      </c>
      <c r="U484" s="40">
        <f t="shared" si="357"/>
        <v>0</v>
      </c>
      <c r="V484" s="21">
        <v>0</v>
      </c>
      <c r="W484" s="40">
        <f t="shared" si="358"/>
        <v>0</v>
      </c>
      <c r="X484" s="21">
        <v>0</v>
      </c>
      <c r="Y484" s="40">
        <f t="shared" si="359"/>
        <v>0.45290000000000008</v>
      </c>
      <c r="Z484" s="21">
        <f t="shared" si="351"/>
        <v>0.20520139549635272</v>
      </c>
      <c r="AA484" s="40">
        <f t="shared" si="360"/>
        <v>9.0580000000000105E-2</v>
      </c>
      <c r="AB484" s="21">
        <f t="shared" si="352"/>
        <v>0.20520139549635294</v>
      </c>
      <c r="AC484" s="22" t="s">
        <v>873</v>
      </c>
      <c r="AK484" s="52"/>
      <c r="AL484" s="52"/>
    </row>
    <row r="485" spans="1:38" ht="47.25" x14ac:dyDescent="0.25">
      <c r="A485" s="53" t="s">
        <v>864</v>
      </c>
      <c r="B485" s="77" t="s">
        <v>916</v>
      </c>
      <c r="C485" s="40" t="s">
        <v>917</v>
      </c>
      <c r="D485" s="39" t="s">
        <v>34</v>
      </c>
      <c r="E485" s="55" t="s">
        <v>34</v>
      </c>
      <c r="F485" s="40" t="s">
        <v>34</v>
      </c>
      <c r="G485" s="39" t="s">
        <v>34</v>
      </c>
      <c r="H485" s="40" t="s">
        <v>34</v>
      </c>
      <c r="I485" s="40" t="s">
        <v>34</v>
      </c>
      <c r="J485" s="40" t="s">
        <v>34</v>
      </c>
      <c r="K485" s="40" t="s">
        <v>34</v>
      </c>
      <c r="L485" s="40" t="s">
        <v>34</v>
      </c>
      <c r="M485" s="40">
        <f t="shared" si="354"/>
        <v>-0.2</v>
      </c>
      <c r="N485" s="40">
        <v>0</v>
      </c>
      <c r="O485" s="40">
        <v>0</v>
      </c>
      <c r="P485" s="40">
        <v>-0.16666667000000002</v>
      </c>
      <c r="Q485" s="40">
        <v>-3.3333329999999987E-2</v>
      </c>
      <c r="R485" s="40" t="s">
        <v>34</v>
      </c>
      <c r="S485" s="40" t="s">
        <v>34</v>
      </c>
      <c r="T485" s="21" t="s">
        <v>34</v>
      </c>
      <c r="U485" s="40" t="s">
        <v>34</v>
      </c>
      <c r="V485" s="21" t="s">
        <v>34</v>
      </c>
      <c r="W485" s="40" t="s">
        <v>34</v>
      </c>
      <c r="X485" s="21" t="s">
        <v>34</v>
      </c>
      <c r="Y485" s="40" t="s">
        <v>34</v>
      </c>
      <c r="Z485" s="21" t="s">
        <v>34</v>
      </c>
      <c r="AA485" s="40" t="s">
        <v>34</v>
      </c>
      <c r="AB485" s="21" t="s">
        <v>34</v>
      </c>
      <c r="AC485" s="22" t="s">
        <v>918</v>
      </c>
      <c r="AK485" s="52"/>
      <c r="AL485" s="52"/>
    </row>
    <row r="486" spans="1:38" ht="31.5" x14ac:dyDescent="0.25">
      <c r="A486" s="53" t="s">
        <v>864</v>
      </c>
      <c r="B486" s="77" t="s">
        <v>919</v>
      </c>
      <c r="C486" s="40" t="s">
        <v>920</v>
      </c>
      <c r="D486" s="39">
        <v>2.4</v>
      </c>
      <c r="E486" s="55" t="s">
        <v>34</v>
      </c>
      <c r="F486" s="40">
        <v>0</v>
      </c>
      <c r="G486" s="39">
        <v>2.4</v>
      </c>
      <c r="H486" s="40">
        <f t="shared" si="353"/>
        <v>2.4</v>
      </c>
      <c r="I486" s="40">
        <v>0</v>
      </c>
      <c r="J486" s="40">
        <v>0</v>
      </c>
      <c r="K486" s="40">
        <v>2</v>
      </c>
      <c r="L486" s="40">
        <v>0.39999999999999991</v>
      </c>
      <c r="M486" s="40">
        <f t="shared" si="354"/>
        <v>2.4000000000000004</v>
      </c>
      <c r="N486" s="40">
        <v>0</v>
      </c>
      <c r="O486" s="40">
        <v>0</v>
      </c>
      <c r="P486" s="40">
        <v>2.0000000000000004</v>
      </c>
      <c r="Q486" s="40">
        <v>0.3999999999999998</v>
      </c>
      <c r="R486" s="40">
        <f t="shared" si="355"/>
        <v>0</v>
      </c>
      <c r="S486" s="40">
        <f t="shared" si="356"/>
        <v>0</v>
      </c>
      <c r="T486" s="21">
        <f t="shared" si="350"/>
        <v>0</v>
      </c>
      <c r="U486" s="40">
        <f t="shared" si="357"/>
        <v>0</v>
      </c>
      <c r="V486" s="21">
        <v>0</v>
      </c>
      <c r="W486" s="40">
        <f t="shared" si="358"/>
        <v>0</v>
      </c>
      <c r="X486" s="21">
        <v>0</v>
      </c>
      <c r="Y486" s="40">
        <f t="shared" si="359"/>
        <v>0</v>
      </c>
      <c r="Z486" s="21">
        <f t="shared" si="351"/>
        <v>0</v>
      </c>
      <c r="AA486" s="40">
        <f t="shared" si="360"/>
        <v>0</v>
      </c>
      <c r="AB486" s="21">
        <f t="shared" si="352"/>
        <v>0</v>
      </c>
      <c r="AC486" s="22" t="s">
        <v>34</v>
      </c>
      <c r="AK486" s="52"/>
      <c r="AL486" s="52"/>
    </row>
    <row r="487" spans="1:38" ht="31.5" x14ac:dyDescent="0.25">
      <c r="A487" s="53" t="s">
        <v>864</v>
      </c>
      <c r="B487" s="77" t="s">
        <v>921</v>
      </c>
      <c r="C487" s="40" t="s">
        <v>922</v>
      </c>
      <c r="D487" s="72">
        <v>3.3652284300000002</v>
      </c>
      <c r="E487" s="55" t="s">
        <v>34</v>
      </c>
      <c r="F487" s="40">
        <v>0</v>
      </c>
      <c r="G487" s="39">
        <v>3.3652284300000002</v>
      </c>
      <c r="H487" s="40">
        <f t="shared" si="353"/>
        <v>3.3652284300000002</v>
      </c>
      <c r="I487" s="40">
        <v>0</v>
      </c>
      <c r="J487" s="40">
        <v>0</v>
      </c>
      <c r="K487" s="40">
        <v>2.8043570250000003</v>
      </c>
      <c r="L487" s="40">
        <v>0.56087140499999988</v>
      </c>
      <c r="M487" s="40">
        <f t="shared" si="354"/>
        <v>0</v>
      </c>
      <c r="N487" s="40">
        <v>0</v>
      </c>
      <c r="O487" s="40">
        <v>0</v>
      </c>
      <c r="P487" s="40">
        <v>0</v>
      </c>
      <c r="Q487" s="40">
        <v>0</v>
      </c>
      <c r="R487" s="40">
        <f t="shared" si="355"/>
        <v>3.3652284300000002</v>
      </c>
      <c r="S487" s="40">
        <f t="shared" si="356"/>
        <v>-3.3652284300000002</v>
      </c>
      <c r="T487" s="21">
        <f t="shared" si="350"/>
        <v>-1</v>
      </c>
      <c r="U487" s="40">
        <f t="shared" si="357"/>
        <v>0</v>
      </c>
      <c r="V487" s="21">
        <v>0</v>
      </c>
      <c r="W487" s="40">
        <f t="shared" si="358"/>
        <v>0</v>
      </c>
      <c r="X487" s="21">
        <v>0</v>
      </c>
      <c r="Y487" s="40">
        <f t="shared" si="359"/>
        <v>-2.8043570250000003</v>
      </c>
      <c r="Z487" s="21">
        <f t="shared" si="351"/>
        <v>-1</v>
      </c>
      <c r="AA487" s="40">
        <f t="shared" si="360"/>
        <v>-0.56087140499999988</v>
      </c>
      <c r="AB487" s="21">
        <f t="shared" si="352"/>
        <v>-1</v>
      </c>
      <c r="AC487" s="22" t="s">
        <v>34</v>
      </c>
      <c r="AK487" s="52"/>
      <c r="AL487" s="52"/>
    </row>
    <row r="488" spans="1:38" ht="31.5" x14ac:dyDescent="0.25">
      <c r="A488" s="53" t="s">
        <v>864</v>
      </c>
      <c r="B488" s="77" t="s">
        <v>923</v>
      </c>
      <c r="C488" s="40" t="s">
        <v>924</v>
      </c>
      <c r="D488" s="39">
        <v>3.733152</v>
      </c>
      <c r="E488" s="55" t="s">
        <v>34</v>
      </c>
      <c r="F488" s="40">
        <v>0</v>
      </c>
      <c r="G488" s="39">
        <v>3.733152</v>
      </c>
      <c r="H488" s="40">
        <f t="shared" si="353"/>
        <v>3.733152</v>
      </c>
      <c r="I488" s="40">
        <v>0</v>
      </c>
      <c r="J488" s="40">
        <v>0</v>
      </c>
      <c r="K488" s="40">
        <v>3.1109599999999999</v>
      </c>
      <c r="L488" s="40">
        <v>0.62219200000000008</v>
      </c>
      <c r="M488" s="40">
        <f t="shared" si="354"/>
        <v>0</v>
      </c>
      <c r="N488" s="40">
        <v>0</v>
      </c>
      <c r="O488" s="40">
        <v>0</v>
      </c>
      <c r="P488" s="40">
        <v>0</v>
      </c>
      <c r="Q488" s="40">
        <v>0</v>
      </c>
      <c r="R488" s="40">
        <f t="shared" si="355"/>
        <v>3.733152</v>
      </c>
      <c r="S488" s="40">
        <f t="shared" si="356"/>
        <v>-3.733152</v>
      </c>
      <c r="T488" s="21">
        <f t="shared" si="350"/>
        <v>-1</v>
      </c>
      <c r="U488" s="40">
        <f t="shared" si="357"/>
        <v>0</v>
      </c>
      <c r="V488" s="21">
        <v>0</v>
      </c>
      <c r="W488" s="40">
        <f t="shared" si="358"/>
        <v>0</v>
      </c>
      <c r="X488" s="21">
        <v>0</v>
      </c>
      <c r="Y488" s="40">
        <f t="shared" si="359"/>
        <v>-3.1109599999999999</v>
      </c>
      <c r="Z488" s="21">
        <f t="shared" si="351"/>
        <v>-1</v>
      </c>
      <c r="AA488" s="40">
        <f t="shared" si="360"/>
        <v>-0.62219200000000008</v>
      </c>
      <c r="AB488" s="21">
        <f t="shared" si="352"/>
        <v>-1</v>
      </c>
      <c r="AC488" s="22" t="s">
        <v>34</v>
      </c>
      <c r="AK488" s="52"/>
      <c r="AL488" s="52"/>
    </row>
    <row r="489" spans="1:38" ht="47.25" x14ac:dyDescent="0.25">
      <c r="A489" s="53" t="s">
        <v>864</v>
      </c>
      <c r="B489" s="77" t="s">
        <v>925</v>
      </c>
      <c r="C489" s="40" t="s">
        <v>926</v>
      </c>
      <c r="D489" s="39">
        <v>12.12699029</v>
      </c>
      <c r="E489" s="55" t="s">
        <v>34</v>
      </c>
      <c r="F489" s="40">
        <v>0</v>
      </c>
      <c r="G489" s="39">
        <v>12.12699029</v>
      </c>
      <c r="H489" s="40">
        <f t="shared" si="353"/>
        <v>12.12699029</v>
      </c>
      <c r="I489" s="40">
        <v>0</v>
      </c>
      <c r="J489" s="40">
        <v>0</v>
      </c>
      <c r="K489" s="40">
        <v>10.105825241666667</v>
      </c>
      <c r="L489" s="40">
        <v>2.0211650483333337</v>
      </c>
      <c r="M489" s="40">
        <f t="shared" si="354"/>
        <v>0</v>
      </c>
      <c r="N489" s="73">
        <v>0</v>
      </c>
      <c r="O489" s="73">
        <v>0</v>
      </c>
      <c r="P489" s="73">
        <v>0</v>
      </c>
      <c r="Q489" s="73">
        <v>0</v>
      </c>
      <c r="R489" s="40">
        <f t="shared" si="355"/>
        <v>12.12699029</v>
      </c>
      <c r="S489" s="40">
        <f t="shared" si="356"/>
        <v>-12.12699029</v>
      </c>
      <c r="T489" s="21">
        <f t="shared" si="350"/>
        <v>-1</v>
      </c>
      <c r="U489" s="40">
        <f t="shared" si="357"/>
        <v>0</v>
      </c>
      <c r="V489" s="21">
        <v>0</v>
      </c>
      <c r="W489" s="40">
        <f t="shared" si="358"/>
        <v>0</v>
      </c>
      <c r="X489" s="21">
        <v>0</v>
      </c>
      <c r="Y489" s="40">
        <f t="shared" si="359"/>
        <v>-10.105825241666667</v>
      </c>
      <c r="Z489" s="21">
        <f t="shared" si="351"/>
        <v>-1</v>
      </c>
      <c r="AA489" s="40">
        <f t="shared" si="360"/>
        <v>-2.0211650483333337</v>
      </c>
      <c r="AB489" s="21">
        <f t="shared" si="352"/>
        <v>-1</v>
      </c>
      <c r="AC489" s="22" t="s">
        <v>34</v>
      </c>
      <c r="AK489" s="52"/>
      <c r="AL489" s="52"/>
    </row>
    <row r="490" spans="1:38" ht="31.5" x14ac:dyDescent="0.25">
      <c r="A490" s="53" t="s">
        <v>864</v>
      </c>
      <c r="B490" s="77" t="s">
        <v>927</v>
      </c>
      <c r="C490" s="40" t="s">
        <v>928</v>
      </c>
      <c r="D490" s="39">
        <v>31.582919950000001</v>
      </c>
      <c r="E490" s="55" t="s">
        <v>34</v>
      </c>
      <c r="F490" s="40">
        <v>0</v>
      </c>
      <c r="G490" s="39">
        <v>31.582919950000001</v>
      </c>
      <c r="H490" s="40">
        <f t="shared" si="353"/>
        <v>31.582919950000001</v>
      </c>
      <c r="I490" s="40">
        <v>0</v>
      </c>
      <c r="J490" s="40">
        <v>0</v>
      </c>
      <c r="K490" s="40">
        <v>26.319099958333332</v>
      </c>
      <c r="L490" s="40">
        <v>5.2638199916666686</v>
      </c>
      <c r="M490" s="40">
        <f t="shared" si="354"/>
        <v>0</v>
      </c>
      <c r="N490" s="73">
        <v>0</v>
      </c>
      <c r="O490" s="73">
        <v>0</v>
      </c>
      <c r="P490" s="73">
        <v>0</v>
      </c>
      <c r="Q490" s="73">
        <v>0</v>
      </c>
      <c r="R490" s="40">
        <f t="shared" si="355"/>
        <v>31.582919950000001</v>
      </c>
      <c r="S490" s="40">
        <f t="shared" si="356"/>
        <v>-31.582919950000001</v>
      </c>
      <c r="T490" s="21">
        <f t="shared" si="350"/>
        <v>-1</v>
      </c>
      <c r="U490" s="40">
        <f t="shared" si="357"/>
        <v>0</v>
      </c>
      <c r="V490" s="21">
        <v>0</v>
      </c>
      <c r="W490" s="40">
        <f t="shared" si="358"/>
        <v>0</v>
      </c>
      <c r="X490" s="21">
        <v>0</v>
      </c>
      <c r="Y490" s="40">
        <f t="shared" si="359"/>
        <v>-26.319099958333332</v>
      </c>
      <c r="Z490" s="21">
        <f t="shared" si="351"/>
        <v>-1</v>
      </c>
      <c r="AA490" s="40">
        <f t="shared" si="360"/>
        <v>-5.2638199916666686</v>
      </c>
      <c r="AB490" s="21">
        <f t="shared" si="352"/>
        <v>-1</v>
      </c>
      <c r="AC490" s="22" t="s">
        <v>34</v>
      </c>
      <c r="AK490" s="52"/>
      <c r="AL490" s="52"/>
    </row>
    <row r="491" spans="1:38" ht="31.5" x14ac:dyDescent="0.25">
      <c r="A491" s="53" t="s">
        <v>864</v>
      </c>
      <c r="B491" s="77" t="s">
        <v>929</v>
      </c>
      <c r="C491" s="40" t="s">
        <v>930</v>
      </c>
      <c r="D491" s="39">
        <v>1.50407767</v>
      </c>
      <c r="E491" s="55" t="s">
        <v>34</v>
      </c>
      <c r="F491" s="40">
        <v>0</v>
      </c>
      <c r="G491" s="39">
        <v>1.50407767</v>
      </c>
      <c r="H491" s="40">
        <f t="shared" si="353"/>
        <v>1.50407767</v>
      </c>
      <c r="I491" s="40">
        <v>0</v>
      </c>
      <c r="J491" s="40">
        <v>0</v>
      </c>
      <c r="K491" s="40">
        <v>1.2533980583333335</v>
      </c>
      <c r="L491" s="40">
        <v>0.25067961166666652</v>
      </c>
      <c r="M491" s="40">
        <f t="shared" si="354"/>
        <v>1.5492719999999998</v>
      </c>
      <c r="N491" s="40">
        <v>0</v>
      </c>
      <c r="O491" s="40">
        <v>0</v>
      </c>
      <c r="P491" s="40">
        <v>1.2910599999999999</v>
      </c>
      <c r="Q491" s="40">
        <v>0.258212</v>
      </c>
      <c r="R491" s="40">
        <f t="shared" si="355"/>
        <v>-4.5194329999999727E-2</v>
      </c>
      <c r="S491" s="40">
        <f t="shared" si="356"/>
        <v>4.5194329999999727E-2</v>
      </c>
      <c r="T491" s="21">
        <f t="shared" si="350"/>
        <v>3.0047869801829934E-2</v>
      </c>
      <c r="U491" s="40">
        <f t="shared" si="357"/>
        <v>0</v>
      </c>
      <c r="V491" s="21">
        <v>0</v>
      </c>
      <c r="W491" s="40">
        <f t="shared" si="358"/>
        <v>0</v>
      </c>
      <c r="X491" s="21">
        <v>0</v>
      </c>
      <c r="Y491" s="40">
        <f t="shared" si="359"/>
        <v>3.7661941666666365E-2</v>
      </c>
      <c r="Z491" s="21">
        <f t="shared" si="351"/>
        <v>3.0047869801829871E-2</v>
      </c>
      <c r="AA491" s="40">
        <f t="shared" si="360"/>
        <v>7.5323883333334729E-3</v>
      </c>
      <c r="AB491" s="21">
        <f t="shared" si="352"/>
        <v>3.0047869801830687E-2</v>
      </c>
      <c r="AC491" s="22" t="s">
        <v>931</v>
      </c>
      <c r="AK491" s="52"/>
      <c r="AL491" s="52"/>
    </row>
    <row r="492" spans="1:38" ht="78.75" x14ac:dyDescent="0.25">
      <c r="A492" s="53" t="s">
        <v>864</v>
      </c>
      <c r="B492" s="77" t="s">
        <v>932</v>
      </c>
      <c r="C492" s="40" t="s">
        <v>933</v>
      </c>
      <c r="D492" s="39" t="s">
        <v>34</v>
      </c>
      <c r="E492" s="55" t="s">
        <v>34</v>
      </c>
      <c r="F492" s="40" t="s">
        <v>34</v>
      </c>
      <c r="G492" s="39" t="s">
        <v>34</v>
      </c>
      <c r="H492" s="40" t="s">
        <v>34</v>
      </c>
      <c r="I492" s="40" t="s">
        <v>34</v>
      </c>
      <c r="J492" s="40" t="s">
        <v>34</v>
      </c>
      <c r="K492" s="40" t="s">
        <v>34</v>
      </c>
      <c r="L492" s="40" t="s">
        <v>34</v>
      </c>
      <c r="M492" s="40">
        <f t="shared" si="354"/>
        <v>27.776999999999997</v>
      </c>
      <c r="N492" s="40">
        <v>0</v>
      </c>
      <c r="O492" s="40">
        <v>0</v>
      </c>
      <c r="P492" s="40">
        <v>0</v>
      </c>
      <c r="Q492" s="40">
        <v>27.776999999999997</v>
      </c>
      <c r="R492" s="40" t="s">
        <v>34</v>
      </c>
      <c r="S492" s="40" t="s">
        <v>34</v>
      </c>
      <c r="T492" s="21" t="s">
        <v>34</v>
      </c>
      <c r="U492" s="40" t="s">
        <v>34</v>
      </c>
      <c r="V492" s="21" t="s">
        <v>34</v>
      </c>
      <c r="W492" s="40" t="s">
        <v>34</v>
      </c>
      <c r="X492" s="21" t="s">
        <v>34</v>
      </c>
      <c r="Y492" s="40" t="s">
        <v>34</v>
      </c>
      <c r="Z492" s="21" t="s">
        <v>34</v>
      </c>
      <c r="AA492" s="40" t="s">
        <v>34</v>
      </c>
      <c r="AB492" s="21" t="s">
        <v>34</v>
      </c>
      <c r="AC492" s="22" t="s">
        <v>931</v>
      </c>
      <c r="AK492" s="52"/>
      <c r="AL492" s="52"/>
    </row>
    <row r="493" spans="1:38" ht="78.75" x14ac:dyDescent="0.25">
      <c r="A493" s="53" t="s">
        <v>864</v>
      </c>
      <c r="B493" s="77" t="s">
        <v>934</v>
      </c>
      <c r="C493" s="40" t="s">
        <v>935</v>
      </c>
      <c r="D493" s="39">
        <v>108</v>
      </c>
      <c r="E493" s="55" t="s">
        <v>34</v>
      </c>
      <c r="F493" s="40">
        <v>0</v>
      </c>
      <c r="G493" s="39">
        <v>108</v>
      </c>
      <c r="H493" s="40">
        <f t="shared" si="353"/>
        <v>48</v>
      </c>
      <c r="I493" s="40">
        <v>0</v>
      </c>
      <c r="J493" s="40">
        <v>0</v>
      </c>
      <c r="K493" s="40">
        <v>40</v>
      </c>
      <c r="L493" s="40">
        <v>8</v>
      </c>
      <c r="M493" s="40">
        <f t="shared" si="354"/>
        <v>0</v>
      </c>
      <c r="N493" s="40">
        <v>0</v>
      </c>
      <c r="O493" s="40">
        <v>0</v>
      </c>
      <c r="P493" s="40">
        <v>0</v>
      </c>
      <c r="Q493" s="40">
        <v>0</v>
      </c>
      <c r="R493" s="40">
        <f t="shared" si="355"/>
        <v>108</v>
      </c>
      <c r="S493" s="40">
        <f t="shared" si="356"/>
        <v>-48</v>
      </c>
      <c r="T493" s="21">
        <f t="shared" si="350"/>
        <v>-1</v>
      </c>
      <c r="U493" s="40">
        <f t="shared" si="357"/>
        <v>0</v>
      </c>
      <c r="V493" s="21">
        <v>0</v>
      </c>
      <c r="W493" s="40">
        <f t="shared" si="358"/>
        <v>0</v>
      </c>
      <c r="X493" s="21">
        <v>0</v>
      </c>
      <c r="Y493" s="40">
        <f t="shared" si="359"/>
        <v>-40</v>
      </c>
      <c r="Z493" s="21">
        <f t="shared" si="351"/>
        <v>-1</v>
      </c>
      <c r="AA493" s="40">
        <f t="shared" si="360"/>
        <v>-8</v>
      </c>
      <c r="AB493" s="21">
        <f t="shared" si="352"/>
        <v>-1</v>
      </c>
      <c r="AC493" s="22" t="s">
        <v>34</v>
      </c>
      <c r="AK493" s="52"/>
      <c r="AL493" s="52"/>
    </row>
    <row r="494" spans="1:38" x14ac:dyDescent="0.25">
      <c r="A494" s="12" t="s">
        <v>936</v>
      </c>
      <c r="B494" s="9" t="s">
        <v>937</v>
      </c>
      <c r="C494" s="13" t="s">
        <v>33</v>
      </c>
      <c r="D494" s="38">
        <f>SUM(D495,D512,D528,D559,D566,D572,D573)</f>
        <v>6124.1468682887999</v>
      </c>
      <c r="E494" s="24" t="s">
        <v>34</v>
      </c>
      <c r="F494" s="28">
        <f t="shared" ref="F494:S494" si="361">SUM(F495,F512,F528,F559,F566,F572,F573)</f>
        <v>1375.0954259099999</v>
      </c>
      <c r="G494" s="38">
        <f t="shared" si="361"/>
        <v>4749.0514423788009</v>
      </c>
      <c r="H494" s="28">
        <f t="shared" si="361"/>
        <v>1310.7589158085998</v>
      </c>
      <c r="I494" s="28">
        <f t="shared" si="361"/>
        <v>0</v>
      </c>
      <c r="J494" s="28">
        <f t="shared" si="361"/>
        <v>0</v>
      </c>
      <c r="K494" s="28">
        <f t="shared" si="361"/>
        <v>424.97830347716666</v>
      </c>
      <c r="L494" s="28">
        <f t="shared" si="361"/>
        <v>885.7806123314333</v>
      </c>
      <c r="M494" s="28">
        <f t="shared" si="361"/>
        <v>684.60642197999994</v>
      </c>
      <c r="N494" s="28">
        <f t="shared" si="361"/>
        <v>0</v>
      </c>
      <c r="O494" s="28">
        <f t="shared" si="361"/>
        <v>0</v>
      </c>
      <c r="P494" s="28">
        <f t="shared" si="361"/>
        <v>286.24969603000005</v>
      </c>
      <c r="Q494" s="28">
        <f t="shared" si="361"/>
        <v>398.35672595000011</v>
      </c>
      <c r="R494" s="28">
        <f t="shared" si="361"/>
        <v>4150.8013378987998</v>
      </c>
      <c r="S494" s="28">
        <f t="shared" si="361"/>
        <v>-712.5088113285999</v>
      </c>
      <c r="T494" s="15">
        <f t="shared" si="350"/>
        <v>-0.54358494360426091</v>
      </c>
      <c r="U494" s="28">
        <f>SUM(U495,U512,U528,U559,U566,U572,U573)</f>
        <v>0</v>
      </c>
      <c r="V494" s="15">
        <v>0</v>
      </c>
      <c r="W494" s="28">
        <f>SUM(W495,W512,W528,W559,W566,W572,W573)</f>
        <v>0</v>
      </c>
      <c r="X494" s="15">
        <v>0</v>
      </c>
      <c r="Y494" s="28">
        <f>SUM(Y495,Y512,Y528,Y559,Y566,Y572,Y573)</f>
        <v>-139.09652411716669</v>
      </c>
      <c r="Z494" s="15">
        <f t="shared" si="351"/>
        <v>-0.3273026481095172</v>
      </c>
      <c r="AA494" s="28">
        <f>SUM(AA495,AA512,AA528,AA559,AA566,AA572,AA573)</f>
        <v>-573.41228721143329</v>
      </c>
      <c r="AB494" s="15">
        <f t="shared" si="352"/>
        <v>-0.64735249251185811</v>
      </c>
      <c r="AC494" s="22" t="s">
        <v>34</v>
      </c>
      <c r="AK494" s="52"/>
      <c r="AL494" s="52"/>
    </row>
    <row r="495" spans="1:38" ht="31.5" x14ac:dyDescent="0.25">
      <c r="A495" s="12" t="s">
        <v>938</v>
      </c>
      <c r="B495" s="9" t="s">
        <v>52</v>
      </c>
      <c r="C495" s="13" t="s">
        <v>33</v>
      </c>
      <c r="D495" s="43">
        <f>D496+D499+D502+D511</f>
        <v>316.89710242000001</v>
      </c>
      <c r="E495" s="24" t="s">
        <v>34</v>
      </c>
      <c r="F495" s="28">
        <f t="shared" ref="F495" si="362">F496+F499+F502+F511</f>
        <v>299.02796648000003</v>
      </c>
      <c r="G495" s="38">
        <f>G496+G499+G502+G511</f>
        <v>17.869135939999996</v>
      </c>
      <c r="H495" s="28">
        <f t="shared" ref="H495:AA495" si="363">H496+H499+H502+H511</f>
        <v>17.86913594</v>
      </c>
      <c r="I495" s="28">
        <f t="shared" si="363"/>
        <v>0</v>
      </c>
      <c r="J495" s="28">
        <f t="shared" si="363"/>
        <v>0</v>
      </c>
      <c r="K495" s="28">
        <f t="shared" si="363"/>
        <v>0</v>
      </c>
      <c r="L495" s="28">
        <f t="shared" si="363"/>
        <v>17.86913594</v>
      </c>
      <c r="M495" s="28">
        <f t="shared" si="363"/>
        <v>17.86913594</v>
      </c>
      <c r="N495" s="28">
        <f t="shared" si="363"/>
        <v>0</v>
      </c>
      <c r="O495" s="28">
        <f t="shared" si="363"/>
        <v>0</v>
      </c>
      <c r="P495" s="28">
        <f t="shared" si="363"/>
        <v>0</v>
      </c>
      <c r="Q495" s="28">
        <f t="shared" si="363"/>
        <v>17.86913594</v>
      </c>
      <c r="R495" s="28">
        <f t="shared" si="363"/>
        <v>0</v>
      </c>
      <c r="S495" s="28">
        <f t="shared" si="363"/>
        <v>0</v>
      </c>
      <c r="T495" s="15">
        <f t="shared" si="350"/>
        <v>0</v>
      </c>
      <c r="U495" s="28">
        <f t="shared" si="363"/>
        <v>0</v>
      </c>
      <c r="V495" s="15">
        <v>0</v>
      </c>
      <c r="W495" s="28">
        <f t="shared" si="363"/>
        <v>0</v>
      </c>
      <c r="X495" s="15">
        <v>0</v>
      </c>
      <c r="Y495" s="28">
        <f t="shared" si="363"/>
        <v>0</v>
      </c>
      <c r="Z495" s="15">
        <v>0</v>
      </c>
      <c r="AA495" s="28">
        <f t="shared" si="363"/>
        <v>0</v>
      </c>
      <c r="AB495" s="15">
        <f t="shared" si="352"/>
        <v>0</v>
      </c>
      <c r="AC495" s="22" t="s">
        <v>34</v>
      </c>
      <c r="AK495" s="52"/>
      <c r="AL495" s="52"/>
    </row>
    <row r="496" spans="1:38" ht="94.5" x14ac:dyDescent="0.25">
      <c r="A496" s="12" t="s">
        <v>939</v>
      </c>
      <c r="B496" s="9" t="s">
        <v>54</v>
      </c>
      <c r="C496" s="29" t="s">
        <v>33</v>
      </c>
      <c r="D496" s="43">
        <f>D497+D498</f>
        <v>0</v>
      </c>
      <c r="E496" s="24" t="s">
        <v>34</v>
      </c>
      <c r="F496" s="28">
        <f t="shared" ref="F496" si="364">F497+F498</f>
        <v>0</v>
      </c>
      <c r="G496" s="38">
        <f>G497+G498</f>
        <v>0</v>
      </c>
      <c r="H496" s="28">
        <f t="shared" ref="H496:AA496" si="365">H497+H498</f>
        <v>0</v>
      </c>
      <c r="I496" s="28">
        <f t="shared" si="365"/>
        <v>0</v>
      </c>
      <c r="J496" s="28">
        <f t="shared" si="365"/>
        <v>0</v>
      </c>
      <c r="K496" s="28">
        <f t="shared" si="365"/>
        <v>0</v>
      </c>
      <c r="L496" s="28">
        <f t="shared" si="365"/>
        <v>0</v>
      </c>
      <c r="M496" s="28">
        <f t="shared" si="365"/>
        <v>0</v>
      </c>
      <c r="N496" s="28">
        <f t="shared" si="365"/>
        <v>0</v>
      </c>
      <c r="O496" s="28">
        <f t="shared" si="365"/>
        <v>0</v>
      </c>
      <c r="P496" s="28">
        <f t="shared" si="365"/>
        <v>0</v>
      </c>
      <c r="Q496" s="28">
        <f t="shared" si="365"/>
        <v>0</v>
      </c>
      <c r="R496" s="28">
        <f t="shared" si="365"/>
        <v>0</v>
      </c>
      <c r="S496" s="28">
        <f t="shared" si="365"/>
        <v>0</v>
      </c>
      <c r="T496" s="15">
        <v>0</v>
      </c>
      <c r="U496" s="28">
        <f t="shared" si="365"/>
        <v>0</v>
      </c>
      <c r="V496" s="15">
        <v>0</v>
      </c>
      <c r="W496" s="28">
        <f t="shared" si="365"/>
        <v>0</v>
      </c>
      <c r="X496" s="15">
        <v>0</v>
      </c>
      <c r="Y496" s="28">
        <f t="shared" si="365"/>
        <v>0</v>
      </c>
      <c r="Z496" s="15">
        <v>0</v>
      </c>
      <c r="AA496" s="28">
        <f t="shared" si="365"/>
        <v>0</v>
      </c>
      <c r="AB496" s="15">
        <v>0</v>
      </c>
      <c r="AC496" s="22" t="s">
        <v>34</v>
      </c>
      <c r="AK496" s="52"/>
      <c r="AL496" s="52"/>
    </row>
    <row r="497" spans="1:38" x14ac:dyDescent="0.25">
      <c r="A497" s="17" t="s">
        <v>940</v>
      </c>
      <c r="B497" s="9" t="s">
        <v>941</v>
      </c>
      <c r="C497" s="29" t="s">
        <v>33</v>
      </c>
      <c r="D497" s="38">
        <v>0</v>
      </c>
      <c r="E497" s="24" t="s">
        <v>34</v>
      </c>
      <c r="F497" s="28">
        <v>0</v>
      </c>
      <c r="G497" s="38">
        <v>0</v>
      </c>
      <c r="H497" s="28">
        <v>0</v>
      </c>
      <c r="I497" s="28">
        <v>0</v>
      </c>
      <c r="J497" s="28">
        <v>0</v>
      </c>
      <c r="K497" s="28">
        <v>0</v>
      </c>
      <c r="L497" s="28">
        <v>0</v>
      </c>
      <c r="M497" s="28">
        <v>0</v>
      </c>
      <c r="N497" s="28">
        <v>0</v>
      </c>
      <c r="O497" s="28">
        <v>0</v>
      </c>
      <c r="P497" s="28">
        <v>0</v>
      </c>
      <c r="Q497" s="28">
        <v>0</v>
      </c>
      <c r="R497" s="28">
        <v>0</v>
      </c>
      <c r="S497" s="28">
        <v>0</v>
      </c>
      <c r="T497" s="15">
        <v>0</v>
      </c>
      <c r="U497" s="28">
        <v>0</v>
      </c>
      <c r="V497" s="15">
        <v>0</v>
      </c>
      <c r="W497" s="28">
        <v>0</v>
      </c>
      <c r="X497" s="15">
        <v>0</v>
      </c>
      <c r="Y497" s="28">
        <v>0</v>
      </c>
      <c r="Z497" s="15">
        <v>0</v>
      </c>
      <c r="AA497" s="28">
        <v>0</v>
      </c>
      <c r="AB497" s="15">
        <v>0</v>
      </c>
      <c r="AC497" s="22" t="s">
        <v>34</v>
      </c>
      <c r="AK497" s="52"/>
      <c r="AL497" s="52"/>
    </row>
    <row r="498" spans="1:38" x14ac:dyDescent="0.25">
      <c r="A498" s="13" t="s">
        <v>942</v>
      </c>
      <c r="B498" s="9" t="s">
        <v>943</v>
      </c>
      <c r="C498" s="29" t="s">
        <v>33</v>
      </c>
      <c r="D498" s="38">
        <v>0</v>
      </c>
      <c r="E498" s="24" t="s">
        <v>34</v>
      </c>
      <c r="F498" s="28">
        <v>0</v>
      </c>
      <c r="G498" s="38">
        <v>0</v>
      </c>
      <c r="H498" s="28">
        <v>0</v>
      </c>
      <c r="I498" s="28">
        <v>0</v>
      </c>
      <c r="J498" s="28">
        <v>0</v>
      </c>
      <c r="K498" s="28">
        <v>0</v>
      </c>
      <c r="L498" s="28">
        <v>0</v>
      </c>
      <c r="M498" s="28">
        <v>0</v>
      </c>
      <c r="N498" s="28">
        <v>0</v>
      </c>
      <c r="O498" s="28">
        <v>0</v>
      </c>
      <c r="P498" s="28">
        <v>0</v>
      </c>
      <c r="Q498" s="28">
        <v>0</v>
      </c>
      <c r="R498" s="28">
        <v>0</v>
      </c>
      <c r="S498" s="28">
        <v>0</v>
      </c>
      <c r="T498" s="15">
        <v>0</v>
      </c>
      <c r="U498" s="28">
        <v>0</v>
      </c>
      <c r="V498" s="15">
        <v>0</v>
      </c>
      <c r="W498" s="28">
        <v>0</v>
      </c>
      <c r="X498" s="15">
        <v>0</v>
      </c>
      <c r="Y498" s="28">
        <v>0</v>
      </c>
      <c r="Z498" s="15">
        <v>0</v>
      </c>
      <c r="AA498" s="28">
        <v>0</v>
      </c>
      <c r="AB498" s="15">
        <v>0</v>
      </c>
      <c r="AC498" s="22" t="s">
        <v>34</v>
      </c>
      <c r="AK498" s="52"/>
      <c r="AL498" s="52"/>
    </row>
    <row r="499" spans="1:38" ht="47.25" x14ac:dyDescent="0.25">
      <c r="A499" s="13" t="s">
        <v>944</v>
      </c>
      <c r="B499" s="9" t="s">
        <v>62</v>
      </c>
      <c r="C499" s="29" t="s">
        <v>33</v>
      </c>
      <c r="D499" s="38">
        <v>0</v>
      </c>
      <c r="E499" s="24" t="s">
        <v>34</v>
      </c>
      <c r="F499" s="28">
        <f t="shared" ref="F499" si="366">F500</f>
        <v>0</v>
      </c>
      <c r="G499" s="38">
        <f>G500</f>
        <v>0</v>
      </c>
      <c r="H499" s="28">
        <f t="shared" ref="H499:AA499" si="367">H500</f>
        <v>0</v>
      </c>
      <c r="I499" s="28">
        <f t="shared" si="367"/>
        <v>0</v>
      </c>
      <c r="J499" s="28">
        <f t="shared" si="367"/>
        <v>0</v>
      </c>
      <c r="K499" s="28">
        <f t="shared" si="367"/>
        <v>0</v>
      </c>
      <c r="L499" s="28">
        <f t="shared" si="367"/>
        <v>0</v>
      </c>
      <c r="M499" s="28">
        <f t="shared" si="367"/>
        <v>0</v>
      </c>
      <c r="N499" s="28">
        <f t="shared" si="367"/>
        <v>0</v>
      </c>
      <c r="O499" s="28">
        <f t="shared" si="367"/>
        <v>0</v>
      </c>
      <c r="P499" s="28">
        <f t="shared" si="367"/>
        <v>0</v>
      </c>
      <c r="Q499" s="28">
        <f t="shared" si="367"/>
        <v>0</v>
      </c>
      <c r="R499" s="28">
        <f t="shared" si="367"/>
        <v>0</v>
      </c>
      <c r="S499" s="28">
        <f t="shared" si="367"/>
        <v>0</v>
      </c>
      <c r="T499" s="15">
        <v>0</v>
      </c>
      <c r="U499" s="28">
        <f t="shared" si="367"/>
        <v>0</v>
      </c>
      <c r="V499" s="15">
        <v>0</v>
      </c>
      <c r="W499" s="28">
        <f t="shared" si="367"/>
        <v>0</v>
      </c>
      <c r="X499" s="15">
        <v>0</v>
      </c>
      <c r="Y499" s="28">
        <f t="shared" si="367"/>
        <v>0</v>
      </c>
      <c r="Z499" s="15">
        <v>0</v>
      </c>
      <c r="AA499" s="28">
        <f t="shared" si="367"/>
        <v>0</v>
      </c>
      <c r="AB499" s="15">
        <v>0</v>
      </c>
      <c r="AC499" s="22" t="s">
        <v>34</v>
      </c>
      <c r="AK499" s="52"/>
      <c r="AL499" s="52"/>
    </row>
    <row r="500" spans="1:38" ht="31.5" x14ac:dyDescent="0.25">
      <c r="A500" s="12" t="s">
        <v>945</v>
      </c>
      <c r="B500" s="9" t="s">
        <v>946</v>
      </c>
      <c r="C500" s="29" t="s">
        <v>33</v>
      </c>
      <c r="D500" s="38">
        <v>0</v>
      </c>
      <c r="E500" s="24" t="s">
        <v>34</v>
      </c>
      <c r="F500" s="28">
        <v>0</v>
      </c>
      <c r="G500" s="38">
        <v>0</v>
      </c>
      <c r="H500" s="28">
        <v>0</v>
      </c>
      <c r="I500" s="28">
        <v>0</v>
      </c>
      <c r="J500" s="28">
        <v>0</v>
      </c>
      <c r="K500" s="28">
        <v>0</v>
      </c>
      <c r="L500" s="28">
        <v>0</v>
      </c>
      <c r="M500" s="28">
        <v>0</v>
      </c>
      <c r="N500" s="28">
        <v>0</v>
      </c>
      <c r="O500" s="28">
        <v>0</v>
      </c>
      <c r="P500" s="28">
        <v>0</v>
      </c>
      <c r="Q500" s="28">
        <v>0</v>
      </c>
      <c r="R500" s="28">
        <v>0</v>
      </c>
      <c r="S500" s="28">
        <v>0</v>
      </c>
      <c r="T500" s="15">
        <v>0</v>
      </c>
      <c r="U500" s="28">
        <v>0</v>
      </c>
      <c r="V500" s="15">
        <v>0</v>
      </c>
      <c r="W500" s="28">
        <v>0</v>
      </c>
      <c r="X500" s="15">
        <v>0</v>
      </c>
      <c r="Y500" s="28">
        <v>0</v>
      </c>
      <c r="Z500" s="15">
        <v>0</v>
      </c>
      <c r="AA500" s="28">
        <v>0</v>
      </c>
      <c r="AB500" s="15">
        <v>0</v>
      </c>
      <c r="AC500" s="22" t="s">
        <v>34</v>
      </c>
      <c r="AK500" s="52"/>
      <c r="AL500" s="52"/>
    </row>
    <row r="501" spans="1:38" ht="31.5" x14ac:dyDescent="0.25">
      <c r="A501" s="12" t="s">
        <v>947</v>
      </c>
      <c r="B501" s="9" t="s">
        <v>946</v>
      </c>
      <c r="C501" s="29" t="s">
        <v>33</v>
      </c>
      <c r="D501" s="38">
        <v>0</v>
      </c>
      <c r="E501" s="24" t="s">
        <v>34</v>
      </c>
      <c r="F501" s="28">
        <v>0</v>
      </c>
      <c r="G501" s="38">
        <v>0</v>
      </c>
      <c r="H501" s="28">
        <v>0</v>
      </c>
      <c r="I501" s="28">
        <v>0</v>
      </c>
      <c r="J501" s="28">
        <v>0</v>
      </c>
      <c r="K501" s="28">
        <v>0</v>
      </c>
      <c r="L501" s="28">
        <v>0</v>
      </c>
      <c r="M501" s="28">
        <v>0</v>
      </c>
      <c r="N501" s="28">
        <v>0</v>
      </c>
      <c r="O501" s="28">
        <v>0</v>
      </c>
      <c r="P501" s="28">
        <v>0</v>
      </c>
      <c r="Q501" s="28">
        <v>0</v>
      </c>
      <c r="R501" s="28">
        <v>0</v>
      </c>
      <c r="S501" s="28">
        <v>0</v>
      </c>
      <c r="T501" s="15">
        <v>0</v>
      </c>
      <c r="U501" s="28">
        <v>0</v>
      </c>
      <c r="V501" s="15">
        <v>0</v>
      </c>
      <c r="W501" s="28">
        <v>0</v>
      </c>
      <c r="X501" s="15">
        <v>0</v>
      </c>
      <c r="Y501" s="28">
        <v>0</v>
      </c>
      <c r="Z501" s="15">
        <v>0</v>
      </c>
      <c r="AA501" s="28">
        <v>0</v>
      </c>
      <c r="AB501" s="15">
        <v>0</v>
      </c>
      <c r="AC501" s="22" t="s">
        <v>34</v>
      </c>
      <c r="AK501" s="52"/>
      <c r="AL501" s="52"/>
    </row>
    <row r="502" spans="1:38" ht="47.25" x14ac:dyDescent="0.25">
      <c r="A502" s="12" t="s">
        <v>948</v>
      </c>
      <c r="B502" s="9" t="s">
        <v>66</v>
      </c>
      <c r="C502" s="29" t="s">
        <v>33</v>
      </c>
      <c r="D502" s="24">
        <f>SUM(D503:D507)</f>
        <v>316.89710242000001</v>
      </c>
      <c r="E502" s="24" t="s">
        <v>34</v>
      </c>
      <c r="F502" s="28">
        <f t="shared" ref="F502" si="368">SUM(F503:F507)</f>
        <v>299.02796648000003</v>
      </c>
      <c r="G502" s="38">
        <f>SUM(G503:G507)</f>
        <v>17.869135939999996</v>
      </c>
      <c r="H502" s="28">
        <f t="shared" ref="H502:AA502" si="369">SUM(H503:H507)</f>
        <v>17.86913594</v>
      </c>
      <c r="I502" s="28">
        <f t="shared" si="369"/>
        <v>0</v>
      </c>
      <c r="J502" s="28">
        <f t="shared" si="369"/>
        <v>0</v>
      </c>
      <c r="K502" s="28">
        <f t="shared" si="369"/>
        <v>0</v>
      </c>
      <c r="L502" s="28">
        <f t="shared" si="369"/>
        <v>17.86913594</v>
      </c>
      <c r="M502" s="28">
        <f>SUM(M503:M507)</f>
        <v>17.86913594</v>
      </c>
      <c r="N502" s="28">
        <f t="shared" si="369"/>
        <v>0</v>
      </c>
      <c r="O502" s="28">
        <f t="shared" si="369"/>
        <v>0</v>
      </c>
      <c r="P502" s="28">
        <f t="shared" si="369"/>
        <v>0</v>
      </c>
      <c r="Q502" s="28">
        <f t="shared" si="369"/>
        <v>17.86913594</v>
      </c>
      <c r="R502" s="28">
        <f t="shared" si="369"/>
        <v>0</v>
      </c>
      <c r="S502" s="28">
        <f t="shared" si="369"/>
        <v>0</v>
      </c>
      <c r="T502" s="15">
        <f t="shared" si="350"/>
        <v>0</v>
      </c>
      <c r="U502" s="28">
        <f t="shared" si="369"/>
        <v>0</v>
      </c>
      <c r="V502" s="15">
        <v>0</v>
      </c>
      <c r="W502" s="28">
        <f t="shared" si="369"/>
        <v>0</v>
      </c>
      <c r="X502" s="15">
        <v>0</v>
      </c>
      <c r="Y502" s="28">
        <f t="shared" si="369"/>
        <v>0</v>
      </c>
      <c r="Z502" s="15">
        <v>0</v>
      </c>
      <c r="AA502" s="28">
        <f t="shared" si="369"/>
        <v>0</v>
      </c>
      <c r="AB502" s="15">
        <f t="shared" si="352"/>
        <v>0</v>
      </c>
      <c r="AC502" s="22" t="s">
        <v>34</v>
      </c>
      <c r="AK502" s="52"/>
      <c r="AL502" s="52"/>
    </row>
    <row r="503" spans="1:38" ht="78.75" x14ac:dyDescent="0.25">
      <c r="A503" s="12" t="s">
        <v>949</v>
      </c>
      <c r="B503" s="9" t="s">
        <v>68</v>
      </c>
      <c r="C503" s="29" t="s">
        <v>33</v>
      </c>
      <c r="D503" s="43">
        <v>0</v>
      </c>
      <c r="E503" s="24" t="s">
        <v>34</v>
      </c>
      <c r="F503" s="28">
        <v>0</v>
      </c>
      <c r="G503" s="38">
        <v>0</v>
      </c>
      <c r="H503" s="28">
        <v>0</v>
      </c>
      <c r="I503" s="28">
        <v>0</v>
      </c>
      <c r="J503" s="28">
        <v>0</v>
      </c>
      <c r="K503" s="28">
        <v>0</v>
      </c>
      <c r="L503" s="28">
        <v>0</v>
      </c>
      <c r="M503" s="28">
        <v>0</v>
      </c>
      <c r="N503" s="28">
        <v>0</v>
      </c>
      <c r="O503" s="28">
        <v>0</v>
      </c>
      <c r="P503" s="28">
        <v>0</v>
      </c>
      <c r="Q503" s="28">
        <v>0</v>
      </c>
      <c r="R503" s="28">
        <v>0</v>
      </c>
      <c r="S503" s="28">
        <v>0</v>
      </c>
      <c r="T503" s="15">
        <v>0</v>
      </c>
      <c r="U503" s="28">
        <v>0</v>
      </c>
      <c r="V503" s="15">
        <v>0</v>
      </c>
      <c r="W503" s="28">
        <v>0</v>
      </c>
      <c r="X503" s="15">
        <v>0</v>
      </c>
      <c r="Y503" s="28">
        <v>0</v>
      </c>
      <c r="Z503" s="15">
        <v>0</v>
      </c>
      <c r="AA503" s="28">
        <v>0</v>
      </c>
      <c r="AB503" s="15">
        <v>0</v>
      </c>
      <c r="AC503" s="22" t="s">
        <v>34</v>
      </c>
      <c r="AK503" s="52"/>
      <c r="AL503" s="52"/>
    </row>
    <row r="504" spans="1:38" ht="78.75" x14ac:dyDescent="0.25">
      <c r="A504" s="12" t="s">
        <v>950</v>
      </c>
      <c r="B504" s="9" t="s">
        <v>70</v>
      </c>
      <c r="C504" s="29" t="s">
        <v>33</v>
      </c>
      <c r="D504" s="43">
        <v>0</v>
      </c>
      <c r="E504" s="24" t="s">
        <v>34</v>
      </c>
      <c r="F504" s="28">
        <v>0</v>
      </c>
      <c r="G504" s="38">
        <v>0</v>
      </c>
      <c r="H504" s="28">
        <v>0</v>
      </c>
      <c r="I504" s="28">
        <v>0</v>
      </c>
      <c r="J504" s="28">
        <v>0</v>
      </c>
      <c r="K504" s="28">
        <v>0</v>
      </c>
      <c r="L504" s="28">
        <v>0</v>
      </c>
      <c r="M504" s="28">
        <v>0</v>
      </c>
      <c r="N504" s="28">
        <v>0</v>
      </c>
      <c r="O504" s="28">
        <v>0</v>
      </c>
      <c r="P504" s="28">
        <v>0</v>
      </c>
      <c r="Q504" s="28">
        <v>0</v>
      </c>
      <c r="R504" s="28">
        <v>0</v>
      </c>
      <c r="S504" s="28">
        <v>0</v>
      </c>
      <c r="T504" s="15">
        <v>0</v>
      </c>
      <c r="U504" s="28">
        <v>0</v>
      </c>
      <c r="V504" s="15">
        <v>0</v>
      </c>
      <c r="W504" s="28">
        <v>0</v>
      </c>
      <c r="X504" s="15">
        <v>0</v>
      </c>
      <c r="Y504" s="28">
        <v>0</v>
      </c>
      <c r="Z504" s="15">
        <v>0</v>
      </c>
      <c r="AA504" s="28">
        <v>0</v>
      </c>
      <c r="AB504" s="15">
        <v>0</v>
      </c>
      <c r="AC504" s="22" t="s">
        <v>34</v>
      </c>
      <c r="AK504" s="52"/>
      <c r="AL504" s="52"/>
    </row>
    <row r="505" spans="1:38" ht="63" x14ac:dyDescent="0.25">
      <c r="A505" s="12" t="s">
        <v>951</v>
      </c>
      <c r="B505" s="9" t="s">
        <v>72</v>
      </c>
      <c r="C505" s="29" t="s">
        <v>33</v>
      </c>
      <c r="D505" s="24">
        <v>0</v>
      </c>
      <c r="E505" s="24" t="s">
        <v>34</v>
      </c>
      <c r="F505" s="28">
        <v>0</v>
      </c>
      <c r="G505" s="38">
        <v>0</v>
      </c>
      <c r="H505" s="28">
        <v>0</v>
      </c>
      <c r="I505" s="28">
        <v>0</v>
      </c>
      <c r="J505" s="28">
        <v>0</v>
      </c>
      <c r="K505" s="28">
        <v>0</v>
      </c>
      <c r="L505" s="28">
        <v>0</v>
      </c>
      <c r="M505" s="28">
        <v>0</v>
      </c>
      <c r="N505" s="28">
        <v>0</v>
      </c>
      <c r="O505" s="28">
        <v>0</v>
      </c>
      <c r="P505" s="28">
        <v>0</v>
      </c>
      <c r="Q505" s="28">
        <v>0</v>
      </c>
      <c r="R505" s="28">
        <v>0</v>
      </c>
      <c r="S505" s="28">
        <v>0</v>
      </c>
      <c r="T505" s="15">
        <v>0</v>
      </c>
      <c r="U505" s="28">
        <v>0</v>
      </c>
      <c r="V505" s="15">
        <v>0</v>
      </c>
      <c r="W505" s="28">
        <v>0</v>
      </c>
      <c r="X505" s="15">
        <v>0</v>
      </c>
      <c r="Y505" s="28">
        <v>0</v>
      </c>
      <c r="Z505" s="15">
        <v>0</v>
      </c>
      <c r="AA505" s="28">
        <v>0</v>
      </c>
      <c r="AB505" s="15">
        <v>0</v>
      </c>
      <c r="AC505" s="22" t="s">
        <v>34</v>
      </c>
      <c r="AK505" s="52"/>
      <c r="AL505" s="52"/>
    </row>
    <row r="506" spans="1:38" ht="94.5" x14ac:dyDescent="0.25">
      <c r="A506" s="12" t="s">
        <v>952</v>
      </c>
      <c r="B506" s="9" t="s">
        <v>76</v>
      </c>
      <c r="C506" s="29" t="s">
        <v>33</v>
      </c>
      <c r="D506" s="38">
        <v>0</v>
      </c>
      <c r="E506" s="24" t="s">
        <v>34</v>
      </c>
      <c r="F506" s="28">
        <v>0</v>
      </c>
      <c r="G506" s="38">
        <v>0</v>
      </c>
      <c r="H506" s="28">
        <v>0</v>
      </c>
      <c r="I506" s="28">
        <v>0</v>
      </c>
      <c r="J506" s="28">
        <v>0</v>
      </c>
      <c r="K506" s="28">
        <v>0</v>
      </c>
      <c r="L506" s="28">
        <v>0</v>
      </c>
      <c r="M506" s="28">
        <v>0</v>
      </c>
      <c r="N506" s="28">
        <v>0</v>
      </c>
      <c r="O506" s="28">
        <v>0</v>
      </c>
      <c r="P506" s="28">
        <v>0</v>
      </c>
      <c r="Q506" s="28">
        <v>0</v>
      </c>
      <c r="R506" s="28">
        <v>0</v>
      </c>
      <c r="S506" s="28">
        <v>0</v>
      </c>
      <c r="T506" s="15">
        <v>0</v>
      </c>
      <c r="U506" s="28">
        <v>0</v>
      </c>
      <c r="V506" s="15">
        <v>0</v>
      </c>
      <c r="W506" s="28">
        <v>0</v>
      </c>
      <c r="X506" s="15">
        <v>0</v>
      </c>
      <c r="Y506" s="28">
        <v>0</v>
      </c>
      <c r="Z506" s="15">
        <v>0</v>
      </c>
      <c r="AA506" s="28">
        <v>0</v>
      </c>
      <c r="AB506" s="15">
        <v>0</v>
      </c>
      <c r="AC506" s="22" t="s">
        <v>34</v>
      </c>
      <c r="AK506" s="52"/>
      <c r="AL506" s="52"/>
    </row>
    <row r="507" spans="1:38" ht="78.75" x14ac:dyDescent="0.25">
      <c r="A507" s="12" t="s">
        <v>953</v>
      </c>
      <c r="B507" s="9" t="s">
        <v>78</v>
      </c>
      <c r="C507" s="29" t="s">
        <v>33</v>
      </c>
      <c r="D507" s="38">
        <f>SUM(D508:D510)</f>
        <v>316.89710242000001</v>
      </c>
      <c r="E507" s="24" t="s">
        <v>34</v>
      </c>
      <c r="F507" s="28">
        <f t="shared" ref="F507" si="370">SUM(F508:F510)</f>
        <v>299.02796648000003</v>
      </c>
      <c r="G507" s="38">
        <f>SUM(G508:G510)</f>
        <v>17.869135939999996</v>
      </c>
      <c r="H507" s="28">
        <f t="shared" ref="H507:AA507" si="371">SUM(H508:H510)</f>
        <v>17.86913594</v>
      </c>
      <c r="I507" s="28">
        <f t="shared" si="371"/>
        <v>0</v>
      </c>
      <c r="J507" s="28">
        <f t="shared" si="371"/>
        <v>0</v>
      </c>
      <c r="K507" s="28">
        <f t="shared" si="371"/>
        <v>0</v>
      </c>
      <c r="L507" s="28">
        <f t="shared" si="371"/>
        <v>17.86913594</v>
      </c>
      <c r="M507" s="28">
        <f t="shared" si="371"/>
        <v>17.86913594</v>
      </c>
      <c r="N507" s="28">
        <f t="shared" si="371"/>
        <v>0</v>
      </c>
      <c r="O507" s="28">
        <f t="shared" si="371"/>
        <v>0</v>
      </c>
      <c r="P507" s="28">
        <f t="shared" si="371"/>
        <v>0</v>
      </c>
      <c r="Q507" s="28">
        <f t="shared" si="371"/>
        <v>17.86913594</v>
      </c>
      <c r="R507" s="28">
        <f t="shared" si="371"/>
        <v>0</v>
      </c>
      <c r="S507" s="28">
        <f t="shared" si="371"/>
        <v>0</v>
      </c>
      <c r="T507" s="15">
        <f t="shared" si="350"/>
        <v>0</v>
      </c>
      <c r="U507" s="28">
        <f t="shared" si="371"/>
        <v>0</v>
      </c>
      <c r="V507" s="15">
        <v>0</v>
      </c>
      <c r="W507" s="28">
        <f t="shared" si="371"/>
        <v>0</v>
      </c>
      <c r="X507" s="15">
        <v>0</v>
      </c>
      <c r="Y507" s="28">
        <f t="shared" si="371"/>
        <v>0</v>
      </c>
      <c r="Z507" s="15">
        <v>0</v>
      </c>
      <c r="AA507" s="28">
        <f t="shared" si="371"/>
        <v>0</v>
      </c>
      <c r="AB507" s="15">
        <f t="shared" si="352"/>
        <v>0</v>
      </c>
      <c r="AC507" s="22" t="s">
        <v>34</v>
      </c>
      <c r="AK507" s="52"/>
      <c r="AL507" s="52"/>
    </row>
    <row r="508" spans="1:38" ht="78.75" x14ac:dyDescent="0.25">
      <c r="A508" s="53" t="s">
        <v>953</v>
      </c>
      <c r="B508" s="77" t="s">
        <v>954</v>
      </c>
      <c r="C508" s="40" t="s">
        <v>955</v>
      </c>
      <c r="D508" s="39">
        <v>68.080004599999995</v>
      </c>
      <c r="E508" s="55" t="s">
        <v>34</v>
      </c>
      <c r="F508" s="40">
        <v>64.245613509999998</v>
      </c>
      <c r="G508" s="39">
        <v>3.8343910899999969</v>
      </c>
      <c r="H508" s="40">
        <f t="shared" ref="H508:H510" si="372">I508+J508+K508+L508</f>
        <v>3.83439109</v>
      </c>
      <c r="I508" s="40">
        <v>0</v>
      </c>
      <c r="J508" s="40">
        <v>0</v>
      </c>
      <c r="K508" s="40">
        <v>0</v>
      </c>
      <c r="L508" s="40">
        <v>3.83439109</v>
      </c>
      <c r="M508" s="40">
        <f t="shared" ref="M508:M510" si="373">N508+O508+P508+Q508</f>
        <v>3.83439109</v>
      </c>
      <c r="N508" s="40">
        <v>0</v>
      </c>
      <c r="O508" s="40">
        <v>0</v>
      </c>
      <c r="P508" s="40">
        <v>0</v>
      </c>
      <c r="Q508" s="40">
        <v>3.83439109</v>
      </c>
      <c r="R508" s="40">
        <f t="shared" ref="R508:R510" si="374">G508-M508</f>
        <v>0</v>
      </c>
      <c r="S508" s="40">
        <f t="shared" ref="S508:S510" si="375">M508-H508</f>
        <v>0</v>
      </c>
      <c r="T508" s="21">
        <f t="shared" si="350"/>
        <v>0</v>
      </c>
      <c r="U508" s="40">
        <f t="shared" ref="U508:U510" si="376">N508-I508</f>
        <v>0</v>
      </c>
      <c r="V508" s="21">
        <v>0</v>
      </c>
      <c r="W508" s="40">
        <f t="shared" ref="W508:W510" si="377">O508-J508</f>
        <v>0</v>
      </c>
      <c r="X508" s="21">
        <v>0</v>
      </c>
      <c r="Y508" s="40">
        <f t="shared" ref="Y508:Y510" si="378">P508-K508</f>
        <v>0</v>
      </c>
      <c r="Z508" s="21">
        <v>0</v>
      </c>
      <c r="AA508" s="40">
        <f t="shared" ref="AA508:AA510" si="379">Q508-L508</f>
        <v>0</v>
      </c>
      <c r="AB508" s="21">
        <f t="shared" si="352"/>
        <v>0</v>
      </c>
      <c r="AC508" s="22" t="s">
        <v>34</v>
      </c>
      <c r="AK508" s="52"/>
      <c r="AL508" s="52"/>
    </row>
    <row r="509" spans="1:38" ht="63" x14ac:dyDescent="0.25">
      <c r="A509" s="53" t="s">
        <v>953</v>
      </c>
      <c r="B509" s="77" t="s">
        <v>956</v>
      </c>
      <c r="C509" s="40" t="s">
        <v>957</v>
      </c>
      <c r="D509" s="39">
        <v>123.61449271000001</v>
      </c>
      <c r="E509" s="55" t="s">
        <v>34</v>
      </c>
      <c r="F509" s="40">
        <v>116.57647337</v>
      </c>
      <c r="G509" s="39">
        <v>7.0380193399999982</v>
      </c>
      <c r="H509" s="40">
        <f t="shared" si="372"/>
        <v>7.0380193400000008</v>
      </c>
      <c r="I509" s="40">
        <v>0</v>
      </c>
      <c r="J509" s="40">
        <v>0</v>
      </c>
      <c r="K509" s="40">
        <v>0</v>
      </c>
      <c r="L509" s="40">
        <v>7.0380193400000008</v>
      </c>
      <c r="M509" s="40">
        <f t="shared" si="373"/>
        <v>7.03801934</v>
      </c>
      <c r="N509" s="40">
        <v>0</v>
      </c>
      <c r="O509" s="40">
        <v>0</v>
      </c>
      <c r="P509" s="40">
        <v>0</v>
      </c>
      <c r="Q509" s="40">
        <v>7.03801934</v>
      </c>
      <c r="R509" s="40">
        <f t="shared" si="374"/>
        <v>0</v>
      </c>
      <c r="S509" s="40">
        <f t="shared" si="375"/>
        <v>0</v>
      </c>
      <c r="T509" s="21">
        <f t="shared" si="350"/>
        <v>0</v>
      </c>
      <c r="U509" s="40">
        <f t="shared" si="376"/>
        <v>0</v>
      </c>
      <c r="V509" s="21">
        <v>0</v>
      </c>
      <c r="W509" s="40">
        <f t="shared" si="377"/>
        <v>0</v>
      </c>
      <c r="X509" s="21">
        <v>0</v>
      </c>
      <c r="Y509" s="40">
        <f t="shared" si="378"/>
        <v>0</v>
      </c>
      <c r="Z509" s="21">
        <v>0</v>
      </c>
      <c r="AA509" s="40">
        <f t="shared" si="379"/>
        <v>0</v>
      </c>
      <c r="AB509" s="21">
        <f t="shared" si="352"/>
        <v>0</v>
      </c>
      <c r="AC509" s="22" t="s">
        <v>34</v>
      </c>
      <c r="AK509" s="52"/>
      <c r="AL509" s="52"/>
    </row>
    <row r="510" spans="1:38" ht="94.5" x14ac:dyDescent="0.25">
      <c r="A510" s="53" t="s">
        <v>953</v>
      </c>
      <c r="B510" s="77" t="s">
        <v>958</v>
      </c>
      <c r="C510" s="68" t="s">
        <v>959</v>
      </c>
      <c r="D510" s="39">
        <v>125.20260511000001</v>
      </c>
      <c r="E510" s="55" t="s">
        <v>34</v>
      </c>
      <c r="F510" s="40">
        <v>118.2058796</v>
      </c>
      <c r="G510" s="39">
        <v>6.996725510000001</v>
      </c>
      <c r="H510" s="40">
        <f t="shared" si="372"/>
        <v>6.9967255100000001</v>
      </c>
      <c r="I510" s="40">
        <v>0</v>
      </c>
      <c r="J510" s="40">
        <v>0</v>
      </c>
      <c r="K510" s="40">
        <v>0</v>
      </c>
      <c r="L510" s="40">
        <v>6.9967255100000001</v>
      </c>
      <c r="M510" s="40">
        <f t="shared" si="373"/>
        <v>6.9967255100000001</v>
      </c>
      <c r="N510" s="40">
        <v>0</v>
      </c>
      <c r="O510" s="40">
        <v>0</v>
      </c>
      <c r="P510" s="40">
        <v>0</v>
      </c>
      <c r="Q510" s="40">
        <v>6.9967255100000001</v>
      </c>
      <c r="R510" s="40">
        <f t="shared" si="374"/>
        <v>0</v>
      </c>
      <c r="S510" s="40">
        <f t="shared" si="375"/>
        <v>0</v>
      </c>
      <c r="T510" s="21">
        <f t="shared" si="350"/>
        <v>0</v>
      </c>
      <c r="U510" s="40">
        <f t="shared" si="376"/>
        <v>0</v>
      </c>
      <c r="V510" s="21">
        <v>0</v>
      </c>
      <c r="W510" s="40">
        <f t="shared" si="377"/>
        <v>0</v>
      </c>
      <c r="X510" s="21">
        <v>0</v>
      </c>
      <c r="Y510" s="40">
        <f t="shared" si="378"/>
        <v>0</v>
      </c>
      <c r="Z510" s="21">
        <v>0</v>
      </c>
      <c r="AA510" s="40">
        <f t="shared" si="379"/>
        <v>0</v>
      </c>
      <c r="AB510" s="21">
        <f t="shared" si="352"/>
        <v>0</v>
      </c>
      <c r="AC510" s="22" t="s">
        <v>34</v>
      </c>
      <c r="AK510" s="52"/>
      <c r="AL510" s="52"/>
    </row>
    <row r="511" spans="1:38" ht="31.5" x14ac:dyDescent="0.25">
      <c r="A511" s="12" t="s">
        <v>960</v>
      </c>
      <c r="B511" s="9" t="s">
        <v>89</v>
      </c>
      <c r="C511" s="29" t="s">
        <v>33</v>
      </c>
      <c r="D511" s="38">
        <v>0</v>
      </c>
      <c r="E511" s="24" t="s">
        <v>34</v>
      </c>
      <c r="F511" s="28">
        <v>0</v>
      </c>
      <c r="G511" s="38">
        <v>0</v>
      </c>
      <c r="H511" s="28">
        <v>0</v>
      </c>
      <c r="I511" s="28">
        <v>0</v>
      </c>
      <c r="J511" s="28">
        <v>0</v>
      </c>
      <c r="K511" s="28">
        <v>0</v>
      </c>
      <c r="L511" s="28">
        <v>0</v>
      </c>
      <c r="M511" s="28">
        <v>0</v>
      </c>
      <c r="N511" s="28">
        <v>0</v>
      </c>
      <c r="O511" s="28">
        <v>0</v>
      </c>
      <c r="P511" s="28">
        <v>0</v>
      </c>
      <c r="Q511" s="28">
        <v>0</v>
      </c>
      <c r="R511" s="28">
        <v>0</v>
      </c>
      <c r="S511" s="28">
        <v>0</v>
      </c>
      <c r="T511" s="15">
        <v>0</v>
      </c>
      <c r="U511" s="28">
        <v>0</v>
      </c>
      <c r="V511" s="15">
        <v>0</v>
      </c>
      <c r="W511" s="28">
        <v>0</v>
      </c>
      <c r="X511" s="15">
        <v>0</v>
      </c>
      <c r="Y511" s="28">
        <v>0</v>
      </c>
      <c r="Z511" s="15">
        <v>0</v>
      </c>
      <c r="AA511" s="28">
        <v>0</v>
      </c>
      <c r="AB511" s="15">
        <v>0</v>
      </c>
      <c r="AC511" s="22" t="s">
        <v>34</v>
      </c>
      <c r="AK511" s="52"/>
      <c r="AL511" s="52"/>
    </row>
    <row r="512" spans="1:38" ht="63" x14ac:dyDescent="0.25">
      <c r="A512" s="12" t="s">
        <v>961</v>
      </c>
      <c r="B512" s="9" t="s">
        <v>91</v>
      </c>
      <c r="C512" s="29" t="s">
        <v>33</v>
      </c>
      <c r="D512" s="38">
        <f>D513+D520+D522+D524</f>
        <v>2443.408527309</v>
      </c>
      <c r="E512" s="24" t="s">
        <v>34</v>
      </c>
      <c r="F512" s="28">
        <f t="shared" ref="F512:S512" si="380">F513+F520+F522+F524</f>
        <v>873.22891567999977</v>
      </c>
      <c r="G512" s="38">
        <f t="shared" si="380"/>
        <v>1570.1796116289997</v>
      </c>
      <c r="H512" s="28">
        <f t="shared" si="380"/>
        <v>207.91988111699999</v>
      </c>
      <c r="I512" s="28">
        <f t="shared" si="380"/>
        <v>0</v>
      </c>
      <c r="J512" s="28">
        <f t="shared" si="380"/>
        <v>0</v>
      </c>
      <c r="K512" s="28">
        <f t="shared" si="380"/>
        <v>173.61607281583335</v>
      </c>
      <c r="L512" s="28">
        <f t="shared" si="380"/>
        <v>34.303808301166633</v>
      </c>
      <c r="M512" s="28">
        <f t="shared" si="380"/>
        <v>124.01884577</v>
      </c>
      <c r="N512" s="28">
        <f t="shared" si="380"/>
        <v>0</v>
      </c>
      <c r="O512" s="28">
        <f t="shared" si="380"/>
        <v>0</v>
      </c>
      <c r="P512" s="28">
        <f t="shared" si="380"/>
        <v>103.94199627</v>
      </c>
      <c r="Q512" s="28">
        <f t="shared" si="380"/>
        <v>20.076849500000002</v>
      </c>
      <c r="R512" s="28">
        <f t="shared" si="380"/>
        <v>1446.1607658590001</v>
      </c>
      <c r="S512" s="28">
        <f t="shared" si="380"/>
        <v>-83.901035346999976</v>
      </c>
      <c r="T512" s="15">
        <f t="shared" ref="T512:T519" si="381">S512/H512</f>
        <v>-0.40352579511041303</v>
      </c>
      <c r="U512" s="28">
        <f>U513+U520+U522+U524</f>
        <v>0</v>
      </c>
      <c r="V512" s="15">
        <v>0</v>
      </c>
      <c r="W512" s="28">
        <f>W513+W520+W522+W524</f>
        <v>0</v>
      </c>
      <c r="X512" s="15">
        <v>0</v>
      </c>
      <c r="Y512" s="28">
        <f>Y513+Y520+Y522+Y524</f>
        <v>-69.674076545833344</v>
      </c>
      <c r="Z512" s="15">
        <f t="shared" ref="Z512:Z519" si="382">Y512/K512</f>
        <v>-0.40131121166265227</v>
      </c>
      <c r="AA512" s="28">
        <f>AA513+AA520+AA522+AA524</f>
        <v>-14.226958801166631</v>
      </c>
      <c r="AB512" s="15">
        <f t="shared" ref="AB512:AB519" si="383">AA512/L512</f>
        <v>-0.41473409238596953</v>
      </c>
      <c r="AC512" s="22" t="s">
        <v>34</v>
      </c>
      <c r="AK512" s="52"/>
      <c r="AL512" s="52"/>
    </row>
    <row r="513" spans="1:38" ht="31.5" x14ac:dyDescent="0.25">
      <c r="A513" s="12" t="s">
        <v>962</v>
      </c>
      <c r="B513" s="9" t="s">
        <v>93</v>
      </c>
      <c r="C513" s="29" t="s">
        <v>33</v>
      </c>
      <c r="D513" s="38">
        <f>SUM(D514:D519)</f>
        <v>889.22508431100005</v>
      </c>
      <c r="E513" s="24" t="s">
        <v>34</v>
      </c>
      <c r="F513" s="28">
        <f t="shared" ref="F513:S513" si="384">SUM(F514:F519)</f>
        <v>785.32106412999985</v>
      </c>
      <c r="G513" s="38">
        <f t="shared" si="384"/>
        <v>103.90402018099999</v>
      </c>
      <c r="H513" s="28">
        <f t="shared" si="384"/>
        <v>56.615549972999993</v>
      </c>
      <c r="I513" s="28">
        <f t="shared" si="384"/>
        <v>0</v>
      </c>
      <c r="J513" s="28">
        <f t="shared" si="384"/>
        <v>0</v>
      </c>
      <c r="K513" s="28">
        <f t="shared" si="384"/>
        <v>47.36026747750001</v>
      </c>
      <c r="L513" s="28">
        <f t="shared" si="384"/>
        <v>9.255282495499987</v>
      </c>
      <c r="M513" s="28">
        <f t="shared" si="384"/>
        <v>49.232476900000002</v>
      </c>
      <c r="N513" s="28">
        <f t="shared" si="384"/>
        <v>0</v>
      </c>
      <c r="O513" s="28">
        <f t="shared" si="384"/>
        <v>0</v>
      </c>
      <c r="P513" s="28">
        <f t="shared" si="384"/>
        <v>41.155126270000004</v>
      </c>
      <c r="Q513" s="28">
        <f t="shared" si="384"/>
        <v>8.0773506300000015</v>
      </c>
      <c r="R513" s="28">
        <f t="shared" si="384"/>
        <v>54.671543280999991</v>
      </c>
      <c r="S513" s="28">
        <f t="shared" si="384"/>
        <v>-7.3830730729999923</v>
      </c>
      <c r="T513" s="15">
        <f t="shared" si="381"/>
        <v>-0.13040715980893919</v>
      </c>
      <c r="U513" s="28">
        <f>SUM(U514:U519)</f>
        <v>0</v>
      </c>
      <c r="V513" s="15">
        <v>0</v>
      </c>
      <c r="W513" s="28">
        <f>SUM(W514:W519)</f>
        <v>0</v>
      </c>
      <c r="X513" s="15">
        <v>0</v>
      </c>
      <c r="Y513" s="28">
        <f>SUM(Y514:Y519)</f>
        <v>-6.2051412075000094</v>
      </c>
      <c r="Z513" s="15">
        <f t="shared" si="382"/>
        <v>-0.1310199780955198</v>
      </c>
      <c r="AA513" s="28">
        <f>SUM(AA514:AA519)</f>
        <v>-1.1779318654999844</v>
      </c>
      <c r="AB513" s="15">
        <f t="shared" si="383"/>
        <v>-0.12727130328790145</v>
      </c>
      <c r="AC513" s="22" t="s">
        <v>34</v>
      </c>
      <c r="AK513" s="52"/>
      <c r="AL513" s="52"/>
    </row>
    <row r="514" spans="1:38" x14ac:dyDescent="0.25">
      <c r="A514" s="53" t="s">
        <v>962</v>
      </c>
      <c r="B514" s="77" t="s">
        <v>963</v>
      </c>
      <c r="C514" s="68" t="s">
        <v>964</v>
      </c>
      <c r="D514" s="39">
        <v>301.99597772999999</v>
      </c>
      <c r="E514" s="55" t="s">
        <v>34</v>
      </c>
      <c r="F514" s="40">
        <v>314.70685309999999</v>
      </c>
      <c r="G514" s="39">
        <v>-12.710875369999997</v>
      </c>
      <c r="H514" s="40">
        <f t="shared" ref="H514:H519" si="385">I514+J514+K514+L514</f>
        <v>-12.71087537</v>
      </c>
      <c r="I514" s="40">
        <v>0</v>
      </c>
      <c r="J514" s="40">
        <v>0</v>
      </c>
      <c r="K514" s="40">
        <v>-10.592396141666667</v>
      </c>
      <c r="L514" s="40">
        <v>-2.1184792283333334</v>
      </c>
      <c r="M514" s="40">
        <f t="shared" ref="M514:M519" si="386">N514+O514+P514+Q514</f>
        <v>-12.710875370000002</v>
      </c>
      <c r="N514" s="40">
        <v>0</v>
      </c>
      <c r="O514" s="40">
        <v>0</v>
      </c>
      <c r="P514" s="40">
        <v>-10.595089959999999</v>
      </c>
      <c r="Q514" s="40">
        <v>-2.1157854100000026</v>
      </c>
      <c r="R514" s="40">
        <f t="shared" ref="R514:R519" si="387">G514-M514</f>
        <v>0</v>
      </c>
      <c r="S514" s="40">
        <f t="shared" ref="S514:S519" si="388">M514-H514</f>
        <v>0</v>
      </c>
      <c r="T514" s="21">
        <f t="shared" si="381"/>
        <v>0</v>
      </c>
      <c r="U514" s="40">
        <f t="shared" ref="U514:U519" si="389">N514-I514</f>
        <v>0</v>
      </c>
      <c r="V514" s="21">
        <v>0</v>
      </c>
      <c r="W514" s="40">
        <f t="shared" ref="W514:W519" si="390">O514-J514</f>
        <v>0</v>
      </c>
      <c r="X514" s="21">
        <v>0</v>
      </c>
      <c r="Y514" s="40">
        <f t="shared" ref="Y514:Y519" si="391">P514-K514</f>
        <v>-2.6938183333324872E-3</v>
      </c>
      <c r="Z514" s="21">
        <f t="shared" si="382"/>
        <v>2.5431623754477772E-4</v>
      </c>
      <c r="AA514" s="40">
        <f t="shared" ref="AA514:AA519" si="392">Q514-L514</f>
        <v>2.6938183333307109E-3</v>
      </c>
      <c r="AB514" s="21">
        <f t="shared" si="383"/>
        <v>-1.2715811877230501E-3</v>
      </c>
      <c r="AC514" s="22" t="s">
        <v>34</v>
      </c>
      <c r="AK514" s="52"/>
      <c r="AL514" s="52"/>
    </row>
    <row r="515" spans="1:38" x14ac:dyDescent="0.25">
      <c r="A515" s="53" t="s">
        <v>962</v>
      </c>
      <c r="B515" s="77" t="s">
        <v>965</v>
      </c>
      <c r="C515" s="68" t="s">
        <v>966</v>
      </c>
      <c r="D515" s="39">
        <v>49.0981211</v>
      </c>
      <c r="E515" s="55" t="s">
        <v>34</v>
      </c>
      <c r="F515" s="40">
        <v>44.316947980000002</v>
      </c>
      <c r="G515" s="39">
        <v>4.7811731199999983</v>
      </c>
      <c r="H515" s="40">
        <f t="shared" si="385"/>
        <v>4.7811731200000001</v>
      </c>
      <c r="I515" s="40">
        <v>0</v>
      </c>
      <c r="J515" s="40">
        <v>0</v>
      </c>
      <c r="K515" s="40">
        <v>3.9843109333333335</v>
      </c>
      <c r="L515" s="40">
        <v>0.79686218666666653</v>
      </c>
      <c r="M515" s="40">
        <f t="shared" si="386"/>
        <v>4.7811731200000009</v>
      </c>
      <c r="N515" s="40">
        <v>0</v>
      </c>
      <c r="O515" s="40">
        <v>0</v>
      </c>
      <c r="P515" s="40">
        <v>3.98431092</v>
      </c>
      <c r="Q515" s="40">
        <v>0.79686220000000096</v>
      </c>
      <c r="R515" s="40">
        <f t="shared" si="387"/>
        <v>0</v>
      </c>
      <c r="S515" s="40">
        <f t="shared" si="388"/>
        <v>0</v>
      </c>
      <c r="T515" s="21">
        <f t="shared" si="381"/>
        <v>0</v>
      </c>
      <c r="U515" s="40">
        <f t="shared" si="389"/>
        <v>0</v>
      </c>
      <c r="V515" s="21">
        <v>0</v>
      </c>
      <c r="W515" s="40">
        <f t="shared" si="390"/>
        <v>0</v>
      </c>
      <c r="X515" s="21">
        <v>0</v>
      </c>
      <c r="Y515" s="40">
        <f t="shared" si="391"/>
        <v>-1.333333354835986E-8</v>
      </c>
      <c r="Z515" s="21">
        <f t="shared" si="382"/>
        <v>-3.3464590920380294E-9</v>
      </c>
      <c r="AA515" s="40">
        <f t="shared" si="392"/>
        <v>1.333333443653828E-8</v>
      </c>
      <c r="AB515" s="21">
        <f t="shared" si="383"/>
        <v>1.6732296574784914E-8</v>
      </c>
      <c r="AC515" s="22" t="s">
        <v>34</v>
      </c>
      <c r="AK515" s="52"/>
      <c r="AL515" s="52"/>
    </row>
    <row r="516" spans="1:38" ht="47.25" x14ac:dyDescent="0.25">
      <c r="A516" s="57" t="s">
        <v>962</v>
      </c>
      <c r="B516" s="77" t="s">
        <v>967</v>
      </c>
      <c r="C516" s="68" t="s">
        <v>968</v>
      </c>
      <c r="D516" s="39">
        <v>274.25344679</v>
      </c>
      <c r="E516" s="55" t="s">
        <v>34</v>
      </c>
      <c r="F516" s="40">
        <v>278.01093402999999</v>
      </c>
      <c r="G516" s="39">
        <v>-3.7574872399999997</v>
      </c>
      <c r="H516" s="40">
        <f t="shared" si="385"/>
        <v>-3.7574872400000001</v>
      </c>
      <c r="I516" s="40">
        <v>0</v>
      </c>
      <c r="J516" s="40">
        <v>0</v>
      </c>
      <c r="K516" s="40">
        <v>-3.1312393666666667</v>
      </c>
      <c r="L516" s="40">
        <v>-0.62624787333333343</v>
      </c>
      <c r="M516" s="40">
        <f t="shared" si="386"/>
        <v>-3.7574872400000001</v>
      </c>
      <c r="N516" s="40">
        <v>0</v>
      </c>
      <c r="O516" s="40">
        <v>0</v>
      </c>
      <c r="P516" s="40">
        <v>-3.1811258100000002</v>
      </c>
      <c r="Q516" s="40">
        <v>-0.57636142999999995</v>
      </c>
      <c r="R516" s="40">
        <f t="shared" si="387"/>
        <v>0</v>
      </c>
      <c r="S516" s="40">
        <f t="shared" si="388"/>
        <v>0</v>
      </c>
      <c r="T516" s="21">
        <f t="shared" si="381"/>
        <v>0</v>
      </c>
      <c r="U516" s="40">
        <f t="shared" si="389"/>
        <v>0</v>
      </c>
      <c r="V516" s="21">
        <v>0</v>
      </c>
      <c r="W516" s="40">
        <f t="shared" si="390"/>
        <v>0</v>
      </c>
      <c r="X516" s="21">
        <v>0</v>
      </c>
      <c r="Y516" s="40">
        <f t="shared" si="391"/>
        <v>-4.9886443333333474E-2</v>
      </c>
      <c r="Z516" s="21">
        <f t="shared" si="382"/>
        <v>1.5931852372704312E-2</v>
      </c>
      <c r="AA516" s="40">
        <f t="shared" si="392"/>
        <v>4.9886443333333474E-2</v>
      </c>
      <c r="AB516" s="21">
        <f t="shared" si="383"/>
        <v>-7.9659261863521541E-2</v>
      </c>
      <c r="AC516" s="22" t="s">
        <v>969</v>
      </c>
      <c r="AK516" s="52"/>
      <c r="AL516" s="52"/>
    </row>
    <row r="517" spans="1:38" x14ac:dyDescent="0.25">
      <c r="A517" s="57" t="s">
        <v>962</v>
      </c>
      <c r="B517" s="77" t="s">
        <v>970</v>
      </c>
      <c r="C517" s="68" t="s">
        <v>971</v>
      </c>
      <c r="D517" s="39">
        <v>203.03548873400001</v>
      </c>
      <c r="E517" s="55" t="s">
        <v>34</v>
      </c>
      <c r="F517" s="40">
        <v>127.19921220000002</v>
      </c>
      <c r="G517" s="39">
        <v>75.836276533999992</v>
      </c>
      <c r="H517" s="40">
        <f t="shared" si="385"/>
        <v>66.939750329999995</v>
      </c>
      <c r="I517" s="40">
        <v>0</v>
      </c>
      <c r="J517" s="40">
        <v>0</v>
      </c>
      <c r="K517" s="40">
        <v>55.963767775000008</v>
      </c>
      <c r="L517" s="40">
        <v>10.975982554999987</v>
      </c>
      <c r="M517" s="40">
        <f t="shared" si="386"/>
        <v>59.556937060000003</v>
      </c>
      <c r="N517" s="40">
        <v>0</v>
      </c>
      <c r="O517" s="40">
        <v>0</v>
      </c>
      <c r="P517" s="40">
        <v>49.811423349999998</v>
      </c>
      <c r="Q517" s="40">
        <v>9.7455137100000044</v>
      </c>
      <c r="R517" s="40">
        <f t="shared" si="387"/>
        <v>16.27933947399999</v>
      </c>
      <c r="S517" s="40">
        <f t="shared" si="388"/>
        <v>-7.3828132699999927</v>
      </c>
      <c r="T517" s="21">
        <f t="shared" si="381"/>
        <v>-0.11029042136554371</v>
      </c>
      <c r="U517" s="40">
        <f t="shared" si="389"/>
        <v>0</v>
      </c>
      <c r="V517" s="21">
        <v>0</v>
      </c>
      <c r="W517" s="40">
        <f t="shared" si="390"/>
        <v>0</v>
      </c>
      <c r="X517" s="21">
        <v>0</v>
      </c>
      <c r="Y517" s="40">
        <f t="shared" si="391"/>
        <v>-6.1523444250000097</v>
      </c>
      <c r="Z517" s="21">
        <f t="shared" si="382"/>
        <v>-0.10993442131586374</v>
      </c>
      <c r="AA517" s="40">
        <f t="shared" si="392"/>
        <v>-1.230468844999983</v>
      </c>
      <c r="AB517" s="21">
        <f t="shared" si="383"/>
        <v>-0.11210557586386255</v>
      </c>
      <c r="AC517" s="22" t="s">
        <v>34</v>
      </c>
      <c r="AK517" s="52"/>
      <c r="AL517" s="52"/>
    </row>
    <row r="518" spans="1:38" ht="31.5" x14ac:dyDescent="0.25">
      <c r="A518" s="53" t="s">
        <v>962</v>
      </c>
      <c r="B518" s="77" t="s">
        <v>972</v>
      </c>
      <c r="C518" s="68" t="s">
        <v>973</v>
      </c>
      <c r="D518" s="39">
        <v>19.150087953</v>
      </c>
      <c r="E518" s="55" t="s">
        <v>34</v>
      </c>
      <c r="F518" s="40">
        <v>19.407116819999999</v>
      </c>
      <c r="G518" s="39">
        <v>-0.25702886699999999</v>
      </c>
      <c r="H518" s="40">
        <f t="shared" si="385"/>
        <v>-0.25702886699999999</v>
      </c>
      <c r="I518" s="40">
        <v>0</v>
      </c>
      <c r="J518" s="40">
        <v>0</v>
      </c>
      <c r="K518" s="40">
        <v>-0.21419072249999999</v>
      </c>
      <c r="L518" s="40">
        <v>-4.2838144500000008E-2</v>
      </c>
      <c r="M518" s="40">
        <f t="shared" si="386"/>
        <v>-0.25728867</v>
      </c>
      <c r="N518" s="40">
        <v>0</v>
      </c>
      <c r="O518" s="40">
        <v>0</v>
      </c>
      <c r="P518" s="40">
        <v>-0.21440723</v>
      </c>
      <c r="Q518" s="40">
        <v>-4.2881439999999993E-2</v>
      </c>
      <c r="R518" s="40">
        <f t="shared" si="387"/>
        <v>2.5980300000000289E-4</v>
      </c>
      <c r="S518" s="40">
        <f t="shared" si="388"/>
        <v>-2.5980300000000289E-4</v>
      </c>
      <c r="T518" s="21">
        <f t="shared" si="381"/>
        <v>1.0107930795181963E-3</v>
      </c>
      <c r="U518" s="40">
        <f t="shared" si="389"/>
        <v>0</v>
      </c>
      <c r="V518" s="21">
        <v>0</v>
      </c>
      <c r="W518" s="40">
        <f t="shared" si="390"/>
        <v>0</v>
      </c>
      <c r="X518" s="21">
        <v>0</v>
      </c>
      <c r="Y518" s="40">
        <f t="shared" si="391"/>
        <v>-2.1650750000001828E-4</v>
      </c>
      <c r="Z518" s="21">
        <f t="shared" si="382"/>
        <v>1.010816423199741E-3</v>
      </c>
      <c r="AA518" s="40">
        <f t="shared" si="392"/>
        <v>-4.329549999998461E-5</v>
      </c>
      <c r="AB518" s="21">
        <f t="shared" si="383"/>
        <v>1.0106763611104725E-3</v>
      </c>
      <c r="AC518" s="22" t="s">
        <v>34</v>
      </c>
      <c r="AK518" s="52"/>
      <c r="AL518" s="52"/>
    </row>
    <row r="519" spans="1:38" ht="31.5" x14ac:dyDescent="0.25">
      <c r="A519" s="53" t="s">
        <v>962</v>
      </c>
      <c r="B519" s="77" t="s">
        <v>974</v>
      </c>
      <c r="C519" s="68" t="s">
        <v>975</v>
      </c>
      <c r="D519" s="39">
        <v>41.691962004000004</v>
      </c>
      <c r="E519" s="55" t="s">
        <v>34</v>
      </c>
      <c r="F519" s="40">
        <v>1.6799999999999997</v>
      </c>
      <c r="G519" s="39">
        <v>40.011962004000004</v>
      </c>
      <c r="H519" s="40">
        <f t="shared" si="385"/>
        <v>1.620018</v>
      </c>
      <c r="I519" s="40">
        <v>0</v>
      </c>
      <c r="J519" s="40">
        <v>0</v>
      </c>
      <c r="K519" s="40">
        <v>1.3500150000000002</v>
      </c>
      <c r="L519" s="40">
        <v>0.27000299999999977</v>
      </c>
      <c r="M519" s="40">
        <f t="shared" si="386"/>
        <v>1.620018</v>
      </c>
      <c r="N519" s="40">
        <v>0</v>
      </c>
      <c r="O519" s="40">
        <v>0</v>
      </c>
      <c r="P519" s="40">
        <v>1.350015</v>
      </c>
      <c r="Q519" s="40">
        <v>0.27000299999999999</v>
      </c>
      <c r="R519" s="40">
        <f t="shared" si="387"/>
        <v>38.391944004000003</v>
      </c>
      <c r="S519" s="40">
        <f t="shared" si="388"/>
        <v>0</v>
      </c>
      <c r="T519" s="21">
        <f t="shared" si="381"/>
        <v>0</v>
      </c>
      <c r="U519" s="40">
        <f t="shared" si="389"/>
        <v>0</v>
      </c>
      <c r="V519" s="21">
        <v>0</v>
      </c>
      <c r="W519" s="40">
        <f t="shared" si="390"/>
        <v>0</v>
      </c>
      <c r="X519" s="21">
        <v>0</v>
      </c>
      <c r="Y519" s="40">
        <f t="shared" si="391"/>
        <v>0</v>
      </c>
      <c r="Z519" s="21">
        <f t="shared" si="382"/>
        <v>0</v>
      </c>
      <c r="AA519" s="40">
        <f t="shared" si="392"/>
        <v>0</v>
      </c>
      <c r="AB519" s="21">
        <f t="shared" si="383"/>
        <v>0</v>
      </c>
      <c r="AC519" s="22" t="s">
        <v>34</v>
      </c>
      <c r="AK519" s="52"/>
      <c r="AL519" s="52"/>
    </row>
    <row r="520" spans="1:38" x14ac:dyDescent="0.25">
      <c r="A520" s="12" t="s">
        <v>976</v>
      </c>
      <c r="B520" s="9" t="s">
        <v>101</v>
      </c>
      <c r="C520" s="30" t="s">
        <v>33</v>
      </c>
      <c r="D520" s="38">
        <f>D521</f>
        <v>22.047872479999999</v>
      </c>
      <c r="E520" s="38" t="s">
        <v>34</v>
      </c>
      <c r="F520" s="38">
        <f t="shared" ref="F520:AA520" si="393">F521</f>
        <v>18.624758889999999</v>
      </c>
      <c r="G520" s="38">
        <f t="shared" si="393"/>
        <v>3.4231135899999998</v>
      </c>
      <c r="H520" s="38">
        <f t="shared" si="393"/>
        <v>3.4231135899999998</v>
      </c>
      <c r="I520" s="38">
        <f t="shared" si="393"/>
        <v>0</v>
      </c>
      <c r="J520" s="38">
        <f t="shared" si="393"/>
        <v>0</v>
      </c>
      <c r="K520" s="38">
        <f t="shared" si="393"/>
        <v>2.8525946583333335</v>
      </c>
      <c r="L520" s="38">
        <f t="shared" si="393"/>
        <v>0.57051893166666634</v>
      </c>
      <c r="M520" s="38">
        <f t="shared" si="393"/>
        <v>3.4231135900000003</v>
      </c>
      <c r="N520" s="38">
        <f t="shared" si="393"/>
        <v>0</v>
      </c>
      <c r="O520" s="38">
        <f t="shared" si="393"/>
        <v>0</v>
      </c>
      <c r="P520" s="38">
        <f t="shared" si="393"/>
        <v>2.8525946499999999</v>
      </c>
      <c r="Q520" s="38">
        <f t="shared" si="393"/>
        <v>0.57051894000000036</v>
      </c>
      <c r="R520" s="38">
        <f t="shared" si="393"/>
        <v>0</v>
      </c>
      <c r="S520" s="38">
        <f t="shared" si="393"/>
        <v>0</v>
      </c>
      <c r="T520" s="15">
        <f>S520/H520</f>
        <v>0</v>
      </c>
      <c r="U520" s="38">
        <f t="shared" si="393"/>
        <v>0</v>
      </c>
      <c r="V520" s="15">
        <v>0</v>
      </c>
      <c r="W520" s="38">
        <f t="shared" si="393"/>
        <v>0</v>
      </c>
      <c r="X520" s="15">
        <v>0</v>
      </c>
      <c r="Y520" s="38">
        <f t="shared" si="393"/>
        <v>-8.3333335787472151E-9</v>
      </c>
      <c r="Z520" s="15">
        <v>0</v>
      </c>
      <c r="AA520" s="38">
        <f t="shared" si="393"/>
        <v>8.333334022836425E-9</v>
      </c>
      <c r="AB520" s="15">
        <v>0</v>
      </c>
      <c r="AC520" s="22" t="s">
        <v>34</v>
      </c>
      <c r="AK520" s="52"/>
      <c r="AL520" s="52"/>
    </row>
    <row r="521" spans="1:38" x14ac:dyDescent="0.25">
      <c r="A521" s="53" t="s">
        <v>976</v>
      </c>
      <c r="B521" s="77" t="s">
        <v>977</v>
      </c>
      <c r="C521" s="68" t="s">
        <v>978</v>
      </c>
      <c r="D521" s="39">
        <v>22.047872479999999</v>
      </c>
      <c r="E521" s="55" t="s">
        <v>34</v>
      </c>
      <c r="F521" s="74">
        <v>18.624758889999999</v>
      </c>
      <c r="G521" s="39">
        <v>3.4231135899999998</v>
      </c>
      <c r="H521" s="40">
        <f>I521+J521+K521+L521</f>
        <v>3.4231135899999998</v>
      </c>
      <c r="I521" s="40">
        <v>0</v>
      </c>
      <c r="J521" s="40">
        <v>0</v>
      </c>
      <c r="K521" s="40">
        <v>2.8525946583333335</v>
      </c>
      <c r="L521" s="40">
        <v>0.57051893166666634</v>
      </c>
      <c r="M521" s="40">
        <f>N521+O521+P521+Q521</f>
        <v>3.4231135900000003</v>
      </c>
      <c r="N521" s="40">
        <v>0</v>
      </c>
      <c r="O521" s="40">
        <v>0</v>
      </c>
      <c r="P521" s="40">
        <v>2.8525946499999999</v>
      </c>
      <c r="Q521" s="40">
        <v>0.57051894000000036</v>
      </c>
      <c r="R521" s="40">
        <f>G521-M521</f>
        <v>0</v>
      </c>
      <c r="S521" s="40">
        <f>M521-H521</f>
        <v>0</v>
      </c>
      <c r="T521" s="21">
        <f>S521/H521</f>
        <v>0</v>
      </c>
      <c r="U521" s="40">
        <f>N521-I521</f>
        <v>0</v>
      </c>
      <c r="V521" s="21">
        <v>0</v>
      </c>
      <c r="W521" s="40">
        <f>O521-J521</f>
        <v>0</v>
      </c>
      <c r="X521" s="21">
        <v>0</v>
      </c>
      <c r="Y521" s="40">
        <f>P521-K521</f>
        <v>-8.3333335787472151E-9</v>
      </c>
      <c r="Z521" s="21">
        <f>Y521/K521</f>
        <v>-2.9213171084096739E-9</v>
      </c>
      <c r="AA521" s="40">
        <f>Q521-L521</f>
        <v>8.333334022836425E-9</v>
      </c>
      <c r="AB521" s="21">
        <f>AA521/L521</f>
        <v>1.4606586320443599E-8</v>
      </c>
      <c r="AC521" s="22" t="s">
        <v>34</v>
      </c>
      <c r="AK521" s="52"/>
      <c r="AL521" s="52"/>
    </row>
    <row r="522" spans="1:38" ht="31.5" x14ac:dyDescent="0.25">
      <c r="A522" s="12" t="s">
        <v>979</v>
      </c>
      <c r="B522" s="9" t="s">
        <v>111</v>
      </c>
      <c r="C522" s="13" t="s">
        <v>33</v>
      </c>
      <c r="D522" s="38">
        <f>D523</f>
        <v>542.58898337999995</v>
      </c>
      <c r="E522" s="38" t="str">
        <f t="shared" ref="E522:AA522" si="394">E523</f>
        <v>нд</v>
      </c>
      <c r="F522" s="38">
        <f t="shared" si="394"/>
        <v>3.6</v>
      </c>
      <c r="G522" s="38">
        <f t="shared" si="394"/>
        <v>538.98898337999992</v>
      </c>
      <c r="H522" s="38">
        <f t="shared" si="394"/>
        <v>49.352395789999996</v>
      </c>
      <c r="I522" s="38">
        <f t="shared" si="394"/>
        <v>0</v>
      </c>
      <c r="J522" s="38">
        <f t="shared" si="394"/>
        <v>0</v>
      </c>
      <c r="K522" s="38">
        <f t="shared" si="394"/>
        <v>41.209496491666663</v>
      </c>
      <c r="L522" s="38">
        <f t="shared" si="394"/>
        <v>8.142899298333333</v>
      </c>
      <c r="M522" s="38">
        <f t="shared" si="394"/>
        <v>22.490284969999998</v>
      </c>
      <c r="N522" s="38">
        <f t="shared" si="394"/>
        <v>0</v>
      </c>
      <c r="O522" s="38">
        <f t="shared" si="394"/>
        <v>0</v>
      </c>
      <c r="P522" s="38">
        <f t="shared" si="394"/>
        <v>18.871609360000001</v>
      </c>
      <c r="Q522" s="38">
        <f t="shared" si="394"/>
        <v>3.6186756099999968</v>
      </c>
      <c r="R522" s="38">
        <f t="shared" si="394"/>
        <v>516.49869840999997</v>
      </c>
      <c r="S522" s="38">
        <f t="shared" si="394"/>
        <v>-26.862110819999998</v>
      </c>
      <c r="T522" s="15">
        <f>S522/H522</f>
        <v>-0.54429193132388765</v>
      </c>
      <c r="U522" s="28">
        <f t="shared" si="394"/>
        <v>0</v>
      </c>
      <c r="V522" s="15">
        <v>0</v>
      </c>
      <c r="W522" s="28">
        <f t="shared" si="394"/>
        <v>0</v>
      </c>
      <c r="X522" s="15">
        <v>0</v>
      </c>
      <c r="Y522" s="28">
        <f t="shared" si="394"/>
        <v>-22.337887131666662</v>
      </c>
      <c r="Z522" s="15">
        <f>Y522/K522</f>
        <v>-0.54205678383340117</v>
      </c>
      <c r="AA522" s="28">
        <f t="shared" si="394"/>
        <v>-4.5242236883333362</v>
      </c>
      <c r="AB522" s="15">
        <f>AA522/L522</f>
        <v>-0.55560354151246127</v>
      </c>
      <c r="AC522" s="22" t="s">
        <v>34</v>
      </c>
      <c r="AK522" s="52"/>
      <c r="AL522" s="52"/>
    </row>
    <row r="523" spans="1:38" ht="31.5" x14ac:dyDescent="0.25">
      <c r="A523" s="53" t="s">
        <v>979</v>
      </c>
      <c r="B523" s="77" t="s">
        <v>980</v>
      </c>
      <c r="C523" s="54" t="s">
        <v>981</v>
      </c>
      <c r="D523" s="39">
        <v>542.58898337999995</v>
      </c>
      <c r="E523" s="55" t="s">
        <v>34</v>
      </c>
      <c r="F523" s="40">
        <v>3.6</v>
      </c>
      <c r="G523" s="39">
        <v>538.98898337999992</v>
      </c>
      <c r="H523" s="40">
        <f>I523+J523+K523+L523</f>
        <v>49.352395789999996</v>
      </c>
      <c r="I523" s="40">
        <v>0</v>
      </c>
      <c r="J523" s="40">
        <v>0</v>
      </c>
      <c r="K523" s="40">
        <v>41.209496491666663</v>
      </c>
      <c r="L523" s="40">
        <v>8.142899298333333</v>
      </c>
      <c r="M523" s="40">
        <f>N523+O523+P523+Q523</f>
        <v>22.490284969999998</v>
      </c>
      <c r="N523" s="40">
        <v>0</v>
      </c>
      <c r="O523" s="40">
        <v>0</v>
      </c>
      <c r="P523" s="40">
        <v>18.871609360000001</v>
      </c>
      <c r="Q523" s="40">
        <v>3.6186756099999968</v>
      </c>
      <c r="R523" s="40">
        <f>G523-M523</f>
        <v>516.49869840999997</v>
      </c>
      <c r="S523" s="40">
        <f>M523-H523</f>
        <v>-26.862110819999998</v>
      </c>
      <c r="T523" s="21">
        <f>S523/H523</f>
        <v>-0.54429193132388765</v>
      </c>
      <c r="U523" s="40">
        <f>N523-I523</f>
        <v>0</v>
      </c>
      <c r="V523" s="21">
        <v>0</v>
      </c>
      <c r="W523" s="40">
        <f>O523-J523</f>
        <v>0</v>
      </c>
      <c r="X523" s="21">
        <v>0</v>
      </c>
      <c r="Y523" s="40">
        <f>P523-K523</f>
        <v>-22.337887131666662</v>
      </c>
      <c r="Z523" s="21">
        <f>Y523/K523</f>
        <v>-0.54205678383340117</v>
      </c>
      <c r="AA523" s="40">
        <f>Q523-L523</f>
        <v>-4.5242236883333362</v>
      </c>
      <c r="AB523" s="21">
        <f>AA523/L523</f>
        <v>-0.55560354151246127</v>
      </c>
      <c r="AC523" s="22" t="s">
        <v>34</v>
      </c>
      <c r="AK523" s="52"/>
      <c r="AL523" s="52"/>
    </row>
    <row r="524" spans="1:38" ht="31.5" x14ac:dyDescent="0.25">
      <c r="A524" s="12" t="s">
        <v>982</v>
      </c>
      <c r="B524" s="9" t="s">
        <v>115</v>
      </c>
      <c r="C524" s="13" t="s">
        <v>33</v>
      </c>
      <c r="D524" s="38">
        <f>SUM(D525:D527)</f>
        <v>989.54658713799995</v>
      </c>
      <c r="E524" s="24" t="s">
        <v>34</v>
      </c>
      <c r="F524" s="28">
        <f t="shared" ref="F524" si="395">SUM(F525:F527)</f>
        <v>65.68309266</v>
      </c>
      <c r="G524" s="38">
        <f>SUM(G525:G527)</f>
        <v>923.86349447799989</v>
      </c>
      <c r="H524" s="28">
        <f t="shared" ref="H524:AA524" si="396">SUM(H525:H527)</f>
        <v>98.528821764</v>
      </c>
      <c r="I524" s="28">
        <f t="shared" si="396"/>
        <v>0</v>
      </c>
      <c r="J524" s="28">
        <f t="shared" si="396"/>
        <v>0</v>
      </c>
      <c r="K524" s="28">
        <f t="shared" si="396"/>
        <v>82.193714188333345</v>
      </c>
      <c r="L524" s="28">
        <f t="shared" si="396"/>
        <v>16.335107575666648</v>
      </c>
      <c r="M524" s="28">
        <f t="shared" si="396"/>
        <v>48.872970309999999</v>
      </c>
      <c r="N524" s="28">
        <f t="shared" si="396"/>
        <v>0</v>
      </c>
      <c r="O524" s="28">
        <f t="shared" si="396"/>
        <v>0</v>
      </c>
      <c r="P524" s="28">
        <f t="shared" si="396"/>
        <v>41.062665989999999</v>
      </c>
      <c r="Q524" s="28">
        <f t="shared" si="396"/>
        <v>7.8103043200000046</v>
      </c>
      <c r="R524" s="28">
        <f t="shared" si="396"/>
        <v>874.99052416799998</v>
      </c>
      <c r="S524" s="28">
        <f t="shared" si="396"/>
        <v>-49.655851453999993</v>
      </c>
      <c r="T524" s="15">
        <f t="shared" ref="T524:T557" si="397">S524/H524</f>
        <v>-0.50397285347568233</v>
      </c>
      <c r="U524" s="28">
        <f t="shared" si="396"/>
        <v>0</v>
      </c>
      <c r="V524" s="15">
        <v>0</v>
      </c>
      <c r="W524" s="28">
        <f t="shared" si="396"/>
        <v>0</v>
      </c>
      <c r="X524" s="15">
        <v>0</v>
      </c>
      <c r="Y524" s="28">
        <f t="shared" si="396"/>
        <v>-41.131048198333346</v>
      </c>
      <c r="Z524" s="15">
        <f t="shared" ref="Z524:Z557" si="398">Y524/K524</f>
        <v>-0.50041598198237314</v>
      </c>
      <c r="AA524" s="28">
        <f t="shared" si="396"/>
        <v>-8.5248032556666438</v>
      </c>
      <c r="AB524" s="15">
        <f t="shared" ref="AB524:AB557" si="399">AA524/L524</f>
        <v>-0.52187004071925991</v>
      </c>
      <c r="AC524" s="22" t="s">
        <v>34</v>
      </c>
      <c r="AK524" s="52"/>
      <c r="AL524" s="52"/>
    </row>
    <row r="525" spans="1:38" x14ac:dyDescent="0.25">
      <c r="A525" s="53" t="s">
        <v>982</v>
      </c>
      <c r="B525" s="77" t="s">
        <v>983</v>
      </c>
      <c r="C525" s="40" t="s">
        <v>984</v>
      </c>
      <c r="D525" s="39">
        <v>32.4690668</v>
      </c>
      <c r="E525" s="55" t="s">
        <v>34</v>
      </c>
      <c r="F525" s="40">
        <v>33.747845140000003</v>
      </c>
      <c r="G525" s="39">
        <v>-1.2787783400000006</v>
      </c>
      <c r="H525" s="40">
        <f t="shared" ref="H525:H527" si="400">I525+J525+K525+L525</f>
        <v>-1.2787783400000001</v>
      </c>
      <c r="I525" s="40">
        <v>0</v>
      </c>
      <c r="J525" s="40">
        <v>0</v>
      </c>
      <c r="K525" s="40">
        <v>-1.0656486166666668</v>
      </c>
      <c r="L525" s="40">
        <v>-0.21312972333333335</v>
      </c>
      <c r="M525" s="40">
        <f t="shared" ref="M525:M527" si="401">N525+O525+P525+Q525</f>
        <v>-1.2787783400000001</v>
      </c>
      <c r="N525" s="40">
        <v>0</v>
      </c>
      <c r="O525" s="40">
        <v>0</v>
      </c>
      <c r="P525" s="40">
        <v>-1.0656486199999999</v>
      </c>
      <c r="Q525" s="40">
        <v>-0.21312972000000019</v>
      </c>
      <c r="R525" s="40">
        <f t="shared" ref="R525:R527" si="402">G525-M525</f>
        <v>0</v>
      </c>
      <c r="S525" s="40">
        <f t="shared" ref="S525:S527" si="403">M525-H525</f>
        <v>0</v>
      </c>
      <c r="T525" s="21">
        <f t="shared" si="397"/>
        <v>0</v>
      </c>
      <c r="U525" s="40">
        <f t="shared" ref="U525:U527" si="404">N525-I525</f>
        <v>0</v>
      </c>
      <c r="V525" s="21">
        <v>0</v>
      </c>
      <c r="W525" s="40">
        <f t="shared" ref="W525:W527" si="405">O525-J525</f>
        <v>0</v>
      </c>
      <c r="X525" s="21">
        <v>0</v>
      </c>
      <c r="Y525" s="40">
        <f t="shared" ref="Y525:Y527" si="406">P525-K525</f>
        <v>-3.3333331650453601E-9</v>
      </c>
      <c r="Z525" s="21">
        <f t="shared" si="398"/>
        <v>3.1279852597866429E-9</v>
      </c>
      <c r="AA525" s="40">
        <f t="shared" ref="AA525:AA527" si="407">Q525-L525</f>
        <v>3.3333331650453601E-9</v>
      </c>
      <c r="AB525" s="21">
        <f t="shared" si="399"/>
        <v>-1.5639926298933213E-8</v>
      </c>
      <c r="AC525" s="22" t="s">
        <v>34</v>
      </c>
      <c r="AK525" s="52"/>
      <c r="AL525" s="52"/>
    </row>
    <row r="526" spans="1:38" x14ac:dyDescent="0.25">
      <c r="A526" s="53" t="s">
        <v>982</v>
      </c>
      <c r="B526" s="77" t="s">
        <v>985</v>
      </c>
      <c r="C526" s="40" t="s">
        <v>986</v>
      </c>
      <c r="D526" s="39">
        <v>844.72881571599999</v>
      </c>
      <c r="E526" s="55" t="s">
        <v>34</v>
      </c>
      <c r="F526" s="40">
        <v>0</v>
      </c>
      <c r="G526" s="39">
        <v>844.72881571599999</v>
      </c>
      <c r="H526" s="40">
        <f t="shared" si="400"/>
        <v>30.126733043999998</v>
      </c>
      <c r="I526" s="40">
        <v>0</v>
      </c>
      <c r="J526" s="40">
        <v>0</v>
      </c>
      <c r="K526" s="40">
        <v>25.105610869999996</v>
      </c>
      <c r="L526" s="40">
        <v>5.021122174000002</v>
      </c>
      <c r="M526" s="40">
        <f t="shared" si="401"/>
        <v>11.357976320000001</v>
      </c>
      <c r="N526" s="40">
        <v>0</v>
      </c>
      <c r="O526" s="40">
        <v>0</v>
      </c>
      <c r="P526" s="40">
        <v>9.4649802699999999</v>
      </c>
      <c r="Q526" s="40">
        <v>1.8929960500000007</v>
      </c>
      <c r="R526" s="40">
        <f t="shared" si="402"/>
        <v>833.37083939599995</v>
      </c>
      <c r="S526" s="40">
        <f t="shared" si="403"/>
        <v>-18.768756723999999</v>
      </c>
      <c r="T526" s="21">
        <f t="shared" si="397"/>
        <v>-0.62299342901164523</v>
      </c>
      <c r="U526" s="40">
        <f t="shared" si="404"/>
        <v>0</v>
      </c>
      <c r="V526" s="21">
        <v>0</v>
      </c>
      <c r="W526" s="40">
        <f t="shared" si="405"/>
        <v>0</v>
      </c>
      <c r="X526" s="21">
        <v>0</v>
      </c>
      <c r="Y526" s="40">
        <f t="shared" si="406"/>
        <v>-15.640630599999996</v>
      </c>
      <c r="Z526" s="21">
        <f t="shared" si="398"/>
        <v>-0.62299342887887266</v>
      </c>
      <c r="AA526" s="40">
        <f t="shared" si="407"/>
        <v>-3.1281261240000013</v>
      </c>
      <c r="AB526" s="21">
        <f t="shared" si="399"/>
        <v>-0.62299342967550742</v>
      </c>
      <c r="AC526" s="22" t="s">
        <v>34</v>
      </c>
      <c r="AK526" s="52"/>
      <c r="AL526" s="52"/>
    </row>
    <row r="527" spans="1:38" ht="31.5" x14ac:dyDescent="0.25">
      <c r="A527" s="53" t="s">
        <v>982</v>
      </c>
      <c r="B527" s="77" t="s">
        <v>987</v>
      </c>
      <c r="C527" s="40" t="s">
        <v>988</v>
      </c>
      <c r="D527" s="39">
        <v>112.34870462199999</v>
      </c>
      <c r="E527" s="55" t="s">
        <v>34</v>
      </c>
      <c r="F527" s="40">
        <v>31.935247520000001</v>
      </c>
      <c r="G527" s="39">
        <v>80.413457101999981</v>
      </c>
      <c r="H527" s="40">
        <f t="shared" si="400"/>
        <v>69.680867059999997</v>
      </c>
      <c r="I527" s="40">
        <v>0</v>
      </c>
      <c r="J527" s="40">
        <v>0</v>
      </c>
      <c r="K527" s="40">
        <v>58.153751935000017</v>
      </c>
      <c r="L527" s="40">
        <v>11.52711512499998</v>
      </c>
      <c r="M527" s="40">
        <f t="shared" si="401"/>
        <v>38.793772330000003</v>
      </c>
      <c r="N527" s="40">
        <v>0</v>
      </c>
      <c r="O527" s="40">
        <v>0</v>
      </c>
      <c r="P527" s="40">
        <v>32.663334339999999</v>
      </c>
      <c r="Q527" s="40">
        <v>6.1304379900000043</v>
      </c>
      <c r="R527" s="40">
        <f t="shared" si="402"/>
        <v>41.619684771999978</v>
      </c>
      <c r="S527" s="40">
        <f t="shared" si="403"/>
        <v>-30.887094729999994</v>
      </c>
      <c r="T527" s="21">
        <f t="shared" si="397"/>
        <v>-0.44326507452044317</v>
      </c>
      <c r="U527" s="40">
        <f t="shared" si="404"/>
        <v>0</v>
      </c>
      <c r="V527" s="21">
        <v>0</v>
      </c>
      <c r="W527" s="40">
        <f t="shared" si="405"/>
        <v>0</v>
      </c>
      <c r="X527" s="21">
        <v>0</v>
      </c>
      <c r="Y527" s="40">
        <f t="shared" si="406"/>
        <v>-25.490417595000018</v>
      </c>
      <c r="Z527" s="21">
        <f t="shared" si="398"/>
        <v>-0.43832799685033791</v>
      </c>
      <c r="AA527" s="40">
        <f t="shared" si="407"/>
        <v>-5.396677134999976</v>
      </c>
      <c r="AB527" s="21">
        <f t="shared" si="399"/>
        <v>-0.46817239842566294</v>
      </c>
      <c r="AC527" s="22" t="s">
        <v>34</v>
      </c>
      <c r="AK527" s="52"/>
      <c r="AL527" s="52"/>
    </row>
    <row r="528" spans="1:38" ht="31.5" x14ac:dyDescent="0.25">
      <c r="A528" s="12" t="s">
        <v>989</v>
      </c>
      <c r="B528" s="9" t="s">
        <v>126</v>
      </c>
      <c r="C528" s="13" t="s">
        <v>33</v>
      </c>
      <c r="D528" s="38">
        <f>D529+D537+D538+D539</f>
        <v>3289.1113410618</v>
      </c>
      <c r="E528" s="24" t="s">
        <v>34</v>
      </c>
      <c r="F528" s="28">
        <f t="shared" ref="F528" si="408">F529+F537+F538+F539</f>
        <v>198.59825634999999</v>
      </c>
      <c r="G528" s="38">
        <f>G529+G537+G538+G539</f>
        <v>3090.5130847118003</v>
      </c>
      <c r="H528" s="28">
        <f t="shared" ref="H528:AA528" si="409">H529+H537+H538+H539</f>
        <v>1046.1788299935999</v>
      </c>
      <c r="I528" s="28">
        <f t="shared" si="409"/>
        <v>0</v>
      </c>
      <c r="J528" s="28">
        <f t="shared" si="409"/>
        <v>0</v>
      </c>
      <c r="K528" s="28">
        <f t="shared" si="409"/>
        <v>244.90754369633333</v>
      </c>
      <c r="L528" s="28">
        <f t="shared" si="409"/>
        <v>801.27128629726667</v>
      </c>
      <c r="M528" s="28">
        <f t="shared" si="409"/>
        <v>538.84436539000001</v>
      </c>
      <c r="N528" s="28">
        <f t="shared" si="409"/>
        <v>0</v>
      </c>
      <c r="O528" s="28">
        <f t="shared" si="409"/>
        <v>0</v>
      </c>
      <c r="P528" s="28">
        <f t="shared" si="409"/>
        <v>178.98125254999999</v>
      </c>
      <c r="Q528" s="28">
        <f t="shared" si="409"/>
        <v>359.86311284000004</v>
      </c>
      <c r="R528" s="28">
        <f t="shared" si="409"/>
        <v>2638.0250368217999</v>
      </c>
      <c r="S528" s="28">
        <f t="shared" si="409"/>
        <v>-593.69078210359999</v>
      </c>
      <c r="T528" s="15">
        <f t="shared" si="397"/>
        <v>-0.56748498926061419</v>
      </c>
      <c r="U528" s="28">
        <f t="shared" si="409"/>
        <v>0</v>
      </c>
      <c r="V528" s="15">
        <v>0</v>
      </c>
      <c r="W528" s="28">
        <f t="shared" si="409"/>
        <v>0</v>
      </c>
      <c r="X528" s="15">
        <v>0</v>
      </c>
      <c r="Y528" s="28">
        <f t="shared" si="409"/>
        <v>-66.294207816333341</v>
      </c>
      <c r="Z528" s="15">
        <f t="shared" si="398"/>
        <v>-0.27069075462425568</v>
      </c>
      <c r="AA528" s="28">
        <f t="shared" si="409"/>
        <v>-527.39657428726662</v>
      </c>
      <c r="AB528" s="15">
        <f t="shared" si="399"/>
        <v>-0.65819976742758979</v>
      </c>
      <c r="AC528" s="22" t="s">
        <v>34</v>
      </c>
      <c r="AK528" s="52"/>
      <c r="AL528" s="52"/>
    </row>
    <row r="529" spans="1:38" ht="47.25" x14ac:dyDescent="0.25">
      <c r="A529" s="12" t="s">
        <v>990</v>
      </c>
      <c r="B529" s="9" t="s">
        <v>128</v>
      </c>
      <c r="C529" s="13" t="s">
        <v>33</v>
      </c>
      <c r="D529" s="38">
        <f>SUM(D530:D536)</f>
        <v>2699.802099684</v>
      </c>
      <c r="E529" s="38" t="s">
        <v>34</v>
      </c>
      <c r="F529" s="38">
        <f t="shared" ref="F529:AA529" si="410">SUM(F530:F536)</f>
        <v>22.068920469999998</v>
      </c>
      <c r="G529" s="38">
        <f t="shared" si="410"/>
        <v>2677.7331792140003</v>
      </c>
      <c r="H529" s="38">
        <f t="shared" si="410"/>
        <v>902.99179136599992</v>
      </c>
      <c r="I529" s="38">
        <f t="shared" si="410"/>
        <v>0</v>
      </c>
      <c r="J529" s="38">
        <f t="shared" si="410"/>
        <v>0</v>
      </c>
      <c r="K529" s="38">
        <f t="shared" si="410"/>
        <v>125.08270663333333</v>
      </c>
      <c r="L529" s="38">
        <f t="shared" si="410"/>
        <v>777.90908473266666</v>
      </c>
      <c r="M529" s="38">
        <f t="shared" si="410"/>
        <v>452.29247979999997</v>
      </c>
      <c r="N529" s="38">
        <f t="shared" si="410"/>
        <v>0</v>
      </c>
      <c r="O529" s="38">
        <f t="shared" si="410"/>
        <v>0</v>
      </c>
      <c r="P529" s="38">
        <f t="shared" si="410"/>
        <v>106.27057994</v>
      </c>
      <c r="Q529" s="38">
        <f t="shared" si="410"/>
        <v>346.02189986000002</v>
      </c>
      <c r="R529" s="38">
        <f t="shared" si="410"/>
        <v>2311.355516914</v>
      </c>
      <c r="S529" s="38">
        <f t="shared" si="410"/>
        <v>-536.61412906600003</v>
      </c>
      <c r="T529" s="15">
        <f>S529/H529</f>
        <v>-0.5942624663888002</v>
      </c>
      <c r="U529" s="38">
        <f t="shared" si="410"/>
        <v>0</v>
      </c>
      <c r="V529" s="15">
        <v>0</v>
      </c>
      <c r="W529" s="38">
        <f t="shared" si="410"/>
        <v>0</v>
      </c>
      <c r="X529" s="15">
        <v>0</v>
      </c>
      <c r="Y529" s="38">
        <f t="shared" si="410"/>
        <v>-18.81212669333334</v>
      </c>
      <c r="Z529" s="15">
        <f>Y529/K529</f>
        <v>-0.15039750257786708</v>
      </c>
      <c r="AA529" s="38">
        <f t="shared" si="410"/>
        <v>-517.80200237266661</v>
      </c>
      <c r="AB529" s="15">
        <f>AA529/L529</f>
        <v>-0.66563305730079303</v>
      </c>
      <c r="AC529" s="22" t="s">
        <v>34</v>
      </c>
      <c r="AK529" s="52"/>
      <c r="AL529" s="52"/>
    </row>
    <row r="530" spans="1:38" x14ac:dyDescent="0.25">
      <c r="A530" s="53" t="s">
        <v>990</v>
      </c>
      <c r="B530" s="77" t="s">
        <v>991</v>
      </c>
      <c r="C530" s="54" t="s">
        <v>992</v>
      </c>
      <c r="D530" s="39">
        <v>98.525195399999987</v>
      </c>
      <c r="E530" s="55" t="s">
        <v>34</v>
      </c>
      <c r="F530" s="40">
        <v>0</v>
      </c>
      <c r="G530" s="39">
        <v>98.525195399999987</v>
      </c>
      <c r="H530" s="40">
        <f t="shared" ref="H530:H536" si="411">I530+J530+K530+L530</f>
        <v>98.525195400000001</v>
      </c>
      <c r="I530" s="40">
        <v>0</v>
      </c>
      <c r="J530" s="40">
        <v>0</v>
      </c>
      <c r="K530" s="40">
        <v>82.4</v>
      </c>
      <c r="L530" s="40">
        <v>16.125195399999996</v>
      </c>
      <c r="M530" s="40">
        <f t="shared" ref="M530:M536" si="412">N530+O530+P530+Q530</f>
        <v>96.834908280000008</v>
      </c>
      <c r="N530" s="40">
        <v>0</v>
      </c>
      <c r="O530" s="40">
        <v>0</v>
      </c>
      <c r="P530" s="40">
        <v>81.099761319999999</v>
      </c>
      <c r="Q530" s="40">
        <v>15.735146960000009</v>
      </c>
      <c r="R530" s="40">
        <f t="shared" ref="R530:R536" si="413">G530-M530</f>
        <v>1.6902871199999794</v>
      </c>
      <c r="S530" s="40">
        <f t="shared" ref="S530:S536" si="414">M530-H530</f>
        <v>-1.6902871199999936</v>
      </c>
      <c r="T530" s="21">
        <f t="shared" ref="T530:T536" si="415">S530/H530</f>
        <v>-1.7155887010806108E-2</v>
      </c>
      <c r="U530" s="40">
        <f t="shared" ref="U530:U536" si="416">N530-I530</f>
        <v>0</v>
      </c>
      <c r="V530" s="21">
        <v>0</v>
      </c>
      <c r="W530" s="40">
        <f t="shared" ref="W530:W536" si="417">O530-J530</f>
        <v>0</v>
      </c>
      <c r="X530" s="21">
        <v>0</v>
      </c>
      <c r="Y530" s="40">
        <f t="shared" ref="Y530:Y536" si="418">P530-K530</f>
        <v>-1.3002386800000068</v>
      </c>
      <c r="Z530" s="21">
        <f t="shared" ref="Z530:Z536" si="419">Y530/K530</f>
        <v>-1.5779595631068042E-2</v>
      </c>
      <c r="AA530" s="40">
        <f t="shared" ref="AA530:AA536" si="420">Q530-L530</f>
        <v>-0.39004843999998684</v>
      </c>
      <c r="AB530" s="21">
        <f t="shared" ref="AB530:AB536" si="421">AA530/L530</f>
        <v>-2.418875742739756E-2</v>
      </c>
      <c r="AC530" s="22" t="s">
        <v>34</v>
      </c>
      <c r="AK530" s="52"/>
      <c r="AL530" s="52"/>
    </row>
    <row r="531" spans="1:38" ht="63" x14ac:dyDescent="0.25">
      <c r="A531" s="53" t="s">
        <v>990</v>
      </c>
      <c r="B531" s="77" t="s">
        <v>993</v>
      </c>
      <c r="C531" s="54" t="s">
        <v>994</v>
      </c>
      <c r="D531" s="39">
        <v>27.239858399999999</v>
      </c>
      <c r="E531" s="55" t="s">
        <v>34</v>
      </c>
      <c r="F531" s="40">
        <v>2.3860584</v>
      </c>
      <c r="G531" s="39">
        <v>24.8538</v>
      </c>
      <c r="H531" s="40">
        <f t="shared" si="411"/>
        <v>23.853800000000003</v>
      </c>
      <c r="I531" s="40">
        <v>0</v>
      </c>
      <c r="J531" s="40">
        <v>0</v>
      </c>
      <c r="K531" s="40">
        <v>19.94166666666667</v>
      </c>
      <c r="L531" s="40">
        <v>3.9121333333333332</v>
      </c>
      <c r="M531" s="40">
        <f t="shared" si="412"/>
        <v>0</v>
      </c>
      <c r="N531" s="40">
        <v>0</v>
      </c>
      <c r="O531" s="40">
        <v>0</v>
      </c>
      <c r="P531" s="40">
        <v>0</v>
      </c>
      <c r="Q531" s="40">
        <v>0</v>
      </c>
      <c r="R531" s="40">
        <f t="shared" si="413"/>
        <v>24.8538</v>
      </c>
      <c r="S531" s="40">
        <f t="shared" si="414"/>
        <v>-23.853800000000003</v>
      </c>
      <c r="T531" s="21">
        <f t="shared" si="415"/>
        <v>-1</v>
      </c>
      <c r="U531" s="40">
        <f t="shared" si="416"/>
        <v>0</v>
      </c>
      <c r="V531" s="21">
        <v>0</v>
      </c>
      <c r="W531" s="40">
        <f t="shared" si="417"/>
        <v>0</v>
      </c>
      <c r="X531" s="21">
        <v>0</v>
      </c>
      <c r="Y531" s="40">
        <f t="shared" si="418"/>
        <v>-19.94166666666667</v>
      </c>
      <c r="Z531" s="21">
        <f t="shared" si="419"/>
        <v>-1</v>
      </c>
      <c r="AA531" s="40">
        <f t="shared" si="420"/>
        <v>-3.9121333333333332</v>
      </c>
      <c r="AB531" s="21">
        <f t="shared" si="421"/>
        <v>-1</v>
      </c>
      <c r="AC531" s="22" t="s">
        <v>34</v>
      </c>
      <c r="AK531" s="52"/>
      <c r="AL531" s="52"/>
    </row>
    <row r="532" spans="1:38" ht="63" x14ac:dyDescent="0.25">
      <c r="A532" s="53" t="s">
        <v>990</v>
      </c>
      <c r="B532" s="77" t="s">
        <v>995</v>
      </c>
      <c r="C532" s="54" t="s">
        <v>996</v>
      </c>
      <c r="D532" s="39">
        <v>172.91879999999998</v>
      </c>
      <c r="E532" s="55" t="s">
        <v>34</v>
      </c>
      <c r="F532" s="40">
        <v>0</v>
      </c>
      <c r="G532" s="39">
        <v>172.91879999999998</v>
      </c>
      <c r="H532" s="40">
        <f t="shared" si="411"/>
        <v>7.2</v>
      </c>
      <c r="I532" s="40">
        <v>0</v>
      </c>
      <c r="J532" s="40">
        <v>0</v>
      </c>
      <c r="K532" s="40">
        <v>0</v>
      </c>
      <c r="L532" s="40">
        <v>7.2</v>
      </c>
      <c r="M532" s="40">
        <f t="shared" si="412"/>
        <v>92.994891199999984</v>
      </c>
      <c r="N532" s="40">
        <v>0</v>
      </c>
      <c r="O532" s="40">
        <v>0</v>
      </c>
      <c r="P532" s="40">
        <v>0</v>
      </c>
      <c r="Q532" s="40">
        <v>92.994891199999984</v>
      </c>
      <c r="R532" s="40">
        <f t="shared" si="413"/>
        <v>79.923908799999992</v>
      </c>
      <c r="S532" s="40">
        <f t="shared" si="414"/>
        <v>85.794891199999981</v>
      </c>
      <c r="T532" s="21">
        <f t="shared" si="415"/>
        <v>11.915957111111108</v>
      </c>
      <c r="U532" s="40">
        <f t="shared" si="416"/>
        <v>0</v>
      </c>
      <c r="V532" s="21">
        <v>0</v>
      </c>
      <c r="W532" s="40">
        <f t="shared" si="417"/>
        <v>0</v>
      </c>
      <c r="X532" s="21">
        <v>0</v>
      </c>
      <c r="Y532" s="40">
        <f t="shared" si="418"/>
        <v>0</v>
      </c>
      <c r="Z532" s="21">
        <v>0</v>
      </c>
      <c r="AA532" s="40">
        <f t="shared" si="420"/>
        <v>85.794891199999981</v>
      </c>
      <c r="AB532" s="21">
        <f t="shared" si="421"/>
        <v>11.915957111111108</v>
      </c>
      <c r="AC532" s="22" t="s">
        <v>997</v>
      </c>
      <c r="AK532" s="52"/>
      <c r="AL532" s="52"/>
    </row>
    <row r="533" spans="1:38" ht="47.25" x14ac:dyDescent="0.25">
      <c r="A533" s="53" t="s">
        <v>990</v>
      </c>
      <c r="B533" s="77" t="s">
        <v>998</v>
      </c>
      <c r="C533" s="54" t="s">
        <v>999</v>
      </c>
      <c r="D533" s="39">
        <v>1407.8688000000002</v>
      </c>
      <c r="E533" s="55" t="s">
        <v>34</v>
      </c>
      <c r="F533" s="40">
        <v>0</v>
      </c>
      <c r="G533" s="39">
        <v>1407.8688000000002</v>
      </c>
      <c r="H533" s="40">
        <f t="shared" si="411"/>
        <v>528</v>
      </c>
      <c r="I533" s="40">
        <v>0</v>
      </c>
      <c r="J533" s="40">
        <v>0</v>
      </c>
      <c r="K533" s="40">
        <v>0</v>
      </c>
      <c r="L533" s="40">
        <v>528</v>
      </c>
      <c r="M533" s="40">
        <f t="shared" si="412"/>
        <v>28.420560000000002</v>
      </c>
      <c r="N533" s="40">
        <v>0</v>
      </c>
      <c r="O533" s="40">
        <v>0</v>
      </c>
      <c r="P533" s="40">
        <v>0</v>
      </c>
      <c r="Q533" s="40">
        <v>28.420560000000002</v>
      </c>
      <c r="R533" s="40">
        <f t="shared" si="413"/>
        <v>1379.4482400000002</v>
      </c>
      <c r="S533" s="40">
        <f t="shared" si="414"/>
        <v>-499.57943999999998</v>
      </c>
      <c r="T533" s="21">
        <f t="shared" si="415"/>
        <v>-0.94617318181818177</v>
      </c>
      <c r="U533" s="40">
        <f t="shared" si="416"/>
        <v>0</v>
      </c>
      <c r="V533" s="21">
        <v>0</v>
      </c>
      <c r="W533" s="40">
        <f t="shared" si="417"/>
        <v>0</v>
      </c>
      <c r="X533" s="21">
        <v>0</v>
      </c>
      <c r="Y533" s="40">
        <f t="shared" si="418"/>
        <v>0</v>
      </c>
      <c r="Z533" s="21">
        <v>0</v>
      </c>
      <c r="AA533" s="40">
        <f t="shared" si="420"/>
        <v>-499.57943999999998</v>
      </c>
      <c r="AB533" s="21">
        <f t="shared" si="421"/>
        <v>-0.94617318181818177</v>
      </c>
      <c r="AC533" s="22" t="s">
        <v>34</v>
      </c>
      <c r="AK533" s="52"/>
      <c r="AL533" s="52"/>
    </row>
    <row r="534" spans="1:38" ht="47.25" x14ac:dyDescent="0.25">
      <c r="A534" s="53" t="s">
        <v>990</v>
      </c>
      <c r="B534" s="77" t="s">
        <v>1000</v>
      </c>
      <c r="C534" s="54" t="s">
        <v>1001</v>
      </c>
      <c r="D534" s="39" t="s">
        <v>34</v>
      </c>
      <c r="E534" s="55" t="s">
        <v>34</v>
      </c>
      <c r="F534" s="40" t="s">
        <v>34</v>
      </c>
      <c r="G534" s="39" t="s">
        <v>34</v>
      </c>
      <c r="H534" s="40" t="s">
        <v>34</v>
      </c>
      <c r="I534" s="40" t="s">
        <v>34</v>
      </c>
      <c r="J534" s="40" t="s">
        <v>34</v>
      </c>
      <c r="K534" s="40" t="s">
        <v>34</v>
      </c>
      <c r="L534" s="40" t="s">
        <v>34</v>
      </c>
      <c r="M534" s="40">
        <f t="shared" si="412"/>
        <v>85.914817499999998</v>
      </c>
      <c r="N534" s="40">
        <v>0</v>
      </c>
      <c r="O534" s="40">
        <v>0</v>
      </c>
      <c r="P534" s="40">
        <v>0</v>
      </c>
      <c r="Q534" s="40">
        <v>85.914817499999998</v>
      </c>
      <c r="R534" s="40" t="s">
        <v>34</v>
      </c>
      <c r="S534" s="40" t="s">
        <v>34</v>
      </c>
      <c r="T534" s="21" t="s">
        <v>34</v>
      </c>
      <c r="U534" s="40" t="s">
        <v>34</v>
      </c>
      <c r="V534" s="21" t="s">
        <v>34</v>
      </c>
      <c r="W534" s="40" t="s">
        <v>34</v>
      </c>
      <c r="X534" s="21" t="s">
        <v>34</v>
      </c>
      <c r="Y534" s="40" t="s">
        <v>34</v>
      </c>
      <c r="Z534" s="21" t="s">
        <v>34</v>
      </c>
      <c r="AA534" s="40" t="s">
        <v>34</v>
      </c>
      <c r="AB534" s="21" t="s">
        <v>34</v>
      </c>
      <c r="AC534" s="22" t="s">
        <v>1002</v>
      </c>
      <c r="AK534" s="52"/>
      <c r="AL534" s="52"/>
    </row>
    <row r="535" spans="1:38" ht="78.75" x14ac:dyDescent="0.25">
      <c r="A535" s="53" t="s">
        <v>990</v>
      </c>
      <c r="B535" s="77" t="s">
        <v>1003</v>
      </c>
      <c r="C535" s="54" t="s">
        <v>1004</v>
      </c>
      <c r="D535" s="39">
        <v>916.61520000000007</v>
      </c>
      <c r="E535" s="55" t="s">
        <v>34</v>
      </c>
      <c r="F535" s="40">
        <v>0</v>
      </c>
      <c r="G535" s="39">
        <v>916.61520000000007</v>
      </c>
      <c r="H535" s="40">
        <f t="shared" si="411"/>
        <v>218.16</v>
      </c>
      <c r="I535" s="40">
        <v>0</v>
      </c>
      <c r="J535" s="40">
        <v>0</v>
      </c>
      <c r="K535" s="40">
        <v>0</v>
      </c>
      <c r="L535" s="40">
        <v>218.16</v>
      </c>
      <c r="M535" s="40">
        <f t="shared" si="412"/>
        <v>118.15715223000001</v>
      </c>
      <c r="N535" s="40">
        <v>0</v>
      </c>
      <c r="O535" s="40">
        <v>0</v>
      </c>
      <c r="P535" s="40">
        <v>0</v>
      </c>
      <c r="Q535" s="40">
        <v>118.15715223000001</v>
      </c>
      <c r="R535" s="40">
        <f t="shared" si="413"/>
        <v>798.45804777000012</v>
      </c>
      <c r="S535" s="40">
        <f t="shared" si="414"/>
        <v>-100.00284776999999</v>
      </c>
      <c r="T535" s="21">
        <f t="shared" si="415"/>
        <v>-0.45839222483498343</v>
      </c>
      <c r="U535" s="40">
        <f t="shared" si="416"/>
        <v>0</v>
      </c>
      <c r="V535" s="21">
        <v>0</v>
      </c>
      <c r="W535" s="40">
        <f t="shared" si="417"/>
        <v>0</v>
      </c>
      <c r="X535" s="21">
        <v>0</v>
      </c>
      <c r="Y535" s="40">
        <f t="shared" si="418"/>
        <v>0</v>
      </c>
      <c r="Z535" s="21">
        <v>0</v>
      </c>
      <c r="AA535" s="40">
        <f t="shared" si="420"/>
        <v>-100.00284776999999</v>
      </c>
      <c r="AB535" s="21">
        <f t="shared" si="421"/>
        <v>-0.45839222483498343</v>
      </c>
      <c r="AC535" s="22" t="s">
        <v>34</v>
      </c>
      <c r="AK535" s="52"/>
      <c r="AL535" s="52"/>
    </row>
    <row r="536" spans="1:38" ht="47.25" x14ac:dyDescent="0.25">
      <c r="A536" s="53" t="s">
        <v>990</v>
      </c>
      <c r="B536" s="77" t="s">
        <v>1005</v>
      </c>
      <c r="C536" s="54" t="s">
        <v>1006</v>
      </c>
      <c r="D536" s="39">
        <v>76.634245883999995</v>
      </c>
      <c r="E536" s="55" t="s">
        <v>34</v>
      </c>
      <c r="F536" s="40">
        <v>19.682862069999999</v>
      </c>
      <c r="G536" s="39">
        <v>56.951383813999996</v>
      </c>
      <c r="H536" s="40">
        <f t="shared" si="411"/>
        <v>27.252795966000001</v>
      </c>
      <c r="I536" s="40">
        <v>0</v>
      </c>
      <c r="J536" s="40">
        <v>0</v>
      </c>
      <c r="K536" s="40">
        <v>22.741039966666666</v>
      </c>
      <c r="L536" s="40">
        <v>4.5117559993333352</v>
      </c>
      <c r="M536" s="40">
        <f t="shared" si="412"/>
        <v>29.970150590000003</v>
      </c>
      <c r="N536" s="40">
        <v>0</v>
      </c>
      <c r="O536" s="40">
        <v>0</v>
      </c>
      <c r="P536" s="40">
        <v>25.170818620000002</v>
      </c>
      <c r="Q536" s="40">
        <v>4.7993319700000008</v>
      </c>
      <c r="R536" s="40">
        <f t="shared" si="413"/>
        <v>26.981233223999993</v>
      </c>
      <c r="S536" s="40">
        <f t="shared" si="414"/>
        <v>2.7173546240000022</v>
      </c>
      <c r="T536" s="21">
        <f t="shared" si="415"/>
        <v>9.9709205154220326E-2</v>
      </c>
      <c r="U536" s="40">
        <f t="shared" si="416"/>
        <v>0</v>
      </c>
      <c r="V536" s="21">
        <v>0</v>
      </c>
      <c r="W536" s="40">
        <f t="shared" si="417"/>
        <v>0</v>
      </c>
      <c r="X536" s="21">
        <v>0</v>
      </c>
      <c r="Y536" s="40">
        <f t="shared" si="418"/>
        <v>2.4297786533333365</v>
      </c>
      <c r="Z536" s="21">
        <f t="shared" si="419"/>
        <v>0.10684553815018374</v>
      </c>
      <c r="AA536" s="40">
        <f t="shared" si="420"/>
        <v>0.28757597066666563</v>
      </c>
      <c r="AB536" s="21">
        <f t="shared" si="421"/>
        <v>6.3739256003462585E-2</v>
      </c>
      <c r="AC536" s="22" t="s">
        <v>1007</v>
      </c>
      <c r="AK536" s="52"/>
      <c r="AL536" s="52"/>
    </row>
    <row r="537" spans="1:38" ht="31.5" x14ac:dyDescent="0.25">
      <c r="A537" s="12" t="s">
        <v>1008</v>
      </c>
      <c r="B537" s="9" t="s">
        <v>154</v>
      </c>
      <c r="C537" s="13" t="s">
        <v>33</v>
      </c>
      <c r="D537" s="38">
        <v>0</v>
      </c>
      <c r="E537" s="24" t="s">
        <v>34</v>
      </c>
      <c r="F537" s="28">
        <v>0</v>
      </c>
      <c r="G537" s="38">
        <v>0</v>
      </c>
      <c r="H537" s="28">
        <v>0</v>
      </c>
      <c r="I537" s="28">
        <v>0</v>
      </c>
      <c r="J537" s="28">
        <v>0</v>
      </c>
      <c r="K537" s="28">
        <v>0</v>
      </c>
      <c r="L537" s="28">
        <v>0</v>
      </c>
      <c r="M537" s="28">
        <v>0</v>
      </c>
      <c r="N537" s="28">
        <v>0</v>
      </c>
      <c r="O537" s="28">
        <v>0</v>
      </c>
      <c r="P537" s="28">
        <v>0</v>
      </c>
      <c r="Q537" s="28">
        <v>0</v>
      </c>
      <c r="R537" s="28">
        <v>0</v>
      </c>
      <c r="S537" s="28">
        <v>0</v>
      </c>
      <c r="T537" s="15">
        <v>0</v>
      </c>
      <c r="U537" s="28">
        <v>0</v>
      </c>
      <c r="V537" s="15">
        <v>0</v>
      </c>
      <c r="W537" s="28">
        <v>0</v>
      </c>
      <c r="X537" s="15">
        <v>0</v>
      </c>
      <c r="Y537" s="28">
        <v>0</v>
      </c>
      <c r="Z537" s="15">
        <v>0</v>
      </c>
      <c r="AA537" s="28">
        <v>0</v>
      </c>
      <c r="AB537" s="15">
        <v>0</v>
      </c>
      <c r="AC537" s="22" t="s">
        <v>34</v>
      </c>
      <c r="AK537" s="52"/>
      <c r="AL537" s="52"/>
    </row>
    <row r="538" spans="1:38" ht="31.5" x14ac:dyDescent="0.25">
      <c r="A538" s="12" t="s">
        <v>1009</v>
      </c>
      <c r="B538" s="9" t="s">
        <v>156</v>
      </c>
      <c r="C538" s="13" t="s">
        <v>33</v>
      </c>
      <c r="D538" s="38">
        <v>0</v>
      </c>
      <c r="E538" s="24" t="s">
        <v>34</v>
      </c>
      <c r="F538" s="28">
        <v>0</v>
      </c>
      <c r="G538" s="38">
        <v>0</v>
      </c>
      <c r="H538" s="28">
        <v>0</v>
      </c>
      <c r="I538" s="28">
        <v>0</v>
      </c>
      <c r="J538" s="28">
        <v>0</v>
      </c>
      <c r="K538" s="28">
        <v>0</v>
      </c>
      <c r="L538" s="28">
        <v>0</v>
      </c>
      <c r="M538" s="28">
        <v>0</v>
      </c>
      <c r="N538" s="28">
        <v>0</v>
      </c>
      <c r="O538" s="28">
        <v>0</v>
      </c>
      <c r="P538" s="28">
        <v>0</v>
      </c>
      <c r="Q538" s="28">
        <v>0</v>
      </c>
      <c r="R538" s="28">
        <v>0</v>
      </c>
      <c r="S538" s="28">
        <v>0</v>
      </c>
      <c r="T538" s="15">
        <v>0</v>
      </c>
      <c r="U538" s="28">
        <v>0</v>
      </c>
      <c r="V538" s="15">
        <v>0</v>
      </c>
      <c r="W538" s="28">
        <v>0</v>
      </c>
      <c r="X538" s="15">
        <v>0</v>
      </c>
      <c r="Y538" s="28">
        <v>0</v>
      </c>
      <c r="Z538" s="15">
        <v>0</v>
      </c>
      <c r="AA538" s="28">
        <v>0</v>
      </c>
      <c r="AB538" s="15">
        <v>0</v>
      </c>
      <c r="AC538" s="22" t="s">
        <v>34</v>
      </c>
      <c r="AK538" s="52"/>
      <c r="AL538" s="52"/>
    </row>
    <row r="539" spans="1:38" ht="47.25" x14ac:dyDescent="0.25">
      <c r="A539" s="12" t="s">
        <v>1010</v>
      </c>
      <c r="B539" s="9" t="s">
        <v>191</v>
      </c>
      <c r="C539" s="13" t="s">
        <v>33</v>
      </c>
      <c r="D539" s="38">
        <f>SUM(D540:D558)</f>
        <v>589.30924137779994</v>
      </c>
      <c r="E539" s="24" t="s">
        <v>34</v>
      </c>
      <c r="F539" s="28">
        <f t="shared" ref="F539" si="422">SUM(F540:F558)</f>
        <v>176.52933587999999</v>
      </c>
      <c r="G539" s="38">
        <f>SUM(G540:G558)</f>
        <v>412.77990549779997</v>
      </c>
      <c r="H539" s="28">
        <f t="shared" ref="H539:AA539" si="423">SUM(H540:H558)</f>
        <v>143.1870386276</v>
      </c>
      <c r="I539" s="28">
        <f t="shared" si="423"/>
        <v>0</v>
      </c>
      <c r="J539" s="28">
        <f t="shared" si="423"/>
        <v>0</v>
      </c>
      <c r="K539" s="28">
        <f t="shared" si="423"/>
        <v>119.82483706299999</v>
      </c>
      <c r="L539" s="28">
        <f t="shared" si="423"/>
        <v>23.362201564599989</v>
      </c>
      <c r="M539" s="28">
        <f t="shared" si="423"/>
        <v>86.551885590000012</v>
      </c>
      <c r="N539" s="28">
        <f t="shared" si="423"/>
        <v>0</v>
      </c>
      <c r="O539" s="28">
        <f t="shared" si="423"/>
        <v>0</v>
      </c>
      <c r="P539" s="28">
        <f t="shared" si="423"/>
        <v>72.710672609999989</v>
      </c>
      <c r="Q539" s="28">
        <f t="shared" si="423"/>
        <v>13.84121298</v>
      </c>
      <c r="R539" s="28">
        <f t="shared" si="423"/>
        <v>326.66951990779995</v>
      </c>
      <c r="S539" s="28">
        <f t="shared" si="423"/>
        <v>-57.076653037599996</v>
      </c>
      <c r="T539" s="15">
        <f t="shared" si="397"/>
        <v>-0.39861605899989744</v>
      </c>
      <c r="U539" s="28">
        <f t="shared" si="423"/>
        <v>0</v>
      </c>
      <c r="V539" s="15">
        <v>0</v>
      </c>
      <c r="W539" s="28">
        <f t="shared" si="423"/>
        <v>0</v>
      </c>
      <c r="X539" s="15">
        <v>0</v>
      </c>
      <c r="Y539" s="28">
        <f t="shared" si="423"/>
        <v>-47.482081123000007</v>
      </c>
      <c r="Z539" s="15">
        <f t="shared" si="398"/>
        <v>-0.39626243011735102</v>
      </c>
      <c r="AA539" s="28">
        <f t="shared" si="423"/>
        <v>-9.5945719145999924</v>
      </c>
      <c r="AB539" s="15">
        <f t="shared" si="399"/>
        <v>-0.41068783214071514</v>
      </c>
      <c r="AC539" s="22" t="s">
        <v>34</v>
      </c>
      <c r="AK539" s="52"/>
      <c r="AL539" s="52"/>
    </row>
    <row r="540" spans="1:38" ht="31.5" x14ac:dyDescent="0.25">
      <c r="A540" s="53" t="s">
        <v>1010</v>
      </c>
      <c r="B540" s="77" t="s">
        <v>1011</v>
      </c>
      <c r="C540" s="40" t="s">
        <v>1012</v>
      </c>
      <c r="D540" s="39">
        <v>64.950399030200003</v>
      </c>
      <c r="E540" s="55" t="s">
        <v>34</v>
      </c>
      <c r="F540" s="40">
        <v>34.15582259</v>
      </c>
      <c r="G540" s="39">
        <v>30.794576440200004</v>
      </c>
      <c r="H540" s="40">
        <f t="shared" ref="H540:H557" si="424">I540+J540+K540+L540</f>
        <v>1.3956767999999999</v>
      </c>
      <c r="I540" s="40">
        <v>0</v>
      </c>
      <c r="J540" s="40">
        <v>0</v>
      </c>
      <c r="K540" s="40">
        <v>1.1630640000000001</v>
      </c>
      <c r="L540" s="40">
        <v>0.23261279999999984</v>
      </c>
      <c r="M540" s="40">
        <f t="shared" ref="M540:M558" si="425">N540+O540+P540+Q540</f>
        <v>1.3956767999999999</v>
      </c>
      <c r="N540" s="40">
        <v>0</v>
      </c>
      <c r="O540" s="40">
        <v>0</v>
      </c>
      <c r="P540" s="40">
        <v>1.1630640000000001</v>
      </c>
      <c r="Q540" s="40">
        <v>0.23261279999999984</v>
      </c>
      <c r="R540" s="40">
        <f t="shared" ref="R540:R557" si="426">G540-M540</f>
        <v>29.398899640200003</v>
      </c>
      <c r="S540" s="40">
        <f t="shared" ref="S540:S557" si="427">M540-H540</f>
        <v>0</v>
      </c>
      <c r="T540" s="21">
        <f t="shared" si="397"/>
        <v>0</v>
      </c>
      <c r="U540" s="40">
        <f t="shared" ref="U540:U557" si="428">N540-I540</f>
        <v>0</v>
      </c>
      <c r="V540" s="21">
        <v>0</v>
      </c>
      <c r="W540" s="40">
        <f t="shared" ref="W540:W557" si="429">O540-J540</f>
        <v>0</v>
      </c>
      <c r="X540" s="21">
        <v>0</v>
      </c>
      <c r="Y540" s="40">
        <f t="shared" ref="Y540:Y557" si="430">P540-K540</f>
        <v>0</v>
      </c>
      <c r="Z540" s="21">
        <f t="shared" si="398"/>
        <v>0</v>
      </c>
      <c r="AA540" s="40">
        <f t="shared" ref="AA540:AA557" si="431">Q540-L540</f>
        <v>0</v>
      </c>
      <c r="AB540" s="21">
        <f t="shared" si="399"/>
        <v>0</v>
      </c>
      <c r="AC540" s="22" t="s">
        <v>34</v>
      </c>
      <c r="AK540" s="52"/>
      <c r="AL540" s="52"/>
    </row>
    <row r="541" spans="1:38" ht="31.5" x14ac:dyDescent="0.25">
      <c r="A541" s="53" t="s">
        <v>1010</v>
      </c>
      <c r="B541" s="77" t="s">
        <v>1013</v>
      </c>
      <c r="C541" s="40" t="s">
        <v>1014</v>
      </c>
      <c r="D541" s="39">
        <v>157.24565999999999</v>
      </c>
      <c r="E541" s="55" t="s">
        <v>34</v>
      </c>
      <c r="F541" s="40">
        <v>37.795819729999998</v>
      </c>
      <c r="G541" s="39">
        <v>119.44984026999998</v>
      </c>
      <c r="H541" s="40">
        <f t="shared" si="424"/>
        <v>0.57723720000000001</v>
      </c>
      <c r="I541" s="40">
        <v>0</v>
      </c>
      <c r="J541" s="40">
        <v>0</v>
      </c>
      <c r="K541" s="40">
        <v>0.48103100000000004</v>
      </c>
      <c r="L541" s="40">
        <v>9.6206199999999964E-2</v>
      </c>
      <c r="M541" s="40">
        <f t="shared" si="425"/>
        <v>0.57723720000000001</v>
      </c>
      <c r="N541" s="40">
        <v>0</v>
      </c>
      <c r="O541" s="40">
        <v>0</v>
      </c>
      <c r="P541" s="40">
        <v>0.48103099999999999</v>
      </c>
      <c r="Q541" s="40">
        <v>9.6206200000000019E-2</v>
      </c>
      <c r="R541" s="40">
        <f t="shared" si="426"/>
        <v>118.87260306999998</v>
      </c>
      <c r="S541" s="40">
        <f t="shared" si="427"/>
        <v>0</v>
      </c>
      <c r="T541" s="21">
        <f t="shared" si="397"/>
        <v>0</v>
      </c>
      <c r="U541" s="40">
        <f t="shared" si="428"/>
        <v>0</v>
      </c>
      <c r="V541" s="21">
        <v>0</v>
      </c>
      <c r="W541" s="40">
        <f t="shared" si="429"/>
        <v>0</v>
      </c>
      <c r="X541" s="21">
        <v>0</v>
      </c>
      <c r="Y541" s="40">
        <f t="shared" si="430"/>
        <v>0</v>
      </c>
      <c r="Z541" s="21">
        <f t="shared" si="398"/>
        <v>0</v>
      </c>
      <c r="AA541" s="40">
        <f t="shared" si="431"/>
        <v>0</v>
      </c>
      <c r="AB541" s="21">
        <f t="shared" si="399"/>
        <v>0</v>
      </c>
      <c r="AC541" s="22" t="s">
        <v>34</v>
      </c>
      <c r="AK541" s="52"/>
      <c r="AL541" s="52"/>
    </row>
    <row r="542" spans="1:38" ht="31.5" x14ac:dyDescent="0.25">
      <c r="A542" s="53" t="s">
        <v>1010</v>
      </c>
      <c r="B542" s="77" t="s">
        <v>1015</v>
      </c>
      <c r="C542" s="40" t="s">
        <v>1016</v>
      </c>
      <c r="D542" s="39">
        <v>75.159344069999989</v>
      </c>
      <c r="E542" s="55" t="s">
        <v>34</v>
      </c>
      <c r="F542" s="40">
        <v>30.180859240000004</v>
      </c>
      <c r="G542" s="39">
        <v>44.978484829999985</v>
      </c>
      <c r="H542" s="40">
        <f t="shared" si="424"/>
        <v>2.4</v>
      </c>
      <c r="I542" s="40">
        <v>0</v>
      </c>
      <c r="J542" s="40">
        <v>0</v>
      </c>
      <c r="K542" s="40">
        <v>2</v>
      </c>
      <c r="L542" s="40">
        <v>0.39999999999999991</v>
      </c>
      <c r="M542" s="40">
        <f t="shared" si="425"/>
        <v>0.49463999999999997</v>
      </c>
      <c r="N542" s="40">
        <v>0</v>
      </c>
      <c r="O542" s="40">
        <v>0</v>
      </c>
      <c r="P542" s="40">
        <v>0.41220000000000001</v>
      </c>
      <c r="Q542" s="40">
        <v>8.2439999999999958E-2</v>
      </c>
      <c r="R542" s="40">
        <f t="shared" si="426"/>
        <v>44.483844829999988</v>
      </c>
      <c r="S542" s="40">
        <f t="shared" si="427"/>
        <v>-1.9053599999999999</v>
      </c>
      <c r="T542" s="21">
        <f t="shared" si="397"/>
        <v>-0.79390000000000005</v>
      </c>
      <c r="U542" s="40">
        <f t="shared" si="428"/>
        <v>0</v>
      </c>
      <c r="V542" s="21">
        <v>0</v>
      </c>
      <c r="W542" s="40">
        <f t="shared" si="429"/>
        <v>0</v>
      </c>
      <c r="X542" s="21">
        <v>0</v>
      </c>
      <c r="Y542" s="40">
        <f t="shared" si="430"/>
        <v>-1.5878000000000001</v>
      </c>
      <c r="Z542" s="21">
        <f t="shared" si="398"/>
        <v>-0.79390000000000005</v>
      </c>
      <c r="AA542" s="40">
        <f t="shared" si="431"/>
        <v>-0.31755999999999995</v>
      </c>
      <c r="AB542" s="21">
        <f t="shared" si="399"/>
        <v>-0.79390000000000005</v>
      </c>
      <c r="AC542" s="22" t="s">
        <v>34</v>
      </c>
      <c r="AK542" s="52"/>
      <c r="AL542" s="52"/>
    </row>
    <row r="543" spans="1:38" ht="31.5" x14ac:dyDescent="0.25">
      <c r="A543" s="53" t="s">
        <v>1010</v>
      </c>
      <c r="B543" s="77" t="s">
        <v>1017</v>
      </c>
      <c r="C543" s="40" t="s">
        <v>1018</v>
      </c>
      <c r="D543" s="39">
        <v>39.132801540000003</v>
      </c>
      <c r="E543" s="55" t="s">
        <v>34</v>
      </c>
      <c r="F543" s="40">
        <v>37.115331650000002</v>
      </c>
      <c r="G543" s="39">
        <v>2.017469890000001</v>
      </c>
      <c r="H543" s="40">
        <f t="shared" si="424"/>
        <v>2.0174698900000001</v>
      </c>
      <c r="I543" s="40">
        <v>0</v>
      </c>
      <c r="J543" s="40">
        <v>0</v>
      </c>
      <c r="K543" s="40">
        <v>1.6812249083333333</v>
      </c>
      <c r="L543" s="40">
        <v>0.33624498166666683</v>
      </c>
      <c r="M543" s="40">
        <f t="shared" si="425"/>
        <v>2.0174698900000001</v>
      </c>
      <c r="N543" s="40">
        <v>0</v>
      </c>
      <c r="O543" s="40">
        <v>0</v>
      </c>
      <c r="P543" s="40">
        <v>1.6812249100000001</v>
      </c>
      <c r="Q543" s="40">
        <v>0.33624498000000003</v>
      </c>
      <c r="R543" s="40">
        <f t="shared" si="426"/>
        <v>0</v>
      </c>
      <c r="S543" s="40">
        <f t="shared" si="427"/>
        <v>0</v>
      </c>
      <c r="T543" s="21">
        <f t="shared" si="397"/>
        <v>0</v>
      </c>
      <c r="U543" s="40">
        <f t="shared" si="428"/>
        <v>0</v>
      </c>
      <c r="V543" s="21">
        <v>0</v>
      </c>
      <c r="W543" s="40">
        <f t="shared" si="429"/>
        <v>0</v>
      </c>
      <c r="X543" s="21">
        <v>0</v>
      </c>
      <c r="Y543" s="40">
        <f t="shared" si="430"/>
        <v>1.666666804567285E-9</v>
      </c>
      <c r="Z543" s="21">
        <f t="shared" si="398"/>
        <v>9.913407755893408E-10</v>
      </c>
      <c r="AA543" s="40">
        <f t="shared" si="431"/>
        <v>-1.666666804567285E-9</v>
      </c>
      <c r="AB543" s="21">
        <f t="shared" si="399"/>
        <v>-4.9567038779467015E-9</v>
      </c>
      <c r="AC543" s="22" t="s">
        <v>34</v>
      </c>
      <c r="AK543" s="52"/>
      <c r="AL543" s="52"/>
    </row>
    <row r="544" spans="1:38" ht="31.5" x14ac:dyDescent="0.25">
      <c r="A544" s="53" t="s">
        <v>1010</v>
      </c>
      <c r="B544" s="77" t="s">
        <v>1019</v>
      </c>
      <c r="C544" s="40" t="s">
        <v>1020</v>
      </c>
      <c r="D544" s="39">
        <v>8.0220000000000002</v>
      </c>
      <c r="E544" s="55" t="s">
        <v>34</v>
      </c>
      <c r="F544" s="40">
        <v>1.4340000000000002</v>
      </c>
      <c r="G544" s="39">
        <v>6.5880000000000001</v>
      </c>
      <c r="H544" s="40">
        <f t="shared" si="424"/>
        <v>6.5880000000000001</v>
      </c>
      <c r="I544" s="40">
        <v>0</v>
      </c>
      <c r="J544" s="40">
        <v>0</v>
      </c>
      <c r="K544" s="40">
        <v>5.49</v>
      </c>
      <c r="L544" s="40">
        <v>1.0979999999999999</v>
      </c>
      <c r="M544" s="40">
        <f t="shared" si="425"/>
        <v>6.5880000000000001</v>
      </c>
      <c r="N544" s="40">
        <v>0</v>
      </c>
      <c r="O544" s="40">
        <v>0</v>
      </c>
      <c r="P544" s="40">
        <v>5.49</v>
      </c>
      <c r="Q544" s="40">
        <v>1.0979999999999999</v>
      </c>
      <c r="R544" s="40">
        <f t="shared" si="426"/>
        <v>0</v>
      </c>
      <c r="S544" s="40">
        <f t="shared" si="427"/>
        <v>0</v>
      </c>
      <c r="T544" s="21">
        <f t="shared" si="397"/>
        <v>0</v>
      </c>
      <c r="U544" s="40">
        <f t="shared" si="428"/>
        <v>0</v>
      </c>
      <c r="V544" s="21">
        <v>0</v>
      </c>
      <c r="W544" s="40">
        <f t="shared" si="429"/>
        <v>0</v>
      </c>
      <c r="X544" s="21">
        <v>0</v>
      </c>
      <c r="Y544" s="40">
        <f t="shared" si="430"/>
        <v>0</v>
      </c>
      <c r="Z544" s="21">
        <f t="shared" si="398"/>
        <v>0</v>
      </c>
      <c r="AA544" s="40">
        <f t="shared" si="431"/>
        <v>0</v>
      </c>
      <c r="AB544" s="21">
        <f t="shared" si="399"/>
        <v>0</v>
      </c>
      <c r="AC544" s="22" t="s">
        <v>34</v>
      </c>
      <c r="AK544" s="52"/>
      <c r="AL544" s="52"/>
    </row>
    <row r="545" spans="1:38" ht="31.5" x14ac:dyDescent="0.25">
      <c r="A545" s="53" t="s">
        <v>1010</v>
      </c>
      <c r="B545" s="77" t="s">
        <v>1021</v>
      </c>
      <c r="C545" s="40" t="s">
        <v>1022</v>
      </c>
      <c r="D545" s="39">
        <v>13.845023980000001</v>
      </c>
      <c r="E545" s="55" t="s">
        <v>34</v>
      </c>
      <c r="F545" s="40">
        <v>0.44100240000000002</v>
      </c>
      <c r="G545" s="39">
        <v>13.40402158</v>
      </c>
      <c r="H545" s="40">
        <f t="shared" si="424"/>
        <v>1.40402158</v>
      </c>
      <c r="I545" s="40">
        <v>0</v>
      </c>
      <c r="J545" s="40">
        <v>0</v>
      </c>
      <c r="K545" s="40">
        <v>1.1700179833333335</v>
      </c>
      <c r="L545" s="40">
        <v>0.23400359666666648</v>
      </c>
      <c r="M545" s="40">
        <f t="shared" si="425"/>
        <v>1.40402158</v>
      </c>
      <c r="N545" s="40">
        <v>0</v>
      </c>
      <c r="O545" s="40">
        <v>0</v>
      </c>
      <c r="P545" s="40">
        <v>1.1700179799999999</v>
      </c>
      <c r="Q545" s="40">
        <v>0.23400360000000009</v>
      </c>
      <c r="R545" s="40">
        <f t="shared" si="426"/>
        <v>12</v>
      </c>
      <c r="S545" s="40">
        <f t="shared" si="427"/>
        <v>0</v>
      </c>
      <c r="T545" s="21">
        <f t="shared" si="397"/>
        <v>0</v>
      </c>
      <c r="U545" s="40">
        <f t="shared" si="428"/>
        <v>0</v>
      </c>
      <c r="V545" s="21">
        <v>0</v>
      </c>
      <c r="W545" s="40">
        <f t="shared" si="429"/>
        <v>0</v>
      </c>
      <c r="X545" s="21">
        <v>0</v>
      </c>
      <c r="Y545" s="40">
        <f t="shared" si="430"/>
        <v>-3.33333360913457E-9</v>
      </c>
      <c r="Z545" s="21">
        <f t="shared" si="398"/>
        <v>-2.8489592951708644E-9</v>
      </c>
      <c r="AA545" s="40">
        <f t="shared" si="431"/>
        <v>3.33333360913457E-9</v>
      </c>
      <c r="AB545" s="21">
        <f t="shared" si="399"/>
        <v>1.4244796475854336E-8</v>
      </c>
      <c r="AC545" s="22" t="s">
        <v>34</v>
      </c>
      <c r="AK545" s="52"/>
      <c r="AL545" s="52"/>
    </row>
    <row r="546" spans="1:38" ht="47.25" x14ac:dyDescent="0.25">
      <c r="A546" s="53" t="s">
        <v>1010</v>
      </c>
      <c r="B546" s="77" t="s">
        <v>1023</v>
      </c>
      <c r="C546" s="40" t="s">
        <v>1024</v>
      </c>
      <c r="D546" s="39">
        <v>15.761407999999999</v>
      </c>
      <c r="E546" s="55" t="s">
        <v>34</v>
      </c>
      <c r="F546" s="40">
        <v>14.18866094</v>
      </c>
      <c r="G546" s="39">
        <v>1.5727470599999993</v>
      </c>
      <c r="H546" s="40">
        <f t="shared" si="424"/>
        <v>1.57274706</v>
      </c>
      <c r="I546" s="40">
        <v>0</v>
      </c>
      <c r="J546" s="40">
        <v>0</v>
      </c>
      <c r="K546" s="40">
        <v>1.3106225499999999</v>
      </c>
      <c r="L546" s="40">
        <v>0.26212451000000003</v>
      </c>
      <c r="M546" s="40">
        <f t="shared" si="425"/>
        <v>1.57274706</v>
      </c>
      <c r="N546" s="40">
        <v>0</v>
      </c>
      <c r="O546" s="40">
        <v>0</v>
      </c>
      <c r="P546" s="40">
        <v>1.3106225499999999</v>
      </c>
      <c r="Q546" s="40">
        <v>0.26212451000000003</v>
      </c>
      <c r="R546" s="40">
        <f t="shared" si="426"/>
        <v>0</v>
      </c>
      <c r="S546" s="40">
        <f t="shared" si="427"/>
        <v>0</v>
      </c>
      <c r="T546" s="21">
        <f t="shared" si="397"/>
        <v>0</v>
      </c>
      <c r="U546" s="40">
        <f t="shared" si="428"/>
        <v>0</v>
      </c>
      <c r="V546" s="21">
        <v>0</v>
      </c>
      <c r="W546" s="40">
        <f t="shared" si="429"/>
        <v>0</v>
      </c>
      <c r="X546" s="21">
        <v>0</v>
      </c>
      <c r="Y546" s="40">
        <f t="shared" si="430"/>
        <v>0</v>
      </c>
      <c r="Z546" s="21">
        <f t="shared" si="398"/>
        <v>0</v>
      </c>
      <c r="AA546" s="40">
        <f t="shared" si="431"/>
        <v>0</v>
      </c>
      <c r="AB546" s="21">
        <f t="shared" si="399"/>
        <v>0</v>
      </c>
      <c r="AC546" s="22" t="s">
        <v>34</v>
      </c>
      <c r="AK546" s="52"/>
      <c r="AL546" s="52"/>
    </row>
    <row r="547" spans="1:38" ht="47.25" x14ac:dyDescent="0.25">
      <c r="A547" s="53" t="s">
        <v>1010</v>
      </c>
      <c r="B547" s="77" t="s">
        <v>1025</v>
      </c>
      <c r="C547" s="40" t="s">
        <v>1026</v>
      </c>
      <c r="D547" s="39">
        <v>4.799133554</v>
      </c>
      <c r="E547" s="55" t="s">
        <v>34</v>
      </c>
      <c r="F547" s="40">
        <v>0.77400000000000002</v>
      </c>
      <c r="G547" s="39">
        <v>4.0251335539999999</v>
      </c>
      <c r="H547" s="40">
        <f t="shared" si="424"/>
        <v>4.0251335539999999</v>
      </c>
      <c r="I547" s="40">
        <v>0</v>
      </c>
      <c r="J547" s="40">
        <v>0</v>
      </c>
      <c r="K547" s="40">
        <v>3.3660319400000005</v>
      </c>
      <c r="L547" s="40">
        <v>0.65910161399999945</v>
      </c>
      <c r="M547" s="40">
        <f t="shared" si="425"/>
        <v>1.4378623100000001</v>
      </c>
      <c r="N547" s="40">
        <v>0</v>
      </c>
      <c r="O547" s="40">
        <v>0</v>
      </c>
      <c r="P547" s="40">
        <v>1.2099725699999999</v>
      </c>
      <c r="Q547" s="40">
        <v>0.22788974000000017</v>
      </c>
      <c r="R547" s="40">
        <f t="shared" si="426"/>
        <v>2.5872712440000001</v>
      </c>
      <c r="S547" s="40">
        <f t="shared" si="427"/>
        <v>-2.5872712440000001</v>
      </c>
      <c r="T547" s="21">
        <f t="shared" si="397"/>
        <v>-0.64277898094310049</v>
      </c>
      <c r="U547" s="40">
        <f t="shared" si="428"/>
        <v>0</v>
      </c>
      <c r="V547" s="21">
        <v>0</v>
      </c>
      <c r="W547" s="40">
        <f t="shared" si="429"/>
        <v>0</v>
      </c>
      <c r="X547" s="21">
        <v>0</v>
      </c>
      <c r="Y547" s="40">
        <f t="shared" si="430"/>
        <v>-2.1560593700000004</v>
      </c>
      <c r="Z547" s="21">
        <f t="shared" si="398"/>
        <v>-0.64053443592695081</v>
      </c>
      <c r="AA547" s="40">
        <f t="shared" si="431"/>
        <v>-0.43121187399999927</v>
      </c>
      <c r="AB547" s="21">
        <f t="shared" si="399"/>
        <v>-0.65424187233138775</v>
      </c>
      <c r="AC547" s="22" t="s">
        <v>34</v>
      </c>
      <c r="AK547" s="52"/>
      <c r="AL547" s="52"/>
    </row>
    <row r="548" spans="1:38" ht="63" x14ac:dyDescent="0.25">
      <c r="A548" s="53" t="s">
        <v>1010</v>
      </c>
      <c r="B548" s="77" t="s">
        <v>1027</v>
      </c>
      <c r="C548" s="40" t="s">
        <v>1028</v>
      </c>
      <c r="D548" s="39">
        <v>3.2236632279999999</v>
      </c>
      <c r="E548" s="55" t="s">
        <v>34</v>
      </c>
      <c r="F548" s="40">
        <v>0</v>
      </c>
      <c r="G548" s="39">
        <v>3.2236632279999999</v>
      </c>
      <c r="H548" s="40">
        <f t="shared" si="424"/>
        <v>3.2236632279999999</v>
      </c>
      <c r="I548" s="40">
        <v>0</v>
      </c>
      <c r="J548" s="40">
        <v>0</v>
      </c>
      <c r="K548" s="40">
        <v>2.69296121</v>
      </c>
      <c r="L548" s="40">
        <v>0.53070201799999994</v>
      </c>
      <c r="M548" s="40">
        <f t="shared" si="425"/>
        <v>3.2269999999999999</v>
      </c>
      <c r="N548" s="40">
        <v>0</v>
      </c>
      <c r="O548" s="40">
        <v>0</v>
      </c>
      <c r="P548" s="40">
        <v>2.7</v>
      </c>
      <c r="Q548" s="40">
        <v>0.52699999999999969</v>
      </c>
      <c r="R548" s="40">
        <f t="shared" si="426"/>
        <v>-3.3367719999999323E-3</v>
      </c>
      <c r="S548" s="40">
        <f t="shared" si="427"/>
        <v>3.3367719999999323E-3</v>
      </c>
      <c r="T548" s="21">
        <f t="shared" si="397"/>
        <v>1.0350870311195957E-3</v>
      </c>
      <c r="U548" s="40">
        <f t="shared" si="428"/>
        <v>0</v>
      </c>
      <c r="V548" s="21">
        <v>0</v>
      </c>
      <c r="W548" s="40">
        <f t="shared" si="429"/>
        <v>0</v>
      </c>
      <c r="X548" s="21">
        <v>0</v>
      </c>
      <c r="Y548" s="40">
        <f t="shared" si="430"/>
        <v>7.0387900000001835E-3</v>
      </c>
      <c r="Z548" s="21">
        <f t="shared" si="398"/>
        <v>2.6137732596602029E-3</v>
      </c>
      <c r="AA548" s="40">
        <f t="shared" si="431"/>
        <v>-3.7020180000002512E-3</v>
      </c>
      <c r="AB548" s="21">
        <f t="shared" si="399"/>
        <v>-6.9756998738230757E-3</v>
      </c>
      <c r="AC548" s="22" t="s">
        <v>1007</v>
      </c>
      <c r="AK548" s="52"/>
      <c r="AL548" s="52"/>
    </row>
    <row r="549" spans="1:38" ht="47.25" x14ac:dyDescent="0.25">
      <c r="A549" s="53" t="s">
        <v>1010</v>
      </c>
      <c r="B549" s="77" t="s">
        <v>1029</v>
      </c>
      <c r="C549" s="40" t="s">
        <v>1030</v>
      </c>
      <c r="D549" s="39">
        <v>19.476969779999997</v>
      </c>
      <c r="E549" s="55" t="s">
        <v>34</v>
      </c>
      <c r="F549" s="40">
        <v>0</v>
      </c>
      <c r="G549" s="39">
        <v>19.476969779999997</v>
      </c>
      <c r="H549" s="40">
        <f t="shared" si="424"/>
        <v>1.2</v>
      </c>
      <c r="I549" s="40">
        <v>0</v>
      </c>
      <c r="J549" s="40">
        <v>0</v>
      </c>
      <c r="K549" s="40">
        <v>1</v>
      </c>
      <c r="L549" s="40">
        <v>0.19999999999999996</v>
      </c>
      <c r="M549" s="40">
        <f t="shared" si="425"/>
        <v>1.2</v>
      </c>
      <c r="N549" s="40">
        <v>0</v>
      </c>
      <c r="O549" s="40">
        <v>0</v>
      </c>
      <c r="P549" s="40">
        <v>1</v>
      </c>
      <c r="Q549" s="40">
        <v>0.19999999999999996</v>
      </c>
      <c r="R549" s="40">
        <f t="shared" si="426"/>
        <v>18.276969779999998</v>
      </c>
      <c r="S549" s="40">
        <f t="shared" si="427"/>
        <v>0</v>
      </c>
      <c r="T549" s="21">
        <f t="shared" si="397"/>
        <v>0</v>
      </c>
      <c r="U549" s="40">
        <f t="shared" si="428"/>
        <v>0</v>
      </c>
      <c r="V549" s="21">
        <v>0</v>
      </c>
      <c r="W549" s="40">
        <f t="shared" si="429"/>
        <v>0</v>
      </c>
      <c r="X549" s="21">
        <v>0</v>
      </c>
      <c r="Y549" s="40">
        <f t="shared" si="430"/>
        <v>0</v>
      </c>
      <c r="Z549" s="21">
        <f t="shared" si="398"/>
        <v>0</v>
      </c>
      <c r="AA549" s="40">
        <f t="shared" si="431"/>
        <v>0</v>
      </c>
      <c r="AB549" s="21">
        <f t="shared" si="399"/>
        <v>0</v>
      </c>
      <c r="AC549" s="22" t="s">
        <v>34</v>
      </c>
      <c r="AK549" s="52"/>
      <c r="AL549" s="52"/>
    </row>
    <row r="550" spans="1:38" ht="94.5" x14ac:dyDescent="0.25">
      <c r="A550" s="53" t="s">
        <v>1010</v>
      </c>
      <c r="B550" s="77" t="s">
        <v>1031</v>
      </c>
      <c r="C550" s="40" t="s">
        <v>1032</v>
      </c>
      <c r="D550" s="39">
        <v>29.566927688</v>
      </c>
      <c r="E550" s="55" t="s">
        <v>34</v>
      </c>
      <c r="F550" s="40">
        <v>0</v>
      </c>
      <c r="G550" s="39">
        <v>29.566927688</v>
      </c>
      <c r="H550" s="40">
        <f t="shared" si="424"/>
        <v>17.840523063999999</v>
      </c>
      <c r="I550" s="40">
        <v>0</v>
      </c>
      <c r="J550" s="40">
        <v>0</v>
      </c>
      <c r="K550" s="40">
        <v>14.91919949</v>
      </c>
      <c r="L550" s="40">
        <v>2.9213235739999988</v>
      </c>
      <c r="M550" s="40">
        <f t="shared" si="425"/>
        <v>16.101775269999997</v>
      </c>
      <c r="N550" s="40">
        <v>0</v>
      </c>
      <c r="O550" s="40">
        <v>0</v>
      </c>
      <c r="P550" s="40">
        <v>13.470242989999999</v>
      </c>
      <c r="Q550" s="40">
        <v>2.6315322799999983</v>
      </c>
      <c r="R550" s="40">
        <f t="shared" si="426"/>
        <v>13.465152418000002</v>
      </c>
      <c r="S550" s="40">
        <f t="shared" si="427"/>
        <v>-1.7387477940000018</v>
      </c>
      <c r="T550" s="21">
        <f t="shared" si="397"/>
        <v>-9.7460583849617213E-2</v>
      </c>
      <c r="U550" s="40">
        <f t="shared" si="428"/>
        <v>0</v>
      </c>
      <c r="V550" s="21">
        <v>0</v>
      </c>
      <c r="W550" s="40">
        <f t="shared" si="429"/>
        <v>0</v>
      </c>
      <c r="X550" s="21">
        <v>0</v>
      </c>
      <c r="Y550" s="40">
        <f t="shared" si="430"/>
        <v>-1.4489565000000013</v>
      </c>
      <c r="Z550" s="21">
        <f t="shared" si="398"/>
        <v>-9.7120257757207673E-2</v>
      </c>
      <c r="AA550" s="40">
        <f t="shared" si="431"/>
        <v>-0.28979129400000048</v>
      </c>
      <c r="AB550" s="21">
        <f t="shared" si="399"/>
        <v>-9.9198629203271063E-2</v>
      </c>
      <c r="AC550" s="22" t="s">
        <v>34</v>
      </c>
      <c r="AK550" s="52"/>
      <c r="AL550" s="52"/>
    </row>
    <row r="551" spans="1:38" ht="63" x14ac:dyDescent="0.25">
      <c r="A551" s="53" t="s">
        <v>1010</v>
      </c>
      <c r="B551" s="77" t="s">
        <v>1033</v>
      </c>
      <c r="C551" s="40" t="s">
        <v>1034</v>
      </c>
      <c r="D551" s="39">
        <v>17.938044779999998</v>
      </c>
      <c r="E551" s="55" t="s">
        <v>34</v>
      </c>
      <c r="F551" s="40">
        <v>0</v>
      </c>
      <c r="G551" s="39">
        <v>17.938044779999998</v>
      </c>
      <c r="H551" s="40">
        <f t="shared" si="424"/>
        <v>7.9308664619999991</v>
      </c>
      <c r="I551" s="40">
        <v>0</v>
      </c>
      <c r="J551" s="40">
        <v>0</v>
      </c>
      <c r="K551" s="40">
        <v>6.7086955299999991</v>
      </c>
      <c r="L551" s="40">
        <v>1.222170932</v>
      </c>
      <c r="M551" s="40">
        <f t="shared" si="425"/>
        <v>1.27031721</v>
      </c>
      <c r="N551" s="40">
        <v>0</v>
      </c>
      <c r="O551" s="40">
        <v>0</v>
      </c>
      <c r="P551" s="40">
        <v>1.27031721</v>
      </c>
      <c r="Q551" s="40">
        <v>0</v>
      </c>
      <c r="R551" s="40">
        <f t="shared" si="426"/>
        <v>16.667727569999997</v>
      </c>
      <c r="S551" s="40">
        <f t="shared" si="427"/>
        <v>-6.6605492519999991</v>
      </c>
      <c r="T551" s="21">
        <f t="shared" si="397"/>
        <v>-0.83982617585523534</v>
      </c>
      <c r="U551" s="40">
        <f t="shared" si="428"/>
        <v>0</v>
      </c>
      <c r="V551" s="21">
        <v>0</v>
      </c>
      <c r="W551" s="40">
        <f t="shared" si="429"/>
        <v>0</v>
      </c>
      <c r="X551" s="21">
        <v>0</v>
      </c>
      <c r="Y551" s="40">
        <f t="shared" si="430"/>
        <v>-5.4383783199999991</v>
      </c>
      <c r="Z551" s="21">
        <f t="shared" si="398"/>
        <v>-0.81064616745246743</v>
      </c>
      <c r="AA551" s="40">
        <f t="shared" si="431"/>
        <v>-1.222170932</v>
      </c>
      <c r="AB551" s="21">
        <f t="shared" si="399"/>
        <v>-1</v>
      </c>
      <c r="AC551" s="22" t="s">
        <v>34</v>
      </c>
      <c r="AK551" s="52"/>
      <c r="AL551" s="52"/>
    </row>
    <row r="552" spans="1:38" ht="31.5" x14ac:dyDescent="0.25">
      <c r="A552" s="53" t="s">
        <v>1010</v>
      </c>
      <c r="B552" s="77" t="s">
        <v>1035</v>
      </c>
      <c r="C552" s="40" t="s">
        <v>1036</v>
      </c>
      <c r="D552" s="39">
        <v>27.542622396000002</v>
      </c>
      <c r="E552" s="55" t="s">
        <v>34</v>
      </c>
      <c r="F552" s="40">
        <v>0</v>
      </c>
      <c r="G552" s="39">
        <v>27.542622396000002</v>
      </c>
      <c r="H552" s="40">
        <f t="shared" si="424"/>
        <v>0.81029578800000002</v>
      </c>
      <c r="I552" s="40">
        <v>0</v>
      </c>
      <c r="J552" s="40">
        <v>0</v>
      </c>
      <c r="K552" s="40">
        <v>0.67524649000000003</v>
      </c>
      <c r="L552" s="40">
        <v>0.13504929799999998</v>
      </c>
      <c r="M552" s="40">
        <f t="shared" si="425"/>
        <v>0.78421277</v>
      </c>
      <c r="N552" s="40">
        <v>0</v>
      </c>
      <c r="O552" s="40">
        <v>0</v>
      </c>
      <c r="P552" s="40">
        <v>0.65351064999999997</v>
      </c>
      <c r="Q552" s="40">
        <v>0.13070212000000003</v>
      </c>
      <c r="R552" s="40">
        <f t="shared" si="426"/>
        <v>26.758409626000002</v>
      </c>
      <c r="S552" s="40">
        <f t="shared" si="427"/>
        <v>-2.6083018000000013E-2</v>
      </c>
      <c r="T552" s="21">
        <f t="shared" si="397"/>
        <v>-3.2189502137705807E-2</v>
      </c>
      <c r="U552" s="40">
        <f t="shared" si="428"/>
        <v>0</v>
      </c>
      <c r="V552" s="21">
        <v>0</v>
      </c>
      <c r="W552" s="40">
        <f t="shared" si="429"/>
        <v>0</v>
      </c>
      <c r="X552" s="21">
        <v>0</v>
      </c>
      <c r="Y552" s="40">
        <f t="shared" si="430"/>
        <v>-2.1735840000000062E-2</v>
      </c>
      <c r="Z552" s="21">
        <f t="shared" si="398"/>
        <v>-3.2189489796533501E-2</v>
      </c>
      <c r="AA552" s="40">
        <f t="shared" si="431"/>
        <v>-4.3471779999999516E-3</v>
      </c>
      <c r="AB552" s="21">
        <f t="shared" si="399"/>
        <v>-3.2189563843567345E-2</v>
      </c>
      <c r="AC552" s="22" t="s">
        <v>34</v>
      </c>
      <c r="AK552" s="52"/>
      <c r="AL552" s="52"/>
    </row>
    <row r="553" spans="1:38" x14ac:dyDescent="0.25">
      <c r="A553" s="53" t="s">
        <v>1010</v>
      </c>
      <c r="B553" s="77" t="s">
        <v>1037</v>
      </c>
      <c r="C553" s="40" t="s">
        <v>1038</v>
      </c>
      <c r="D553" s="39">
        <v>11.970799999999999</v>
      </c>
      <c r="E553" s="55" t="s">
        <v>34</v>
      </c>
      <c r="F553" s="40">
        <v>2.28106952</v>
      </c>
      <c r="G553" s="39">
        <v>9.6897304799999979</v>
      </c>
      <c r="H553" s="40">
        <f t="shared" si="424"/>
        <v>9.6897304799999979</v>
      </c>
      <c r="I553" s="40">
        <v>0</v>
      </c>
      <c r="J553" s="40">
        <v>0</v>
      </c>
      <c r="K553" s="40">
        <v>8.0991087333333329</v>
      </c>
      <c r="L553" s="40">
        <v>1.590621746666665</v>
      </c>
      <c r="M553" s="40">
        <f t="shared" si="425"/>
        <v>0.11893048000000001</v>
      </c>
      <c r="N553" s="40">
        <v>0</v>
      </c>
      <c r="O553" s="40">
        <v>0</v>
      </c>
      <c r="P553" s="40">
        <v>9.9108730000000006E-2</v>
      </c>
      <c r="Q553" s="40">
        <v>1.9821749999999999E-2</v>
      </c>
      <c r="R553" s="40">
        <f t="shared" si="426"/>
        <v>9.5707999999999984</v>
      </c>
      <c r="S553" s="40">
        <f t="shared" si="427"/>
        <v>-9.5707999999999984</v>
      </c>
      <c r="T553" s="21">
        <f t="shared" si="397"/>
        <v>-0.98772613126386988</v>
      </c>
      <c r="U553" s="40">
        <f t="shared" si="428"/>
        <v>0</v>
      </c>
      <c r="V553" s="21">
        <v>0</v>
      </c>
      <c r="W553" s="40">
        <f t="shared" si="429"/>
        <v>0</v>
      </c>
      <c r="X553" s="21">
        <v>0</v>
      </c>
      <c r="Y553" s="40">
        <f t="shared" si="430"/>
        <v>-8.0000000033333336</v>
      </c>
      <c r="Z553" s="21">
        <f t="shared" si="398"/>
        <v>-0.98776300784898718</v>
      </c>
      <c r="AA553" s="40">
        <f t="shared" si="431"/>
        <v>-1.570799996666665</v>
      </c>
      <c r="AB553" s="21">
        <f t="shared" si="399"/>
        <v>-0.98753836351003077</v>
      </c>
      <c r="AC553" s="22" t="s">
        <v>34</v>
      </c>
      <c r="AK553" s="52"/>
      <c r="AL553" s="52"/>
    </row>
    <row r="554" spans="1:38" ht="31.5" x14ac:dyDescent="0.25">
      <c r="A554" s="53" t="s">
        <v>1010</v>
      </c>
      <c r="B554" s="77" t="s">
        <v>1039</v>
      </c>
      <c r="C554" s="56" t="s">
        <v>1040</v>
      </c>
      <c r="D554" s="39">
        <v>33.166995883600002</v>
      </c>
      <c r="E554" s="55" t="s">
        <v>34</v>
      </c>
      <c r="F554" s="40">
        <v>3.8122502800000007</v>
      </c>
      <c r="G554" s="39">
        <v>29.354745603600001</v>
      </c>
      <c r="H554" s="40">
        <f t="shared" si="424"/>
        <v>29.354745603600001</v>
      </c>
      <c r="I554" s="40">
        <v>0</v>
      </c>
      <c r="J554" s="40">
        <v>0</v>
      </c>
      <c r="K554" s="40">
        <v>24.462288003000001</v>
      </c>
      <c r="L554" s="40">
        <v>4.8924576006000002</v>
      </c>
      <c r="M554" s="40">
        <f t="shared" si="425"/>
        <v>29.82381372</v>
      </c>
      <c r="N554" s="40">
        <v>0</v>
      </c>
      <c r="O554" s="40">
        <v>0</v>
      </c>
      <c r="P554" s="40">
        <v>24.931356109999999</v>
      </c>
      <c r="Q554" s="40">
        <v>4.892457610000001</v>
      </c>
      <c r="R554" s="40">
        <f t="shared" si="426"/>
        <v>-0.46906811639999901</v>
      </c>
      <c r="S554" s="40">
        <f t="shared" si="427"/>
        <v>0.46906811639999901</v>
      </c>
      <c r="T554" s="21">
        <f t="shared" si="397"/>
        <v>1.5979294207968661E-2</v>
      </c>
      <c r="U554" s="40">
        <f t="shared" si="428"/>
        <v>0</v>
      </c>
      <c r="V554" s="21">
        <v>0</v>
      </c>
      <c r="W554" s="40">
        <f t="shared" si="429"/>
        <v>0</v>
      </c>
      <c r="X554" s="21">
        <v>0</v>
      </c>
      <c r="Y554" s="40">
        <f t="shared" si="430"/>
        <v>0.46906810699999824</v>
      </c>
      <c r="Z554" s="21">
        <f t="shared" si="398"/>
        <v>1.9175152665297405E-2</v>
      </c>
      <c r="AA554" s="40">
        <f t="shared" si="431"/>
        <v>9.4000007777594874E-9</v>
      </c>
      <c r="AB554" s="21">
        <f t="shared" si="399"/>
        <v>1.9213249342430056E-9</v>
      </c>
      <c r="AC554" s="22" t="s">
        <v>118</v>
      </c>
      <c r="AK554" s="52"/>
      <c r="AL554" s="52"/>
    </row>
    <row r="555" spans="1:38" ht="31.5" x14ac:dyDescent="0.25">
      <c r="A555" s="53" t="s">
        <v>1010</v>
      </c>
      <c r="B555" s="77" t="s">
        <v>1041</v>
      </c>
      <c r="C555" s="56" t="s">
        <v>1042</v>
      </c>
      <c r="D555" s="56">
        <v>16.089563860000002</v>
      </c>
      <c r="E555" s="55" t="s">
        <v>34</v>
      </c>
      <c r="F555" s="40">
        <v>3.9655195300000017</v>
      </c>
      <c r="G555" s="39">
        <v>12.12404433</v>
      </c>
      <c r="H555" s="40">
        <f t="shared" si="424"/>
        <v>12.12404433</v>
      </c>
      <c r="I555" s="40">
        <v>0</v>
      </c>
      <c r="J555" s="40">
        <v>0</v>
      </c>
      <c r="K555" s="40">
        <v>10.103370275000001</v>
      </c>
      <c r="L555" s="40">
        <v>2.0206740549999989</v>
      </c>
      <c r="M555" s="40">
        <f t="shared" si="425"/>
        <v>12.12404433</v>
      </c>
      <c r="N555" s="40">
        <v>0</v>
      </c>
      <c r="O555" s="40">
        <v>0</v>
      </c>
      <c r="P555" s="40">
        <v>10.103370269999999</v>
      </c>
      <c r="Q555" s="40">
        <v>2.020674060000001</v>
      </c>
      <c r="R555" s="40">
        <f t="shared" si="426"/>
        <v>0</v>
      </c>
      <c r="S555" s="40">
        <f t="shared" si="427"/>
        <v>0</v>
      </c>
      <c r="T555" s="21">
        <f t="shared" si="397"/>
        <v>0</v>
      </c>
      <c r="U555" s="40">
        <f t="shared" si="428"/>
        <v>0</v>
      </c>
      <c r="V555" s="21">
        <v>0</v>
      </c>
      <c r="W555" s="40">
        <f t="shared" si="429"/>
        <v>0</v>
      </c>
      <c r="X555" s="21">
        <v>0</v>
      </c>
      <c r="Y555" s="40">
        <f t="shared" si="430"/>
        <v>-5.0000021900586944E-9</v>
      </c>
      <c r="Z555" s="21">
        <f t="shared" si="398"/>
        <v>-4.9488458345734477E-10</v>
      </c>
      <c r="AA555" s="40">
        <f t="shared" si="431"/>
        <v>5.0000021900586944E-9</v>
      </c>
      <c r="AB555" s="21">
        <f t="shared" si="399"/>
        <v>2.4744229172867256E-9</v>
      </c>
      <c r="AC555" s="22" t="s">
        <v>34</v>
      </c>
      <c r="AK555" s="52"/>
      <c r="AL555" s="52"/>
    </row>
    <row r="556" spans="1:38" ht="31.5" x14ac:dyDescent="0.25">
      <c r="A556" s="53" t="s">
        <v>1010</v>
      </c>
      <c r="B556" s="77" t="s">
        <v>1043</v>
      </c>
      <c r="C556" s="56" t="s">
        <v>1044</v>
      </c>
      <c r="D556" s="39">
        <v>11.513</v>
      </c>
      <c r="E556" s="55" t="s">
        <v>34</v>
      </c>
      <c r="F556" s="40">
        <v>10.385</v>
      </c>
      <c r="G556" s="39">
        <v>1.1280000000000001</v>
      </c>
      <c r="H556" s="40">
        <f t="shared" si="424"/>
        <v>1.1279999999999999</v>
      </c>
      <c r="I556" s="40">
        <v>0</v>
      </c>
      <c r="J556" s="40">
        <v>0</v>
      </c>
      <c r="K556" s="40">
        <v>0.94</v>
      </c>
      <c r="L556" s="40">
        <v>0.18799999999999994</v>
      </c>
      <c r="M556" s="40">
        <f t="shared" si="425"/>
        <v>1.1279999999999999</v>
      </c>
      <c r="N556" s="40">
        <v>0</v>
      </c>
      <c r="O556" s="40">
        <v>0</v>
      </c>
      <c r="P556" s="40">
        <v>0.94</v>
      </c>
      <c r="Q556" s="40">
        <v>0.18799999999999994</v>
      </c>
      <c r="R556" s="40">
        <f t="shared" si="426"/>
        <v>0</v>
      </c>
      <c r="S556" s="40">
        <f t="shared" si="427"/>
        <v>0</v>
      </c>
      <c r="T556" s="21">
        <f t="shared" si="397"/>
        <v>0</v>
      </c>
      <c r="U556" s="40">
        <f t="shared" si="428"/>
        <v>0</v>
      </c>
      <c r="V556" s="21">
        <v>0</v>
      </c>
      <c r="W556" s="40">
        <f t="shared" si="429"/>
        <v>0</v>
      </c>
      <c r="X556" s="21">
        <v>0</v>
      </c>
      <c r="Y556" s="40">
        <f t="shared" si="430"/>
        <v>0</v>
      </c>
      <c r="Z556" s="21">
        <f t="shared" si="398"/>
        <v>0</v>
      </c>
      <c r="AA556" s="40">
        <f t="shared" si="431"/>
        <v>0</v>
      </c>
      <c r="AB556" s="21">
        <f t="shared" si="399"/>
        <v>0</v>
      </c>
      <c r="AC556" s="22" t="s">
        <v>34</v>
      </c>
      <c r="AK556" s="52"/>
      <c r="AL556" s="52"/>
    </row>
    <row r="557" spans="1:38" ht="31.5" x14ac:dyDescent="0.25">
      <c r="A557" s="53" t="s">
        <v>1010</v>
      </c>
      <c r="B557" s="77" t="s">
        <v>1045</v>
      </c>
      <c r="C557" s="56" t="s">
        <v>1046</v>
      </c>
      <c r="D557" s="39">
        <v>39.904883587999997</v>
      </c>
      <c r="E557" s="55" t="s">
        <v>34</v>
      </c>
      <c r="F557" s="40">
        <v>0</v>
      </c>
      <c r="G557" s="39">
        <v>39.904883587999997</v>
      </c>
      <c r="H557" s="40">
        <f t="shared" si="424"/>
        <v>39.904883587999997</v>
      </c>
      <c r="I557" s="40">
        <v>0</v>
      </c>
      <c r="J557" s="40">
        <v>0</v>
      </c>
      <c r="K557" s="40">
        <v>33.56197495</v>
      </c>
      <c r="L557" s="40">
        <v>6.3429086379999973</v>
      </c>
      <c r="M557" s="40">
        <f t="shared" si="425"/>
        <v>4.8446369699999998</v>
      </c>
      <c r="N557" s="40">
        <v>0</v>
      </c>
      <c r="O557" s="40">
        <v>0</v>
      </c>
      <c r="P557" s="40">
        <v>4.2567169700000003</v>
      </c>
      <c r="Q557" s="40">
        <v>0.58791999999999955</v>
      </c>
      <c r="R557" s="40">
        <f t="shared" si="426"/>
        <v>35.060246617999994</v>
      </c>
      <c r="S557" s="40">
        <f t="shared" si="427"/>
        <v>-35.060246617999994</v>
      </c>
      <c r="T557" s="21">
        <f t="shared" si="397"/>
        <v>-0.87859538646901703</v>
      </c>
      <c r="U557" s="40">
        <f t="shared" si="428"/>
        <v>0</v>
      </c>
      <c r="V557" s="21">
        <v>0</v>
      </c>
      <c r="W557" s="40">
        <f t="shared" si="429"/>
        <v>0</v>
      </c>
      <c r="X557" s="21">
        <v>0</v>
      </c>
      <c r="Y557" s="40">
        <f t="shared" si="430"/>
        <v>-29.30525798</v>
      </c>
      <c r="Z557" s="21">
        <f t="shared" si="398"/>
        <v>-0.87316845995083492</v>
      </c>
      <c r="AA557" s="40">
        <f t="shared" si="431"/>
        <v>-5.7549886379999977</v>
      </c>
      <c r="AB557" s="21">
        <f t="shared" si="399"/>
        <v>-0.90731066241790004</v>
      </c>
      <c r="AC557" s="22" t="s">
        <v>34</v>
      </c>
      <c r="AK557" s="52"/>
      <c r="AL557" s="52"/>
    </row>
    <row r="558" spans="1:38" ht="63" x14ac:dyDescent="0.25">
      <c r="A558" s="53" t="s">
        <v>1010</v>
      </c>
      <c r="B558" s="77" t="s">
        <v>1047</v>
      </c>
      <c r="C558" s="56" t="s">
        <v>1048</v>
      </c>
      <c r="D558" s="39" t="s">
        <v>34</v>
      </c>
      <c r="E558" s="55" t="s">
        <v>34</v>
      </c>
      <c r="F558" s="40" t="s">
        <v>34</v>
      </c>
      <c r="G558" s="39" t="s">
        <v>34</v>
      </c>
      <c r="H558" s="40" t="s">
        <v>34</v>
      </c>
      <c r="I558" s="40" t="s">
        <v>34</v>
      </c>
      <c r="J558" s="40" t="s">
        <v>34</v>
      </c>
      <c r="K558" s="40" t="s">
        <v>34</v>
      </c>
      <c r="L558" s="40" t="s">
        <v>34</v>
      </c>
      <c r="M558" s="40">
        <f t="shared" si="425"/>
        <v>0.4415</v>
      </c>
      <c r="N558" s="40">
        <v>0</v>
      </c>
      <c r="O558" s="40">
        <v>0</v>
      </c>
      <c r="P558" s="40">
        <v>0.36791667</v>
      </c>
      <c r="Q558" s="40">
        <v>7.3583330000000002E-2</v>
      </c>
      <c r="R558" s="40" t="s">
        <v>34</v>
      </c>
      <c r="S558" s="40" t="s">
        <v>34</v>
      </c>
      <c r="T558" s="21" t="s">
        <v>34</v>
      </c>
      <c r="U558" s="40" t="s">
        <v>34</v>
      </c>
      <c r="V558" s="21" t="s">
        <v>34</v>
      </c>
      <c r="W558" s="40" t="s">
        <v>34</v>
      </c>
      <c r="X558" s="21" t="s">
        <v>34</v>
      </c>
      <c r="Y558" s="40" t="s">
        <v>34</v>
      </c>
      <c r="Z558" s="21" t="s">
        <v>34</v>
      </c>
      <c r="AA558" s="40" t="s">
        <v>34</v>
      </c>
      <c r="AB558" s="21" t="s">
        <v>34</v>
      </c>
      <c r="AC558" s="22" t="s">
        <v>266</v>
      </c>
      <c r="AK558" s="52"/>
      <c r="AL558" s="52"/>
    </row>
    <row r="559" spans="1:38" ht="47.25" x14ac:dyDescent="0.25">
      <c r="A559" s="12" t="s">
        <v>1049</v>
      </c>
      <c r="B559" s="9" t="s">
        <v>271</v>
      </c>
      <c r="C559" s="13" t="s">
        <v>33</v>
      </c>
      <c r="D559" s="38">
        <f>D560</f>
        <v>0</v>
      </c>
      <c r="E559" s="24" t="s">
        <v>34</v>
      </c>
      <c r="F559" s="28">
        <f t="shared" ref="F559" si="432">F560</f>
        <v>0</v>
      </c>
      <c r="G559" s="38">
        <f>G560</f>
        <v>0</v>
      </c>
      <c r="H559" s="28">
        <f t="shared" ref="H559:AA559" si="433">H560</f>
        <v>0</v>
      </c>
      <c r="I559" s="28">
        <f t="shared" si="433"/>
        <v>0</v>
      </c>
      <c r="J559" s="28">
        <f t="shared" si="433"/>
        <v>0</v>
      </c>
      <c r="K559" s="28">
        <f t="shared" si="433"/>
        <v>0</v>
      </c>
      <c r="L559" s="28">
        <f t="shared" si="433"/>
        <v>0</v>
      </c>
      <c r="M559" s="28">
        <f t="shared" si="433"/>
        <v>0</v>
      </c>
      <c r="N559" s="28">
        <f t="shared" si="433"/>
        <v>0</v>
      </c>
      <c r="O559" s="28">
        <f t="shared" si="433"/>
        <v>0</v>
      </c>
      <c r="P559" s="28">
        <f t="shared" si="433"/>
        <v>0</v>
      </c>
      <c r="Q559" s="28">
        <f t="shared" si="433"/>
        <v>0</v>
      </c>
      <c r="R559" s="28">
        <f t="shared" si="433"/>
        <v>0</v>
      </c>
      <c r="S559" s="28">
        <f t="shared" si="433"/>
        <v>0</v>
      </c>
      <c r="T559" s="15">
        <v>0</v>
      </c>
      <c r="U559" s="28">
        <f t="shared" si="433"/>
        <v>0</v>
      </c>
      <c r="V559" s="15">
        <v>0</v>
      </c>
      <c r="W559" s="28">
        <f t="shared" si="433"/>
        <v>0</v>
      </c>
      <c r="X559" s="15">
        <v>0</v>
      </c>
      <c r="Y559" s="28">
        <f t="shared" si="433"/>
        <v>0</v>
      </c>
      <c r="Z559" s="15">
        <v>0</v>
      </c>
      <c r="AA559" s="28">
        <f t="shared" si="433"/>
        <v>0</v>
      </c>
      <c r="AB559" s="15">
        <v>0</v>
      </c>
      <c r="AC559" s="22" t="s">
        <v>34</v>
      </c>
      <c r="AK559" s="52"/>
      <c r="AL559" s="52"/>
    </row>
    <row r="560" spans="1:38" x14ac:dyDescent="0.25">
      <c r="A560" s="12" t="s">
        <v>1050</v>
      </c>
      <c r="B560" s="9" t="s">
        <v>279</v>
      </c>
      <c r="C560" s="13" t="s">
        <v>33</v>
      </c>
      <c r="D560" s="38">
        <v>0</v>
      </c>
      <c r="E560" s="24" t="s">
        <v>34</v>
      </c>
      <c r="F560" s="28">
        <f t="shared" ref="F560" si="434">F561+F562</f>
        <v>0</v>
      </c>
      <c r="G560" s="38">
        <f>G561+G562</f>
        <v>0</v>
      </c>
      <c r="H560" s="28">
        <f t="shared" ref="H560:AA560" si="435">H561+H562</f>
        <v>0</v>
      </c>
      <c r="I560" s="28">
        <f t="shared" si="435"/>
        <v>0</v>
      </c>
      <c r="J560" s="28">
        <f t="shared" si="435"/>
        <v>0</v>
      </c>
      <c r="K560" s="28">
        <f t="shared" si="435"/>
        <v>0</v>
      </c>
      <c r="L560" s="28">
        <f t="shared" si="435"/>
        <v>0</v>
      </c>
      <c r="M560" s="28">
        <f t="shared" si="435"/>
        <v>0</v>
      </c>
      <c r="N560" s="28">
        <f t="shared" si="435"/>
        <v>0</v>
      </c>
      <c r="O560" s="28">
        <f t="shared" si="435"/>
        <v>0</v>
      </c>
      <c r="P560" s="28">
        <f t="shared" si="435"/>
        <v>0</v>
      </c>
      <c r="Q560" s="28">
        <f t="shared" si="435"/>
        <v>0</v>
      </c>
      <c r="R560" s="28">
        <f t="shared" si="435"/>
        <v>0</v>
      </c>
      <c r="S560" s="28">
        <f t="shared" si="435"/>
        <v>0</v>
      </c>
      <c r="T560" s="15">
        <v>0</v>
      </c>
      <c r="U560" s="28">
        <f t="shared" si="435"/>
        <v>0</v>
      </c>
      <c r="V560" s="15">
        <v>0</v>
      </c>
      <c r="W560" s="28">
        <f t="shared" si="435"/>
        <v>0</v>
      </c>
      <c r="X560" s="15">
        <v>0</v>
      </c>
      <c r="Y560" s="28">
        <f t="shared" si="435"/>
        <v>0</v>
      </c>
      <c r="Z560" s="15">
        <v>0</v>
      </c>
      <c r="AA560" s="28">
        <f t="shared" si="435"/>
        <v>0</v>
      </c>
      <c r="AB560" s="15">
        <v>0</v>
      </c>
      <c r="AC560" s="22" t="s">
        <v>34</v>
      </c>
      <c r="AK560" s="52"/>
      <c r="AL560" s="52"/>
    </row>
    <row r="561" spans="1:38" ht="47.25" x14ac:dyDescent="0.25">
      <c r="A561" s="12" t="s">
        <v>1051</v>
      </c>
      <c r="B561" s="9" t="s">
        <v>275</v>
      </c>
      <c r="C561" s="13" t="s">
        <v>33</v>
      </c>
      <c r="D561" s="38">
        <v>0</v>
      </c>
      <c r="E561" s="24" t="s">
        <v>34</v>
      </c>
      <c r="F561" s="28">
        <v>0</v>
      </c>
      <c r="G561" s="38">
        <v>0</v>
      </c>
      <c r="H561" s="28">
        <v>0</v>
      </c>
      <c r="I561" s="28">
        <v>0</v>
      </c>
      <c r="J561" s="28">
        <v>0</v>
      </c>
      <c r="K561" s="28">
        <v>0</v>
      </c>
      <c r="L561" s="28">
        <v>0</v>
      </c>
      <c r="M561" s="28">
        <v>0</v>
      </c>
      <c r="N561" s="28">
        <v>0</v>
      </c>
      <c r="O561" s="28">
        <v>0</v>
      </c>
      <c r="P561" s="28">
        <v>0</v>
      </c>
      <c r="Q561" s="28">
        <v>0</v>
      </c>
      <c r="R561" s="28">
        <v>0</v>
      </c>
      <c r="S561" s="28">
        <v>0</v>
      </c>
      <c r="T561" s="15">
        <v>0</v>
      </c>
      <c r="U561" s="28">
        <v>0</v>
      </c>
      <c r="V561" s="15">
        <v>0</v>
      </c>
      <c r="W561" s="28">
        <v>0</v>
      </c>
      <c r="X561" s="15">
        <v>0</v>
      </c>
      <c r="Y561" s="28">
        <v>0</v>
      </c>
      <c r="Z561" s="15">
        <v>0</v>
      </c>
      <c r="AA561" s="28">
        <v>0</v>
      </c>
      <c r="AB561" s="15">
        <v>0</v>
      </c>
      <c r="AC561" s="22" t="s">
        <v>34</v>
      </c>
      <c r="AK561" s="52"/>
      <c r="AL561" s="52"/>
    </row>
    <row r="562" spans="1:38" ht="47.25" x14ac:dyDescent="0.25">
      <c r="A562" s="12" t="s">
        <v>1052</v>
      </c>
      <c r="B562" s="9" t="s">
        <v>277</v>
      </c>
      <c r="C562" s="13" t="s">
        <v>33</v>
      </c>
      <c r="D562" s="38">
        <v>0</v>
      </c>
      <c r="E562" s="24" t="s">
        <v>34</v>
      </c>
      <c r="F562" s="28">
        <v>0</v>
      </c>
      <c r="G562" s="38">
        <v>0</v>
      </c>
      <c r="H562" s="28">
        <v>0</v>
      </c>
      <c r="I562" s="28">
        <v>0</v>
      </c>
      <c r="J562" s="28">
        <v>0</v>
      </c>
      <c r="K562" s="28">
        <v>0</v>
      </c>
      <c r="L562" s="28">
        <v>0</v>
      </c>
      <c r="M562" s="28">
        <v>0</v>
      </c>
      <c r="N562" s="28">
        <v>0</v>
      </c>
      <c r="O562" s="28">
        <v>0</v>
      </c>
      <c r="P562" s="28">
        <v>0</v>
      </c>
      <c r="Q562" s="28">
        <v>0</v>
      </c>
      <c r="R562" s="28">
        <v>0</v>
      </c>
      <c r="S562" s="28">
        <v>0</v>
      </c>
      <c r="T562" s="15">
        <v>0</v>
      </c>
      <c r="U562" s="28">
        <v>0</v>
      </c>
      <c r="V562" s="15">
        <v>0</v>
      </c>
      <c r="W562" s="28">
        <v>0</v>
      </c>
      <c r="X562" s="15">
        <v>0</v>
      </c>
      <c r="Y562" s="28">
        <v>0</v>
      </c>
      <c r="Z562" s="15">
        <v>0</v>
      </c>
      <c r="AA562" s="28">
        <v>0</v>
      </c>
      <c r="AB562" s="15">
        <v>0</v>
      </c>
      <c r="AC562" s="22" t="s">
        <v>34</v>
      </c>
      <c r="AK562" s="52"/>
      <c r="AL562" s="52"/>
    </row>
    <row r="563" spans="1:38" x14ac:dyDescent="0.25">
      <c r="A563" s="12" t="s">
        <v>1053</v>
      </c>
      <c r="B563" s="9" t="s">
        <v>279</v>
      </c>
      <c r="C563" s="13" t="s">
        <v>33</v>
      </c>
      <c r="D563" s="38">
        <v>0</v>
      </c>
      <c r="E563" s="24" t="s">
        <v>34</v>
      </c>
      <c r="F563" s="28">
        <v>0</v>
      </c>
      <c r="G563" s="38">
        <v>0</v>
      </c>
      <c r="H563" s="28">
        <v>0</v>
      </c>
      <c r="I563" s="28">
        <v>0</v>
      </c>
      <c r="J563" s="28">
        <v>0</v>
      </c>
      <c r="K563" s="28">
        <v>0</v>
      </c>
      <c r="L563" s="28">
        <v>0</v>
      </c>
      <c r="M563" s="28">
        <v>0</v>
      </c>
      <c r="N563" s="28">
        <v>0</v>
      </c>
      <c r="O563" s="28">
        <v>0</v>
      </c>
      <c r="P563" s="28">
        <v>0</v>
      </c>
      <c r="Q563" s="28">
        <v>0</v>
      </c>
      <c r="R563" s="28">
        <v>0</v>
      </c>
      <c r="S563" s="28">
        <v>0</v>
      </c>
      <c r="T563" s="15">
        <v>0</v>
      </c>
      <c r="U563" s="28">
        <v>0</v>
      </c>
      <c r="V563" s="15">
        <v>0</v>
      </c>
      <c r="W563" s="28">
        <v>0</v>
      </c>
      <c r="X563" s="15">
        <v>0</v>
      </c>
      <c r="Y563" s="28">
        <v>0</v>
      </c>
      <c r="Z563" s="15">
        <v>0</v>
      </c>
      <c r="AA563" s="28">
        <v>0</v>
      </c>
      <c r="AB563" s="15">
        <v>0</v>
      </c>
      <c r="AC563" s="22" t="s">
        <v>34</v>
      </c>
      <c r="AK563" s="52"/>
      <c r="AL563" s="52"/>
    </row>
    <row r="564" spans="1:38" ht="47.25" x14ac:dyDescent="0.25">
      <c r="A564" s="12" t="s">
        <v>1054</v>
      </c>
      <c r="B564" s="9" t="s">
        <v>275</v>
      </c>
      <c r="C564" s="13" t="s">
        <v>33</v>
      </c>
      <c r="D564" s="38">
        <v>0</v>
      </c>
      <c r="E564" s="24" t="s">
        <v>34</v>
      </c>
      <c r="F564" s="28">
        <v>0</v>
      </c>
      <c r="G564" s="38">
        <v>0</v>
      </c>
      <c r="H564" s="28">
        <v>0</v>
      </c>
      <c r="I564" s="28">
        <v>0</v>
      </c>
      <c r="J564" s="28">
        <v>0</v>
      </c>
      <c r="K564" s="28">
        <v>0</v>
      </c>
      <c r="L564" s="28">
        <v>0</v>
      </c>
      <c r="M564" s="28">
        <v>0</v>
      </c>
      <c r="N564" s="28">
        <v>0</v>
      </c>
      <c r="O564" s="28">
        <v>0</v>
      </c>
      <c r="P564" s="28">
        <v>0</v>
      </c>
      <c r="Q564" s="28">
        <v>0</v>
      </c>
      <c r="R564" s="28">
        <v>0</v>
      </c>
      <c r="S564" s="28">
        <v>0</v>
      </c>
      <c r="T564" s="15">
        <v>0</v>
      </c>
      <c r="U564" s="28">
        <v>0</v>
      </c>
      <c r="V564" s="15">
        <v>0</v>
      </c>
      <c r="W564" s="28">
        <v>0</v>
      </c>
      <c r="X564" s="15">
        <v>0</v>
      </c>
      <c r="Y564" s="28">
        <v>0</v>
      </c>
      <c r="Z564" s="15">
        <v>0</v>
      </c>
      <c r="AA564" s="28">
        <v>0</v>
      </c>
      <c r="AB564" s="15">
        <v>0</v>
      </c>
      <c r="AC564" s="22" t="s">
        <v>34</v>
      </c>
      <c r="AK564" s="52"/>
      <c r="AL564" s="52"/>
    </row>
    <row r="565" spans="1:38" ht="47.25" x14ac:dyDescent="0.25">
      <c r="A565" s="12" t="s">
        <v>1055</v>
      </c>
      <c r="B565" s="9" t="s">
        <v>277</v>
      </c>
      <c r="C565" s="13" t="s">
        <v>33</v>
      </c>
      <c r="D565" s="43">
        <v>0</v>
      </c>
      <c r="E565" s="24" t="s">
        <v>34</v>
      </c>
      <c r="F565" s="28">
        <v>0</v>
      </c>
      <c r="G565" s="38">
        <v>0</v>
      </c>
      <c r="H565" s="28">
        <v>0</v>
      </c>
      <c r="I565" s="28">
        <v>0</v>
      </c>
      <c r="J565" s="28">
        <v>0</v>
      </c>
      <c r="K565" s="28">
        <v>0</v>
      </c>
      <c r="L565" s="28">
        <v>0</v>
      </c>
      <c r="M565" s="28">
        <v>0</v>
      </c>
      <c r="N565" s="28">
        <v>0</v>
      </c>
      <c r="O565" s="28">
        <v>0</v>
      </c>
      <c r="P565" s="28">
        <v>0</v>
      </c>
      <c r="Q565" s="28">
        <v>0</v>
      </c>
      <c r="R565" s="28">
        <v>0</v>
      </c>
      <c r="S565" s="28">
        <v>0</v>
      </c>
      <c r="T565" s="15">
        <v>0</v>
      </c>
      <c r="U565" s="28">
        <v>0</v>
      </c>
      <c r="V565" s="15">
        <v>0</v>
      </c>
      <c r="W565" s="28">
        <v>0</v>
      </c>
      <c r="X565" s="15">
        <v>0</v>
      </c>
      <c r="Y565" s="28">
        <v>0</v>
      </c>
      <c r="Z565" s="15">
        <v>0</v>
      </c>
      <c r="AA565" s="28">
        <v>0</v>
      </c>
      <c r="AB565" s="15">
        <v>0</v>
      </c>
      <c r="AC565" s="22" t="s">
        <v>34</v>
      </c>
      <c r="AK565" s="52"/>
      <c r="AL565" s="52"/>
    </row>
    <row r="566" spans="1:38" x14ac:dyDescent="0.25">
      <c r="A566" s="12" t="s">
        <v>1056</v>
      </c>
      <c r="B566" s="9" t="s">
        <v>283</v>
      </c>
      <c r="C566" s="13" t="s">
        <v>33</v>
      </c>
      <c r="D566" s="38">
        <f>D567+D568+D569+D570</f>
        <v>2.2270886779999999</v>
      </c>
      <c r="E566" s="24" t="s">
        <v>34</v>
      </c>
      <c r="F566" s="28">
        <f t="shared" ref="F566:S566" si="436">F567+F568+F569+F570</f>
        <v>2.1371173999999997</v>
      </c>
      <c r="G566" s="38">
        <f t="shared" si="436"/>
        <v>8.9971278000000154E-2</v>
      </c>
      <c r="H566" s="28">
        <f t="shared" si="436"/>
        <v>8.9971278000000002E-2</v>
      </c>
      <c r="I566" s="28">
        <f t="shared" si="436"/>
        <v>0</v>
      </c>
      <c r="J566" s="28">
        <f t="shared" si="436"/>
        <v>0</v>
      </c>
      <c r="K566" s="28">
        <f t="shared" si="436"/>
        <v>7.4976064999999995E-2</v>
      </c>
      <c r="L566" s="28">
        <f t="shared" si="436"/>
        <v>1.4995213000000007E-2</v>
      </c>
      <c r="M566" s="28">
        <f t="shared" si="436"/>
        <v>8.9971279999999987E-2</v>
      </c>
      <c r="N566" s="28">
        <f t="shared" si="436"/>
        <v>0</v>
      </c>
      <c r="O566" s="28">
        <f t="shared" si="436"/>
        <v>0</v>
      </c>
      <c r="P566" s="28">
        <f t="shared" si="436"/>
        <v>0.10459421000000001</v>
      </c>
      <c r="Q566" s="28">
        <f t="shared" si="436"/>
        <v>-1.462293000000002E-2</v>
      </c>
      <c r="R566" s="28">
        <f t="shared" si="436"/>
        <v>-1.9999998324138346E-9</v>
      </c>
      <c r="S566" s="28">
        <f t="shared" si="436"/>
        <v>1.9999999850695005E-9</v>
      </c>
      <c r="T566" s="15">
        <f t="shared" ref="T566" si="437">S566/H566</f>
        <v>2.2229316172095504E-8</v>
      </c>
      <c r="U566" s="28">
        <f>U567+U568+U569+U570</f>
        <v>0</v>
      </c>
      <c r="V566" s="15">
        <v>0</v>
      </c>
      <c r="W566" s="28">
        <f>W567+W568+W569+W570</f>
        <v>0</v>
      </c>
      <c r="X566" s="15">
        <v>0</v>
      </c>
      <c r="Y566" s="28">
        <f>Y567+Y568+Y569+Y570</f>
        <v>2.9618145000000012E-2</v>
      </c>
      <c r="Z566" s="15">
        <f t="shared" ref="Z566" si="438">Y566/K566</f>
        <v>0.39503466873061444</v>
      </c>
      <c r="AA566" s="28">
        <f>AA567+AA568+AA569+AA570</f>
        <v>-2.9618143000000027E-2</v>
      </c>
      <c r="AB566" s="15">
        <f t="shared" ref="AB566" si="439">AA566/L566</f>
        <v>-1.975173210277174</v>
      </c>
      <c r="AC566" s="22" t="s">
        <v>34</v>
      </c>
      <c r="AK566" s="52"/>
      <c r="AL566" s="52"/>
    </row>
    <row r="567" spans="1:38" ht="31.5" x14ac:dyDescent="0.25">
      <c r="A567" s="12" t="s">
        <v>1057</v>
      </c>
      <c r="B567" s="9" t="s">
        <v>285</v>
      </c>
      <c r="C567" s="23" t="s">
        <v>33</v>
      </c>
      <c r="D567" s="38">
        <v>0</v>
      </c>
      <c r="E567" s="24" t="s">
        <v>34</v>
      </c>
      <c r="F567" s="28">
        <v>0</v>
      </c>
      <c r="G567" s="38">
        <v>0</v>
      </c>
      <c r="H567" s="28">
        <v>0</v>
      </c>
      <c r="I567" s="28">
        <v>0</v>
      </c>
      <c r="J567" s="28">
        <v>0</v>
      </c>
      <c r="K567" s="28">
        <v>0</v>
      </c>
      <c r="L567" s="28">
        <v>0</v>
      </c>
      <c r="M567" s="28">
        <v>0</v>
      </c>
      <c r="N567" s="28">
        <v>0</v>
      </c>
      <c r="O567" s="28">
        <v>0</v>
      </c>
      <c r="P567" s="28">
        <v>0</v>
      </c>
      <c r="Q567" s="28">
        <v>0</v>
      </c>
      <c r="R567" s="28">
        <v>0</v>
      </c>
      <c r="S567" s="28">
        <v>0</v>
      </c>
      <c r="T567" s="15">
        <v>0</v>
      </c>
      <c r="U567" s="28">
        <v>0</v>
      </c>
      <c r="V567" s="15">
        <v>0</v>
      </c>
      <c r="W567" s="28">
        <v>0</v>
      </c>
      <c r="X567" s="15">
        <v>0</v>
      </c>
      <c r="Y567" s="28">
        <v>0</v>
      </c>
      <c r="Z567" s="15">
        <v>0</v>
      </c>
      <c r="AA567" s="28">
        <v>0</v>
      </c>
      <c r="AB567" s="15">
        <v>0</v>
      </c>
      <c r="AC567" s="22" t="s">
        <v>34</v>
      </c>
      <c r="AK567" s="52"/>
      <c r="AL567" s="52"/>
    </row>
    <row r="568" spans="1:38" ht="31.5" x14ac:dyDescent="0.25">
      <c r="A568" s="12" t="s">
        <v>1058</v>
      </c>
      <c r="B568" s="9" t="s">
        <v>287</v>
      </c>
      <c r="C568" s="23" t="s">
        <v>33</v>
      </c>
      <c r="D568" s="38">
        <v>0</v>
      </c>
      <c r="E568" s="24" t="s">
        <v>34</v>
      </c>
      <c r="F568" s="43">
        <v>0</v>
      </c>
      <c r="G568" s="43">
        <v>0</v>
      </c>
      <c r="H568" s="43">
        <v>0</v>
      </c>
      <c r="I568" s="43">
        <v>0</v>
      </c>
      <c r="J568" s="43">
        <v>0</v>
      </c>
      <c r="K568" s="43">
        <v>0</v>
      </c>
      <c r="L568" s="43">
        <v>0</v>
      </c>
      <c r="M568" s="43">
        <v>0</v>
      </c>
      <c r="N568" s="43">
        <v>0</v>
      </c>
      <c r="O568" s="43">
        <v>0</v>
      </c>
      <c r="P568" s="43">
        <v>0</v>
      </c>
      <c r="Q568" s="43">
        <v>0</v>
      </c>
      <c r="R568" s="43">
        <v>0</v>
      </c>
      <c r="S568" s="43">
        <v>0</v>
      </c>
      <c r="T568" s="15">
        <v>0</v>
      </c>
      <c r="U568" s="28">
        <v>0</v>
      </c>
      <c r="V568" s="15">
        <v>0</v>
      </c>
      <c r="W568" s="28">
        <v>0</v>
      </c>
      <c r="X568" s="15">
        <v>0</v>
      </c>
      <c r="Y568" s="28">
        <v>0</v>
      </c>
      <c r="Z568" s="15">
        <v>0</v>
      </c>
      <c r="AA568" s="28">
        <v>0</v>
      </c>
      <c r="AB568" s="15">
        <v>0</v>
      </c>
      <c r="AC568" s="22" t="s">
        <v>34</v>
      </c>
      <c r="AK568" s="52"/>
      <c r="AL568" s="52"/>
    </row>
    <row r="569" spans="1:38" ht="31.5" x14ac:dyDescent="0.25">
      <c r="A569" s="12" t="s">
        <v>1059</v>
      </c>
      <c r="B569" s="9" t="s">
        <v>291</v>
      </c>
      <c r="C569" s="25" t="s">
        <v>33</v>
      </c>
      <c r="D569" s="38">
        <v>0</v>
      </c>
      <c r="E569" s="24" t="s">
        <v>34</v>
      </c>
      <c r="F569" s="28">
        <v>0</v>
      </c>
      <c r="G569" s="38">
        <v>0</v>
      </c>
      <c r="H569" s="28">
        <v>0</v>
      </c>
      <c r="I569" s="28">
        <v>0</v>
      </c>
      <c r="J569" s="28">
        <v>0</v>
      </c>
      <c r="K569" s="28">
        <v>0</v>
      </c>
      <c r="L569" s="28">
        <v>0</v>
      </c>
      <c r="M569" s="28">
        <v>0</v>
      </c>
      <c r="N569" s="28">
        <v>0</v>
      </c>
      <c r="O569" s="28">
        <v>0</v>
      </c>
      <c r="P569" s="28">
        <v>0</v>
      </c>
      <c r="Q569" s="28">
        <v>0</v>
      </c>
      <c r="R569" s="28">
        <v>0</v>
      </c>
      <c r="S569" s="28">
        <v>0</v>
      </c>
      <c r="T569" s="15">
        <v>0</v>
      </c>
      <c r="U569" s="28">
        <v>0</v>
      </c>
      <c r="V569" s="15">
        <v>0</v>
      </c>
      <c r="W569" s="28">
        <v>0</v>
      </c>
      <c r="X569" s="15">
        <v>0</v>
      </c>
      <c r="Y569" s="28">
        <v>0</v>
      </c>
      <c r="Z569" s="15">
        <v>0</v>
      </c>
      <c r="AA569" s="28">
        <v>0</v>
      </c>
      <c r="AB569" s="15">
        <v>0</v>
      </c>
      <c r="AC569" s="22" t="s">
        <v>34</v>
      </c>
      <c r="AK569" s="52"/>
      <c r="AL569" s="52"/>
    </row>
    <row r="570" spans="1:38" x14ac:dyDescent="0.25">
      <c r="A570" s="12" t="s">
        <v>1060</v>
      </c>
      <c r="B570" s="9" t="s">
        <v>297</v>
      </c>
      <c r="C570" s="13" t="s">
        <v>33</v>
      </c>
      <c r="D570" s="38">
        <f>SUM(D571:D571)</f>
        <v>2.2270886779999999</v>
      </c>
      <c r="E570" s="24" t="s">
        <v>34</v>
      </c>
      <c r="F570" s="28">
        <f t="shared" ref="F570" si="440">SUM(F571:F571)</f>
        <v>2.1371173999999997</v>
      </c>
      <c r="G570" s="38">
        <f>SUM(G571:G571)</f>
        <v>8.9971278000000154E-2</v>
      </c>
      <c r="H570" s="28">
        <f t="shared" ref="H570:AA570" si="441">SUM(H571:H571)</f>
        <v>8.9971278000000002E-2</v>
      </c>
      <c r="I570" s="28">
        <f t="shared" si="441"/>
        <v>0</v>
      </c>
      <c r="J570" s="28">
        <f t="shared" si="441"/>
        <v>0</v>
      </c>
      <c r="K570" s="28">
        <f t="shared" si="441"/>
        <v>7.4976064999999995E-2</v>
      </c>
      <c r="L570" s="28">
        <f t="shared" si="441"/>
        <v>1.4995213000000007E-2</v>
      </c>
      <c r="M570" s="28">
        <f t="shared" si="441"/>
        <v>8.9971279999999987E-2</v>
      </c>
      <c r="N570" s="28">
        <f t="shared" si="441"/>
        <v>0</v>
      </c>
      <c r="O570" s="28">
        <f t="shared" si="441"/>
        <v>0</v>
      </c>
      <c r="P570" s="28">
        <f t="shared" si="441"/>
        <v>0.10459421000000001</v>
      </c>
      <c r="Q570" s="28">
        <f t="shared" si="441"/>
        <v>-1.462293000000002E-2</v>
      </c>
      <c r="R570" s="28">
        <f t="shared" si="441"/>
        <v>-1.9999998324138346E-9</v>
      </c>
      <c r="S570" s="28">
        <f t="shared" si="441"/>
        <v>1.9999999850695005E-9</v>
      </c>
      <c r="T570" s="15">
        <f t="shared" ref="T570" si="442">S570/H570</f>
        <v>2.2229316172095504E-8</v>
      </c>
      <c r="U570" s="28">
        <f t="shared" si="441"/>
        <v>0</v>
      </c>
      <c r="V570" s="15">
        <v>0</v>
      </c>
      <c r="W570" s="28">
        <f t="shared" si="441"/>
        <v>0</v>
      </c>
      <c r="X570" s="15">
        <v>0</v>
      </c>
      <c r="Y570" s="28">
        <f t="shared" si="441"/>
        <v>2.9618145000000012E-2</v>
      </c>
      <c r="Z570" s="15">
        <f t="shared" ref="Z570" si="443">Y570/K570</f>
        <v>0.39503466873061444</v>
      </c>
      <c r="AA570" s="28">
        <f t="shared" si="441"/>
        <v>-2.9618143000000027E-2</v>
      </c>
      <c r="AB570" s="15">
        <f t="shared" ref="AB570" si="444">AA570/L570</f>
        <v>-1.975173210277174</v>
      </c>
      <c r="AC570" s="22" t="s">
        <v>34</v>
      </c>
      <c r="AK570" s="52"/>
      <c r="AL570" s="52"/>
    </row>
    <row r="571" spans="1:38" ht="31.5" x14ac:dyDescent="0.25">
      <c r="A571" s="53" t="s">
        <v>1060</v>
      </c>
      <c r="B571" s="77" t="s">
        <v>1061</v>
      </c>
      <c r="C571" s="56" t="s">
        <v>1062</v>
      </c>
      <c r="D571" s="56">
        <v>2.2270886779999999</v>
      </c>
      <c r="E571" s="55" t="s">
        <v>34</v>
      </c>
      <c r="F571" s="40">
        <v>2.1371173999999997</v>
      </c>
      <c r="G571" s="39">
        <v>8.9971278000000154E-2</v>
      </c>
      <c r="H571" s="40">
        <f>I571+J571+K571+L571</f>
        <v>8.9971278000000002E-2</v>
      </c>
      <c r="I571" s="40">
        <v>0</v>
      </c>
      <c r="J571" s="40">
        <v>0</v>
      </c>
      <c r="K571" s="40">
        <v>7.4976064999999995E-2</v>
      </c>
      <c r="L571" s="40">
        <v>1.4995213000000007E-2</v>
      </c>
      <c r="M571" s="40">
        <f>N571+O571+P571+Q571</f>
        <v>8.9971279999999987E-2</v>
      </c>
      <c r="N571" s="40">
        <v>0</v>
      </c>
      <c r="O571" s="40">
        <v>0</v>
      </c>
      <c r="P571" s="40">
        <v>0.10459421000000001</v>
      </c>
      <c r="Q571" s="40">
        <v>-1.462293000000002E-2</v>
      </c>
      <c r="R571" s="40">
        <f>G571-M571</f>
        <v>-1.9999998324138346E-9</v>
      </c>
      <c r="S571" s="40">
        <f>M571-H571</f>
        <v>1.9999999850695005E-9</v>
      </c>
      <c r="T571" s="21">
        <f>S571/H571</f>
        <v>2.2229316172095504E-8</v>
      </c>
      <c r="U571" s="40">
        <f>N571-I571</f>
        <v>0</v>
      </c>
      <c r="V571" s="21">
        <v>0</v>
      </c>
      <c r="W571" s="40">
        <f>O571-J571</f>
        <v>0</v>
      </c>
      <c r="X571" s="21">
        <v>0</v>
      </c>
      <c r="Y571" s="40">
        <f>P571-K571</f>
        <v>2.9618145000000012E-2</v>
      </c>
      <c r="Z571" s="21">
        <f>Y571/K571</f>
        <v>0.39503466873061444</v>
      </c>
      <c r="AA571" s="40">
        <f>Q571-L571</f>
        <v>-2.9618143000000027E-2</v>
      </c>
      <c r="AB571" s="21">
        <f>AA571/L571</f>
        <v>-1.975173210277174</v>
      </c>
      <c r="AC571" s="22" t="s">
        <v>118</v>
      </c>
      <c r="AK571" s="52"/>
      <c r="AL571" s="52"/>
    </row>
    <row r="572" spans="1:38" ht="47.25" x14ac:dyDescent="0.25">
      <c r="A572" s="12" t="s">
        <v>1063</v>
      </c>
      <c r="B572" s="9" t="s">
        <v>315</v>
      </c>
      <c r="C572" s="13" t="s">
        <v>33</v>
      </c>
      <c r="D572" s="38">
        <v>0</v>
      </c>
      <c r="E572" s="24" t="s">
        <v>34</v>
      </c>
      <c r="F572" s="28">
        <v>0</v>
      </c>
      <c r="G572" s="38">
        <v>0</v>
      </c>
      <c r="H572" s="28">
        <v>0</v>
      </c>
      <c r="I572" s="28">
        <v>0</v>
      </c>
      <c r="J572" s="28">
        <v>0</v>
      </c>
      <c r="K572" s="28">
        <v>0</v>
      </c>
      <c r="L572" s="28">
        <v>0</v>
      </c>
      <c r="M572" s="28">
        <v>0</v>
      </c>
      <c r="N572" s="28">
        <v>0</v>
      </c>
      <c r="O572" s="28">
        <v>0</v>
      </c>
      <c r="P572" s="28">
        <v>0</v>
      </c>
      <c r="Q572" s="28">
        <v>0</v>
      </c>
      <c r="R572" s="28">
        <v>0</v>
      </c>
      <c r="S572" s="28">
        <v>0</v>
      </c>
      <c r="T572" s="15">
        <v>0</v>
      </c>
      <c r="U572" s="28">
        <v>0</v>
      </c>
      <c r="V572" s="15">
        <v>0</v>
      </c>
      <c r="W572" s="28">
        <v>0</v>
      </c>
      <c r="X572" s="15">
        <v>0</v>
      </c>
      <c r="Y572" s="28">
        <v>0</v>
      </c>
      <c r="Z572" s="15">
        <v>0</v>
      </c>
      <c r="AA572" s="28">
        <v>0</v>
      </c>
      <c r="AB572" s="15">
        <v>0</v>
      </c>
      <c r="AC572" s="22" t="s">
        <v>34</v>
      </c>
      <c r="AK572" s="52"/>
      <c r="AL572" s="52"/>
    </row>
    <row r="573" spans="1:38" ht="31.5" x14ac:dyDescent="0.25">
      <c r="A573" s="12" t="s">
        <v>1064</v>
      </c>
      <c r="B573" s="9" t="s">
        <v>317</v>
      </c>
      <c r="C573" s="13" t="s">
        <v>33</v>
      </c>
      <c r="D573" s="38">
        <f t="shared" ref="D573:S573" si="445">SUM(D574:D581)</f>
        <v>72.502808820000013</v>
      </c>
      <c r="E573" s="38" t="s">
        <v>34</v>
      </c>
      <c r="F573" s="38">
        <f t="shared" si="445"/>
        <v>2.10317</v>
      </c>
      <c r="G573" s="38">
        <f t="shared" si="445"/>
        <v>70.399638820000007</v>
      </c>
      <c r="H573" s="38">
        <f t="shared" si="445"/>
        <v>38.701097479999994</v>
      </c>
      <c r="I573" s="38">
        <f t="shared" si="445"/>
        <v>0</v>
      </c>
      <c r="J573" s="38">
        <f t="shared" si="445"/>
        <v>0</v>
      </c>
      <c r="K573" s="38">
        <f t="shared" si="445"/>
        <v>6.3797109000000001</v>
      </c>
      <c r="L573" s="38">
        <f t="shared" si="445"/>
        <v>32.321386580000002</v>
      </c>
      <c r="M573" s="38">
        <f t="shared" si="445"/>
        <v>3.7841035999999999</v>
      </c>
      <c r="N573" s="38">
        <f t="shared" si="445"/>
        <v>0</v>
      </c>
      <c r="O573" s="38">
        <f t="shared" si="445"/>
        <v>0</v>
      </c>
      <c r="P573" s="38">
        <f t="shared" si="445"/>
        <v>3.2218530000000003</v>
      </c>
      <c r="Q573" s="38">
        <f t="shared" si="445"/>
        <v>0.56225059999999993</v>
      </c>
      <c r="R573" s="38">
        <f t="shared" si="445"/>
        <v>66.615535219999998</v>
      </c>
      <c r="S573" s="38">
        <f t="shared" si="445"/>
        <v>-34.91699388</v>
      </c>
      <c r="T573" s="15">
        <v>0</v>
      </c>
      <c r="U573" s="28">
        <f>SUM(U574:U581)</f>
        <v>0</v>
      </c>
      <c r="V573" s="15">
        <v>0</v>
      </c>
      <c r="W573" s="28">
        <f>SUM(W574:W581)</f>
        <v>0</v>
      </c>
      <c r="X573" s="15">
        <v>0</v>
      </c>
      <c r="Y573" s="28">
        <f>SUM(Y574:Y581)</f>
        <v>-3.1578579000000002</v>
      </c>
      <c r="Z573" s="15">
        <v>0</v>
      </c>
      <c r="AA573" s="28">
        <f>SUM(AA574:AA581)</f>
        <v>-31.75913598</v>
      </c>
      <c r="AB573" s="15">
        <v>0</v>
      </c>
      <c r="AC573" s="22" t="s">
        <v>34</v>
      </c>
      <c r="AK573" s="52"/>
      <c r="AL573" s="52"/>
    </row>
    <row r="574" spans="1:38" ht="47.25" x14ac:dyDescent="0.25">
      <c r="A574" s="53" t="s">
        <v>1064</v>
      </c>
      <c r="B574" s="77" t="s">
        <v>1065</v>
      </c>
      <c r="C574" s="56" t="s">
        <v>1066</v>
      </c>
      <c r="D574" s="39">
        <v>2.4000035999999998</v>
      </c>
      <c r="E574" s="55" t="s">
        <v>34</v>
      </c>
      <c r="F574" s="40">
        <v>2.01267</v>
      </c>
      <c r="G574" s="39">
        <v>0.38733359999999983</v>
      </c>
      <c r="H574" s="40">
        <f t="shared" ref="H574:H581" si="446">I574+J574+K574+L574</f>
        <v>0.32277800000000001</v>
      </c>
      <c r="I574" s="40">
        <v>0</v>
      </c>
      <c r="J574" s="40">
        <v>0</v>
      </c>
      <c r="K574" s="40">
        <v>0.32277800000000001</v>
      </c>
      <c r="L574" s="40">
        <v>0</v>
      </c>
      <c r="M574" s="40">
        <f t="shared" ref="M574:M581" si="447">N574+O574+P574+Q574</f>
        <v>0.31159999999999999</v>
      </c>
      <c r="N574" s="40">
        <v>0</v>
      </c>
      <c r="O574" s="40">
        <v>0</v>
      </c>
      <c r="P574" s="40">
        <v>0.31159999999999999</v>
      </c>
      <c r="Q574" s="40">
        <v>0</v>
      </c>
      <c r="R574" s="40">
        <f t="shared" ref="R574:R581" si="448">G574-M574</f>
        <v>7.5733599999999845E-2</v>
      </c>
      <c r="S574" s="40">
        <f t="shared" ref="S574:S581" si="449">M574-H574</f>
        <v>-1.1178000000000021E-2</v>
      </c>
      <c r="T574" s="21">
        <f t="shared" ref="T574:T595" si="450">S574/H574</f>
        <v>-3.4630612990972191E-2</v>
      </c>
      <c r="U574" s="40">
        <f t="shared" ref="U574:U581" si="451">N574-I574</f>
        <v>0</v>
      </c>
      <c r="V574" s="21">
        <v>0</v>
      </c>
      <c r="W574" s="40">
        <f t="shared" ref="W574:W581" si="452">O574-J574</f>
        <v>0</v>
      </c>
      <c r="X574" s="21">
        <v>0</v>
      </c>
      <c r="Y574" s="40">
        <f t="shared" ref="Y574:Y581" si="453">P574-K574</f>
        <v>-1.1178000000000021E-2</v>
      </c>
      <c r="Z574" s="21">
        <f t="shared" ref="Z574:Z582" si="454">Y574/K574</f>
        <v>-3.4630612990972191E-2</v>
      </c>
      <c r="AA574" s="40">
        <f t="shared" ref="AA574:AA581" si="455">Q574-L574</f>
        <v>0</v>
      </c>
      <c r="AB574" s="21">
        <v>0</v>
      </c>
      <c r="AC574" s="22" t="s">
        <v>34</v>
      </c>
      <c r="AK574" s="52"/>
      <c r="AL574" s="52"/>
    </row>
    <row r="575" spans="1:38" ht="47.25" x14ac:dyDescent="0.25">
      <c r="A575" s="53" t="s">
        <v>1064</v>
      </c>
      <c r="B575" s="77" t="s">
        <v>1067</v>
      </c>
      <c r="C575" s="56" t="s">
        <v>1068</v>
      </c>
      <c r="D575" s="39">
        <v>62.743985739999999</v>
      </c>
      <c r="E575" s="55" t="s">
        <v>34</v>
      </c>
      <c r="F575" s="40">
        <v>0</v>
      </c>
      <c r="G575" s="39">
        <v>62.743985739999999</v>
      </c>
      <c r="H575" s="40">
        <f t="shared" si="446"/>
        <v>31.11</v>
      </c>
      <c r="I575" s="40">
        <v>0</v>
      </c>
      <c r="J575" s="40">
        <v>0</v>
      </c>
      <c r="K575" s="40">
        <v>0</v>
      </c>
      <c r="L575" s="40">
        <v>31.11</v>
      </c>
      <c r="M575" s="40">
        <f t="shared" si="447"/>
        <v>0</v>
      </c>
      <c r="N575" s="40">
        <v>0</v>
      </c>
      <c r="O575" s="40">
        <v>0</v>
      </c>
      <c r="P575" s="40">
        <v>0</v>
      </c>
      <c r="Q575" s="40">
        <v>0</v>
      </c>
      <c r="R575" s="40">
        <f t="shared" si="448"/>
        <v>62.743985739999999</v>
      </c>
      <c r="S575" s="40">
        <f t="shared" si="449"/>
        <v>-31.11</v>
      </c>
      <c r="T575" s="21">
        <f t="shared" si="450"/>
        <v>-1</v>
      </c>
      <c r="U575" s="40">
        <f t="shared" si="451"/>
        <v>0</v>
      </c>
      <c r="V575" s="21">
        <v>0</v>
      </c>
      <c r="W575" s="40">
        <f t="shared" si="452"/>
        <v>0</v>
      </c>
      <c r="X575" s="21">
        <v>0</v>
      </c>
      <c r="Y575" s="40">
        <f t="shared" si="453"/>
        <v>0</v>
      </c>
      <c r="Z575" s="21">
        <v>0</v>
      </c>
      <c r="AA575" s="40">
        <f t="shared" si="455"/>
        <v>-31.11</v>
      </c>
      <c r="AB575" s="21">
        <f t="shared" ref="AB575:AB595" si="456">AA575/L575</f>
        <v>-1</v>
      </c>
      <c r="AC575" s="22" t="s">
        <v>34</v>
      </c>
      <c r="AK575" s="52"/>
      <c r="AL575" s="52"/>
    </row>
    <row r="576" spans="1:38" ht="31.5" x14ac:dyDescent="0.25">
      <c r="A576" s="53" t="s">
        <v>1064</v>
      </c>
      <c r="B576" s="77" t="s">
        <v>1069</v>
      </c>
      <c r="C576" s="56" t="s">
        <v>1070</v>
      </c>
      <c r="D576" s="39" t="s">
        <v>34</v>
      </c>
      <c r="E576" s="55" t="s">
        <v>34</v>
      </c>
      <c r="F576" s="40" t="s">
        <v>34</v>
      </c>
      <c r="G576" s="39" t="s">
        <v>34</v>
      </c>
      <c r="H576" s="40" t="s">
        <v>34</v>
      </c>
      <c r="I576" s="40" t="s">
        <v>34</v>
      </c>
      <c r="J576" s="40" t="s">
        <v>34</v>
      </c>
      <c r="K576" s="40" t="s">
        <v>34</v>
      </c>
      <c r="L576" s="40" t="s">
        <v>34</v>
      </c>
      <c r="M576" s="40">
        <f t="shared" si="447"/>
        <v>0</v>
      </c>
      <c r="N576" s="40">
        <v>0</v>
      </c>
      <c r="O576" s="40">
        <v>0</v>
      </c>
      <c r="P576" s="40">
        <v>0</v>
      </c>
      <c r="Q576" s="40">
        <v>0</v>
      </c>
      <c r="R576" s="40" t="s">
        <v>34</v>
      </c>
      <c r="S576" s="40" t="s">
        <v>34</v>
      </c>
      <c r="T576" s="21" t="s">
        <v>34</v>
      </c>
      <c r="U576" s="40" t="s">
        <v>34</v>
      </c>
      <c r="V576" s="21" t="s">
        <v>34</v>
      </c>
      <c r="W576" s="40" t="s">
        <v>34</v>
      </c>
      <c r="X576" s="21" t="s">
        <v>34</v>
      </c>
      <c r="Y576" s="40" t="s">
        <v>34</v>
      </c>
      <c r="Z576" s="21" t="s">
        <v>34</v>
      </c>
      <c r="AA576" s="40" t="s">
        <v>34</v>
      </c>
      <c r="AB576" s="21" t="s">
        <v>34</v>
      </c>
      <c r="AC576" s="22" t="s">
        <v>341</v>
      </c>
      <c r="AK576" s="52"/>
      <c r="AL576" s="52"/>
    </row>
    <row r="577" spans="1:38" x14ac:dyDescent="0.25">
      <c r="A577" s="53" t="s">
        <v>1064</v>
      </c>
      <c r="B577" s="77" t="s">
        <v>1071</v>
      </c>
      <c r="C577" s="56" t="s">
        <v>1072</v>
      </c>
      <c r="D577" s="39">
        <v>2.6540335799999997</v>
      </c>
      <c r="E577" s="55" t="s">
        <v>34</v>
      </c>
      <c r="F577" s="40">
        <v>0</v>
      </c>
      <c r="G577" s="39">
        <v>2.6540335799999997</v>
      </c>
      <c r="H577" s="40">
        <f t="shared" si="446"/>
        <v>2.6540335799999997</v>
      </c>
      <c r="I577" s="40">
        <v>0</v>
      </c>
      <c r="J577" s="40">
        <v>0</v>
      </c>
      <c r="K577" s="40">
        <v>2.2116946500000001</v>
      </c>
      <c r="L577" s="40">
        <v>0.44233892999999957</v>
      </c>
      <c r="M577" s="40">
        <f t="shared" si="447"/>
        <v>0</v>
      </c>
      <c r="N577" s="40">
        <v>0</v>
      </c>
      <c r="O577" s="40">
        <v>0</v>
      </c>
      <c r="P577" s="40">
        <v>0</v>
      </c>
      <c r="Q577" s="40">
        <v>0</v>
      </c>
      <c r="R577" s="40">
        <f t="shared" si="448"/>
        <v>2.6540335799999997</v>
      </c>
      <c r="S577" s="40">
        <f t="shared" si="449"/>
        <v>-2.6540335799999997</v>
      </c>
      <c r="T577" s="21">
        <f t="shared" si="450"/>
        <v>-1</v>
      </c>
      <c r="U577" s="40">
        <f t="shared" si="451"/>
        <v>0</v>
      </c>
      <c r="V577" s="21">
        <v>0</v>
      </c>
      <c r="W577" s="40">
        <f t="shared" si="452"/>
        <v>0</v>
      </c>
      <c r="X577" s="21">
        <v>0</v>
      </c>
      <c r="Y577" s="40">
        <f t="shared" si="453"/>
        <v>-2.2116946500000001</v>
      </c>
      <c r="Z577" s="21">
        <f t="shared" si="454"/>
        <v>-1</v>
      </c>
      <c r="AA577" s="40">
        <f t="shared" si="455"/>
        <v>-0.44233892999999957</v>
      </c>
      <c r="AB577" s="21">
        <f t="shared" si="456"/>
        <v>-1</v>
      </c>
      <c r="AC577" s="22" t="s">
        <v>34</v>
      </c>
      <c r="AK577" s="52"/>
      <c r="AL577" s="52"/>
    </row>
    <row r="578" spans="1:38" ht="31.5" x14ac:dyDescent="0.25">
      <c r="A578" s="53" t="s">
        <v>1064</v>
      </c>
      <c r="B578" s="77" t="s">
        <v>1073</v>
      </c>
      <c r="C578" s="56" t="s">
        <v>1074</v>
      </c>
      <c r="D578" s="39">
        <v>4.0895999999999999</v>
      </c>
      <c r="E578" s="55" t="s">
        <v>34</v>
      </c>
      <c r="F578" s="40">
        <v>0</v>
      </c>
      <c r="G578" s="39">
        <v>4.0895999999999999</v>
      </c>
      <c r="H578" s="40">
        <f t="shared" si="446"/>
        <v>4.0895999999999999</v>
      </c>
      <c r="I578" s="40">
        <v>0</v>
      </c>
      <c r="J578" s="40">
        <v>0</v>
      </c>
      <c r="K578" s="40">
        <v>3.4079999999999999</v>
      </c>
      <c r="L578" s="40">
        <v>0.68159999999999998</v>
      </c>
      <c r="M578" s="40">
        <f t="shared" si="447"/>
        <v>3.27</v>
      </c>
      <c r="N578" s="40">
        <v>0</v>
      </c>
      <c r="O578" s="40">
        <v>0</v>
      </c>
      <c r="P578" s="40">
        <v>2.7250000000000001</v>
      </c>
      <c r="Q578" s="40">
        <v>0.54499999999999993</v>
      </c>
      <c r="R578" s="40">
        <f t="shared" si="448"/>
        <v>0.81959999999999988</v>
      </c>
      <c r="S578" s="40">
        <f t="shared" si="449"/>
        <v>-0.81959999999999988</v>
      </c>
      <c r="T578" s="21">
        <f t="shared" si="450"/>
        <v>-0.20041079812206569</v>
      </c>
      <c r="U578" s="40">
        <f t="shared" si="451"/>
        <v>0</v>
      </c>
      <c r="V578" s="21">
        <v>0</v>
      </c>
      <c r="W578" s="40">
        <f t="shared" si="452"/>
        <v>0</v>
      </c>
      <c r="X578" s="21">
        <v>0</v>
      </c>
      <c r="Y578" s="40">
        <f t="shared" si="453"/>
        <v>-0.68299999999999983</v>
      </c>
      <c r="Z578" s="21">
        <f t="shared" si="454"/>
        <v>-0.20041079812206569</v>
      </c>
      <c r="AA578" s="40">
        <f t="shared" si="455"/>
        <v>-0.13660000000000005</v>
      </c>
      <c r="AB578" s="21">
        <f t="shared" si="456"/>
        <v>-0.2004107981220658</v>
      </c>
      <c r="AC578" s="22" t="s">
        <v>34</v>
      </c>
      <c r="AK578" s="52"/>
      <c r="AL578" s="52"/>
    </row>
    <row r="579" spans="1:38" x14ac:dyDescent="0.25">
      <c r="A579" s="53" t="s">
        <v>1064</v>
      </c>
      <c r="B579" s="77" t="s">
        <v>1075</v>
      </c>
      <c r="C579" s="56" t="s">
        <v>1076</v>
      </c>
      <c r="D579" s="39">
        <v>0.32606679999999999</v>
      </c>
      <c r="E579" s="55" t="s">
        <v>34</v>
      </c>
      <c r="F579" s="40">
        <v>0</v>
      </c>
      <c r="G579" s="39">
        <v>0.32606679999999999</v>
      </c>
      <c r="H579" s="40">
        <f t="shared" si="446"/>
        <v>0.32606679999999999</v>
      </c>
      <c r="I579" s="40">
        <v>0</v>
      </c>
      <c r="J579" s="40">
        <v>0</v>
      </c>
      <c r="K579" s="40">
        <v>0.27172233333333334</v>
      </c>
      <c r="L579" s="40">
        <v>5.4344466666666646E-2</v>
      </c>
      <c r="M579" s="40">
        <f t="shared" si="447"/>
        <v>0</v>
      </c>
      <c r="N579" s="40">
        <v>0</v>
      </c>
      <c r="O579" s="40">
        <v>0</v>
      </c>
      <c r="P579" s="40">
        <v>0</v>
      </c>
      <c r="Q579" s="40">
        <v>0</v>
      </c>
      <c r="R579" s="40">
        <f t="shared" si="448"/>
        <v>0.32606679999999999</v>
      </c>
      <c r="S579" s="40">
        <f t="shared" si="449"/>
        <v>-0.32606679999999999</v>
      </c>
      <c r="T579" s="21">
        <f t="shared" si="450"/>
        <v>-1</v>
      </c>
      <c r="U579" s="40">
        <f t="shared" si="451"/>
        <v>0</v>
      </c>
      <c r="V579" s="21">
        <v>0</v>
      </c>
      <c r="W579" s="40">
        <f t="shared" si="452"/>
        <v>0</v>
      </c>
      <c r="X579" s="21">
        <v>0</v>
      </c>
      <c r="Y579" s="40">
        <f t="shared" si="453"/>
        <v>-0.27172233333333334</v>
      </c>
      <c r="Z579" s="21">
        <f t="shared" si="454"/>
        <v>-1</v>
      </c>
      <c r="AA579" s="40">
        <f t="shared" si="455"/>
        <v>-5.4344466666666646E-2</v>
      </c>
      <c r="AB579" s="21">
        <f t="shared" si="456"/>
        <v>-1</v>
      </c>
      <c r="AC579" s="22" t="s">
        <v>34</v>
      </c>
      <c r="AK579" s="52"/>
      <c r="AL579" s="52"/>
    </row>
    <row r="580" spans="1:38" ht="31.5" x14ac:dyDescent="0.25">
      <c r="A580" s="53" t="s">
        <v>1064</v>
      </c>
      <c r="B580" s="77" t="s">
        <v>1077</v>
      </c>
      <c r="C580" s="56" t="s">
        <v>1078</v>
      </c>
      <c r="D580" s="39">
        <v>0.1035036</v>
      </c>
      <c r="E580" s="55" t="s">
        <v>34</v>
      </c>
      <c r="F580" s="40">
        <v>0</v>
      </c>
      <c r="G580" s="39">
        <v>0.1035036</v>
      </c>
      <c r="H580" s="40">
        <f t="shared" si="446"/>
        <v>0.1035036</v>
      </c>
      <c r="I580" s="40">
        <v>0</v>
      </c>
      <c r="J580" s="40">
        <v>0</v>
      </c>
      <c r="K580" s="40">
        <v>8.625300000000001E-2</v>
      </c>
      <c r="L580" s="40">
        <v>1.7250599999999991E-2</v>
      </c>
      <c r="M580" s="40">
        <f t="shared" si="447"/>
        <v>0.1035036</v>
      </c>
      <c r="N580" s="40">
        <v>0</v>
      </c>
      <c r="O580" s="40">
        <v>0</v>
      </c>
      <c r="P580" s="40">
        <v>8.6252999999999996E-2</v>
      </c>
      <c r="Q580" s="40">
        <v>1.7250600000000005E-2</v>
      </c>
      <c r="R580" s="40">
        <f t="shared" si="448"/>
        <v>0</v>
      </c>
      <c r="S580" s="40">
        <f t="shared" si="449"/>
        <v>0</v>
      </c>
      <c r="T580" s="21">
        <f t="shared" si="450"/>
        <v>0</v>
      </c>
      <c r="U580" s="40">
        <f t="shared" si="451"/>
        <v>0</v>
      </c>
      <c r="V580" s="21">
        <v>0</v>
      </c>
      <c r="W580" s="40">
        <f t="shared" si="452"/>
        <v>0</v>
      </c>
      <c r="X580" s="21">
        <v>0</v>
      </c>
      <c r="Y580" s="40">
        <f t="shared" si="453"/>
        <v>0</v>
      </c>
      <c r="Z580" s="21">
        <f t="shared" si="454"/>
        <v>0</v>
      </c>
      <c r="AA580" s="40">
        <f t="shared" si="455"/>
        <v>0</v>
      </c>
      <c r="AB580" s="21">
        <f t="shared" si="456"/>
        <v>0</v>
      </c>
      <c r="AC580" s="22" t="s">
        <v>34</v>
      </c>
      <c r="AK580" s="52"/>
      <c r="AL580" s="52"/>
    </row>
    <row r="581" spans="1:38" ht="31.5" x14ac:dyDescent="0.25">
      <c r="A581" s="53" t="s">
        <v>1064</v>
      </c>
      <c r="B581" s="77" t="s">
        <v>1079</v>
      </c>
      <c r="C581" s="56" t="s">
        <v>1080</v>
      </c>
      <c r="D581" s="39">
        <v>0.18561549999999999</v>
      </c>
      <c r="E581" s="55" t="s">
        <v>34</v>
      </c>
      <c r="F581" s="40">
        <v>9.0499999999999997E-2</v>
      </c>
      <c r="G581" s="39">
        <v>9.5115499999999992E-2</v>
      </c>
      <c r="H581" s="40">
        <f t="shared" si="446"/>
        <v>9.5115499999999992E-2</v>
      </c>
      <c r="I581" s="40">
        <v>0</v>
      </c>
      <c r="J581" s="40">
        <v>0</v>
      </c>
      <c r="K581" s="40">
        <v>7.9262916666666669E-2</v>
      </c>
      <c r="L581" s="40">
        <v>1.5852583333333323E-2</v>
      </c>
      <c r="M581" s="40">
        <f t="shared" si="447"/>
        <v>9.9000000000000005E-2</v>
      </c>
      <c r="N581" s="40">
        <v>0</v>
      </c>
      <c r="O581" s="40">
        <v>0</v>
      </c>
      <c r="P581" s="40">
        <v>9.9000000000000005E-2</v>
      </c>
      <c r="Q581" s="40">
        <v>0</v>
      </c>
      <c r="R581" s="40">
        <f t="shared" si="448"/>
        <v>-3.8845000000000129E-3</v>
      </c>
      <c r="S581" s="40">
        <f t="shared" si="449"/>
        <v>3.8845000000000129E-3</v>
      </c>
      <c r="T581" s="21">
        <f t="shared" si="450"/>
        <v>4.0839821059659186E-2</v>
      </c>
      <c r="U581" s="40">
        <f t="shared" si="451"/>
        <v>0</v>
      </c>
      <c r="V581" s="21">
        <v>0</v>
      </c>
      <c r="W581" s="40">
        <f t="shared" si="452"/>
        <v>0</v>
      </c>
      <c r="X581" s="21">
        <v>0</v>
      </c>
      <c r="Y581" s="40">
        <f t="shared" si="453"/>
        <v>1.9737083333333336E-2</v>
      </c>
      <c r="Z581" s="21">
        <f t="shared" si="454"/>
        <v>0.24900778527159087</v>
      </c>
      <c r="AA581" s="40">
        <f t="shared" si="455"/>
        <v>-1.5852583333333323E-2</v>
      </c>
      <c r="AB581" s="21">
        <f t="shared" si="456"/>
        <v>-1</v>
      </c>
      <c r="AC581" s="22" t="s">
        <v>118</v>
      </c>
      <c r="AK581" s="52"/>
      <c r="AL581" s="52"/>
    </row>
    <row r="582" spans="1:38" x14ac:dyDescent="0.25">
      <c r="A582" s="12" t="s">
        <v>1081</v>
      </c>
      <c r="B582" s="9" t="s">
        <v>1082</v>
      </c>
      <c r="C582" s="23" t="s">
        <v>33</v>
      </c>
      <c r="D582" s="38">
        <f>SUM(D583,D598,D603,D612,D619,D624,D625)</f>
        <v>691.15861575802228</v>
      </c>
      <c r="E582" s="24" t="s">
        <v>34</v>
      </c>
      <c r="F582" s="28">
        <f t="shared" ref="F582:S582" si="457">SUM(F583,F598,F603,F612,F619,F624,F625)</f>
        <v>127.46170387000004</v>
      </c>
      <c r="G582" s="38">
        <f t="shared" si="457"/>
        <v>563.69691188802221</v>
      </c>
      <c r="H582" s="28">
        <f t="shared" si="457"/>
        <v>59.480599189999992</v>
      </c>
      <c r="I582" s="28">
        <f t="shared" si="457"/>
        <v>0</v>
      </c>
      <c r="J582" s="28">
        <f t="shared" si="457"/>
        <v>0</v>
      </c>
      <c r="K582" s="28">
        <f t="shared" si="457"/>
        <v>35.384419999999999</v>
      </c>
      <c r="L582" s="28">
        <f t="shared" si="457"/>
        <v>24.096179190000001</v>
      </c>
      <c r="M582" s="28">
        <f t="shared" si="457"/>
        <v>35.929643900000002</v>
      </c>
      <c r="N582" s="28">
        <f t="shared" si="457"/>
        <v>0</v>
      </c>
      <c r="O582" s="28">
        <f t="shared" si="457"/>
        <v>0</v>
      </c>
      <c r="P582" s="28">
        <f t="shared" si="457"/>
        <v>28.97058221</v>
      </c>
      <c r="Q582" s="28">
        <f t="shared" si="457"/>
        <v>6.9590616899999995</v>
      </c>
      <c r="R582" s="28">
        <f t="shared" si="457"/>
        <v>527.76726798802224</v>
      </c>
      <c r="S582" s="28">
        <f t="shared" si="457"/>
        <v>-23.550955289999997</v>
      </c>
      <c r="T582" s="15">
        <f t="shared" si="450"/>
        <v>-0.39594347754922138</v>
      </c>
      <c r="U582" s="28">
        <f>SUM(U583,U598,U603,U612,U619,U624,U625)</f>
        <v>0</v>
      </c>
      <c r="V582" s="15">
        <v>0</v>
      </c>
      <c r="W582" s="28">
        <f>SUM(W583,W598,W603,W612,W619,W624,W625)</f>
        <v>0</v>
      </c>
      <c r="X582" s="15">
        <v>0</v>
      </c>
      <c r="Y582" s="28">
        <f>SUM(Y583,Y598,Y603,Y612,Y619,Y624,Y625)</f>
        <v>-6.4138377899999997</v>
      </c>
      <c r="Z582" s="15">
        <f t="shared" si="454"/>
        <v>-0.1812616340751099</v>
      </c>
      <c r="AA582" s="28">
        <f>SUM(AA583,AA598,AA603,AA612,AA619,AA624,AA625)</f>
        <v>-17.137117500000002</v>
      </c>
      <c r="AB582" s="15">
        <f t="shared" si="456"/>
        <v>-0.71119646666272995</v>
      </c>
      <c r="AC582" s="22" t="s">
        <v>34</v>
      </c>
      <c r="AK582" s="52"/>
      <c r="AL582" s="52"/>
    </row>
    <row r="583" spans="1:38" ht="31.5" x14ac:dyDescent="0.25">
      <c r="A583" s="12" t="s">
        <v>1083</v>
      </c>
      <c r="B583" s="9" t="s">
        <v>52</v>
      </c>
      <c r="C583" s="13" t="s">
        <v>33</v>
      </c>
      <c r="D583" s="43">
        <f>SUM(D584,D587,D590,D597)</f>
        <v>383.18020207102234</v>
      </c>
      <c r="E583" s="24" t="s">
        <v>34</v>
      </c>
      <c r="F583" s="28">
        <f t="shared" ref="F583" si="458">F584+F587+F590+F597</f>
        <v>76.501656720000028</v>
      </c>
      <c r="G583" s="38">
        <f>G584+G587+G590+G597</f>
        <v>306.67854535102231</v>
      </c>
      <c r="H583" s="28">
        <f t="shared" ref="H583:AA583" si="459">H584+H587+H590+H597</f>
        <v>17.40006</v>
      </c>
      <c r="I583" s="28">
        <f t="shared" si="459"/>
        <v>0</v>
      </c>
      <c r="J583" s="28">
        <f t="shared" si="459"/>
        <v>0</v>
      </c>
      <c r="K583" s="28">
        <f t="shared" si="459"/>
        <v>0</v>
      </c>
      <c r="L583" s="28">
        <f t="shared" si="459"/>
        <v>17.40006</v>
      </c>
      <c r="M583" s="28">
        <f t="shared" si="459"/>
        <v>1.6395235000000001</v>
      </c>
      <c r="N583" s="28">
        <f t="shared" si="459"/>
        <v>0</v>
      </c>
      <c r="O583" s="28">
        <f t="shared" si="459"/>
        <v>0</v>
      </c>
      <c r="P583" s="28">
        <f t="shared" si="459"/>
        <v>0</v>
      </c>
      <c r="Q583" s="28">
        <f t="shared" si="459"/>
        <v>1.6395235000000001</v>
      </c>
      <c r="R583" s="28">
        <f t="shared" si="459"/>
        <v>305.03902185102231</v>
      </c>
      <c r="S583" s="28">
        <f t="shared" si="459"/>
        <v>-15.760536500000001</v>
      </c>
      <c r="T583" s="15">
        <f t="shared" si="450"/>
        <v>-0.90577483640861012</v>
      </c>
      <c r="U583" s="28">
        <f t="shared" si="459"/>
        <v>0</v>
      </c>
      <c r="V583" s="15">
        <v>0</v>
      </c>
      <c r="W583" s="28">
        <f t="shared" si="459"/>
        <v>0</v>
      </c>
      <c r="X583" s="15">
        <v>0</v>
      </c>
      <c r="Y583" s="28">
        <f t="shared" si="459"/>
        <v>0</v>
      </c>
      <c r="Z583" s="15">
        <v>0</v>
      </c>
      <c r="AA583" s="28">
        <f t="shared" si="459"/>
        <v>-15.760536500000001</v>
      </c>
      <c r="AB583" s="15">
        <f t="shared" si="456"/>
        <v>-0.90577483640861012</v>
      </c>
      <c r="AC583" s="22" t="s">
        <v>34</v>
      </c>
      <c r="AK583" s="52"/>
      <c r="AL583" s="52"/>
    </row>
    <row r="584" spans="1:38" ht="94.5" x14ac:dyDescent="0.25">
      <c r="A584" s="17" t="s">
        <v>1084</v>
      </c>
      <c r="B584" s="9" t="s">
        <v>54</v>
      </c>
      <c r="C584" s="13" t="s">
        <v>33</v>
      </c>
      <c r="D584" s="38">
        <f>D585+D586</f>
        <v>0</v>
      </c>
      <c r="E584" s="24" t="s">
        <v>34</v>
      </c>
      <c r="F584" s="28">
        <f t="shared" ref="F584" si="460">F585+F586</f>
        <v>0</v>
      </c>
      <c r="G584" s="38">
        <f>G585+G586</f>
        <v>0</v>
      </c>
      <c r="H584" s="28">
        <f t="shared" ref="H584:AA584" si="461">H585+H586</f>
        <v>0</v>
      </c>
      <c r="I584" s="28">
        <f t="shared" si="461"/>
        <v>0</v>
      </c>
      <c r="J584" s="28">
        <f t="shared" si="461"/>
        <v>0</v>
      </c>
      <c r="K584" s="28">
        <f t="shared" si="461"/>
        <v>0</v>
      </c>
      <c r="L584" s="28">
        <f t="shared" si="461"/>
        <v>0</v>
      </c>
      <c r="M584" s="28">
        <f t="shared" si="461"/>
        <v>0</v>
      </c>
      <c r="N584" s="28">
        <f t="shared" si="461"/>
        <v>0</v>
      </c>
      <c r="O584" s="28">
        <f t="shared" si="461"/>
        <v>0</v>
      </c>
      <c r="P584" s="28">
        <f t="shared" si="461"/>
        <v>0</v>
      </c>
      <c r="Q584" s="28">
        <f t="shared" si="461"/>
        <v>0</v>
      </c>
      <c r="R584" s="28">
        <f t="shared" si="461"/>
        <v>0</v>
      </c>
      <c r="S584" s="28">
        <f t="shared" si="461"/>
        <v>0</v>
      </c>
      <c r="T584" s="15">
        <v>0</v>
      </c>
      <c r="U584" s="28">
        <f t="shared" si="461"/>
        <v>0</v>
      </c>
      <c r="V584" s="15">
        <v>0</v>
      </c>
      <c r="W584" s="28">
        <f t="shared" si="461"/>
        <v>0</v>
      </c>
      <c r="X584" s="15">
        <v>0</v>
      </c>
      <c r="Y584" s="28">
        <f t="shared" si="461"/>
        <v>0</v>
      </c>
      <c r="Z584" s="15">
        <v>0</v>
      </c>
      <c r="AA584" s="28">
        <f t="shared" si="461"/>
        <v>0</v>
      </c>
      <c r="AB584" s="15">
        <v>0</v>
      </c>
      <c r="AC584" s="22" t="s">
        <v>34</v>
      </c>
      <c r="AK584" s="52"/>
      <c r="AL584" s="52"/>
    </row>
    <row r="585" spans="1:38" ht="31.5" x14ac:dyDescent="0.25">
      <c r="A585" s="17" t="s">
        <v>1085</v>
      </c>
      <c r="B585" s="9" t="s">
        <v>60</v>
      </c>
      <c r="C585" s="13" t="s">
        <v>33</v>
      </c>
      <c r="D585" s="38">
        <v>0</v>
      </c>
      <c r="E585" s="24" t="s">
        <v>34</v>
      </c>
      <c r="F585" s="28">
        <v>0</v>
      </c>
      <c r="G585" s="38">
        <v>0</v>
      </c>
      <c r="H585" s="28">
        <v>0</v>
      </c>
      <c r="I585" s="28">
        <v>0</v>
      </c>
      <c r="J585" s="28">
        <v>0</v>
      </c>
      <c r="K585" s="28">
        <v>0</v>
      </c>
      <c r="L585" s="28">
        <v>0</v>
      </c>
      <c r="M585" s="28">
        <v>0</v>
      </c>
      <c r="N585" s="28">
        <v>0</v>
      </c>
      <c r="O585" s="28">
        <v>0</v>
      </c>
      <c r="P585" s="28">
        <v>0</v>
      </c>
      <c r="Q585" s="28">
        <v>0</v>
      </c>
      <c r="R585" s="28">
        <v>0</v>
      </c>
      <c r="S585" s="28">
        <v>0</v>
      </c>
      <c r="T585" s="15">
        <v>0</v>
      </c>
      <c r="U585" s="28">
        <v>0</v>
      </c>
      <c r="V585" s="15">
        <v>0</v>
      </c>
      <c r="W585" s="28">
        <v>0</v>
      </c>
      <c r="X585" s="15">
        <v>0</v>
      </c>
      <c r="Y585" s="28">
        <v>0</v>
      </c>
      <c r="Z585" s="15">
        <v>0</v>
      </c>
      <c r="AA585" s="28">
        <v>0</v>
      </c>
      <c r="AB585" s="15">
        <v>0</v>
      </c>
      <c r="AC585" s="22" t="s">
        <v>34</v>
      </c>
      <c r="AK585" s="52"/>
      <c r="AL585" s="52"/>
    </row>
    <row r="586" spans="1:38" ht="31.5" x14ac:dyDescent="0.25">
      <c r="A586" s="17" t="s">
        <v>1086</v>
      </c>
      <c r="B586" s="9" t="s">
        <v>60</v>
      </c>
      <c r="C586" s="13" t="s">
        <v>33</v>
      </c>
      <c r="D586" s="38">
        <v>0</v>
      </c>
      <c r="E586" s="24" t="s">
        <v>34</v>
      </c>
      <c r="F586" s="28">
        <v>0</v>
      </c>
      <c r="G586" s="38">
        <v>0</v>
      </c>
      <c r="H586" s="28">
        <v>0</v>
      </c>
      <c r="I586" s="28">
        <v>0</v>
      </c>
      <c r="J586" s="28">
        <v>0</v>
      </c>
      <c r="K586" s="28">
        <v>0</v>
      </c>
      <c r="L586" s="28">
        <v>0</v>
      </c>
      <c r="M586" s="28">
        <v>0</v>
      </c>
      <c r="N586" s="28">
        <v>0</v>
      </c>
      <c r="O586" s="28">
        <v>0</v>
      </c>
      <c r="P586" s="28">
        <v>0</v>
      </c>
      <c r="Q586" s="28">
        <v>0</v>
      </c>
      <c r="R586" s="28">
        <v>0</v>
      </c>
      <c r="S586" s="28">
        <v>0</v>
      </c>
      <c r="T586" s="15">
        <v>0</v>
      </c>
      <c r="U586" s="28">
        <v>0</v>
      </c>
      <c r="V586" s="15">
        <v>0</v>
      </c>
      <c r="W586" s="28">
        <v>0</v>
      </c>
      <c r="X586" s="15">
        <v>0</v>
      </c>
      <c r="Y586" s="28">
        <v>0</v>
      </c>
      <c r="Z586" s="15">
        <v>0</v>
      </c>
      <c r="AA586" s="28">
        <v>0</v>
      </c>
      <c r="AB586" s="15">
        <v>0</v>
      </c>
      <c r="AC586" s="22" t="s">
        <v>34</v>
      </c>
      <c r="AK586" s="52"/>
      <c r="AL586" s="52"/>
    </row>
    <row r="587" spans="1:38" ht="47.25" x14ac:dyDescent="0.25">
      <c r="A587" s="12" t="s">
        <v>1087</v>
      </c>
      <c r="B587" s="9" t="s">
        <v>62</v>
      </c>
      <c r="C587" s="13" t="s">
        <v>33</v>
      </c>
      <c r="D587" s="43">
        <f>D588+D589</f>
        <v>0</v>
      </c>
      <c r="E587" s="24" t="s">
        <v>34</v>
      </c>
      <c r="F587" s="28">
        <f t="shared" ref="F587" si="462">F588+F589</f>
        <v>0</v>
      </c>
      <c r="G587" s="38">
        <f>G588+G589</f>
        <v>0</v>
      </c>
      <c r="H587" s="28">
        <f t="shared" ref="H587:AA587" si="463">H588+H589</f>
        <v>0</v>
      </c>
      <c r="I587" s="28">
        <f t="shared" si="463"/>
        <v>0</v>
      </c>
      <c r="J587" s="28">
        <f t="shared" si="463"/>
        <v>0</v>
      </c>
      <c r="K587" s="28">
        <f t="shared" si="463"/>
        <v>0</v>
      </c>
      <c r="L587" s="28">
        <f t="shared" si="463"/>
        <v>0</v>
      </c>
      <c r="M587" s="28">
        <f t="shared" si="463"/>
        <v>0</v>
      </c>
      <c r="N587" s="28">
        <f t="shared" si="463"/>
        <v>0</v>
      </c>
      <c r="O587" s="28">
        <f t="shared" si="463"/>
        <v>0</v>
      </c>
      <c r="P587" s="28">
        <f t="shared" si="463"/>
        <v>0</v>
      </c>
      <c r="Q587" s="28">
        <f t="shared" si="463"/>
        <v>0</v>
      </c>
      <c r="R587" s="28">
        <f t="shared" si="463"/>
        <v>0</v>
      </c>
      <c r="S587" s="28">
        <f t="shared" si="463"/>
        <v>0</v>
      </c>
      <c r="T587" s="15">
        <v>0</v>
      </c>
      <c r="U587" s="28">
        <f t="shared" si="463"/>
        <v>0</v>
      </c>
      <c r="V587" s="15">
        <v>0</v>
      </c>
      <c r="W587" s="28">
        <f t="shared" si="463"/>
        <v>0</v>
      </c>
      <c r="X587" s="15">
        <v>0</v>
      </c>
      <c r="Y587" s="28">
        <f t="shared" si="463"/>
        <v>0</v>
      </c>
      <c r="Z587" s="15">
        <v>0</v>
      </c>
      <c r="AA587" s="28">
        <f t="shared" si="463"/>
        <v>0</v>
      </c>
      <c r="AB587" s="15">
        <v>0</v>
      </c>
      <c r="AC587" s="22" t="s">
        <v>34</v>
      </c>
      <c r="AK587" s="52"/>
      <c r="AL587" s="52"/>
    </row>
    <row r="588" spans="1:38" ht="31.5" x14ac:dyDescent="0.25">
      <c r="A588" s="12" t="s">
        <v>1088</v>
      </c>
      <c r="B588" s="9" t="s">
        <v>946</v>
      </c>
      <c r="C588" s="13" t="s">
        <v>33</v>
      </c>
      <c r="D588" s="38">
        <v>0</v>
      </c>
      <c r="E588" s="24" t="s">
        <v>34</v>
      </c>
      <c r="F588" s="28">
        <v>0</v>
      </c>
      <c r="G588" s="38">
        <v>0</v>
      </c>
      <c r="H588" s="28">
        <v>0</v>
      </c>
      <c r="I588" s="28">
        <v>0</v>
      </c>
      <c r="J588" s="28">
        <v>0</v>
      </c>
      <c r="K588" s="28">
        <v>0</v>
      </c>
      <c r="L588" s="28">
        <v>0</v>
      </c>
      <c r="M588" s="28">
        <v>0</v>
      </c>
      <c r="N588" s="28">
        <v>0</v>
      </c>
      <c r="O588" s="28">
        <v>0</v>
      </c>
      <c r="P588" s="28">
        <v>0</v>
      </c>
      <c r="Q588" s="28">
        <v>0</v>
      </c>
      <c r="R588" s="28">
        <v>0</v>
      </c>
      <c r="S588" s="28">
        <v>0</v>
      </c>
      <c r="T588" s="15">
        <v>0</v>
      </c>
      <c r="U588" s="28">
        <v>0</v>
      </c>
      <c r="V588" s="15">
        <v>0</v>
      </c>
      <c r="W588" s="28">
        <v>0</v>
      </c>
      <c r="X588" s="15">
        <v>0</v>
      </c>
      <c r="Y588" s="28">
        <v>0</v>
      </c>
      <c r="Z588" s="15">
        <v>0</v>
      </c>
      <c r="AA588" s="28">
        <v>0</v>
      </c>
      <c r="AB588" s="15">
        <v>0</v>
      </c>
      <c r="AC588" s="22" t="s">
        <v>34</v>
      </c>
      <c r="AK588" s="52"/>
      <c r="AL588" s="52"/>
    </row>
    <row r="589" spans="1:38" ht="31.5" x14ac:dyDescent="0.25">
      <c r="A589" s="12" t="s">
        <v>1089</v>
      </c>
      <c r="B589" s="9" t="s">
        <v>60</v>
      </c>
      <c r="C589" s="13" t="s">
        <v>33</v>
      </c>
      <c r="D589" s="38">
        <v>0</v>
      </c>
      <c r="E589" s="24" t="s">
        <v>34</v>
      </c>
      <c r="F589" s="28">
        <v>0</v>
      </c>
      <c r="G589" s="38">
        <v>0</v>
      </c>
      <c r="H589" s="28">
        <v>0</v>
      </c>
      <c r="I589" s="28">
        <v>0</v>
      </c>
      <c r="J589" s="28">
        <v>0</v>
      </c>
      <c r="K589" s="28">
        <v>0</v>
      </c>
      <c r="L589" s="28">
        <v>0</v>
      </c>
      <c r="M589" s="28">
        <v>0</v>
      </c>
      <c r="N589" s="28">
        <v>0</v>
      </c>
      <c r="O589" s="28">
        <v>0</v>
      </c>
      <c r="P589" s="28">
        <v>0</v>
      </c>
      <c r="Q589" s="28">
        <v>0</v>
      </c>
      <c r="R589" s="28">
        <v>0</v>
      </c>
      <c r="S589" s="28">
        <v>0</v>
      </c>
      <c r="T589" s="15">
        <v>0</v>
      </c>
      <c r="U589" s="28">
        <v>0</v>
      </c>
      <c r="V589" s="15">
        <v>0</v>
      </c>
      <c r="W589" s="28">
        <v>0</v>
      </c>
      <c r="X589" s="15">
        <v>0</v>
      </c>
      <c r="Y589" s="28">
        <v>0</v>
      </c>
      <c r="Z589" s="15">
        <v>0</v>
      </c>
      <c r="AA589" s="28">
        <v>0</v>
      </c>
      <c r="AB589" s="15">
        <v>0</v>
      </c>
      <c r="AC589" s="22" t="s">
        <v>34</v>
      </c>
      <c r="AK589" s="52"/>
      <c r="AL589" s="52"/>
    </row>
    <row r="590" spans="1:38" ht="47.25" x14ac:dyDescent="0.25">
      <c r="A590" s="12" t="s">
        <v>1090</v>
      </c>
      <c r="B590" s="9" t="s">
        <v>66</v>
      </c>
      <c r="C590" s="13" t="s">
        <v>33</v>
      </c>
      <c r="D590" s="38">
        <f>SUM(D591,D592,D593,D594,D595)</f>
        <v>383.18020207102234</v>
      </c>
      <c r="E590" s="24" t="s">
        <v>34</v>
      </c>
      <c r="F590" s="28">
        <f t="shared" ref="F590" si="464">F591+F592+F593+F594+F595</f>
        <v>76.501656720000028</v>
      </c>
      <c r="G590" s="38">
        <f>G591+G592+G593+G594+G595</f>
        <v>306.67854535102231</v>
      </c>
      <c r="H590" s="28">
        <f t="shared" ref="H590:AA590" si="465">H591+H592+H593+H594+H595</f>
        <v>17.40006</v>
      </c>
      <c r="I590" s="28">
        <f t="shared" si="465"/>
        <v>0</v>
      </c>
      <c r="J590" s="28">
        <f t="shared" si="465"/>
        <v>0</v>
      </c>
      <c r="K590" s="28">
        <f t="shared" si="465"/>
        <v>0</v>
      </c>
      <c r="L590" s="28">
        <f t="shared" si="465"/>
        <v>17.40006</v>
      </c>
      <c r="M590" s="28">
        <f t="shared" si="465"/>
        <v>1.6395235000000001</v>
      </c>
      <c r="N590" s="28">
        <f t="shared" si="465"/>
        <v>0</v>
      </c>
      <c r="O590" s="28">
        <f t="shared" si="465"/>
        <v>0</v>
      </c>
      <c r="P590" s="28">
        <f t="shared" si="465"/>
        <v>0</v>
      </c>
      <c r="Q590" s="28">
        <f t="shared" si="465"/>
        <v>1.6395235000000001</v>
      </c>
      <c r="R590" s="28">
        <f t="shared" si="465"/>
        <v>305.03902185102231</v>
      </c>
      <c r="S590" s="28">
        <f t="shared" si="465"/>
        <v>-15.760536500000001</v>
      </c>
      <c r="T590" s="15">
        <f t="shared" si="450"/>
        <v>-0.90577483640861012</v>
      </c>
      <c r="U590" s="28">
        <f t="shared" si="465"/>
        <v>0</v>
      </c>
      <c r="V590" s="15">
        <v>0</v>
      </c>
      <c r="W590" s="28">
        <f t="shared" si="465"/>
        <v>0</v>
      </c>
      <c r="X590" s="15">
        <v>0</v>
      </c>
      <c r="Y590" s="28">
        <f t="shared" si="465"/>
        <v>0</v>
      </c>
      <c r="Z590" s="15">
        <v>0</v>
      </c>
      <c r="AA590" s="28">
        <f t="shared" si="465"/>
        <v>-15.760536500000001</v>
      </c>
      <c r="AB590" s="15">
        <f t="shared" si="456"/>
        <v>-0.90577483640861012</v>
      </c>
      <c r="AC590" s="22" t="s">
        <v>34</v>
      </c>
      <c r="AK590" s="52"/>
      <c r="AL590" s="52"/>
    </row>
    <row r="591" spans="1:38" ht="78.75" x14ac:dyDescent="0.25">
      <c r="A591" s="12" t="s">
        <v>1091</v>
      </c>
      <c r="B591" s="9" t="s">
        <v>68</v>
      </c>
      <c r="C591" s="13" t="s">
        <v>33</v>
      </c>
      <c r="D591" s="38">
        <v>0</v>
      </c>
      <c r="E591" s="24" t="s">
        <v>34</v>
      </c>
      <c r="F591" s="28">
        <v>0</v>
      </c>
      <c r="G591" s="38">
        <v>0</v>
      </c>
      <c r="H591" s="28">
        <v>0</v>
      </c>
      <c r="I591" s="28">
        <v>0</v>
      </c>
      <c r="J591" s="28">
        <v>0</v>
      </c>
      <c r="K591" s="28">
        <v>0</v>
      </c>
      <c r="L591" s="28">
        <v>0</v>
      </c>
      <c r="M591" s="28">
        <v>0</v>
      </c>
      <c r="N591" s="28">
        <v>0</v>
      </c>
      <c r="O591" s="28">
        <v>0</v>
      </c>
      <c r="P591" s="28">
        <v>0</v>
      </c>
      <c r="Q591" s="28">
        <v>0</v>
      </c>
      <c r="R591" s="28">
        <v>0</v>
      </c>
      <c r="S591" s="28">
        <v>0</v>
      </c>
      <c r="T591" s="15">
        <v>0</v>
      </c>
      <c r="U591" s="28">
        <v>0</v>
      </c>
      <c r="V591" s="15">
        <v>0</v>
      </c>
      <c r="W591" s="28">
        <v>0</v>
      </c>
      <c r="X591" s="15">
        <v>0</v>
      </c>
      <c r="Y591" s="28">
        <v>0</v>
      </c>
      <c r="Z591" s="15">
        <v>0</v>
      </c>
      <c r="AA591" s="28">
        <v>0</v>
      </c>
      <c r="AB591" s="15">
        <v>0</v>
      </c>
      <c r="AC591" s="22" t="s">
        <v>34</v>
      </c>
      <c r="AK591" s="52"/>
      <c r="AL591" s="52"/>
    </row>
    <row r="592" spans="1:38" ht="78.75" x14ac:dyDescent="0.25">
      <c r="A592" s="12" t="s">
        <v>1092</v>
      </c>
      <c r="B592" s="9" t="s">
        <v>70</v>
      </c>
      <c r="C592" s="23" t="s">
        <v>33</v>
      </c>
      <c r="D592" s="38">
        <v>0</v>
      </c>
      <c r="E592" s="24" t="s">
        <v>34</v>
      </c>
      <c r="F592" s="28">
        <v>0</v>
      </c>
      <c r="G592" s="38">
        <v>0</v>
      </c>
      <c r="H592" s="28">
        <v>0</v>
      </c>
      <c r="I592" s="28">
        <v>0</v>
      </c>
      <c r="J592" s="28">
        <v>0</v>
      </c>
      <c r="K592" s="28">
        <v>0</v>
      </c>
      <c r="L592" s="28">
        <v>0</v>
      </c>
      <c r="M592" s="28">
        <v>0</v>
      </c>
      <c r="N592" s="28">
        <v>0</v>
      </c>
      <c r="O592" s="28">
        <v>0</v>
      </c>
      <c r="P592" s="28">
        <v>0</v>
      </c>
      <c r="Q592" s="28">
        <v>0</v>
      </c>
      <c r="R592" s="28">
        <v>0</v>
      </c>
      <c r="S592" s="28">
        <v>0</v>
      </c>
      <c r="T592" s="15">
        <v>0</v>
      </c>
      <c r="U592" s="28">
        <v>0</v>
      </c>
      <c r="V592" s="15">
        <v>0</v>
      </c>
      <c r="W592" s="28">
        <v>0</v>
      </c>
      <c r="X592" s="15">
        <v>0</v>
      </c>
      <c r="Y592" s="28">
        <v>0</v>
      </c>
      <c r="Z592" s="15">
        <v>0</v>
      </c>
      <c r="AA592" s="28">
        <v>0</v>
      </c>
      <c r="AB592" s="15">
        <v>0</v>
      </c>
      <c r="AC592" s="22" t="s">
        <v>34</v>
      </c>
      <c r="AK592" s="52"/>
      <c r="AL592" s="52"/>
    </row>
    <row r="593" spans="1:38" ht="63" x14ac:dyDescent="0.25">
      <c r="A593" s="12" t="s">
        <v>1093</v>
      </c>
      <c r="B593" s="9" t="s">
        <v>72</v>
      </c>
      <c r="C593" s="13" t="s">
        <v>33</v>
      </c>
      <c r="D593" s="38">
        <v>0</v>
      </c>
      <c r="E593" s="24" t="s">
        <v>34</v>
      </c>
      <c r="F593" s="28">
        <v>0</v>
      </c>
      <c r="G593" s="38">
        <v>0</v>
      </c>
      <c r="H593" s="28">
        <v>0</v>
      </c>
      <c r="I593" s="28">
        <v>0</v>
      </c>
      <c r="J593" s="28">
        <v>0</v>
      </c>
      <c r="K593" s="28">
        <v>0</v>
      </c>
      <c r="L593" s="28">
        <v>0</v>
      </c>
      <c r="M593" s="28">
        <v>0</v>
      </c>
      <c r="N593" s="28">
        <v>0</v>
      </c>
      <c r="O593" s="28">
        <v>0</v>
      </c>
      <c r="P593" s="28">
        <v>0</v>
      </c>
      <c r="Q593" s="28">
        <v>0</v>
      </c>
      <c r="R593" s="28">
        <v>0</v>
      </c>
      <c r="S593" s="28">
        <v>0</v>
      </c>
      <c r="T593" s="15">
        <v>0</v>
      </c>
      <c r="U593" s="28">
        <v>0</v>
      </c>
      <c r="V593" s="15">
        <v>0</v>
      </c>
      <c r="W593" s="28">
        <v>0</v>
      </c>
      <c r="X593" s="15">
        <v>0</v>
      </c>
      <c r="Y593" s="28">
        <v>0</v>
      </c>
      <c r="Z593" s="15">
        <v>0</v>
      </c>
      <c r="AA593" s="28">
        <v>0</v>
      </c>
      <c r="AB593" s="15">
        <v>0</v>
      </c>
      <c r="AC593" s="22" t="s">
        <v>34</v>
      </c>
      <c r="AK593" s="52"/>
      <c r="AL593" s="52"/>
    </row>
    <row r="594" spans="1:38" ht="94.5" x14ac:dyDescent="0.25">
      <c r="A594" s="12" t="s">
        <v>1094</v>
      </c>
      <c r="B594" s="9" t="s">
        <v>76</v>
      </c>
      <c r="C594" s="13" t="s">
        <v>33</v>
      </c>
      <c r="D594" s="38">
        <v>0</v>
      </c>
      <c r="E594" s="24" t="s">
        <v>34</v>
      </c>
      <c r="F594" s="28">
        <v>0</v>
      </c>
      <c r="G594" s="38">
        <v>0</v>
      </c>
      <c r="H594" s="28">
        <v>0</v>
      </c>
      <c r="I594" s="28">
        <v>0</v>
      </c>
      <c r="J594" s="28">
        <v>0</v>
      </c>
      <c r="K594" s="28">
        <v>0</v>
      </c>
      <c r="L594" s="28">
        <v>0</v>
      </c>
      <c r="M594" s="28">
        <v>0</v>
      </c>
      <c r="N594" s="28">
        <v>0</v>
      </c>
      <c r="O594" s="28">
        <v>0</v>
      </c>
      <c r="P594" s="28">
        <v>0</v>
      </c>
      <c r="Q594" s="28">
        <v>0</v>
      </c>
      <c r="R594" s="28">
        <v>0</v>
      </c>
      <c r="S594" s="28">
        <v>0</v>
      </c>
      <c r="T594" s="15">
        <v>0</v>
      </c>
      <c r="U594" s="28">
        <v>0</v>
      </c>
      <c r="V594" s="15">
        <v>0</v>
      </c>
      <c r="W594" s="28">
        <v>0</v>
      </c>
      <c r="X594" s="15">
        <v>0</v>
      </c>
      <c r="Y594" s="28">
        <v>0</v>
      </c>
      <c r="Z594" s="15">
        <v>0</v>
      </c>
      <c r="AA594" s="28">
        <v>0</v>
      </c>
      <c r="AB594" s="15">
        <v>0</v>
      </c>
      <c r="AC594" s="22" t="s">
        <v>34</v>
      </c>
      <c r="AK594" s="52"/>
      <c r="AL594" s="52"/>
    </row>
    <row r="595" spans="1:38" ht="78.75" x14ac:dyDescent="0.25">
      <c r="A595" s="23" t="s">
        <v>1095</v>
      </c>
      <c r="B595" s="9" t="s">
        <v>78</v>
      </c>
      <c r="C595" s="23" t="s">
        <v>33</v>
      </c>
      <c r="D595" s="38">
        <f>SUM(D596)</f>
        <v>383.18020207102234</v>
      </c>
      <c r="E595" s="24" t="s">
        <v>34</v>
      </c>
      <c r="F595" s="28">
        <f t="shared" ref="F595" si="466">SUM(F596)</f>
        <v>76.501656720000028</v>
      </c>
      <c r="G595" s="38">
        <f>SUM(G596)</f>
        <v>306.67854535102231</v>
      </c>
      <c r="H595" s="28">
        <f t="shared" ref="H595:AA595" si="467">SUM(H596)</f>
        <v>17.40006</v>
      </c>
      <c r="I595" s="28">
        <f t="shared" si="467"/>
        <v>0</v>
      </c>
      <c r="J595" s="28">
        <f t="shared" si="467"/>
        <v>0</v>
      </c>
      <c r="K595" s="28">
        <f t="shared" si="467"/>
        <v>0</v>
      </c>
      <c r="L595" s="28">
        <f t="shared" si="467"/>
        <v>17.40006</v>
      </c>
      <c r="M595" s="28">
        <f t="shared" si="467"/>
        <v>1.6395235000000001</v>
      </c>
      <c r="N595" s="28">
        <f t="shared" si="467"/>
        <v>0</v>
      </c>
      <c r="O595" s="28">
        <f t="shared" si="467"/>
        <v>0</v>
      </c>
      <c r="P595" s="28">
        <f t="shared" si="467"/>
        <v>0</v>
      </c>
      <c r="Q595" s="28">
        <f t="shared" si="467"/>
        <v>1.6395235000000001</v>
      </c>
      <c r="R595" s="28">
        <f t="shared" si="467"/>
        <v>305.03902185102231</v>
      </c>
      <c r="S595" s="28">
        <f t="shared" si="467"/>
        <v>-15.760536500000001</v>
      </c>
      <c r="T595" s="15">
        <f t="shared" si="450"/>
        <v>-0.90577483640861012</v>
      </c>
      <c r="U595" s="28">
        <f t="shared" si="467"/>
        <v>0</v>
      </c>
      <c r="V595" s="15">
        <v>0</v>
      </c>
      <c r="W595" s="28">
        <f t="shared" si="467"/>
        <v>0</v>
      </c>
      <c r="X595" s="15">
        <v>0</v>
      </c>
      <c r="Y595" s="28">
        <f t="shared" si="467"/>
        <v>0</v>
      </c>
      <c r="Z595" s="15">
        <v>0</v>
      </c>
      <c r="AA595" s="28">
        <f t="shared" si="467"/>
        <v>-15.760536500000001</v>
      </c>
      <c r="AB595" s="15">
        <f t="shared" si="456"/>
        <v>-0.90577483640861012</v>
      </c>
      <c r="AC595" s="22" t="s">
        <v>34</v>
      </c>
      <c r="AK595" s="52"/>
      <c r="AL595" s="52"/>
    </row>
    <row r="596" spans="1:38" ht="63" x14ac:dyDescent="0.25">
      <c r="A596" s="55" t="s">
        <v>1095</v>
      </c>
      <c r="B596" s="77" t="s">
        <v>1096</v>
      </c>
      <c r="C596" s="55" t="s">
        <v>1097</v>
      </c>
      <c r="D596" s="56">
        <v>383.18020207102234</v>
      </c>
      <c r="E596" s="55" t="s">
        <v>34</v>
      </c>
      <c r="F596" s="40">
        <v>76.501656720000028</v>
      </c>
      <c r="G596" s="39">
        <v>306.67854535102231</v>
      </c>
      <c r="H596" s="40">
        <f>I596+J596+K596+L596</f>
        <v>17.40006</v>
      </c>
      <c r="I596" s="40">
        <v>0</v>
      </c>
      <c r="J596" s="40">
        <v>0</v>
      </c>
      <c r="K596" s="40">
        <v>0</v>
      </c>
      <c r="L596" s="40">
        <v>17.40006</v>
      </c>
      <c r="M596" s="40">
        <f>N596+O596+P596+Q596</f>
        <v>1.6395235000000001</v>
      </c>
      <c r="N596" s="40">
        <v>0</v>
      </c>
      <c r="O596" s="40">
        <v>0</v>
      </c>
      <c r="P596" s="40">
        <v>0</v>
      </c>
      <c r="Q596" s="40">
        <v>1.6395235000000001</v>
      </c>
      <c r="R596" s="40">
        <f>G596-M596</f>
        <v>305.03902185102231</v>
      </c>
      <c r="S596" s="40">
        <f>M596-H596</f>
        <v>-15.760536500000001</v>
      </c>
      <c r="T596" s="21">
        <f>S596/H596</f>
        <v>-0.90577483640861012</v>
      </c>
      <c r="U596" s="40">
        <f>N596-I596</f>
        <v>0</v>
      </c>
      <c r="V596" s="21">
        <v>0</v>
      </c>
      <c r="W596" s="40">
        <f>O596-J596</f>
        <v>0</v>
      </c>
      <c r="X596" s="21">
        <v>0</v>
      </c>
      <c r="Y596" s="40">
        <f>P596-K596</f>
        <v>0</v>
      </c>
      <c r="Z596" s="21">
        <v>0</v>
      </c>
      <c r="AA596" s="40">
        <f>Q596-L596</f>
        <v>-15.760536500000001</v>
      </c>
      <c r="AB596" s="21">
        <f>AA596/L596</f>
        <v>-0.90577483640861012</v>
      </c>
      <c r="AC596" s="22" t="s">
        <v>34</v>
      </c>
      <c r="AK596" s="52"/>
      <c r="AL596" s="52"/>
    </row>
    <row r="597" spans="1:38" ht="31.5" x14ac:dyDescent="0.25">
      <c r="A597" s="23" t="s">
        <v>1098</v>
      </c>
      <c r="B597" s="9" t="s">
        <v>89</v>
      </c>
      <c r="C597" s="23" t="s">
        <v>33</v>
      </c>
      <c r="D597" s="38">
        <v>0</v>
      </c>
      <c r="E597" s="24" t="s">
        <v>34</v>
      </c>
      <c r="F597" s="28">
        <v>0</v>
      </c>
      <c r="G597" s="38">
        <v>0</v>
      </c>
      <c r="H597" s="28">
        <v>0</v>
      </c>
      <c r="I597" s="28">
        <v>0</v>
      </c>
      <c r="J597" s="28">
        <v>0</v>
      </c>
      <c r="K597" s="28">
        <v>0</v>
      </c>
      <c r="L597" s="28">
        <v>0</v>
      </c>
      <c r="M597" s="28">
        <v>0</v>
      </c>
      <c r="N597" s="28">
        <v>0</v>
      </c>
      <c r="O597" s="28">
        <v>0</v>
      </c>
      <c r="P597" s="28">
        <v>0</v>
      </c>
      <c r="Q597" s="28">
        <v>0</v>
      </c>
      <c r="R597" s="28">
        <v>0</v>
      </c>
      <c r="S597" s="28">
        <v>0</v>
      </c>
      <c r="T597" s="15">
        <v>0</v>
      </c>
      <c r="U597" s="28">
        <v>0</v>
      </c>
      <c r="V597" s="15">
        <v>0</v>
      </c>
      <c r="W597" s="28">
        <v>0</v>
      </c>
      <c r="X597" s="15">
        <v>0</v>
      </c>
      <c r="Y597" s="28">
        <v>0</v>
      </c>
      <c r="Z597" s="15">
        <v>0</v>
      </c>
      <c r="AA597" s="28">
        <v>0</v>
      </c>
      <c r="AB597" s="15">
        <v>0</v>
      </c>
      <c r="AC597" s="22" t="s">
        <v>34</v>
      </c>
      <c r="AK597" s="52"/>
      <c r="AL597" s="52"/>
    </row>
    <row r="598" spans="1:38" ht="63" x14ac:dyDescent="0.25">
      <c r="A598" s="23" t="s">
        <v>1099</v>
      </c>
      <c r="B598" s="9" t="s">
        <v>91</v>
      </c>
      <c r="C598" s="23" t="s">
        <v>33</v>
      </c>
      <c r="D598" s="38">
        <f>D599+D600+D601+D602</f>
        <v>0</v>
      </c>
      <c r="E598" s="24" t="s">
        <v>34</v>
      </c>
      <c r="F598" s="28">
        <f t="shared" ref="F598:S598" si="468">F599+F600+F601+F602</f>
        <v>0</v>
      </c>
      <c r="G598" s="38">
        <f t="shared" si="468"/>
        <v>0</v>
      </c>
      <c r="H598" s="28">
        <f t="shared" si="468"/>
        <v>0</v>
      </c>
      <c r="I598" s="28">
        <f t="shared" si="468"/>
        <v>0</v>
      </c>
      <c r="J598" s="28">
        <f t="shared" si="468"/>
        <v>0</v>
      </c>
      <c r="K598" s="28">
        <f t="shared" si="468"/>
        <v>0</v>
      </c>
      <c r="L598" s="28">
        <f t="shared" si="468"/>
        <v>0</v>
      </c>
      <c r="M598" s="28">
        <f t="shared" si="468"/>
        <v>0</v>
      </c>
      <c r="N598" s="28">
        <f t="shared" si="468"/>
        <v>0</v>
      </c>
      <c r="O598" s="28">
        <f t="shared" si="468"/>
        <v>0</v>
      </c>
      <c r="P598" s="28">
        <f t="shared" si="468"/>
        <v>0</v>
      </c>
      <c r="Q598" s="28">
        <f t="shared" si="468"/>
        <v>0</v>
      </c>
      <c r="R598" s="28">
        <f t="shared" si="468"/>
        <v>0</v>
      </c>
      <c r="S598" s="28">
        <f t="shared" si="468"/>
        <v>0</v>
      </c>
      <c r="T598" s="15">
        <v>0</v>
      </c>
      <c r="U598" s="28">
        <f>U599+U600+U601+U602</f>
        <v>0</v>
      </c>
      <c r="V598" s="15">
        <v>0</v>
      </c>
      <c r="W598" s="28">
        <f>W599+W600+W601+W602</f>
        <v>0</v>
      </c>
      <c r="X598" s="15">
        <v>0</v>
      </c>
      <c r="Y598" s="28">
        <f>Y599+Y600+Y601+Y602</f>
        <v>0</v>
      </c>
      <c r="Z598" s="15">
        <v>0</v>
      </c>
      <c r="AA598" s="28">
        <f>AA599+AA600+AA601+AA602</f>
        <v>0</v>
      </c>
      <c r="AB598" s="15">
        <v>0</v>
      </c>
      <c r="AC598" s="22" t="s">
        <v>34</v>
      </c>
      <c r="AK598" s="52"/>
      <c r="AL598" s="52"/>
    </row>
    <row r="599" spans="1:38" ht="31.5" x14ac:dyDescent="0.25">
      <c r="A599" s="23" t="s">
        <v>1100</v>
      </c>
      <c r="B599" s="9" t="s">
        <v>93</v>
      </c>
      <c r="C599" s="23" t="s">
        <v>33</v>
      </c>
      <c r="D599" s="38">
        <v>0</v>
      </c>
      <c r="E599" s="24" t="s">
        <v>34</v>
      </c>
      <c r="F599" s="28">
        <v>0</v>
      </c>
      <c r="G599" s="38">
        <v>0</v>
      </c>
      <c r="H599" s="28">
        <v>0</v>
      </c>
      <c r="I599" s="28">
        <v>0</v>
      </c>
      <c r="J599" s="28">
        <v>0</v>
      </c>
      <c r="K599" s="28">
        <v>0</v>
      </c>
      <c r="L599" s="28">
        <v>0</v>
      </c>
      <c r="M599" s="28">
        <v>0</v>
      </c>
      <c r="N599" s="28">
        <v>0</v>
      </c>
      <c r="O599" s="28">
        <v>0</v>
      </c>
      <c r="P599" s="28">
        <v>0</v>
      </c>
      <c r="Q599" s="28">
        <v>0</v>
      </c>
      <c r="R599" s="28">
        <v>0</v>
      </c>
      <c r="S599" s="28">
        <v>0</v>
      </c>
      <c r="T599" s="15">
        <v>0</v>
      </c>
      <c r="U599" s="28">
        <v>0</v>
      </c>
      <c r="V599" s="15">
        <v>0</v>
      </c>
      <c r="W599" s="28">
        <v>0</v>
      </c>
      <c r="X599" s="15">
        <v>0</v>
      </c>
      <c r="Y599" s="28">
        <v>0</v>
      </c>
      <c r="Z599" s="15">
        <v>0</v>
      </c>
      <c r="AA599" s="28">
        <v>0</v>
      </c>
      <c r="AB599" s="15">
        <v>0</v>
      </c>
      <c r="AC599" s="22" t="s">
        <v>34</v>
      </c>
      <c r="AK599" s="52"/>
      <c r="AL599" s="52"/>
    </row>
    <row r="600" spans="1:38" x14ac:dyDescent="0.25">
      <c r="A600" s="23" t="s">
        <v>1101</v>
      </c>
      <c r="B600" s="9" t="s">
        <v>101</v>
      </c>
      <c r="C600" s="23" t="s">
        <v>33</v>
      </c>
      <c r="D600" s="38">
        <v>0</v>
      </c>
      <c r="E600" s="24" t="s">
        <v>34</v>
      </c>
      <c r="F600" s="28">
        <v>0</v>
      </c>
      <c r="G600" s="28">
        <v>0</v>
      </c>
      <c r="H600" s="28">
        <v>0</v>
      </c>
      <c r="I600" s="28">
        <v>0</v>
      </c>
      <c r="J600" s="28">
        <v>0</v>
      </c>
      <c r="K600" s="28">
        <v>0</v>
      </c>
      <c r="L600" s="28">
        <v>0</v>
      </c>
      <c r="M600" s="28">
        <v>0</v>
      </c>
      <c r="N600" s="28">
        <v>0</v>
      </c>
      <c r="O600" s="28">
        <v>0</v>
      </c>
      <c r="P600" s="28">
        <v>0</v>
      </c>
      <c r="Q600" s="28">
        <v>0</v>
      </c>
      <c r="R600" s="28">
        <v>0</v>
      </c>
      <c r="S600" s="28">
        <v>0</v>
      </c>
      <c r="T600" s="15">
        <v>0</v>
      </c>
      <c r="U600" s="28">
        <v>0</v>
      </c>
      <c r="V600" s="15">
        <v>0</v>
      </c>
      <c r="W600" s="28">
        <v>0</v>
      </c>
      <c r="X600" s="15">
        <v>0</v>
      </c>
      <c r="Y600" s="28">
        <v>0</v>
      </c>
      <c r="Z600" s="15">
        <v>0</v>
      </c>
      <c r="AA600" s="28">
        <v>0</v>
      </c>
      <c r="AB600" s="15">
        <v>0</v>
      </c>
      <c r="AC600" s="22" t="s">
        <v>34</v>
      </c>
      <c r="AK600" s="52"/>
      <c r="AL600" s="52"/>
    </row>
    <row r="601" spans="1:38" ht="31.5" x14ac:dyDescent="0.25">
      <c r="A601" s="23" t="s">
        <v>1102</v>
      </c>
      <c r="B601" s="9" t="s">
        <v>111</v>
      </c>
      <c r="C601" s="23" t="s">
        <v>33</v>
      </c>
      <c r="D601" s="38">
        <v>0</v>
      </c>
      <c r="E601" s="24" t="s">
        <v>34</v>
      </c>
      <c r="F601" s="28">
        <v>0</v>
      </c>
      <c r="G601" s="38">
        <v>0</v>
      </c>
      <c r="H601" s="28">
        <v>0</v>
      </c>
      <c r="I601" s="28">
        <v>0</v>
      </c>
      <c r="J601" s="28">
        <v>0</v>
      </c>
      <c r="K601" s="28">
        <v>0</v>
      </c>
      <c r="L601" s="28">
        <v>0</v>
      </c>
      <c r="M601" s="28">
        <v>0</v>
      </c>
      <c r="N601" s="28">
        <v>0</v>
      </c>
      <c r="O601" s="28">
        <v>0</v>
      </c>
      <c r="P601" s="28">
        <v>0</v>
      </c>
      <c r="Q601" s="28">
        <v>0</v>
      </c>
      <c r="R601" s="28">
        <v>0</v>
      </c>
      <c r="S601" s="28">
        <v>0</v>
      </c>
      <c r="T601" s="15">
        <v>0</v>
      </c>
      <c r="U601" s="28">
        <v>0</v>
      </c>
      <c r="V601" s="15">
        <v>0</v>
      </c>
      <c r="W601" s="28">
        <v>0</v>
      </c>
      <c r="X601" s="15">
        <v>0</v>
      </c>
      <c r="Y601" s="28">
        <v>0</v>
      </c>
      <c r="Z601" s="15">
        <v>0</v>
      </c>
      <c r="AA601" s="28">
        <v>0</v>
      </c>
      <c r="AB601" s="15">
        <v>0</v>
      </c>
      <c r="AC601" s="22" t="s">
        <v>34</v>
      </c>
      <c r="AK601" s="52"/>
      <c r="AL601" s="52"/>
    </row>
    <row r="602" spans="1:38" ht="31.5" x14ac:dyDescent="0.25">
      <c r="A602" s="23" t="s">
        <v>1103</v>
      </c>
      <c r="B602" s="9" t="s">
        <v>115</v>
      </c>
      <c r="C602" s="23" t="s">
        <v>33</v>
      </c>
      <c r="D602" s="38">
        <v>0</v>
      </c>
      <c r="E602" s="24" t="s">
        <v>34</v>
      </c>
      <c r="F602" s="28">
        <v>0</v>
      </c>
      <c r="G602" s="28">
        <v>0</v>
      </c>
      <c r="H602" s="28">
        <v>0</v>
      </c>
      <c r="I602" s="28">
        <v>0</v>
      </c>
      <c r="J602" s="28">
        <v>0</v>
      </c>
      <c r="K602" s="28">
        <v>0</v>
      </c>
      <c r="L602" s="28">
        <v>0</v>
      </c>
      <c r="M602" s="28">
        <v>0</v>
      </c>
      <c r="N602" s="28">
        <v>0</v>
      </c>
      <c r="O602" s="28">
        <v>0</v>
      </c>
      <c r="P602" s="28">
        <v>0</v>
      </c>
      <c r="Q602" s="28">
        <v>0</v>
      </c>
      <c r="R602" s="28">
        <v>0</v>
      </c>
      <c r="S602" s="28">
        <v>0</v>
      </c>
      <c r="T602" s="15">
        <v>0</v>
      </c>
      <c r="U602" s="28">
        <v>0</v>
      </c>
      <c r="V602" s="15">
        <v>0</v>
      </c>
      <c r="W602" s="28">
        <v>0</v>
      </c>
      <c r="X602" s="15">
        <v>0</v>
      </c>
      <c r="Y602" s="28">
        <v>0</v>
      </c>
      <c r="Z602" s="15">
        <v>0</v>
      </c>
      <c r="AA602" s="28">
        <v>0</v>
      </c>
      <c r="AB602" s="15">
        <v>0</v>
      </c>
      <c r="AC602" s="22" t="s">
        <v>34</v>
      </c>
      <c r="AK602" s="52"/>
      <c r="AL602" s="52"/>
    </row>
    <row r="603" spans="1:38" ht="31.5" x14ac:dyDescent="0.25">
      <c r="A603" s="23" t="s">
        <v>1104</v>
      </c>
      <c r="B603" s="9" t="s">
        <v>126</v>
      </c>
      <c r="C603" s="23" t="s">
        <v>33</v>
      </c>
      <c r="D603" s="38">
        <f>D604+D605+D606+D607</f>
        <v>307.978413687</v>
      </c>
      <c r="E603" s="24" t="s">
        <v>34</v>
      </c>
      <c r="F603" s="28">
        <f t="shared" ref="F603" si="469">F604+F605+F606+F607</f>
        <v>50.960047150000001</v>
      </c>
      <c r="G603" s="38">
        <f>G604+G605+G606+G607</f>
        <v>257.01836653699996</v>
      </c>
      <c r="H603" s="28">
        <f t="shared" ref="H603:AA603" si="470">H604+H605+H606+H607</f>
        <v>42.080539189999996</v>
      </c>
      <c r="I603" s="28">
        <f t="shared" si="470"/>
        <v>0</v>
      </c>
      <c r="J603" s="28">
        <f t="shared" si="470"/>
        <v>0</v>
      </c>
      <c r="K603" s="28">
        <f t="shared" si="470"/>
        <v>35.384419999999999</v>
      </c>
      <c r="L603" s="28">
        <f t="shared" si="470"/>
        <v>6.6961191899999992</v>
      </c>
      <c r="M603" s="28">
        <f t="shared" si="470"/>
        <v>34.290120399999999</v>
      </c>
      <c r="N603" s="28">
        <f t="shared" si="470"/>
        <v>0</v>
      </c>
      <c r="O603" s="28">
        <f t="shared" si="470"/>
        <v>0</v>
      </c>
      <c r="P603" s="28">
        <f t="shared" si="470"/>
        <v>28.97058221</v>
      </c>
      <c r="Q603" s="28">
        <f t="shared" si="470"/>
        <v>5.3195381899999994</v>
      </c>
      <c r="R603" s="28">
        <f t="shared" si="470"/>
        <v>222.72824613699999</v>
      </c>
      <c r="S603" s="28">
        <f t="shared" si="470"/>
        <v>-7.7904187899999977</v>
      </c>
      <c r="T603" s="15">
        <f t="shared" ref="T603:T611" si="471">S603/H603</f>
        <v>-0.18513115420943346</v>
      </c>
      <c r="U603" s="28">
        <f t="shared" si="470"/>
        <v>0</v>
      </c>
      <c r="V603" s="15">
        <v>0</v>
      </c>
      <c r="W603" s="28">
        <f t="shared" si="470"/>
        <v>0</v>
      </c>
      <c r="X603" s="15">
        <v>0</v>
      </c>
      <c r="Y603" s="28">
        <f t="shared" si="470"/>
        <v>-6.4138377899999997</v>
      </c>
      <c r="Z603" s="15">
        <f t="shared" ref="Z603:Z611" si="472">Y603/K603</f>
        <v>-0.1812616340751099</v>
      </c>
      <c r="AA603" s="28">
        <f t="shared" si="470"/>
        <v>-1.3765809999999998</v>
      </c>
      <c r="AB603" s="15">
        <f t="shared" ref="AB603:AB611" si="473">AA603/L603</f>
        <v>-0.20557892727712931</v>
      </c>
      <c r="AC603" s="22" t="s">
        <v>34</v>
      </c>
      <c r="AK603" s="52"/>
      <c r="AL603" s="52"/>
    </row>
    <row r="604" spans="1:38" ht="47.25" x14ac:dyDescent="0.25">
      <c r="A604" s="23" t="s">
        <v>1105</v>
      </c>
      <c r="B604" s="9" t="s">
        <v>128</v>
      </c>
      <c r="C604" s="23" t="s">
        <v>33</v>
      </c>
      <c r="D604" s="38">
        <v>0</v>
      </c>
      <c r="E604" s="24" t="s">
        <v>34</v>
      </c>
      <c r="F604" s="28">
        <v>0</v>
      </c>
      <c r="G604" s="38">
        <v>0</v>
      </c>
      <c r="H604" s="28">
        <v>0</v>
      </c>
      <c r="I604" s="28">
        <v>0</v>
      </c>
      <c r="J604" s="28">
        <v>0</v>
      </c>
      <c r="K604" s="28">
        <v>0</v>
      </c>
      <c r="L604" s="28">
        <v>0</v>
      </c>
      <c r="M604" s="28">
        <v>0</v>
      </c>
      <c r="N604" s="28">
        <v>0</v>
      </c>
      <c r="O604" s="28">
        <v>0</v>
      </c>
      <c r="P604" s="28">
        <v>0</v>
      </c>
      <c r="Q604" s="28">
        <v>0</v>
      </c>
      <c r="R604" s="28">
        <v>0</v>
      </c>
      <c r="S604" s="28">
        <v>0</v>
      </c>
      <c r="T604" s="15">
        <v>0</v>
      </c>
      <c r="U604" s="28">
        <v>0</v>
      </c>
      <c r="V604" s="15">
        <v>0</v>
      </c>
      <c r="W604" s="28">
        <v>0</v>
      </c>
      <c r="X604" s="15">
        <v>0</v>
      </c>
      <c r="Y604" s="28">
        <v>0</v>
      </c>
      <c r="Z604" s="15">
        <v>0</v>
      </c>
      <c r="AA604" s="28">
        <v>0</v>
      </c>
      <c r="AB604" s="15">
        <v>0</v>
      </c>
      <c r="AC604" s="22" t="s">
        <v>34</v>
      </c>
      <c r="AK604" s="52"/>
      <c r="AL604" s="52"/>
    </row>
    <row r="605" spans="1:38" ht="31.5" x14ac:dyDescent="0.25">
      <c r="A605" s="23" t="s">
        <v>1106</v>
      </c>
      <c r="B605" s="9" t="s">
        <v>154</v>
      </c>
      <c r="C605" s="23" t="s">
        <v>33</v>
      </c>
      <c r="D605" s="38">
        <v>0</v>
      </c>
      <c r="E605" s="24" t="s">
        <v>34</v>
      </c>
      <c r="F605" s="28">
        <v>0</v>
      </c>
      <c r="G605" s="38">
        <v>0</v>
      </c>
      <c r="H605" s="28">
        <v>0</v>
      </c>
      <c r="I605" s="28">
        <v>0</v>
      </c>
      <c r="J605" s="28">
        <v>0</v>
      </c>
      <c r="K605" s="28">
        <v>0</v>
      </c>
      <c r="L605" s="28">
        <v>0</v>
      </c>
      <c r="M605" s="28">
        <v>0</v>
      </c>
      <c r="N605" s="28">
        <v>0</v>
      </c>
      <c r="O605" s="28">
        <v>0</v>
      </c>
      <c r="P605" s="28">
        <v>0</v>
      </c>
      <c r="Q605" s="28">
        <v>0</v>
      </c>
      <c r="R605" s="28">
        <v>0</v>
      </c>
      <c r="S605" s="28">
        <v>0</v>
      </c>
      <c r="T605" s="15">
        <v>0</v>
      </c>
      <c r="U605" s="28">
        <v>0</v>
      </c>
      <c r="V605" s="15">
        <v>0</v>
      </c>
      <c r="W605" s="28">
        <v>0</v>
      </c>
      <c r="X605" s="15">
        <v>0</v>
      </c>
      <c r="Y605" s="28">
        <v>0</v>
      </c>
      <c r="Z605" s="15">
        <v>0</v>
      </c>
      <c r="AA605" s="28">
        <v>0</v>
      </c>
      <c r="AB605" s="15">
        <v>0</v>
      </c>
      <c r="AC605" s="22" t="s">
        <v>34</v>
      </c>
      <c r="AK605" s="52"/>
      <c r="AL605" s="52"/>
    </row>
    <row r="606" spans="1:38" ht="31.5" x14ac:dyDescent="0.25">
      <c r="A606" s="23" t="s">
        <v>1107</v>
      </c>
      <c r="B606" s="9" t="s">
        <v>156</v>
      </c>
      <c r="C606" s="23" t="s">
        <v>33</v>
      </c>
      <c r="D606" s="38">
        <v>0</v>
      </c>
      <c r="E606" s="24" t="s">
        <v>34</v>
      </c>
      <c r="F606" s="28">
        <v>0</v>
      </c>
      <c r="G606" s="38">
        <v>0</v>
      </c>
      <c r="H606" s="28">
        <v>0</v>
      </c>
      <c r="I606" s="28">
        <v>0</v>
      </c>
      <c r="J606" s="28">
        <v>0</v>
      </c>
      <c r="K606" s="28">
        <v>0</v>
      </c>
      <c r="L606" s="28">
        <v>0</v>
      </c>
      <c r="M606" s="28">
        <v>0</v>
      </c>
      <c r="N606" s="28">
        <v>0</v>
      </c>
      <c r="O606" s="28">
        <v>0</v>
      </c>
      <c r="P606" s="28">
        <v>0</v>
      </c>
      <c r="Q606" s="28">
        <v>0</v>
      </c>
      <c r="R606" s="28">
        <v>0</v>
      </c>
      <c r="S606" s="28">
        <v>0</v>
      </c>
      <c r="T606" s="15">
        <v>0</v>
      </c>
      <c r="U606" s="28">
        <v>0</v>
      </c>
      <c r="V606" s="15">
        <v>0</v>
      </c>
      <c r="W606" s="28">
        <v>0</v>
      </c>
      <c r="X606" s="15">
        <v>0</v>
      </c>
      <c r="Y606" s="28">
        <v>0</v>
      </c>
      <c r="Z606" s="15">
        <v>0</v>
      </c>
      <c r="AA606" s="28">
        <v>0</v>
      </c>
      <c r="AB606" s="15">
        <v>0</v>
      </c>
      <c r="AC606" s="22" t="s">
        <v>34</v>
      </c>
      <c r="AK606" s="52"/>
      <c r="AL606" s="52"/>
    </row>
    <row r="607" spans="1:38" ht="47.25" x14ac:dyDescent="0.25">
      <c r="A607" s="23" t="s">
        <v>1108</v>
      </c>
      <c r="B607" s="9" t="s">
        <v>191</v>
      </c>
      <c r="C607" s="23" t="s">
        <v>33</v>
      </c>
      <c r="D607" s="43">
        <f>SUM(D608:D611)</f>
        <v>307.978413687</v>
      </c>
      <c r="E607" s="24" t="s">
        <v>34</v>
      </c>
      <c r="F607" s="28">
        <f t="shared" ref="F607:S607" si="474">SUM(F608:F611)</f>
        <v>50.960047150000001</v>
      </c>
      <c r="G607" s="38">
        <f t="shared" si="474"/>
        <v>257.01836653699996</v>
      </c>
      <c r="H607" s="28">
        <f t="shared" si="474"/>
        <v>42.080539189999996</v>
      </c>
      <c r="I607" s="28">
        <f t="shared" si="474"/>
        <v>0</v>
      </c>
      <c r="J607" s="28">
        <f t="shared" si="474"/>
        <v>0</v>
      </c>
      <c r="K607" s="28">
        <f t="shared" si="474"/>
        <v>35.384419999999999</v>
      </c>
      <c r="L607" s="28">
        <f t="shared" si="474"/>
        <v>6.6961191899999992</v>
      </c>
      <c r="M607" s="28">
        <f t="shared" si="474"/>
        <v>34.290120399999999</v>
      </c>
      <c r="N607" s="28">
        <f t="shared" si="474"/>
        <v>0</v>
      </c>
      <c r="O607" s="28">
        <f t="shared" si="474"/>
        <v>0</v>
      </c>
      <c r="P607" s="28">
        <f t="shared" si="474"/>
        <v>28.97058221</v>
      </c>
      <c r="Q607" s="28">
        <f t="shared" si="474"/>
        <v>5.3195381899999994</v>
      </c>
      <c r="R607" s="28">
        <f t="shared" si="474"/>
        <v>222.72824613699999</v>
      </c>
      <c r="S607" s="28">
        <f t="shared" si="474"/>
        <v>-7.7904187899999977</v>
      </c>
      <c r="T607" s="15">
        <f t="shared" si="471"/>
        <v>-0.18513115420943346</v>
      </c>
      <c r="U607" s="28">
        <f>SUM(U608:U611)</f>
        <v>0</v>
      </c>
      <c r="V607" s="15">
        <v>0</v>
      </c>
      <c r="W607" s="28">
        <f>SUM(W608:W611)</f>
        <v>0</v>
      </c>
      <c r="X607" s="15">
        <v>0</v>
      </c>
      <c r="Y607" s="28">
        <f>SUM(Y608:Y611)</f>
        <v>-6.4138377899999997</v>
      </c>
      <c r="Z607" s="15">
        <f t="shared" si="472"/>
        <v>-0.1812616340751099</v>
      </c>
      <c r="AA607" s="28">
        <f>SUM(AA608:AA611)</f>
        <v>-1.3765809999999998</v>
      </c>
      <c r="AB607" s="15">
        <f t="shared" si="473"/>
        <v>-0.20557892727712931</v>
      </c>
      <c r="AC607" s="22" t="s">
        <v>34</v>
      </c>
      <c r="AK607" s="52"/>
      <c r="AL607" s="52"/>
    </row>
    <row r="608" spans="1:38" ht="47.25" x14ac:dyDescent="0.25">
      <c r="A608" s="55" t="s">
        <v>1108</v>
      </c>
      <c r="B608" s="77" t="s">
        <v>1109</v>
      </c>
      <c r="C608" s="55" t="s">
        <v>1110</v>
      </c>
      <c r="D608" s="39">
        <v>76.366949172399984</v>
      </c>
      <c r="E608" s="55" t="s">
        <v>34</v>
      </c>
      <c r="F608" s="40">
        <v>27.821527850000003</v>
      </c>
      <c r="G608" s="39">
        <v>48.545421322399982</v>
      </c>
      <c r="H608" s="40">
        <f t="shared" ref="H608:H611" si="475">I608+J608+K608+L608</f>
        <v>2.0567112120000002</v>
      </c>
      <c r="I608" s="40">
        <v>0</v>
      </c>
      <c r="J608" s="40">
        <v>0</v>
      </c>
      <c r="K608" s="40">
        <v>1.7139260100000002</v>
      </c>
      <c r="L608" s="40">
        <v>0.34278520199999996</v>
      </c>
      <c r="M608" s="40">
        <f t="shared" ref="M608:M611" si="476">N608+O608+P608+Q608</f>
        <v>2.05671121</v>
      </c>
      <c r="N608" s="40">
        <v>0</v>
      </c>
      <c r="O608" s="40">
        <v>0</v>
      </c>
      <c r="P608" s="40">
        <v>1.71392601</v>
      </c>
      <c r="Q608" s="40">
        <v>0.34278520000000001</v>
      </c>
      <c r="R608" s="40">
        <f t="shared" ref="R608:R611" si="477">G608-M608</f>
        <v>46.488710112399978</v>
      </c>
      <c r="S608" s="40">
        <f t="shared" ref="S608:S611" si="478">M608-H608</f>
        <v>-2.000000165480742E-9</v>
      </c>
      <c r="T608" s="21">
        <f t="shared" si="471"/>
        <v>-9.7242634445304013E-10</v>
      </c>
      <c r="U608" s="40">
        <f t="shared" ref="U608:U611" si="479">N608-I608</f>
        <v>0</v>
      </c>
      <c r="V608" s="21">
        <v>0</v>
      </c>
      <c r="W608" s="40">
        <f t="shared" ref="W608:W611" si="480">O608-J608</f>
        <v>0</v>
      </c>
      <c r="X608" s="21">
        <v>0</v>
      </c>
      <c r="Y608" s="40">
        <f t="shared" ref="Y608:Y611" si="481">P608-K608</f>
        <v>0</v>
      </c>
      <c r="Z608" s="21">
        <f t="shared" si="472"/>
        <v>0</v>
      </c>
      <c r="AA608" s="40">
        <f t="shared" ref="AA608:AA611" si="482">Q608-L608</f>
        <v>-1.9999999434361371E-9</v>
      </c>
      <c r="AB608" s="21">
        <f t="shared" si="473"/>
        <v>-5.8345574189522259E-9</v>
      </c>
      <c r="AC608" s="22" t="s">
        <v>34</v>
      </c>
      <c r="AK608" s="52"/>
      <c r="AL608" s="52"/>
    </row>
    <row r="609" spans="1:38" ht="47.25" x14ac:dyDescent="0.25">
      <c r="A609" s="55" t="s">
        <v>1108</v>
      </c>
      <c r="B609" s="77" t="s">
        <v>1111</v>
      </c>
      <c r="C609" s="55" t="s">
        <v>1112</v>
      </c>
      <c r="D609" s="39">
        <v>69.961588414000005</v>
      </c>
      <c r="E609" s="55" t="s">
        <v>34</v>
      </c>
      <c r="F609" s="40">
        <v>4.7725226500000009</v>
      </c>
      <c r="G609" s="39">
        <v>65.189065764000006</v>
      </c>
      <c r="H609" s="40">
        <f t="shared" si="475"/>
        <v>31.937008787999996</v>
      </c>
      <c r="I609" s="40">
        <v>0</v>
      </c>
      <c r="J609" s="40">
        <v>0</v>
      </c>
      <c r="K609" s="40">
        <v>26.874466331666664</v>
      </c>
      <c r="L609" s="40">
        <v>5.0625424563333326</v>
      </c>
      <c r="M609" s="40">
        <f t="shared" si="476"/>
        <v>25.175827169999998</v>
      </c>
      <c r="N609" s="40">
        <v>0</v>
      </c>
      <c r="O609" s="40">
        <v>0</v>
      </c>
      <c r="P609" s="40">
        <v>21.312466489999998</v>
      </c>
      <c r="Q609" s="40">
        <v>3.8633606799999978</v>
      </c>
      <c r="R609" s="40">
        <f t="shared" si="477"/>
        <v>40.013238594000008</v>
      </c>
      <c r="S609" s="40">
        <f t="shared" si="478"/>
        <v>-6.7611816179999984</v>
      </c>
      <c r="T609" s="21">
        <f t="shared" si="471"/>
        <v>-0.21170365900204288</v>
      </c>
      <c r="U609" s="40">
        <f t="shared" si="479"/>
        <v>0</v>
      </c>
      <c r="V609" s="21">
        <v>0</v>
      </c>
      <c r="W609" s="40">
        <f t="shared" si="480"/>
        <v>0</v>
      </c>
      <c r="X609" s="21">
        <v>0</v>
      </c>
      <c r="Y609" s="40">
        <f t="shared" si="481"/>
        <v>-5.5619998416666654</v>
      </c>
      <c r="Z609" s="21">
        <f t="shared" si="472"/>
        <v>-0.20696224338091737</v>
      </c>
      <c r="AA609" s="40">
        <f t="shared" si="482"/>
        <v>-1.1991817763333348</v>
      </c>
      <c r="AB609" s="21">
        <f t="shared" si="473"/>
        <v>-0.23687342608517517</v>
      </c>
      <c r="AC609" s="22" t="s">
        <v>34</v>
      </c>
      <c r="AK609" s="52"/>
      <c r="AL609" s="52"/>
    </row>
    <row r="610" spans="1:38" ht="31.5" x14ac:dyDescent="0.25">
      <c r="A610" s="55" t="s">
        <v>1108</v>
      </c>
      <c r="B610" s="77" t="s">
        <v>1113</v>
      </c>
      <c r="C610" s="55" t="s">
        <v>1114</v>
      </c>
      <c r="D610" s="39">
        <v>78.568700351999993</v>
      </c>
      <c r="E610" s="55" t="s">
        <v>34</v>
      </c>
      <c r="F610" s="40">
        <v>0</v>
      </c>
      <c r="G610" s="39">
        <v>78.568700351999993</v>
      </c>
      <c r="H610" s="40">
        <f t="shared" si="475"/>
        <v>1.2920930000000001E-2</v>
      </c>
      <c r="I610" s="40">
        <v>0</v>
      </c>
      <c r="J610" s="40">
        <v>0</v>
      </c>
      <c r="K610" s="40">
        <v>1.0767441666666667E-2</v>
      </c>
      <c r="L610" s="40">
        <v>2.1534883333333334E-3</v>
      </c>
      <c r="M610" s="40">
        <f t="shared" si="476"/>
        <v>1.2920939999999999E-2</v>
      </c>
      <c r="N610" s="40">
        <v>0</v>
      </c>
      <c r="O610" s="40">
        <v>0</v>
      </c>
      <c r="P610" s="40">
        <v>1.076745E-2</v>
      </c>
      <c r="Q610" s="40">
        <v>2.1534899999999997E-3</v>
      </c>
      <c r="R610" s="40">
        <f t="shared" si="477"/>
        <v>78.555779411999993</v>
      </c>
      <c r="S610" s="40">
        <f t="shared" si="478"/>
        <v>9.9999999982058885E-9</v>
      </c>
      <c r="T610" s="21">
        <f t="shared" si="471"/>
        <v>7.7393809874412198E-7</v>
      </c>
      <c r="U610" s="40">
        <f t="shared" si="479"/>
        <v>0</v>
      </c>
      <c r="V610" s="21">
        <v>0</v>
      </c>
      <c r="W610" s="40">
        <f t="shared" si="480"/>
        <v>0</v>
      </c>
      <c r="X610" s="21">
        <v>0</v>
      </c>
      <c r="Y610" s="40">
        <f t="shared" si="481"/>
        <v>8.3333333324164816E-9</v>
      </c>
      <c r="Z610" s="21">
        <f t="shared" si="472"/>
        <v>7.7393809879782472E-7</v>
      </c>
      <c r="AA610" s="40">
        <f t="shared" si="482"/>
        <v>1.6666666662230878E-9</v>
      </c>
      <c r="AB610" s="21">
        <f t="shared" si="473"/>
        <v>7.7393809867699356E-7</v>
      </c>
      <c r="AC610" s="22" t="s">
        <v>34</v>
      </c>
      <c r="AK610" s="52"/>
      <c r="AL610" s="52"/>
    </row>
    <row r="611" spans="1:38" ht="31.5" x14ac:dyDescent="0.25">
      <c r="A611" s="55" t="s">
        <v>1108</v>
      </c>
      <c r="B611" s="77" t="s">
        <v>1115</v>
      </c>
      <c r="C611" s="55" t="s">
        <v>1116</v>
      </c>
      <c r="D611" s="39">
        <v>83.081175748600003</v>
      </c>
      <c r="E611" s="55" t="s">
        <v>34</v>
      </c>
      <c r="F611" s="40">
        <v>18.36599665</v>
      </c>
      <c r="G611" s="39">
        <v>64.715179098600004</v>
      </c>
      <c r="H611" s="40">
        <f t="shared" si="475"/>
        <v>8.07389826</v>
      </c>
      <c r="I611" s="40">
        <v>0</v>
      </c>
      <c r="J611" s="40">
        <v>0</v>
      </c>
      <c r="K611" s="40">
        <v>6.7852602166666669</v>
      </c>
      <c r="L611" s="40">
        <v>1.2886380433333331</v>
      </c>
      <c r="M611" s="40">
        <f t="shared" si="476"/>
        <v>7.0446610800000009</v>
      </c>
      <c r="N611" s="40">
        <v>0</v>
      </c>
      <c r="O611" s="40">
        <v>0</v>
      </c>
      <c r="P611" s="40">
        <v>5.9334222599999995</v>
      </c>
      <c r="Q611" s="40">
        <v>1.1112388200000014</v>
      </c>
      <c r="R611" s="40">
        <f t="shared" si="477"/>
        <v>57.670518018600006</v>
      </c>
      <c r="S611" s="40">
        <f t="shared" si="478"/>
        <v>-1.0292371799999991</v>
      </c>
      <c r="T611" s="21">
        <f t="shared" si="471"/>
        <v>-0.12747710546454163</v>
      </c>
      <c r="U611" s="40">
        <f t="shared" si="479"/>
        <v>0</v>
      </c>
      <c r="V611" s="21">
        <v>0</v>
      </c>
      <c r="W611" s="40">
        <f t="shared" si="480"/>
        <v>0</v>
      </c>
      <c r="X611" s="21">
        <v>0</v>
      </c>
      <c r="Y611" s="40">
        <f t="shared" si="481"/>
        <v>-0.8518379566666674</v>
      </c>
      <c r="Z611" s="21">
        <f t="shared" si="472"/>
        <v>-0.12554241539245523</v>
      </c>
      <c r="AA611" s="40">
        <f t="shared" si="482"/>
        <v>-0.17739922333333169</v>
      </c>
      <c r="AB611" s="21">
        <f t="shared" si="473"/>
        <v>-0.13766412085309179</v>
      </c>
      <c r="AC611" s="22" t="s">
        <v>34</v>
      </c>
      <c r="AK611" s="52"/>
      <c r="AL611" s="52"/>
    </row>
    <row r="612" spans="1:38" ht="47.25" x14ac:dyDescent="0.25">
      <c r="A612" s="23" t="s">
        <v>1117</v>
      </c>
      <c r="B612" s="9" t="s">
        <v>271</v>
      </c>
      <c r="C612" s="23" t="s">
        <v>33</v>
      </c>
      <c r="D612" s="43">
        <v>0</v>
      </c>
      <c r="E612" s="24" t="s">
        <v>34</v>
      </c>
      <c r="F612" s="28">
        <f t="shared" ref="F612" si="483">F613</f>
        <v>0</v>
      </c>
      <c r="G612" s="38">
        <f>G613</f>
        <v>0</v>
      </c>
      <c r="H612" s="28">
        <f t="shared" ref="H612:AA612" si="484">H613</f>
        <v>0</v>
      </c>
      <c r="I612" s="28">
        <f t="shared" si="484"/>
        <v>0</v>
      </c>
      <c r="J612" s="28">
        <f t="shared" si="484"/>
        <v>0</v>
      </c>
      <c r="K612" s="28">
        <f t="shared" si="484"/>
        <v>0</v>
      </c>
      <c r="L612" s="28">
        <f t="shared" si="484"/>
        <v>0</v>
      </c>
      <c r="M612" s="28">
        <f t="shared" si="484"/>
        <v>0</v>
      </c>
      <c r="N612" s="28">
        <f t="shared" si="484"/>
        <v>0</v>
      </c>
      <c r="O612" s="28">
        <f t="shared" si="484"/>
        <v>0</v>
      </c>
      <c r="P612" s="28">
        <f t="shared" si="484"/>
        <v>0</v>
      </c>
      <c r="Q612" s="28">
        <f t="shared" si="484"/>
        <v>0</v>
      </c>
      <c r="R612" s="28">
        <f t="shared" si="484"/>
        <v>0</v>
      </c>
      <c r="S612" s="28">
        <f t="shared" si="484"/>
        <v>0</v>
      </c>
      <c r="T612" s="15">
        <v>0</v>
      </c>
      <c r="U612" s="28">
        <f t="shared" si="484"/>
        <v>0</v>
      </c>
      <c r="V612" s="15">
        <v>0</v>
      </c>
      <c r="W612" s="28">
        <f t="shared" si="484"/>
        <v>0</v>
      </c>
      <c r="X612" s="15">
        <v>0</v>
      </c>
      <c r="Y612" s="28">
        <f t="shared" si="484"/>
        <v>0</v>
      </c>
      <c r="Z612" s="15">
        <v>0</v>
      </c>
      <c r="AA612" s="28">
        <f t="shared" si="484"/>
        <v>0</v>
      </c>
      <c r="AB612" s="15">
        <v>0</v>
      </c>
      <c r="AC612" s="16" t="s">
        <v>34</v>
      </c>
      <c r="AK612" s="52"/>
      <c r="AL612" s="52"/>
    </row>
    <row r="613" spans="1:38" x14ac:dyDescent="0.25">
      <c r="A613" s="23" t="s">
        <v>1118</v>
      </c>
      <c r="B613" s="9" t="s">
        <v>279</v>
      </c>
      <c r="C613" s="23" t="s">
        <v>33</v>
      </c>
      <c r="D613" s="38">
        <v>0</v>
      </c>
      <c r="E613" s="24" t="s">
        <v>34</v>
      </c>
      <c r="F613" s="28">
        <f t="shared" ref="F613" si="485">F614+F615</f>
        <v>0</v>
      </c>
      <c r="G613" s="38">
        <f>G614+G615</f>
        <v>0</v>
      </c>
      <c r="H613" s="28">
        <f t="shared" ref="H613:AA613" si="486">H614+H615</f>
        <v>0</v>
      </c>
      <c r="I613" s="28">
        <f t="shared" si="486"/>
        <v>0</v>
      </c>
      <c r="J613" s="28">
        <f t="shared" si="486"/>
        <v>0</v>
      </c>
      <c r="K613" s="28">
        <f t="shared" si="486"/>
        <v>0</v>
      </c>
      <c r="L613" s="28">
        <f t="shared" si="486"/>
        <v>0</v>
      </c>
      <c r="M613" s="28">
        <f t="shared" si="486"/>
        <v>0</v>
      </c>
      <c r="N613" s="28">
        <f t="shared" si="486"/>
        <v>0</v>
      </c>
      <c r="O613" s="28">
        <f t="shared" si="486"/>
        <v>0</v>
      </c>
      <c r="P613" s="28">
        <f t="shared" si="486"/>
        <v>0</v>
      </c>
      <c r="Q613" s="28">
        <f t="shared" si="486"/>
        <v>0</v>
      </c>
      <c r="R613" s="28">
        <f t="shared" si="486"/>
        <v>0</v>
      </c>
      <c r="S613" s="28">
        <f t="shared" si="486"/>
        <v>0</v>
      </c>
      <c r="T613" s="15">
        <v>0</v>
      </c>
      <c r="U613" s="28">
        <f t="shared" si="486"/>
        <v>0</v>
      </c>
      <c r="V613" s="15">
        <v>0</v>
      </c>
      <c r="W613" s="28">
        <f t="shared" si="486"/>
        <v>0</v>
      </c>
      <c r="X613" s="15">
        <v>0</v>
      </c>
      <c r="Y613" s="28">
        <f t="shared" si="486"/>
        <v>0</v>
      </c>
      <c r="Z613" s="15">
        <v>0</v>
      </c>
      <c r="AA613" s="28">
        <f t="shared" si="486"/>
        <v>0</v>
      </c>
      <c r="AB613" s="15">
        <v>0</v>
      </c>
      <c r="AC613" s="16" t="s">
        <v>34</v>
      </c>
      <c r="AK613" s="52"/>
      <c r="AL613" s="52"/>
    </row>
    <row r="614" spans="1:38" ht="47.25" x14ac:dyDescent="0.25">
      <c r="A614" s="23" t="s">
        <v>1119</v>
      </c>
      <c r="B614" s="9" t="s">
        <v>275</v>
      </c>
      <c r="C614" s="23" t="s">
        <v>33</v>
      </c>
      <c r="D614" s="38">
        <v>0</v>
      </c>
      <c r="E614" s="24" t="s">
        <v>34</v>
      </c>
      <c r="F614" s="28">
        <v>0</v>
      </c>
      <c r="G614" s="38">
        <v>0</v>
      </c>
      <c r="H614" s="28">
        <v>0</v>
      </c>
      <c r="I614" s="28">
        <v>0</v>
      </c>
      <c r="J614" s="28">
        <v>0</v>
      </c>
      <c r="K614" s="28">
        <v>0</v>
      </c>
      <c r="L614" s="28">
        <v>0</v>
      </c>
      <c r="M614" s="28">
        <v>0</v>
      </c>
      <c r="N614" s="28">
        <v>0</v>
      </c>
      <c r="O614" s="28">
        <v>0</v>
      </c>
      <c r="P614" s="28">
        <v>0</v>
      </c>
      <c r="Q614" s="28">
        <v>0</v>
      </c>
      <c r="R614" s="28">
        <v>0</v>
      </c>
      <c r="S614" s="28">
        <v>0</v>
      </c>
      <c r="T614" s="15">
        <v>0</v>
      </c>
      <c r="U614" s="28">
        <v>0</v>
      </c>
      <c r="V614" s="15">
        <v>0</v>
      </c>
      <c r="W614" s="28">
        <v>0</v>
      </c>
      <c r="X614" s="15">
        <v>0</v>
      </c>
      <c r="Y614" s="28">
        <v>0</v>
      </c>
      <c r="Z614" s="15">
        <v>0</v>
      </c>
      <c r="AA614" s="28">
        <v>0</v>
      </c>
      <c r="AB614" s="15">
        <v>0</v>
      </c>
      <c r="AC614" s="16" t="s">
        <v>34</v>
      </c>
      <c r="AK614" s="52"/>
      <c r="AL614" s="52"/>
    </row>
    <row r="615" spans="1:38" ht="47.25" x14ac:dyDescent="0.25">
      <c r="A615" s="23" t="s">
        <v>1120</v>
      </c>
      <c r="B615" s="9" t="s">
        <v>277</v>
      </c>
      <c r="C615" s="23" t="s">
        <v>33</v>
      </c>
      <c r="D615" s="38">
        <v>0</v>
      </c>
      <c r="E615" s="24" t="s">
        <v>34</v>
      </c>
      <c r="F615" s="28">
        <v>0</v>
      </c>
      <c r="G615" s="38">
        <v>0</v>
      </c>
      <c r="H615" s="28">
        <v>0</v>
      </c>
      <c r="I615" s="28">
        <v>0</v>
      </c>
      <c r="J615" s="28">
        <v>0</v>
      </c>
      <c r="K615" s="28">
        <v>0</v>
      </c>
      <c r="L615" s="28">
        <v>0</v>
      </c>
      <c r="M615" s="28">
        <v>0</v>
      </c>
      <c r="N615" s="28">
        <v>0</v>
      </c>
      <c r="O615" s="28">
        <v>0</v>
      </c>
      <c r="P615" s="28">
        <v>0</v>
      </c>
      <c r="Q615" s="28">
        <v>0</v>
      </c>
      <c r="R615" s="28">
        <v>0</v>
      </c>
      <c r="S615" s="28">
        <v>0</v>
      </c>
      <c r="T615" s="15">
        <v>0</v>
      </c>
      <c r="U615" s="28">
        <v>0</v>
      </c>
      <c r="V615" s="15">
        <v>0</v>
      </c>
      <c r="W615" s="28">
        <v>0</v>
      </c>
      <c r="X615" s="15">
        <v>0</v>
      </c>
      <c r="Y615" s="28">
        <v>0</v>
      </c>
      <c r="Z615" s="15">
        <v>0</v>
      </c>
      <c r="AA615" s="28">
        <v>0</v>
      </c>
      <c r="AB615" s="15">
        <v>0</v>
      </c>
      <c r="AC615" s="16" t="s">
        <v>34</v>
      </c>
      <c r="AK615" s="52"/>
      <c r="AL615" s="52"/>
    </row>
    <row r="616" spans="1:38" x14ac:dyDescent="0.25">
      <c r="A616" s="23" t="s">
        <v>1121</v>
      </c>
      <c r="B616" s="9" t="s">
        <v>279</v>
      </c>
      <c r="C616" s="23" t="s">
        <v>33</v>
      </c>
      <c r="D616" s="38">
        <v>0</v>
      </c>
      <c r="E616" s="24" t="s">
        <v>34</v>
      </c>
      <c r="F616" s="28">
        <v>0</v>
      </c>
      <c r="G616" s="38">
        <v>0</v>
      </c>
      <c r="H616" s="28">
        <v>0</v>
      </c>
      <c r="I616" s="28">
        <v>0</v>
      </c>
      <c r="J616" s="28">
        <v>0</v>
      </c>
      <c r="K616" s="28">
        <v>0</v>
      </c>
      <c r="L616" s="28">
        <v>0</v>
      </c>
      <c r="M616" s="28">
        <v>0</v>
      </c>
      <c r="N616" s="28">
        <v>0</v>
      </c>
      <c r="O616" s="28">
        <v>0</v>
      </c>
      <c r="P616" s="28">
        <v>0</v>
      </c>
      <c r="Q616" s="28">
        <v>0</v>
      </c>
      <c r="R616" s="28">
        <v>0</v>
      </c>
      <c r="S616" s="28">
        <v>0</v>
      </c>
      <c r="T616" s="15">
        <v>0</v>
      </c>
      <c r="U616" s="28">
        <v>0</v>
      </c>
      <c r="V616" s="15">
        <v>0</v>
      </c>
      <c r="W616" s="28">
        <v>0</v>
      </c>
      <c r="X616" s="15">
        <v>0</v>
      </c>
      <c r="Y616" s="28">
        <v>0</v>
      </c>
      <c r="Z616" s="15">
        <v>0</v>
      </c>
      <c r="AA616" s="28">
        <v>0</v>
      </c>
      <c r="AB616" s="15">
        <v>0</v>
      </c>
      <c r="AC616" s="16" t="s">
        <v>34</v>
      </c>
      <c r="AK616" s="52"/>
      <c r="AL616" s="52"/>
    </row>
    <row r="617" spans="1:38" ht="47.25" x14ac:dyDescent="0.25">
      <c r="A617" s="23" t="s">
        <v>1122</v>
      </c>
      <c r="B617" s="9" t="s">
        <v>275</v>
      </c>
      <c r="C617" s="23" t="s">
        <v>33</v>
      </c>
      <c r="D617" s="38">
        <v>0</v>
      </c>
      <c r="E617" s="24" t="s">
        <v>34</v>
      </c>
      <c r="F617" s="28">
        <v>0</v>
      </c>
      <c r="G617" s="38">
        <v>0</v>
      </c>
      <c r="H617" s="28">
        <v>0</v>
      </c>
      <c r="I617" s="28">
        <v>0</v>
      </c>
      <c r="J617" s="28">
        <v>0</v>
      </c>
      <c r="K617" s="28">
        <v>0</v>
      </c>
      <c r="L617" s="28">
        <v>0</v>
      </c>
      <c r="M617" s="28">
        <v>0</v>
      </c>
      <c r="N617" s="28">
        <v>0</v>
      </c>
      <c r="O617" s="28">
        <v>0</v>
      </c>
      <c r="P617" s="28">
        <v>0</v>
      </c>
      <c r="Q617" s="28">
        <v>0</v>
      </c>
      <c r="R617" s="28">
        <v>0</v>
      </c>
      <c r="S617" s="28">
        <v>0</v>
      </c>
      <c r="T617" s="15">
        <v>0</v>
      </c>
      <c r="U617" s="28">
        <v>0</v>
      </c>
      <c r="V617" s="15">
        <v>0</v>
      </c>
      <c r="W617" s="28">
        <v>0</v>
      </c>
      <c r="X617" s="15">
        <v>0</v>
      </c>
      <c r="Y617" s="28">
        <v>0</v>
      </c>
      <c r="Z617" s="15">
        <v>0</v>
      </c>
      <c r="AA617" s="28">
        <v>0</v>
      </c>
      <c r="AB617" s="15">
        <v>0</v>
      </c>
      <c r="AC617" s="27" t="s">
        <v>34</v>
      </c>
      <c r="AK617" s="52"/>
      <c r="AL617" s="52"/>
    </row>
    <row r="618" spans="1:38" ht="47.25" x14ac:dyDescent="0.25">
      <c r="A618" s="23" t="s">
        <v>1123</v>
      </c>
      <c r="B618" s="9" t="s">
        <v>277</v>
      </c>
      <c r="C618" s="23" t="s">
        <v>33</v>
      </c>
      <c r="D618" s="38">
        <v>0</v>
      </c>
      <c r="E618" s="24" t="s">
        <v>34</v>
      </c>
      <c r="F618" s="28">
        <v>0</v>
      </c>
      <c r="G618" s="38">
        <v>0</v>
      </c>
      <c r="H618" s="28">
        <v>0</v>
      </c>
      <c r="I618" s="28">
        <v>0</v>
      </c>
      <c r="J618" s="28">
        <v>0</v>
      </c>
      <c r="K618" s="28">
        <v>0</v>
      </c>
      <c r="L618" s="28">
        <v>0</v>
      </c>
      <c r="M618" s="28">
        <v>0</v>
      </c>
      <c r="N618" s="28">
        <v>0</v>
      </c>
      <c r="O618" s="28">
        <v>0</v>
      </c>
      <c r="P618" s="28">
        <v>0</v>
      </c>
      <c r="Q618" s="28">
        <v>0</v>
      </c>
      <c r="R618" s="28">
        <v>0</v>
      </c>
      <c r="S618" s="28">
        <v>0</v>
      </c>
      <c r="T618" s="15">
        <v>0</v>
      </c>
      <c r="U618" s="28">
        <v>0</v>
      </c>
      <c r="V618" s="15">
        <v>0</v>
      </c>
      <c r="W618" s="28">
        <v>0</v>
      </c>
      <c r="X618" s="15">
        <v>0</v>
      </c>
      <c r="Y618" s="28">
        <v>0</v>
      </c>
      <c r="Z618" s="15">
        <v>0</v>
      </c>
      <c r="AA618" s="28">
        <v>0</v>
      </c>
      <c r="AB618" s="15">
        <v>0</v>
      </c>
      <c r="AC618" s="16" t="s">
        <v>34</v>
      </c>
      <c r="AK618" s="52"/>
      <c r="AL618" s="52"/>
    </row>
    <row r="619" spans="1:38" x14ac:dyDescent="0.25">
      <c r="A619" s="23" t="s">
        <v>1124</v>
      </c>
      <c r="B619" s="9" t="s">
        <v>283</v>
      </c>
      <c r="C619" s="23" t="s">
        <v>33</v>
      </c>
      <c r="D619" s="38">
        <f>SUM(D620,D621,D622,D623)</f>
        <v>0</v>
      </c>
      <c r="E619" s="24" t="s">
        <v>34</v>
      </c>
      <c r="F619" s="28">
        <f t="shared" ref="F619" si="487">SUM(F620,F621,F622,F623)</f>
        <v>0</v>
      </c>
      <c r="G619" s="38">
        <f>SUM(G620,G621,G622,G623)</f>
        <v>0</v>
      </c>
      <c r="H619" s="28">
        <f t="shared" ref="H619:AA619" si="488">SUM(H620,H621,H622,H623)</f>
        <v>0</v>
      </c>
      <c r="I619" s="28">
        <f t="shared" si="488"/>
        <v>0</v>
      </c>
      <c r="J619" s="28">
        <f t="shared" si="488"/>
        <v>0</v>
      </c>
      <c r="K619" s="28">
        <f t="shared" si="488"/>
        <v>0</v>
      </c>
      <c r="L619" s="28">
        <f t="shared" si="488"/>
        <v>0</v>
      </c>
      <c r="M619" s="28">
        <f t="shared" si="488"/>
        <v>0</v>
      </c>
      <c r="N619" s="28">
        <f t="shared" si="488"/>
        <v>0</v>
      </c>
      <c r="O619" s="28">
        <f t="shared" si="488"/>
        <v>0</v>
      </c>
      <c r="P619" s="28">
        <f t="shared" si="488"/>
        <v>0</v>
      </c>
      <c r="Q619" s="28">
        <f t="shared" si="488"/>
        <v>0</v>
      </c>
      <c r="R619" s="28">
        <f t="shared" si="488"/>
        <v>0</v>
      </c>
      <c r="S619" s="28">
        <f t="shared" si="488"/>
        <v>0</v>
      </c>
      <c r="T619" s="15">
        <v>0</v>
      </c>
      <c r="U619" s="28">
        <f t="shared" si="488"/>
        <v>0</v>
      </c>
      <c r="V619" s="15">
        <v>0</v>
      </c>
      <c r="W619" s="28">
        <f t="shared" si="488"/>
        <v>0</v>
      </c>
      <c r="X619" s="15">
        <v>0</v>
      </c>
      <c r="Y619" s="28">
        <f t="shared" si="488"/>
        <v>0</v>
      </c>
      <c r="Z619" s="15">
        <v>0</v>
      </c>
      <c r="AA619" s="28">
        <f t="shared" si="488"/>
        <v>0</v>
      </c>
      <c r="AB619" s="15">
        <v>0</v>
      </c>
      <c r="AC619" s="16" t="s">
        <v>34</v>
      </c>
      <c r="AK619" s="52"/>
      <c r="AL619" s="52"/>
    </row>
    <row r="620" spans="1:38" ht="31.5" x14ac:dyDescent="0.25">
      <c r="A620" s="23" t="s">
        <v>1125</v>
      </c>
      <c r="B620" s="9" t="s">
        <v>285</v>
      </c>
      <c r="C620" s="23" t="s">
        <v>33</v>
      </c>
      <c r="D620" s="38">
        <v>0</v>
      </c>
      <c r="E620" s="24" t="s">
        <v>34</v>
      </c>
      <c r="F620" s="28">
        <v>0</v>
      </c>
      <c r="G620" s="38">
        <v>0</v>
      </c>
      <c r="H620" s="28">
        <v>0</v>
      </c>
      <c r="I620" s="28">
        <v>0</v>
      </c>
      <c r="J620" s="28">
        <v>0</v>
      </c>
      <c r="K620" s="28">
        <v>0</v>
      </c>
      <c r="L620" s="28">
        <v>0</v>
      </c>
      <c r="M620" s="28">
        <v>0</v>
      </c>
      <c r="N620" s="28">
        <v>0</v>
      </c>
      <c r="O620" s="28">
        <v>0</v>
      </c>
      <c r="P620" s="28">
        <v>0</v>
      </c>
      <c r="Q620" s="28">
        <v>0</v>
      </c>
      <c r="R620" s="28">
        <v>0</v>
      </c>
      <c r="S620" s="28">
        <v>0</v>
      </c>
      <c r="T620" s="15">
        <v>0</v>
      </c>
      <c r="U620" s="28">
        <v>0</v>
      </c>
      <c r="V620" s="15">
        <v>0</v>
      </c>
      <c r="W620" s="28">
        <v>0</v>
      </c>
      <c r="X620" s="15">
        <v>0</v>
      </c>
      <c r="Y620" s="28">
        <v>0</v>
      </c>
      <c r="Z620" s="15">
        <v>0</v>
      </c>
      <c r="AA620" s="28">
        <v>0</v>
      </c>
      <c r="AB620" s="15">
        <v>0</v>
      </c>
      <c r="AC620" s="16" t="s">
        <v>34</v>
      </c>
      <c r="AK620" s="52"/>
      <c r="AL620" s="52"/>
    </row>
    <row r="621" spans="1:38" ht="31.5" x14ac:dyDescent="0.25">
      <c r="A621" s="23" t="s">
        <v>1126</v>
      </c>
      <c r="B621" s="9" t="s">
        <v>287</v>
      </c>
      <c r="C621" s="23" t="s">
        <v>33</v>
      </c>
      <c r="D621" s="43">
        <v>0</v>
      </c>
      <c r="E621" s="24" t="s">
        <v>34</v>
      </c>
      <c r="F621" s="28">
        <v>0</v>
      </c>
      <c r="G621" s="38">
        <v>0</v>
      </c>
      <c r="H621" s="28">
        <v>0</v>
      </c>
      <c r="I621" s="28">
        <v>0</v>
      </c>
      <c r="J621" s="28">
        <v>0</v>
      </c>
      <c r="K621" s="28">
        <v>0</v>
      </c>
      <c r="L621" s="28">
        <v>0</v>
      </c>
      <c r="M621" s="28">
        <v>0</v>
      </c>
      <c r="N621" s="28">
        <v>0</v>
      </c>
      <c r="O621" s="28">
        <v>0</v>
      </c>
      <c r="P621" s="28">
        <v>0</v>
      </c>
      <c r="Q621" s="28">
        <v>0</v>
      </c>
      <c r="R621" s="28">
        <v>0</v>
      </c>
      <c r="S621" s="28">
        <v>0</v>
      </c>
      <c r="T621" s="15">
        <v>0</v>
      </c>
      <c r="U621" s="28">
        <v>0</v>
      </c>
      <c r="V621" s="15">
        <v>0</v>
      </c>
      <c r="W621" s="28">
        <v>0</v>
      </c>
      <c r="X621" s="15">
        <v>0</v>
      </c>
      <c r="Y621" s="28">
        <v>0</v>
      </c>
      <c r="Z621" s="15">
        <v>0</v>
      </c>
      <c r="AA621" s="28">
        <v>0</v>
      </c>
      <c r="AB621" s="15">
        <v>0</v>
      </c>
      <c r="AC621" s="16" t="s">
        <v>34</v>
      </c>
      <c r="AK621" s="52"/>
      <c r="AL621" s="52"/>
    </row>
    <row r="622" spans="1:38" ht="31.5" x14ac:dyDescent="0.25">
      <c r="A622" s="23" t="s">
        <v>1127</v>
      </c>
      <c r="B622" s="9" t="s">
        <v>291</v>
      </c>
      <c r="C622" s="23" t="s">
        <v>33</v>
      </c>
      <c r="D622" s="38">
        <v>0</v>
      </c>
      <c r="E622" s="24" t="s">
        <v>34</v>
      </c>
      <c r="F622" s="28">
        <v>0</v>
      </c>
      <c r="G622" s="38">
        <v>0</v>
      </c>
      <c r="H622" s="28">
        <v>0</v>
      </c>
      <c r="I622" s="28">
        <v>0</v>
      </c>
      <c r="J622" s="28">
        <v>0</v>
      </c>
      <c r="K622" s="28">
        <v>0</v>
      </c>
      <c r="L622" s="28">
        <v>0</v>
      </c>
      <c r="M622" s="28">
        <v>0</v>
      </c>
      <c r="N622" s="28">
        <v>0</v>
      </c>
      <c r="O622" s="28">
        <v>0</v>
      </c>
      <c r="P622" s="28">
        <v>0</v>
      </c>
      <c r="Q622" s="28">
        <v>0</v>
      </c>
      <c r="R622" s="28">
        <v>0</v>
      </c>
      <c r="S622" s="28">
        <v>0</v>
      </c>
      <c r="T622" s="15">
        <v>0</v>
      </c>
      <c r="U622" s="28">
        <v>0</v>
      </c>
      <c r="V622" s="15">
        <v>0</v>
      </c>
      <c r="W622" s="28">
        <v>0</v>
      </c>
      <c r="X622" s="15">
        <v>0</v>
      </c>
      <c r="Y622" s="28">
        <v>0</v>
      </c>
      <c r="Z622" s="15">
        <v>0</v>
      </c>
      <c r="AA622" s="28">
        <v>0</v>
      </c>
      <c r="AB622" s="15">
        <v>0</v>
      </c>
      <c r="AC622" s="16" t="s">
        <v>34</v>
      </c>
      <c r="AK622" s="52"/>
      <c r="AL622" s="52"/>
    </row>
    <row r="623" spans="1:38" x14ac:dyDescent="0.25">
      <c r="A623" s="23" t="s">
        <v>1128</v>
      </c>
      <c r="B623" s="9" t="s">
        <v>297</v>
      </c>
      <c r="C623" s="23" t="s">
        <v>33</v>
      </c>
      <c r="D623" s="38">
        <v>0</v>
      </c>
      <c r="E623" s="24" t="s">
        <v>34</v>
      </c>
      <c r="F623" s="28">
        <v>0</v>
      </c>
      <c r="G623" s="38">
        <v>0</v>
      </c>
      <c r="H623" s="28">
        <v>0</v>
      </c>
      <c r="I623" s="28">
        <v>0</v>
      </c>
      <c r="J623" s="28">
        <v>0</v>
      </c>
      <c r="K623" s="28">
        <v>0</v>
      </c>
      <c r="L623" s="28">
        <v>0</v>
      </c>
      <c r="M623" s="28">
        <v>0</v>
      </c>
      <c r="N623" s="28">
        <v>0</v>
      </c>
      <c r="O623" s="28">
        <v>0</v>
      </c>
      <c r="P623" s="28">
        <v>0</v>
      </c>
      <c r="Q623" s="28">
        <v>0</v>
      </c>
      <c r="R623" s="28">
        <v>0</v>
      </c>
      <c r="S623" s="28">
        <v>0</v>
      </c>
      <c r="T623" s="15">
        <v>0</v>
      </c>
      <c r="U623" s="28">
        <v>0</v>
      </c>
      <c r="V623" s="15">
        <v>0</v>
      </c>
      <c r="W623" s="28">
        <v>0</v>
      </c>
      <c r="X623" s="15">
        <v>0</v>
      </c>
      <c r="Y623" s="28">
        <v>0</v>
      </c>
      <c r="Z623" s="15">
        <v>0</v>
      </c>
      <c r="AA623" s="28">
        <v>0</v>
      </c>
      <c r="AB623" s="15">
        <v>0</v>
      </c>
      <c r="AC623" s="16" t="s">
        <v>34</v>
      </c>
      <c r="AK623" s="52"/>
      <c r="AL623" s="52"/>
    </row>
    <row r="624" spans="1:38" ht="47.25" x14ac:dyDescent="0.25">
      <c r="A624" s="23" t="s">
        <v>1129</v>
      </c>
      <c r="B624" s="9" t="s">
        <v>315</v>
      </c>
      <c r="C624" s="23" t="s">
        <v>33</v>
      </c>
      <c r="D624" s="38">
        <v>0</v>
      </c>
      <c r="E624" s="24" t="s">
        <v>34</v>
      </c>
      <c r="F624" s="28">
        <v>0</v>
      </c>
      <c r="G624" s="38">
        <v>0</v>
      </c>
      <c r="H624" s="28">
        <v>0</v>
      </c>
      <c r="I624" s="28">
        <v>0</v>
      </c>
      <c r="J624" s="28">
        <v>0</v>
      </c>
      <c r="K624" s="28">
        <v>0</v>
      </c>
      <c r="L624" s="28">
        <v>0</v>
      </c>
      <c r="M624" s="28">
        <v>0</v>
      </c>
      <c r="N624" s="28">
        <v>0</v>
      </c>
      <c r="O624" s="28">
        <v>0</v>
      </c>
      <c r="P624" s="28">
        <v>0</v>
      </c>
      <c r="Q624" s="28">
        <v>0</v>
      </c>
      <c r="R624" s="28">
        <v>0</v>
      </c>
      <c r="S624" s="28">
        <v>0</v>
      </c>
      <c r="T624" s="15">
        <v>0</v>
      </c>
      <c r="U624" s="28">
        <v>0</v>
      </c>
      <c r="V624" s="15">
        <v>0</v>
      </c>
      <c r="W624" s="28">
        <v>0</v>
      </c>
      <c r="X624" s="15">
        <v>0</v>
      </c>
      <c r="Y624" s="28">
        <v>0</v>
      </c>
      <c r="Z624" s="15">
        <v>0</v>
      </c>
      <c r="AA624" s="28">
        <v>0</v>
      </c>
      <c r="AB624" s="15">
        <v>0</v>
      </c>
      <c r="AC624" s="16" t="s">
        <v>34</v>
      </c>
      <c r="AK624" s="52"/>
      <c r="AL624" s="52"/>
    </row>
    <row r="625" spans="1:38" ht="31.5" x14ac:dyDescent="0.25">
      <c r="A625" s="23" t="s">
        <v>1130</v>
      </c>
      <c r="B625" s="9" t="s">
        <v>317</v>
      </c>
      <c r="C625" s="23" t="s">
        <v>33</v>
      </c>
      <c r="D625" s="38">
        <v>0</v>
      </c>
      <c r="E625" s="24" t="s">
        <v>34</v>
      </c>
      <c r="F625" s="28">
        <v>0</v>
      </c>
      <c r="G625" s="28">
        <v>0</v>
      </c>
      <c r="H625" s="28">
        <v>0</v>
      </c>
      <c r="I625" s="28">
        <v>0</v>
      </c>
      <c r="J625" s="28">
        <v>0</v>
      </c>
      <c r="K625" s="28">
        <v>0</v>
      </c>
      <c r="L625" s="28">
        <v>0</v>
      </c>
      <c r="M625" s="28">
        <v>0</v>
      </c>
      <c r="N625" s="28">
        <v>0</v>
      </c>
      <c r="O625" s="28">
        <v>0</v>
      </c>
      <c r="P625" s="28">
        <v>0</v>
      </c>
      <c r="Q625" s="28">
        <v>0</v>
      </c>
      <c r="R625" s="28">
        <v>0</v>
      </c>
      <c r="S625" s="28">
        <v>0</v>
      </c>
      <c r="T625" s="15">
        <v>0</v>
      </c>
      <c r="U625" s="28">
        <v>0</v>
      </c>
      <c r="V625" s="15">
        <v>0</v>
      </c>
      <c r="W625" s="28">
        <v>0</v>
      </c>
      <c r="X625" s="15">
        <v>0</v>
      </c>
      <c r="Y625" s="28">
        <v>0</v>
      </c>
      <c r="Z625" s="15">
        <v>0</v>
      </c>
      <c r="AA625" s="14">
        <v>0</v>
      </c>
      <c r="AB625" s="15">
        <v>0</v>
      </c>
      <c r="AC625" s="16" t="s">
        <v>34</v>
      </c>
      <c r="AK625" s="52"/>
      <c r="AL625" s="52"/>
    </row>
    <row r="626" spans="1:38" x14ac:dyDescent="0.25">
      <c r="A626" s="79"/>
      <c r="B626" s="79"/>
      <c r="C626" s="79"/>
      <c r="D626" s="79"/>
      <c r="E626" s="79"/>
      <c r="F626" s="79"/>
      <c r="G626" s="79"/>
      <c r="H626" s="79"/>
      <c r="I626" s="79"/>
      <c r="J626" s="79"/>
      <c r="K626" s="79"/>
      <c r="L626" s="79"/>
      <c r="M626" s="31"/>
      <c r="N626" s="31"/>
      <c r="O626" s="31"/>
      <c r="P626" s="31"/>
      <c r="Q626" s="32"/>
      <c r="R626" s="32"/>
    </row>
    <row r="627" spans="1:38" ht="15.75" customHeight="1" x14ac:dyDescent="0.25">
      <c r="A627" s="32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2"/>
      <c r="N627" s="33"/>
      <c r="O627" s="33"/>
      <c r="P627" s="33"/>
      <c r="Q627" s="32"/>
      <c r="R627" s="32"/>
    </row>
    <row r="630" spans="1:38" x14ac:dyDescent="0.25">
      <c r="J630" s="49"/>
    </row>
    <row r="631" spans="1:38" x14ac:dyDescent="0.25">
      <c r="J631" s="49"/>
    </row>
    <row r="632" spans="1:38" x14ac:dyDescent="0.25">
      <c r="J632" s="49"/>
    </row>
    <row r="633" spans="1:38" x14ac:dyDescent="0.25">
      <c r="J633" s="49"/>
    </row>
  </sheetData>
  <mergeCells count="37">
    <mergeCell ref="A12:AC12"/>
    <mergeCell ref="A4:AC4"/>
    <mergeCell ref="A5:AC5"/>
    <mergeCell ref="A7:AC7"/>
    <mergeCell ref="A8:AC8"/>
    <mergeCell ref="A10:AC10"/>
    <mergeCell ref="A13:AC13"/>
    <mergeCell ref="A15:A18"/>
    <mergeCell ref="B15:B18"/>
    <mergeCell ref="C15:C18"/>
    <mergeCell ref="D15:D18"/>
    <mergeCell ref="E15:E18"/>
    <mergeCell ref="F15:F18"/>
    <mergeCell ref="G15:G18"/>
    <mergeCell ref="H15:Q15"/>
    <mergeCell ref="R15:R18"/>
    <mergeCell ref="S15:AB15"/>
    <mergeCell ref="AC15:AC18"/>
    <mergeCell ref="H16:L16"/>
    <mergeCell ref="M16:Q16"/>
    <mergeCell ref="S16:T17"/>
    <mergeCell ref="U16:V17"/>
    <mergeCell ref="AG17:AG18"/>
    <mergeCell ref="A626:L626"/>
    <mergeCell ref="M17:M18"/>
    <mergeCell ref="N17:N18"/>
    <mergeCell ref="W16:X17"/>
    <mergeCell ref="Y16:Z17"/>
    <mergeCell ref="AA16:AB17"/>
    <mergeCell ref="H17:H18"/>
    <mergeCell ref="I17:I18"/>
    <mergeCell ref="J17:J18"/>
    <mergeCell ref="K17:K18"/>
    <mergeCell ref="L17:L18"/>
    <mergeCell ref="O17:O18"/>
    <mergeCell ref="P17:P18"/>
    <mergeCell ref="Q17:Q18"/>
  </mergeCells>
  <conditionalFormatting sqref="AC623:AC625 E20:G30 G32:AB32 G33:G36 A60 A155:A157 E141:F156 E157:AB157 E239:G251 E253:G258 E252:S252 E260:G263 E264:S264 G301:S301 E346:F353 H351:R351 F354:F360 E354:E370 E384:E387 F387 E389:F391 E388:S388 F392:F414 E392:E415 G389:G437 E416:F416 E445:E448 F440:F448 E494:E519 E520:S520 G523:G528 E522:S522 G569:G572 G568:S568 D569:D584 E523:E528 F558:F572 E573:S573 AC612:AC615 D611:D615 E530:E572 E37:G37 H416:Q416 H459:Q459 E32:F36 E31:AB31 H42:S42 A53:A57 E61:E64 N63:Q64 F64:F66 F68:F133 E79:E133 E134:F137 G138:G156 G137:S137 E259:S259 E265:F301 G265:G300 G302:G344 E305:F337 E345:S345 G346:S346 E371:F372 G347:G372 G374 E373:S373 G375:S375 E374:F383 G376:G387 G439:G466 E452:F459 G468:G519 F462:F519 A514:A520 C582:C595 E574:F596 G598:G599 G601 E601:F625 D598:D603 G602:S602 G625:S625 E38:F60 G38:G136 D20:D528 H44:H47 H51:H52 H59 H67:H78 H81:H95 H97:H133 H144 H146:H147 H149:H155 G158:H238 H253:H256 H260:H262 H265 H267:H274 H277:H279 H283:H297 H310 H313:H334 H347:H350 H353:H370 H376 H378:H380 H383:H387 H389:L415 H417:H444 H457 H460:H493 H508:H510 H514:H519 G521:H521 H523 H525:H527 H530:H536 H540:H558 H571 G574:H581 H596 H608:H611 M44:M47 M51:M52 M59 H61:M64 M67:M78 M81:M95 M97:M133 M144 M146:M147 M149:M155 M158:M238 M253:M256 M260:M262 M265 M267:M274 M277:M279 M283:M297 M310 M313:M334 M347:M350 M353:M370 M376 M378:M380 M383:M387 M389 M391:M415 M417:M444 M457 M460:M493 M508:M510 M514:M519 M521 M523 M525:M527 M530:M536 M540:M558 M571 M574:M581 M596 M608:M611 H41:AB41 R44:AB47 R51:AB52 H54:AB57 R59:AB59 R61:AB64 R67:AB78 R81:AB95 R97:AB133 R144:AB144 R146:AB147 R149:AB155 R158:AB238 R253:AB256 R260:AB262 R265:AB265 R267:AB274 R277:AB279 R283:AB297 R310:AB310 R313:AB334 R347:AB350 R353:AB370 R376:AB376 R378:AB380 R383:AB387 R389:AB389 R391:AB415 R417:AB444 R457:AB457 R460:AB493 R508:AB510 R514:AB519 R521:AB521 R523:AB523 R525:AB527 R530:AB536 R540:AB558 R571:AB571 R574:AB581 R596:AB596 R608:AB611 A21:C21 A582:A625 C514:C520 A22:A47 C22:C47 C599:C625 C53:C57 C155:C157 C60">
    <cfRule type="containsBlanks" dxfId="706" priority="684">
      <formula>LEN(TRIM(A20))=0</formula>
    </cfRule>
  </conditionalFormatting>
  <conditionalFormatting sqref="AC623:AC625">
    <cfRule type="containsBlanks" dxfId="705" priority="683">
      <formula>LEN(TRIM(AC623))=0</formula>
    </cfRule>
  </conditionalFormatting>
  <conditionalFormatting sqref="D623:D625">
    <cfRule type="containsBlanks" dxfId="704" priority="682">
      <formula>LEN(TRIM(D623))=0</formula>
    </cfRule>
  </conditionalFormatting>
  <conditionalFormatting sqref="D623:D625">
    <cfRule type="containsBlanks" dxfId="703" priority="681">
      <formula>LEN(TRIM(D623))=0</formula>
    </cfRule>
  </conditionalFormatting>
  <conditionalFormatting sqref="C67">
    <cfRule type="containsBlanks" dxfId="702" priority="472">
      <formula>LEN(TRIM(C67))=0</formula>
    </cfRule>
  </conditionalFormatting>
  <conditionalFormatting sqref="D586:D590">
    <cfRule type="containsBlanks" dxfId="701" priority="659">
      <formula>LEN(TRIM(D586))=0</formula>
    </cfRule>
  </conditionalFormatting>
  <conditionalFormatting sqref="G604:G611">
    <cfRule type="containsBlanks" dxfId="700" priority="658">
      <formula>LEN(TRIM(G604))=0</formula>
    </cfRule>
  </conditionalFormatting>
  <conditionalFormatting sqref="G604:G611">
    <cfRule type="containsBlanks" dxfId="699" priority="657">
      <formula>LEN(TRIM(G604))=0</formula>
    </cfRule>
  </conditionalFormatting>
  <conditionalFormatting sqref="D604:D608">
    <cfRule type="containsBlanks" dxfId="698" priority="653">
      <formula>LEN(TRIM(D604))=0</formula>
    </cfRule>
  </conditionalFormatting>
  <conditionalFormatting sqref="G309:G334 G468:G493">
    <cfRule type="containsBlanks" dxfId="697" priority="731">
      <formula>LEN(TRIM(G309))=0</formula>
    </cfRule>
  </conditionalFormatting>
  <conditionalFormatting sqref="G559:G567">
    <cfRule type="containsBlanks" dxfId="696" priority="730">
      <formula>LEN(TRIM(G559))=0</formula>
    </cfRule>
  </conditionalFormatting>
  <conditionalFormatting sqref="G43">
    <cfRule type="containsBlanks" dxfId="695" priority="729">
      <formula>LEN(TRIM(G43))=0</formula>
    </cfRule>
  </conditionalFormatting>
  <conditionalFormatting sqref="G43">
    <cfRule type="containsBlanks" dxfId="694" priority="728">
      <formula>LEN(TRIM(G43))=0</formula>
    </cfRule>
  </conditionalFormatting>
  <conditionalFormatting sqref="D529:D557 E529:S529">
    <cfRule type="containsBlanks" dxfId="693" priority="707">
      <formula>LEN(TRIM(D529))=0</formula>
    </cfRule>
  </conditionalFormatting>
  <conditionalFormatting sqref="G308">
    <cfRule type="containsBlanks" dxfId="692" priority="727">
      <formula>LEN(TRIM(G308))=0</formula>
    </cfRule>
  </conditionalFormatting>
  <conditionalFormatting sqref="G308">
    <cfRule type="containsBlanks" dxfId="691" priority="726">
      <formula>LEN(TRIM(G308))=0</formula>
    </cfRule>
  </conditionalFormatting>
  <conditionalFormatting sqref="G559:G567">
    <cfRule type="containsBlanks" dxfId="690" priority="725">
      <formula>LEN(TRIM(G559))=0</formula>
    </cfRule>
  </conditionalFormatting>
  <conditionalFormatting sqref="G582:G584">
    <cfRule type="containsBlanks" dxfId="689" priority="706">
      <formula>LEN(TRIM(G582))=0</formula>
    </cfRule>
  </conditionalFormatting>
  <conditionalFormatting sqref="G582:G584">
    <cfRule type="containsBlanks" dxfId="688" priority="705">
      <formula>LEN(TRIM(G582))=0</formula>
    </cfRule>
  </conditionalFormatting>
  <conditionalFormatting sqref="AC20:AC40">
    <cfRule type="containsBlanks" dxfId="687" priority="724">
      <formula>LEN(TRIM(AC20))=0</formula>
    </cfRule>
  </conditionalFormatting>
  <conditionalFormatting sqref="AC20:AC40">
    <cfRule type="containsBlanks" dxfId="686" priority="719">
      <formula>LEN(TRIM(AC20))=0</formula>
    </cfRule>
  </conditionalFormatting>
  <conditionalFormatting sqref="D558:D568">
    <cfRule type="containsBlanks" dxfId="685" priority="718">
      <formula>LEN(TRIM(D558))=0</formula>
    </cfRule>
  </conditionalFormatting>
  <conditionalFormatting sqref="D43">
    <cfRule type="containsBlanks" dxfId="684" priority="717">
      <formula>LEN(TRIM(D43))=0</formula>
    </cfRule>
  </conditionalFormatting>
  <conditionalFormatting sqref="D43">
    <cfRule type="containsBlanks" dxfId="683" priority="716">
      <formula>LEN(TRIM(D43))=0</formula>
    </cfRule>
  </conditionalFormatting>
  <conditionalFormatting sqref="D308">
    <cfRule type="containsBlanks" dxfId="682" priority="715">
      <formula>LEN(TRIM(D308))=0</formula>
    </cfRule>
  </conditionalFormatting>
  <conditionalFormatting sqref="D308">
    <cfRule type="containsBlanks" dxfId="681" priority="714">
      <formula>LEN(TRIM(D308))=0</formula>
    </cfRule>
  </conditionalFormatting>
  <conditionalFormatting sqref="D558:D568">
    <cfRule type="containsBlanks" dxfId="680" priority="713">
      <formula>LEN(TRIM(D558))=0</formula>
    </cfRule>
  </conditionalFormatting>
  <conditionalFormatting sqref="G603">
    <cfRule type="containsBlanks" dxfId="679" priority="651">
      <formula>LEN(TRIM(G603))=0</formula>
    </cfRule>
  </conditionalFormatting>
  <conditionalFormatting sqref="C51">
    <cfRule type="containsBlanks" dxfId="678" priority="618">
      <formula>LEN(TRIM(C51))=0</formula>
    </cfRule>
  </conditionalFormatting>
  <conditionalFormatting sqref="G530:G558">
    <cfRule type="containsBlanks" dxfId="677" priority="712">
      <formula>LEN(TRIM(G530))=0</formula>
    </cfRule>
  </conditionalFormatting>
  <conditionalFormatting sqref="G530:G558">
    <cfRule type="containsBlanks" dxfId="676" priority="711">
      <formula>LEN(TRIM(G530))=0</formula>
    </cfRule>
  </conditionalFormatting>
  <conditionalFormatting sqref="D529:D557 E529:S529">
    <cfRule type="containsBlanks" dxfId="675" priority="708">
      <formula>LEN(TRIM(D529))=0</formula>
    </cfRule>
  </conditionalFormatting>
  <conditionalFormatting sqref="C74 C147 C81:C95 C136:C137">
    <cfRule type="containsBlanks" dxfId="674" priority="644">
      <formula>LEN(TRIM(C74))=0</formula>
    </cfRule>
  </conditionalFormatting>
  <conditionalFormatting sqref="C596:C597">
    <cfRule type="containsBlanks" dxfId="673" priority="643">
      <formula>LEN(TRIM(C596))=0</formula>
    </cfRule>
  </conditionalFormatting>
  <conditionalFormatting sqref="A313:A334">
    <cfRule type="containsBlanks" dxfId="672" priority="633">
      <formula>LEN(TRIM(A313))=0</formula>
    </cfRule>
  </conditionalFormatting>
  <conditionalFormatting sqref="A313:A334">
    <cfRule type="containsBlanks" dxfId="671" priority="632">
      <formula>LEN(TRIM(A313))=0</formula>
    </cfRule>
  </conditionalFormatting>
  <conditionalFormatting sqref="C313:C334">
    <cfRule type="containsBlanks" dxfId="670" priority="631">
      <formula>LEN(TRIM(C313))=0</formula>
    </cfRule>
  </conditionalFormatting>
  <conditionalFormatting sqref="A508">
    <cfRule type="containsBlanks" dxfId="669" priority="596">
      <formula>LEN(TRIM(A508))=0</formula>
    </cfRule>
  </conditionalFormatting>
  <conditionalFormatting sqref="C508">
    <cfRule type="containsBlanks" dxfId="668" priority="595">
      <formula>LEN(TRIM(C508))=0</formula>
    </cfRule>
  </conditionalFormatting>
  <conditionalFormatting sqref="A509">
    <cfRule type="containsBlanks" dxfId="667" priority="594">
      <formula>LEN(TRIM(A509))=0</formula>
    </cfRule>
  </conditionalFormatting>
  <conditionalFormatting sqref="A51">
    <cfRule type="containsBlanks" dxfId="666" priority="621">
      <formula>LEN(TRIM(A51))=0</formula>
    </cfRule>
  </conditionalFormatting>
  <conditionalFormatting sqref="A51">
    <cfRule type="containsBlanks" dxfId="665" priority="620">
      <formula>LEN(TRIM(A51))=0</formula>
    </cfRule>
  </conditionalFormatting>
  <conditionalFormatting sqref="A51">
    <cfRule type="containsBlanks" dxfId="664" priority="619">
      <formula>LEN(TRIM(A51))=0</formula>
    </cfRule>
  </conditionalFormatting>
  <conditionalFormatting sqref="A48">
    <cfRule type="containsBlanks" dxfId="663" priority="578">
      <formula>LEN(TRIM(A48))=0</formula>
    </cfRule>
  </conditionalFormatting>
  <conditionalFormatting sqref="C48">
    <cfRule type="containsBlanks" dxfId="662" priority="577">
      <formula>LEN(TRIM(C48))=0</formula>
    </cfRule>
  </conditionalFormatting>
  <conditionalFormatting sqref="A58">
    <cfRule type="containsBlanks" dxfId="661" priority="576">
      <formula>LEN(TRIM(A58))=0</formula>
    </cfRule>
  </conditionalFormatting>
  <conditionalFormatting sqref="G618:G622">
    <cfRule type="containsBlanks" dxfId="660" priority="704">
      <formula>LEN(TRIM(G618))=0</formula>
    </cfRule>
  </conditionalFormatting>
  <conditionalFormatting sqref="G618:G622">
    <cfRule type="containsBlanks" dxfId="659" priority="703">
      <formula>LEN(TRIM(G618))=0</formula>
    </cfRule>
  </conditionalFormatting>
  <conditionalFormatting sqref="AC618:AC622">
    <cfRule type="containsBlanks" dxfId="658" priority="702">
      <formula>LEN(TRIM(AC618))=0</formula>
    </cfRule>
  </conditionalFormatting>
  <conditionalFormatting sqref="AC618:AC622">
    <cfRule type="containsBlanks" dxfId="657" priority="701">
      <formula>LEN(TRIM(AC618))=0</formula>
    </cfRule>
  </conditionalFormatting>
  <conditionalFormatting sqref="D618:D622">
    <cfRule type="containsBlanks" dxfId="656" priority="700">
      <formula>LEN(TRIM(D618))=0</formula>
    </cfRule>
  </conditionalFormatting>
  <conditionalFormatting sqref="D618:D622">
    <cfRule type="containsBlanks" dxfId="655" priority="699">
      <formula>LEN(TRIM(D618))=0</formula>
    </cfRule>
  </conditionalFormatting>
  <conditionalFormatting sqref="C75:C76">
    <cfRule type="containsBlanks" dxfId="654" priority="611">
      <formula>LEN(TRIM(C75))=0</formula>
    </cfRule>
  </conditionalFormatting>
  <conditionalFormatting sqref="C75:C76">
    <cfRule type="containsBlanks" dxfId="653" priority="610">
      <formula>LEN(TRIM(C75))=0</formula>
    </cfRule>
  </conditionalFormatting>
  <conditionalFormatting sqref="C134">
    <cfRule type="containsBlanks" dxfId="652" priority="559">
      <formula>LEN(TRIM(C134))=0</formula>
    </cfRule>
  </conditionalFormatting>
  <conditionalFormatting sqref="A135">
    <cfRule type="containsBlanks" dxfId="651" priority="558">
      <formula>LEN(TRIM(A135))=0</formula>
    </cfRule>
  </conditionalFormatting>
  <conditionalFormatting sqref="A135">
    <cfRule type="containsBlanks" dxfId="650" priority="557">
      <formula>LEN(TRIM(A135))=0</formula>
    </cfRule>
  </conditionalFormatting>
  <conditionalFormatting sqref="G616:G617">
    <cfRule type="containsBlanks" dxfId="649" priority="698">
      <formula>LEN(TRIM(G616))=0</formula>
    </cfRule>
  </conditionalFormatting>
  <conditionalFormatting sqref="G616:G617">
    <cfRule type="containsBlanks" dxfId="648" priority="697">
      <formula>LEN(TRIM(G616))=0</formula>
    </cfRule>
  </conditionalFormatting>
  <conditionalFormatting sqref="AC616:AC617">
    <cfRule type="containsBlanks" dxfId="647" priority="696">
      <formula>LEN(TRIM(AC616))=0</formula>
    </cfRule>
  </conditionalFormatting>
  <conditionalFormatting sqref="AC616:AC617">
    <cfRule type="containsBlanks" dxfId="646" priority="695">
      <formula>LEN(TRIM(AC616))=0</formula>
    </cfRule>
  </conditionalFormatting>
  <conditionalFormatting sqref="D616:D617">
    <cfRule type="containsBlanks" dxfId="645" priority="694">
      <formula>LEN(TRIM(D616))=0</formula>
    </cfRule>
  </conditionalFormatting>
  <conditionalFormatting sqref="D616:D617">
    <cfRule type="containsBlanks" dxfId="644" priority="693">
      <formula>LEN(TRIM(D616))=0</formula>
    </cfRule>
  </conditionalFormatting>
  <conditionalFormatting sqref="A149">
    <cfRule type="containsBlanks" dxfId="643" priority="600">
      <formula>LEN(TRIM(A149))=0</formula>
    </cfRule>
  </conditionalFormatting>
  <conditionalFormatting sqref="C149">
    <cfRule type="containsBlanks" dxfId="642" priority="599">
      <formula>LEN(TRIM(C149))=0</formula>
    </cfRule>
  </conditionalFormatting>
  <conditionalFormatting sqref="C149">
    <cfRule type="containsBlanks" dxfId="641" priority="598">
      <formula>LEN(TRIM(C149))=0</formula>
    </cfRule>
  </conditionalFormatting>
  <conditionalFormatting sqref="C241:C243">
    <cfRule type="containsBlanks" dxfId="640" priority="541">
      <formula>LEN(TRIM(C241))=0</formula>
    </cfRule>
  </conditionalFormatting>
  <conditionalFormatting sqref="C241:C243">
    <cfRule type="containsBlanks" dxfId="639" priority="540">
      <formula>LEN(TRIM(C241))=0</formula>
    </cfRule>
  </conditionalFormatting>
  <conditionalFormatting sqref="A257:A266">
    <cfRule type="containsBlanks" dxfId="638" priority="539">
      <formula>LEN(TRIM(A257))=0</formula>
    </cfRule>
  </conditionalFormatting>
  <conditionalFormatting sqref="G585 G612:G615">
    <cfRule type="containsBlanks" dxfId="637" priority="692">
      <formula>LEN(TRIM(G585))=0</formula>
    </cfRule>
  </conditionalFormatting>
  <conditionalFormatting sqref="G585 G612:G615">
    <cfRule type="containsBlanks" dxfId="636" priority="691">
      <formula>LEN(TRIM(G585))=0</formula>
    </cfRule>
  </conditionalFormatting>
  <conditionalFormatting sqref="D585">
    <cfRule type="containsBlanks" dxfId="635" priority="688">
      <formula>LEN(TRIM(D585))=0</formula>
    </cfRule>
  </conditionalFormatting>
  <conditionalFormatting sqref="D585">
    <cfRule type="containsBlanks" dxfId="634" priority="687">
      <formula>LEN(TRIM(D585))=0</formula>
    </cfRule>
  </conditionalFormatting>
  <conditionalFormatting sqref="C239:C240">
    <cfRule type="containsBlanks" dxfId="633" priority="545">
      <formula>LEN(TRIM(C239))=0</formula>
    </cfRule>
  </conditionalFormatting>
  <conditionalFormatting sqref="C239:C240">
    <cfRule type="containsBlanks" dxfId="632" priority="544">
      <formula>LEN(TRIM(C239))=0</formula>
    </cfRule>
  </conditionalFormatting>
  <conditionalFormatting sqref="A241:A243">
    <cfRule type="containsBlanks" dxfId="631" priority="543">
      <formula>LEN(TRIM(A241))=0</formula>
    </cfRule>
  </conditionalFormatting>
  <conditionalFormatting sqref="A507">
    <cfRule type="containsBlanks" dxfId="630" priority="486">
      <formula>LEN(TRIM(A507))=0</formula>
    </cfRule>
  </conditionalFormatting>
  <conditionalFormatting sqref="C507">
    <cfRule type="containsBlanks" dxfId="629" priority="485">
      <formula>LEN(TRIM(C507))=0</formula>
    </cfRule>
  </conditionalFormatting>
  <conditionalFormatting sqref="A511:A513">
    <cfRule type="containsBlanks" dxfId="628" priority="484">
      <formula>LEN(TRIM(A511))=0</formula>
    </cfRule>
  </conditionalFormatting>
  <conditionalFormatting sqref="G623:G624">
    <cfRule type="containsBlanks" dxfId="627" priority="686">
      <formula>LEN(TRIM(G623))=0</formula>
    </cfRule>
  </conditionalFormatting>
  <conditionalFormatting sqref="G623:G624">
    <cfRule type="containsBlanks" dxfId="626" priority="685">
      <formula>LEN(TRIM(G623))=0</formula>
    </cfRule>
  </conditionalFormatting>
  <conditionalFormatting sqref="A299:A301">
    <cfRule type="containsBlanks" dxfId="625" priority="527">
      <formula>LEN(TRIM(A299))=0</formula>
    </cfRule>
  </conditionalFormatting>
  <conditionalFormatting sqref="A299:A301">
    <cfRule type="containsBlanks" dxfId="624" priority="526">
      <formula>LEN(TRIM(A299))=0</formula>
    </cfRule>
  </conditionalFormatting>
  <conditionalFormatting sqref="C299:C301">
    <cfRule type="containsBlanks" dxfId="623" priority="525">
      <formula>LEN(TRIM(C299))=0</formula>
    </cfRule>
  </conditionalFormatting>
  <conditionalFormatting sqref="C67">
    <cfRule type="containsBlanks" dxfId="622" priority="473">
      <formula>LEN(TRIM(C67))=0</formula>
    </cfRule>
  </conditionalFormatting>
  <conditionalFormatting sqref="D609:D610">
    <cfRule type="containsBlanks" dxfId="621" priority="678">
      <formula>LEN(TRIM(D609))=0</formula>
    </cfRule>
  </conditionalFormatting>
  <conditionalFormatting sqref="D609:D610">
    <cfRule type="containsBlanks" dxfId="620" priority="677">
      <formula>LEN(TRIM(D609))=0</formula>
    </cfRule>
  </conditionalFormatting>
  <conditionalFormatting sqref="C374:C377">
    <cfRule type="containsBlanks" dxfId="619" priority="509">
      <formula>LEN(TRIM(C374))=0</formula>
    </cfRule>
  </conditionalFormatting>
  <conditionalFormatting sqref="A381:A382">
    <cfRule type="containsBlanks" dxfId="618" priority="508">
      <formula>LEN(TRIM(A381))=0</formula>
    </cfRule>
  </conditionalFormatting>
  <conditionalFormatting sqref="A381:A382">
    <cfRule type="containsBlanks" dxfId="617" priority="507">
      <formula>LEN(TRIM(A381))=0</formula>
    </cfRule>
  </conditionalFormatting>
  <conditionalFormatting sqref="G593:G597">
    <cfRule type="containsBlanks" dxfId="616" priority="676">
      <formula>LEN(TRIM(G593))=0</formula>
    </cfRule>
  </conditionalFormatting>
  <conditionalFormatting sqref="G593:G597">
    <cfRule type="containsBlanks" dxfId="615" priority="675">
      <formula>LEN(TRIM(G593))=0</formula>
    </cfRule>
  </conditionalFormatting>
  <conditionalFormatting sqref="D593:D597">
    <cfRule type="containsBlanks" dxfId="614" priority="672">
      <formula>LEN(TRIM(D593))=0</formula>
    </cfRule>
  </conditionalFormatting>
  <conditionalFormatting sqref="D593:D597">
    <cfRule type="containsBlanks" dxfId="613" priority="671">
      <formula>LEN(TRIM(D593))=0</formula>
    </cfRule>
  </conditionalFormatting>
  <conditionalFormatting sqref="C494:C495">
    <cfRule type="containsBlanks" dxfId="612" priority="491">
      <formula>LEN(TRIM(C494))=0</formula>
    </cfRule>
  </conditionalFormatting>
  <conditionalFormatting sqref="A504">
    <cfRule type="containsBlanks" dxfId="611" priority="490">
      <formula>LEN(TRIM(A504))=0</formula>
    </cfRule>
  </conditionalFormatting>
  <conditionalFormatting sqref="A504">
    <cfRule type="containsBlanks" dxfId="610" priority="489">
      <formula>LEN(TRIM(A504))=0</formula>
    </cfRule>
  </conditionalFormatting>
  <conditionalFormatting sqref="C504">
    <cfRule type="containsBlanks" dxfId="609" priority="488">
      <formula>LEN(TRIM(C504))=0</formula>
    </cfRule>
  </conditionalFormatting>
  <conditionalFormatting sqref="A386 C386">
    <cfRule type="containsBlanks" dxfId="608" priority="450">
      <formula>LEN(TRIM(A386))=0</formula>
    </cfRule>
  </conditionalFormatting>
  <conditionalFormatting sqref="A417">
    <cfRule type="containsBlanks" dxfId="607" priority="449">
      <formula>LEN(TRIM(A417))=0</formula>
    </cfRule>
  </conditionalFormatting>
  <conditionalFormatting sqref="A417">
    <cfRule type="containsBlanks" dxfId="606" priority="448">
      <formula>LEN(TRIM(A417))=0</formula>
    </cfRule>
  </conditionalFormatting>
  <conditionalFormatting sqref="G591:G592">
    <cfRule type="containsBlanks" dxfId="605" priority="670">
      <formula>LEN(TRIM(G591))=0</formula>
    </cfRule>
  </conditionalFormatting>
  <conditionalFormatting sqref="G591:G592">
    <cfRule type="containsBlanks" dxfId="604" priority="669">
      <formula>LEN(TRIM(G591))=0</formula>
    </cfRule>
  </conditionalFormatting>
  <conditionalFormatting sqref="D591:D592">
    <cfRule type="containsBlanks" dxfId="603" priority="666">
      <formula>LEN(TRIM(D591))=0</formula>
    </cfRule>
  </conditionalFormatting>
  <conditionalFormatting sqref="D591:D592">
    <cfRule type="containsBlanks" dxfId="602" priority="665">
      <formula>LEN(TRIM(D591))=0</formula>
    </cfRule>
  </conditionalFormatting>
  <conditionalFormatting sqref="A61 C61">
    <cfRule type="containsBlanks" dxfId="601" priority="477">
      <formula>LEN(TRIM(A61))=0</formula>
    </cfRule>
  </conditionalFormatting>
  <conditionalFormatting sqref="A63 C63">
    <cfRule type="containsBlanks" dxfId="600" priority="476">
      <formula>LEN(TRIM(A63))=0</formula>
    </cfRule>
  </conditionalFormatting>
  <conditionalFormatting sqref="A67">
    <cfRule type="containsBlanks" dxfId="599" priority="475">
      <formula>LEN(TRIM(A67))=0</formula>
    </cfRule>
  </conditionalFormatting>
  <conditionalFormatting sqref="A557">
    <cfRule type="containsBlanks" dxfId="598" priority="432">
      <formula>LEN(TRIM(A557))=0</formula>
    </cfRule>
  </conditionalFormatting>
  <conditionalFormatting sqref="A557">
    <cfRule type="containsBlanks" dxfId="597" priority="431">
      <formula>LEN(TRIM(A557))=0</formula>
    </cfRule>
  </conditionalFormatting>
  <conditionalFormatting sqref="C557">
    <cfRule type="containsBlanks" dxfId="596" priority="430">
      <formula>LEN(TRIM(C557))=0</formula>
    </cfRule>
  </conditionalFormatting>
  <conditionalFormatting sqref="G586:G590">
    <cfRule type="containsBlanks" dxfId="595" priority="664">
      <formula>LEN(TRIM(G586))=0</formula>
    </cfRule>
  </conditionalFormatting>
  <conditionalFormatting sqref="G586:G590">
    <cfRule type="containsBlanks" dxfId="594" priority="663">
      <formula>LEN(TRIM(G586))=0</formula>
    </cfRule>
  </conditionalFormatting>
  <conditionalFormatting sqref="D586:D590">
    <cfRule type="containsBlanks" dxfId="593" priority="660">
      <formula>LEN(TRIM(D586))=0</formula>
    </cfRule>
  </conditionalFormatting>
  <conditionalFormatting sqref="C302:C304">
    <cfRule type="containsBlanks" dxfId="592" priority="464">
      <formula>LEN(TRIM(C302))=0</formula>
    </cfRule>
  </conditionalFormatting>
  <conditionalFormatting sqref="C302:C304">
    <cfRule type="containsBlanks" dxfId="591" priority="463">
      <formula>LEN(TRIM(C302))=0</formula>
    </cfRule>
  </conditionalFormatting>
  <conditionalFormatting sqref="A338:A339 C338:C339">
    <cfRule type="containsBlanks" dxfId="590" priority="462">
      <formula>LEN(TRIM(A338))=0</formula>
    </cfRule>
  </conditionalFormatting>
  <conditionalFormatting sqref="E156">
    <cfRule type="containsBlanks" dxfId="589" priority="425">
      <formula>LEN(TRIM(E156))=0</formula>
    </cfRule>
  </conditionalFormatting>
  <conditionalFormatting sqref="E256">
    <cfRule type="containsBlanks" dxfId="588" priority="424">
      <formula>LEN(TRIM(E256))=0</formula>
    </cfRule>
  </conditionalFormatting>
  <conditionalFormatting sqref="D604:D608">
    <cfRule type="containsBlanks" dxfId="587" priority="654">
      <formula>LEN(TRIM(D604))=0</formula>
    </cfRule>
  </conditionalFormatting>
  <conditionalFormatting sqref="E572">
    <cfRule type="containsBlanks" dxfId="586" priority="407">
      <formula>LEN(TRIM(E572))=0</formula>
    </cfRule>
  </conditionalFormatting>
  <conditionalFormatting sqref="E601:E602">
    <cfRule type="containsBlanks" dxfId="585" priority="406">
      <formula>LEN(TRIM(E601))=0</formula>
    </cfRule>
  </conditionalFormatting>
  <conditionalFormatting sqref="E603:E607">
    <cfRule type="containsBlanks" dxfId="584" priority="405">
      <formula>LEN(TRIM(E603))=0</formula>
    </cfRule>
  </conditionalFormatting>
  <conditionalFormatting sqref="G603">
    <cfRule type="containsBlanks" dxfId="583" priority="652">
      <formula>LEN(TRIM(G603))=0</formula>
    </cfRule>
  </conditionalFormatting>
  <conditionalFormatting sqref="A460:A461">
    <cfRule type="containsBlanks" dxfId="582" priority="436">
      <formula>LEN(TRIM(A460))=0</formula>
    </cfRule>
  </conditionalFormatting>
  <conditionalFormatting sqref="A556">
    <cfRule type="containsBlanks" dxfId="581" priority="435">
      <formula>LEN(TRIM(A556))=0</formula>
    </cfRule>
  </conditionalFormatting>
  <conditionalFormatting sqref="A556">
    <cfRule type="containsBlanks" dxfId="580" priority="434">
      <formula>LEN(TRIM(A556))=0</formula>
    </cfRule>
  </conditionalFormatting>
  <conditionalFormatting sqref="E293">
    <cfRule type="containsBlanks" dxfId="579" priority="389">
      <formula>LEN(TRIM(E293))=0</formula>
    </cfRule>
  </conditionalFormatting>
  <conditionalFormatting sqref="A391 A419 A458:A459 A52 A59 A62 A141:A143 A150:A154 A305:A307 A335:A337 A378:A380 A383 A387 A452:A456 A462:A493 A496:A503 A555 A440:A444 A558:A570 A97:A133 A77:A78 A340:A360 A521:A526 A385 A369 C20 C369 C385 C522:C526 C340:C351 C558:C570 C440:C444 C555 C496:C503 C462:C493 C452:C454 C387 C383 C378:C380 C353:C360 C335:C337 C305:C307 A244:A256 C77:C78 C97:C133 C244:C256 C141:C143 C62 C59 C52 C150:C154">
    <cfRule type="containsBlanks" dxfId="578" priority="650">
      <formula>LEN(TRIM(A20))=0</formula>
    </cfRule>
  </conditionalFormatting>
  <conditionalFormatting sqref="A283:A297">
    <cfRule type="containsBlanks" dxfId="577" priority="636">
      <formula>LEN(TRIM(A283))=0</formula>
    </cfRule>
  </conditionalFormatting>
  <conditionalFormatting sqref="A49:A50 A505:A506 A275 A298 A68:A74 A147 A510 A528:A539 A554 A572:A573 A81:A95 A136:A137 A310 A20">
    <cfRule type="containsBlanks" dxfId="576" priority="649">
      <formula>LEN(TRIM(A20))=0</formula>
    </cfRule>
  </conditionalFormatting>
  <conditionalFormatting sqref="A256">
    <cfRule type="containsBlanks" dxfId="575" priority="648">
      <formula>LEN(TRIM(A256))=0</formula>
    </cfRule>
  </conditionalFormatting>
  <conditionalFormatting sqref="A256">
    <cfRule type="containsBlanks" dxfId="574" priority="647">
      <formula>LEN(TRIM(A256))=0</formula>
    </cfRule>
  </conditionalFormatting>
  <conditionalFormatting sqref="A275 A298 A352 A391 A419 A458:A459 A455:A456 A68:A74 A147 A510 A528:A539 A554 A572:A573 A49:A50 A81:A95 A136:A137 A310 A505:A506 A20">
    <cfRule type="containsBlanks" dxfId="573" priority="646">
      <formula>LEN(TRIM(A20))=0</formula>
    </cfRule>
  </conditionalFormatting>
  <conditionalFormatting sqref="C598 C275 C298 C352 C391 C419 C458:C459 C455:C456 C68:C74 C147 C510 C528:C539 C554 C572:C573 C49:C50 C81:C95 C136:C137 C310 C505:C506">
    <cfRule type="containsBlanks" dxfId="572" priority="645">
      <formula>LEN(TRIM(C49))=0</formula>
    </cfRule>
  </conditionalFormatting>
  <conditionalFormatting sqref="C392:C414">
    <cfRule type="containsBlanks" dxfId="571" priority="628">
      <formula>LEN(TRIM(C392))=0</formula>
    </cfRule>
  </conditionalFormatting>
  <conditionalFormatting sqref="A277:A279">
    <cfRule type="containsBlanks" dxfId="570" priority="642">
      <formula>LEN(TRIM(A277))=0</formula>
    </cfRule>
  </conditionalFormatting>
  <conditionalFormatting sqref="A277:A279">
    <cfRule type="containsBlanks" dxfId="569" priority="641">
      <formula>LEN(TRIM(A277))=0</formula>
    </cfRule>
  </conditionalFormatting>
  <conditionalFormatting sqref="C277:C279">
    <cfRule type="containsBlanks" dxfId="568" priority="640">
      <formula>LEN(TRIM(C277))=0</formula>
    </cfRule>
  </conditionalFormatting>
  <conditionalFormatting sqref="A267:A274">
    <cfRule type="containsBlanks" dxfId="567" priority="639">
      <formula>LEN(TRIM(A267))=0</formula>
    </cfRule>
  </conditionalFormatting>
  <conditionalFormatting sqref="A267:A274">
    <cfRule type="containsBlanks" dxfId="566" priority="638">
      <formula>LEN(TRIM(A267))=0</formula>
    </cfRule>
  </conditionalFormatting>
  <conditionalFormatting sqref="C267:C274">
    <cfRule type="containsBlanks" dxfId="565" priority="637">
      <formula>LEN(TRIM(C267))=0</formula>
    </cfRule>
  </conditionalFormatting>
  <conditionalFormatting sqref="C96">
    <cfRule type="containsBlanks" dxfId="564" priority="562">
      <formula>LEN(TRIM(C96))=0</formula>
    </cfRule>
  </conditionalFormatting>
  <conditionalFormatting sqref="C571">
    <cfRule type="containsBlanks" dxfId="563" priority="583">
      <formula>LEN(TRIM(C571))=0</formula>
    </cfRule>
  </conditionalFormatting>
  <conditionalFormatting sqref="A283:A297">
    <cfRule type="containsBlanks" dxfId="562" priority="635">
      <formula>LEN(TRIM(A283))=0</formula>
    </cfRule>
  </conditionalFormatting>
  <conditionalFormatting sqref="C283:C297">
    <cfRule type="containsBlanks" dxfId="561" priority="634">
      <formula>LEN(TRIM(C283))=0</formula>
    </cfRule>
  </conditionalFormatting>
  <conditionalFormatting sqref="A392:A414">
    <cfRule type="containsBlanks" dxfId="560" priority="630">
      <formula>LEN(TRIM(A392))=0</formula>
    </cfRule>
  </conditionalFormatting>
  <conditionalFormatting sqref="A392:A414">
    <cfRule type="containsBlanks" dxfId="559" priority="629">
      <formula>LEN(TRIM(A392))=0</formula>
    </cfRule>
  </conditionalFormatting>
  <conditionalFormatting sqref="A421:A425">
    <cfRule type="containsBlanks" dxfId="558" priority="627">
      <formula>LEN(TRIM(A421))=0</formula>
    </cfRule>
  </conditionalFormatting>
  <conditionalFormatting sqref="A421:A425">
    <cfRule type="containsBlanks" dxfId="557" priority="626">
      <formula>LEN(TRIM(A421))=0</formula>
    </cfRule>
  </conditionalFormatting>
  <conditionalFormatting sqref="C421:C425">
    <cfRule type="containsBlanks" dxfId="556" priority="625">
      <formula>LEN(TRIM(C421))=0</formula>
    </cfRule>
  </conditionalFormatting>
  <conditionalFormatting sqref="A457">
    <cfRule type="containsBlanks" dxfId="555" priority="624">
      <formula>LEN(TRIM(A457))=0</formula>
    </cfRule>
  </conditionalFormatting>
  <conditionalFormatting sqref="A457">
    <cfRule type="containsBlanks" dxfId="554" priority="623">
      <formula>LEN(TRIM(A457))=0</formula>
    </cfRule>
  </conditionalFormatting>
  <conditionalFormatting sqref="C457">
    <cfRule type="containsBlanks" dxfId="553" priority="622">
      <formula>LEN(TRIM(C457))=0</formula>
    </cfRule>
  </conditionalFormatting>
  <conditionalFormatting sqref="A574:A581">
    <cfRule type="containsBlanks" dxfId="552" priority="581">
      <formula>LEN(TRIM(A574))=0</formula>
    </cfRule>
  </conditionalFormatting>
  <conditionalFormatting sqref="C381:C382">
    <cfRule type="containsBlanks" dxfId="551" priority="506">
      <formula>LEN(TRIM(C381))=0</formula>
    </cfRule>
  </conditionalFormatting>
  <conditionalFormatting sqref="A134">
    <cfRule type="containsBlanks" dxfId="550" priority="560">
      <formula>LEN(TRIM(A134))=0</formula>
    </cfRule>
  </conditionalFormatting>
  <conditionalFormatting sqref="C511:C513">
    <cfRule type="containsBlanks" dxfId="549" priority="482">
      <formula>LEN(TRIM(C511))=0</formula>
    </cfRule>
  </conditionalFormatting>
  <conditionalFormatting sqref="A64">
    <cfRule type="containsBlanks" dxfId="548" priority="617">
      <formula>LEN(TRIM(A64))=0</formula>
    </cfRule>
  </conditionalFormatting>
  <conditionalFormatting sqref="A64">
    <cfRule type="containsBlanks" dxfId="547" priority="616">
      <formula>LEN(TRIM(A64))=0</formula>
    </cfRule>
  </conditionalFormatting>
  <conditionalFormatting sqref="A64">
    <cfRule type="containsBlanks" dxfId="546" priority="615">
      <formula>LEN(TRIM(A64))=0</formula>
    </cfRule>
  </conditionalFormatting>
  <conditionalFormatting sqref="C64">
    <cfRule type="containsBlanks" dxfId="545" priority="614">
      <formula>LEN(TRIM(C64))=0</formula>
    </cfRule>
  </conditionalFormatting>
  <conditionalFormatting sqref="A75:A76">
    <cfRule type="containsBlanks" dxfId="544" priority="613">
      <formula>LEN(TRIM(A75))=0</formula>
    </cfRule>
  </conditionalFormatting>
  <conditionalFormatting sqref="A75:A76">
    <cfRule type="containsBlanks" dxfId="543" priority="612">
      <formula>LEN(TRIM(A75))=0</formula>
    </cfRule>
  </conditionalFormatting>
  <conditionalFormatting sqref="A144">
    <cfRule type="containsBlanks" dxfId="542" priority="609">
      <formula>LEN(TRIM(A144))=0</formula>
    </cfRule>
  </conditionalFormatting>
  <conditionalFormatting sqref="A144">
    <cfRule type="containsBlanks" dxfId="541" priority="608">
      <formula>LEN(TRIM(A144))=0</formula>
    </cfRule>
  </conditionalFormatting>
  <conditionalFormatting sqref="C144">
    <cfRule type="containsBlanks" dxfId="540" priority="607">
      <formula>LEN(TRIM(C144))=0</formula>
    </cfRule>
  </conditionalFormatting>
  <conditionalFormatting sqref="C144">
    <cfRule type="containsBlanks" dxfId="539" priority="606">
      <formula>LEN(TRIM(C144))=0</formula>
    </cfRule>
  </conditionalFormatting>
  <conditionalFormatting sqref="A146">
    <cfRule type="containsBlanks" dxfId="538" priority="605">
      <formula>LEN(TRIM(A146))=0</formula>
    </cfRule>
  </conditionalFormatting>
  <conditionalFormatting sqref="A146">
    <cfRule type="containsBlanks" dxfId="537" priority="604">
      <formula>LEN(TRIM(A146))=0</formula>
    </cfRule>
  </conditionalFormatting>
  <conditionalFormatting sqref="C146">
    <cfRule type="containsBlanks" dxfId="536" priority="603">
      <formula>LEN(TRIM(C146))=0</formula>
    </cfRule>
  </conditionalFormatting>
  <conditionalFormatting sqref="C146">
    <cfRule type="containsBlanks" dxfId="535" priority="602">
      <formula>LEN(TRIM(C146))=0</formula>
    </cfRule>
  </conditionalFormatting>
  <conditionalFormatting sqref="A149">
    <cfRule type="containsBlanks" dxfId="534" priority="601">
      <formula>LEN(TRIM(A149))=0</formula>
    </cfRule>
  </conditionalFormatting>
  <conditionalFormatting sqref="A508">
    <cfRule type="containsBlanks" dxfId="533" priority="597">
      <formula>LEN(TRIM(A508))=0</formula>
    </cfRule>
  </conditionalFormatting>
  <conditionalFormatting sqref="A509">
    <cfRule type="containsBlanks" dxfId="532" priority="593">
      <formula>LEN(TRIM(A509))=0</formula>
    </cfRule>
  </conditionalFormatting>
  <conditionalFormatting sqref="C509">
    <cfRule type="containsBlanks" dxfId="531" priority="592">
      <formula>LEN(TRIM(C509))=0</formula>
    </cfRule>
  </conditionalFormatting>
  <conditionalFormatting sqref="A527">
    <cfRule type="containsBlanks" dxfId="530" priority="591">
      <formula>LEN(TRIM(A527))=0</formula>
    </cfRule>
  </conditionalFormatting>
  <conditionalFormatting sqref="A527">
    <cfRule type="containsBlanks" dxfId="529" priority="590">
      <formula>LEN(TRIM(A527))=0</formula>
    </cfRule>
  </conditionalFormatting>
  <conditionalFormatting sqref="C527">
    <cfRule type="containsBlanks" dxfId="528" priority="589">
      <formula>LEN(TRIM(C527))=0</formula>
    </cfRule>
  </conditionalFormatting>
  <conditionalFormatting sqref="A540:A553">
    <cfRule type="containsBlanks" dxfId="527" priority="588">
      <formula>LEN(TRIM(A540))=0</formula>
    </cfRule>
  </conditionalFormatting>
  <conditionalFormatting sqref="A540:A553">
    <cfRule type="containsBlanks" dxfId="526" priority="587">
      <formula>LEN(TRIM(A540))=0</formula>
    </cfRule>
  </conditionalFormatting>
  <conditionalFormatting sqref="C540:C553">
    <cfRule type="containsBlanks" dxfId="525" priority="586">
      <formula>LEN(TRIM(C540))=0</formula>
    </cfRule>
  </conditionalFormatting>
  <conditionalFormatting sqref="A571">
    <cfRule type="containsBlanks" dxfId="524" priority="585">
      <formula>LEN(TRIM(A571))=0</formula>
    </cfRule>
  </conditionalFormatting>
  <conditionalFormatting sqref="A571">
    <cfRule type="containsBlanks" dxfId="523" priority="584">
      <formula>LEN(TRIM(A571))=0</formula>
    </cfRule>
  </conditionalFormatting>
  <conditionalFormatting sqref="A574:A581">
    <cfRule type="containsBlanks" dxfId="522" priority="582">
      <formula>LEN(TRIM(A574))=0</formula>
    </cfRule>
  </conditionalFormatting>
  <conditionalFormatting sqref="C574:C581">
    <cfRule type="containsBlanks" dxfId="521" priority="580">
      <formula>LEN(TRIM(C574))=0</formula>
    </cfRule>
  </conditionalFormatting>
  <conditionalFormatting sqref="A48">
    <cfRule type="containsBlanks" dxfId="520" priority="579">
      <formula>LEN(TRIM(A48))=0</formula>
    </cfRule>
  </conditionalFormatting>
  <conditionalFormatting sqref="A58">
    <cfRule type="containsBlanks" dxfId="519" priority="575">
      <formula>LEN(TRIM(A58))=0</formula>
    </cfRule>
  </conditionalFormatting>
  <conditionalFormatting sqref="C58">
    <cfRule type="containsBlanks" dxfId="518" priority="574">
      <formula>LEN(TRIM(C58))=0</formula>
    </cfRule>
  </conditionalFormatting>
  <conditionalFormatting sqref="A65:A66">
    <cfRule type="containsBlanks" dxfId="517" priority="573">
      <formula>LEN(TRIM(A65))=0</formula>
    </cfRule>
  </conditionalFormatting>
  <conditionalFormatting sqref="A65:A66">
    <cfRule type="containsBlanks" dxfId="516" priority="572">
      <formula>LEN(TRIM(A65))=0</formula>
    </cfRule>
  </conditionalFormatting>
  <conditionalFormatting sqref="C65:C66">
    <cfRule type="containsBlanks" dxfId="515" priority="571">
      <formula>LEN(TRIM(C65))=0</formula>
    </cfRule>
  </conditionalFormatting>
  <conditionalFormatting sqref="A79">
    <cfRule type="containsBlanks" dxfId="514" priority="570">
      <formula>LEN(TRIM(A79))=0</formula>
    </cfRule>
  </conditionalFormatting>
  <conditionalFormatting sqref="A79">
    <cfRule type="containsBlanks" dxfId="513" priority="569">
      <formula>LEN(TRIM(A79))=0</formula>
    </cfRule>
  </conditionalFormatting>
  <conditionalFormatting sqref="C79">
    <cfRule type="containsBlanks" dxfId="512" priority="568">
      <formula>LEN(TRIM(C79))=0</formula>
    </cfRule>
  </conditionalFormatting>
  <conditionalFormatting sqref="A80">
    <cfRule type="containsBlanks" dxfId="511" priority="567">
      <formula>LEN(TRIM(A80))=0</formula>
    </cfRule>
  </conditionalFormatting>
  <conditionalFormatting sqref="A80">
    <cfRule type="containsBlanks" dxfId="510" priority="566">
      <formula>LEN(TRIM(A80))=0</formula>
    </cfRule>
  </conditionalFormatting>
  <conditionalFormatting sqref="C80">
    <cfRule type="containsBlanks" dxfId="509" priority="565">
      <formula>LEN(TRIM(C80))=0</formula>
    </cfRule>
  </conditionalFormatting>
  <conditionalFormatting sqref="A96">
    <cfRule type="containsBlanks" dxfId="508" priority="564">
      <formula>LEN(TRIM(A96))=0</formula>
    </cfRule>
  </conditionalFormatting>
  <conditionalFormatting sqref="A96">
    <cfRule type="containsBlanks" dxfId="507" priority="563">
      <formula>LEN(TRIM(A96))=0</formula>
    </cfRule>
  </conditionalFormatting>
  <conditionalFormatting sqref="A134">
    <cfRule type="containsBlanks" dxfId="506" priority="561">
      <formula>LEN(TRIM(A134))=0</formula>
    </cfRule>
  </conditionalFormatting>
  <conditionalFormatting sqref="C135">
    <cfRule type="containsBlanks" dxfId="505" priority="556">
      <formula>LEN(TRIM(C135))=0</formula>
    </cfRule>
  </conditionalFormatting>
  <conditionalFormatting sqref="A145">
    <cfRule type="containsBlanks" dxfId="504" priority="555">
      <formula>LEN(TRIM(A145))=0</formula>
    </cfRule>
  </conditionalFormatting>
  <conditionalFormatting sqref="A145">
    <cfRule type="containsBlanks" dxfId="503" priority="554">
      <formula>LEN(TRIM(A145))=0</formula>
    </cfRule>
  </conditionalFormatting>
  <conditionalFormatting sqref="C145">
    <cfRule type="containsBlanks" dxfId="502" priority="553">
      <formula>LEN(TRIM(C145))=0</formula>
    </cfRule>
  </conditionalFormatting>
  <conditionalFormatting sqref="C145">
    <cfRule type="containsBlanks" dxfId="501" priority="552">
      <formula>LEN(TRIM(C145))=0</formula>
    </cfRule>
  </conditionalFormatting>
  <conditionalFormatting sqref="A148">
    <cfRule type="containsBlanks" dxfId="500" priority="551">
      <formula>LEN(TRIM(A148))=0</formula>
    </cfRule>
  </conditionalFormatting>
  <conditionalFormatting sqref="A148">
    <cfRule type="containsBlanks" dxfId="499" priority="550">
      <formula>LEN(TRIM(A148))=0</formula>
    </cfRule>
  </conditionalFormatting>
  <conditionalFormatting sqref="C148">
    <cfRule type="containsBlanks" dxfId="498" priority="549">
      <formula>LEN(TRIM(C148))=0</formula>
    </cfRule>
  </conditionalFormatting>
  <conditionalFormatting sqref="C148">
    <cfRule type="containsBlanks" dxfId="497" priority="548">
      <formula>LEN(TRIM(C148))=0</formula>
    </cfRule>
  </conditionalFormatting>
  <conditionalFormatting sqref="A239:A240">
    <cfRule type="containsBlanks" dxfId="496" priority="547">
      <formula>LEN(TRIM(A239))=0</formula>
    </cfRule>
  </conditionalFormatting>
  <conditionalFormatting sqref="A239:A240">
    <cfRule type="containsBlanks" dxfId="495" priority="546">
      <formula>LEN(TRIM(A239))=0</formula>
    </cfRule>
  </conditionalFormatting>
  <conditionalFormatting sqref="A241:A243">
    <cfRule type="containsBlanks" dxfId="494" priority="542">
      <formula>LEN(TRIM(A241))=0</formula>
    </cfRule>
  </conditionalFormatting>
  <conditionalFormatting sqref="A257:A266">
    <cfRule type="containsBlanks" dxfId="493" priority="538">
      <formula>LEN(TRIM(A257))=0</formula>
    </cfRule>
  </conditionalFormatting>
  <conditionalFormatting sqref="C257:C266">
    <cfRule type="containsBlanks" dxfId="492" priority="537">
      <formula>LEN(TRIM(C257))=0</formula>
    </cfRule>
  </conditionalFormatting>
  <conditionalFormatting sqref="C257:C266">
    <cfRule type="containsBlanks" dxfId="491" priority="536">
      <formula>LEN(TRIM(C257))=0</formula>
    </cfRule>
  </conditionalFormatting>
  <conditionalFormatting sqref="A276">
    <cfRule type="containsBlanks" dxfId="490" priority="535">
      <formula>LEN(TRIM(A276))=0</formula>
    </cfRule>
  </conditionalFormatting>
  <conditionalFormatting sqref="A276">
    <cfRule type="containsBlanks" dxfId="489" priority="534">
      <formula>LEN(TRIM(A276))=0</formula>
    </cfRule>
  </conditionalFormatting>
  <conditionalFormatting sqref="C276">
    <cfRule type="containsBlanks" dxfId="488" priority="533">
      <formula>LEN(TRIM(C276))=0</formula>
    </cfRule>
  </conditionalFormatting>
  <conditionalFormatting sqref="C276">
    <cfRule type="containsBlanks" dxfId="487" priority="532">
      <formula>LEN(TRIM(C276))=0</formula>
    </cfRule>
  </conditionalFormatting>
  <conditionalFormatting sqref="A280:A282">
    <cfRule type="containsBlanks" dxfId="486" priority="531">
      <formula>LEN(TRIM(A280))=0</formula>
    </cfRule>
  </conditionalFormatting>
  <conditionalFormatting sqref="A280:A282">
    <cfRule type="containsBlanks" dxfId="485" priority="530">
      <formula>LEN(TRIM(A280))=0</formula>
    </cfRule>
  </conditionalFormatting>
  <conditionalFormatting sqref="C280:C282">
    <cfRule type="containsBlanks" dxfId="484" priority="529">
      <formula>LEN(TRIM(C280))=0</formula>
    </cfRule>
  </conditionalFormatting>
  <conditionalFormatting sqref="C280:C282">
    <cfRule type="containsBlanks" dxfId="483" priority="528">
      <formula>LEN(TRIM(C280))=0</formula>
    </cfRule>
  </conditionalFormatting>
  <conditionalFormatting sqref="C299:C301">
    <cfRule type="containsBlanks" dxfId="482" priority="524">
      <formula>LEN(TRIM(C299))=0</formula>
    </cfRule>
  </conditionalFormatting>
  <conditionalFormatting sqref="A308:A309">
    <cfRule type="containsBlanks" dxfId="481" priority="523">
      <formula>LEN(TRIM(A308))=0</formula>
    </cfRule>
  </conditionalFormatting>
  <conditionalFormatting sqref="A308:A309">
    <cfRule type="containsBlanks" dxfId="480" priority="522">
      <formula>LEN(TRIM(A308))=0</formula>
    </cfRule>
  </conditionalFormatting>
  <conditionalFormatting sqref="C308:C309">
    <cfRule type="containsBlanks" dxfId="479" priority="521">
      <formula>LEN(TRIM(C308))=0</formula>
    </cfRule>
  </conditionalFormatting>
  <conditionalFormatting sqref="A311:A312">
    <cfRule type="containsBlanks" dxfId="478" priority="520">
      <formula>LEN(TRIM(A311))=0</formula>
    </cfRule>
  </conditionalFormatting>
  <conditionalFormatting sqref="A311:A312">
    <cfRule type="containsBlanks" dxfId="477" priority="519">
      <formula>LEN(TRIM(A311))=0</formula>
    </cfRule>
  </conditionalFormatting>
  <conditionalFormatting sqref="C311:C312">
    <cfRule type="containsBlanks" dxfId="476" priority="518">
      <formula>LEN(TRIM(C311))=0</formula>
    </cfRule>
  </conditionalFormatting>
  <conditionalFormatting sqref="A371:A372">
    <cfRule type="containsBlanks" dxfId="475" priority="517">
      <formula>LEN(TRIM(A371))=0</formula>
    </cfRule>
  </conditionalFormatting>
  <conditionalFormatting sqref="A371:A372">
    <cfRule type="containsBlanks" dxfId="474" priority="516">
      <formula>LEN(TRIM(A371))=0</formula>
    </cfRule>
  </conditionalFormatting>
  <conditionalFormatting sqref="C371:C372">
    <cfRule type="containsBlanks" dxfId="473" priority="515">
      <formula>LEN(TRIM(C371))=0</formula>
    </cfRule>
  </conditionalFormatting>
  <conditionalFormatting sqref="A373">
    <cfRule type="containsBlanks" dxfId="472" priority="514">
      <formula>LEN(TRIM(A373))=0</formula>
    </cfRule>
  </conditionalFormatting>
  <conditionalFormatting sqref="A373">
    <cfRule type="containsBlanks" dxfId="471" priority="513">
      <formula>LEN(TRIM(A373))=0</formula>
    </cfRule>
  </conditionalFormatting>
  <conditionalFormatting sqref="C373">
    <cfRule type="containsBlanks" dxfId="470" priority="512">
      <formula>LEN(TRIM(C373))=0</formula>
    </cfRule>
  </conditionalFormatting>
  <conditionalFormatting sqref="A374:A377">
    <cfRule type="containsBlanks" dxfId="469" priority="511">
      <formula>LEN(TRIM(A374))=0</formula>
    </cfRule>
  </conditionalFormatting>
  <conditionalFormatting sqref="A374:A377">
    <cfRule type="containsBlanks" dxfId="468" priority="510">
      <formula>LEN(TRIM(A374))=0</formula>
    </cfRule>
  </conditionalFormatting>
  <conditionalFormatting sqref="A388:A390">
    <cfRule type="containsBlanks" dxfId="467" priority="505">
      <formula>LEN(TRIM(A388))=0</formula>
    </cfRule>
  </conditionalFormatting>
  <conditionalFormatting sqref="A388:A390">
    <cfRule type="containsBlanks" dxfId="466" priority="504">
      <formula>LEN(TRIM(A388))=0</formula>
    </cfRule>
  </conditionalFormatting>
  <conditionalFormatting sqref="C388:C390">
    <cfRule type="containsBlanks" dxfId="465" priority="503">
      <formula>LEN(TRIM(C388))=0</formula>
    </cfRule>
  </conditionalFormatting>
  <conditionalFormatting sqref="A416">
    <cfRule type="containsBlanks" dxfId="464" priority="502">
      <formula>LEN(TRIM(A416))=0</formula>
    </cfRule>
  </conditionalFormatting>
  <conditionalFormatting sqref="A416">
    <cfRule type="containsBlanks" dxfId="463" priority="501">
      <formula>LEN(TRIM(A416))=0</formula>
    </cfRule>
  </conditionalFormatting>
  <conditionalFormatting sqref="C416">
    <cfRule type="containsBlanks" dxfId="462" priority="500">
      <formula>LEN(TRIM(C416))=0</formula>
    </cfRule>
  </conditionalFormatting>
  <conditionalFormatting sqref="A445">
    <cfRule type="containsBlanks" dxfId="461" priority="499">
      <formula>LEN(TRIM(A445))=0</formula>
    </cfRule>
  </conditionalFormatting>
  <conditionalFormatting sqref="A445">
    <cfRule type="containsBlanks" dxfId="460" priority="498">
      <formula>LEN(TRIM(A445))=0</formula>
    </cfRule>
  </conditionalFormatting>
  <conditionalFormatting sqref="C445">
    <cfRule type="containsBlanks" dxfId="459" priority="497">
      <formula>LEN(TRIM(C445))=0</formula>
    </cfRule>
  </conditionalFormatting>
  <conditionalFormatting sqref="A446:A448">
    <cfRule type="containsBlanks" dxfId="458" priority="496">
      <formula>LEN(TRIM(A446))=0</formula>
    </cfRule>
  </conditionalFormatting>
  <conditionalFormatting sqref="A446:A448">
    <cfRule type="containsBlanks" dxfId="457" priority="495">
      <formula>LEN(TRIM(A446))=0</formula>
    </cfRule>
  </conditionalFormatting>
  <conditionalFormatting sqref="C446:C448">
    <cfRule type="containsBlanks" dxfId="456" priority="494">
      <formula>LEN(TRIM(C446))=0</formula>
    </cfRule>
  </conditionalFormatting>
  <conditionalFormatting sqref="A494:A495">
    <cfRule type="containsBlanks" dxfId="455" priority="493">
      <formula>LEN(TRIM(A494))=0</formula>
    </cfRule>
  </conditionalFormatting>
  <conditionalFormatting sqref="A494:A495">
    <cfRule type="containsBlanks" dxfId="454" priority="492">
      <formula>LEN(TRIM(A494))=0</formula>
    </cfRule>
  </conditionalFormatting>
  <conditionalFormatting sqref="A507">
    <cfRule type="containsBlanks" dxfId="453" priority="487">
      <formula>LEN(TRIM(A507))=0</formula>
    </cfRule>
  </conditionalFormatting>
  <conditionalFormatting sqref="A511:A513">
    <cfRule type="containsBlanks" dxfId="452" priority="483">
      <formula>LEN(TRIM(A511))=0</formula>
    </cfRule>
  </conditionalFormatting>
  <conditionalFormatting sqref="A67">
    <cfRule type="containsBlanks" dxfId="451" priority="474">
      <formula>LEN(TRIM(A67))=0</formula>
    </cfRule>
  </conditionalFormatting>
  <conditionalFormatting sqref="A449:A451">
    <cfRule type="containsBlanks" dxfId="450" priority="441">
      <formula>LEN(TRIM(A449))=0</formula>
    </cfRule>
  </conditionalFormatting>
  <conditionalFormatting sqref="A449:A451">
    <cfRule type="containsBlanks" dxfId="449" priority="440">
      <formula>LEN(TRIM(A449))=0</formula>
    </cfRule>
  </conditionalFormatting>
  <conditionalFormatting sqref="C449:C451">
    <cfRule type="containsBlanks" dxfId="448" priority="439">
      <formula>LEN(TRIM(C449))=0</formula>
    </cfRule>
  </conditionalFormatting>
  <conditionalFormatting sqref="C461">
    <cfRule type="containsBlanks" dxfId="447" priority="438">
      <formula>LEN(TRIM(C461))=0</formula>
    </cfRule>
  </conditionalFormatting>
  <conditionalFormatting sqref="B20">
    <cfRule type="containsBlanks" dxfId="446" priority="481">
      <formula>LEN(TRIM(B20))=0</formula>
    </cfRule>
  </conditionalFormatting>
  <conditionalFormatting sqref="A158:A238">
    <cfRule type="containsBlanks" dxfId="445" priority="480">
      <formula>LEN(TRIM(A158))=0</formula>
    </cfRule>
  </conditionalFormatting>
  <conditionalFormatting sqref="A158:A238">
    <cfRule type="containsBlanks" dxfId="444" priority="479">
      <formula>LEN(TRIM(A158))=0</formula>
    </cfRule>
  </conditionalFormatting>
  <conditionalFormatting sqref="C158:C238">
    <cfRule type="containsBlanks" dxfId="443" priority="478">
      <formula>LEN(TRIM(C158))=0</formula>
    </cfRule>
  </conditionalFormatting>
  <conditionalFormatting sqref="A138:A140">
    <cfRule type="containsBlanks" dxfId="442" priority="471">
      <formula>LEN(TRIM(A138))=0</formula>
    </cfRule>
  </conditionalFormatting>
  <conditionalFormatting sqref="A138:A140">
    <cfRule type="containsBlanks" dxfId="441" priority="470">
      <formula>LEN(TRIM(A138))=0</formula>
    </cfRule>
  </conditionalFormatting>
  <conditionalFormatting sqref="C138:C140">
    <cfRule type="containsBlanks" dxfId="440" priority="469">
      <formula>LEN(TRIM(C138))=0</formula>
    </cfRule>
  </conditionalFormatting>
  <conditionalFormatting sqref="C138:C140">
    <cfRule type="containsBlanks" dxfId="439" priority="468">
      <formula>LEN(TRIM(C138))=0</formula>
    </cfRule>
  </conditionalFormatting>
  <conditionalFormatting sqref="A302:A304">
    <cfRule type="containsBlanks" dxfId="438" priority="466">
      <formula>LEN(TRIM(A302))=0</formula>
    </cfRule>
  </conditionalFormatting>
  <conditionalFormatting sqref="A302:A304">
    <cfRule type="containsBlanks" dxfId="437" priority="465">
      <formula>LEN(TRIM(A302))=0</formula>
    </cfRule>
  </conditionalFormatting>
  <conditionalFormatting sqref="C370">
    <cfRule type="containsBlanks" dxfId="436" priority="452">
      <formula>LEN(TRIM(C370))=0</formula>
    </cfRule>
  </conditionalFormatting>
  <conditionalFormatting sqref="A370">
    <cfRule type="containsBlanks" dxfId="435" priority="453">
      <formula>LEN(TRIM(A370))=0</formula>
    </cfRule>
  </conditionalFormatting>
  <conditionalFormatting sqref="C361:C366">
    <cfRule type="containsBlanks" dxfId="434" priority="459">
      <formula>LEN(TRIM(C361))=0</formula>
    </cfRule>
  </conditionalFormatting>
  <conditionalFormatting sqref="C415">
    <cfRule type="containsBlanks" dxfId="433" priority="456">
      <formula>LEN(TRIM(C415))=0</formula>
    </cfRule>
  </conditionalFormatting>
  <conditionalFormatting sqref="A415">
    <cfRule type="containsBlanks" dxfId="432" priority="458">
      <formula>LEN(TRIM(A415))=0</formula>
    </cfRule>
  </conditionalFormatting>
  <conditionalFormatting sqref="A415">
    <cfRule type="containsBlanks" dxfId="431" priority="457">
      <formula>LEN(TRIM(A415))=0</formula>
    </cfRule>
  </conditionalFormatting>
  <conditionalFormatting sqref="A367:A368 C367:C368">
    <cfRule type="containsBlanks" dxfId="430" priority="455">
      <formula>LEN(TRIM(A367))=0</formula>
    </cfRule>
  </conditionalFormatting>
  <conditionalFormatting sqref="A370">
    <cfRule type="containsBlanks" dxfId="429" priority="454">
      <formula>LEN(TRIM(A370))=0</formula>
    </cfRule>
  </conditionalFormatting>
  <conditionalFormatting sqref="C460">
    <cfRule type="containsBlanks" dxfId="428" priority="451">
      <formula>LEN(TRIM(C460))=0</formula>
    </cfRule>
  </conditionalFormatting>
  <conditionalFormatting sqref="C417">
    <cfRule type="containsBlanks" dxfId="427" priority="447">
      <formula>LEN(TRIM(C417))=0</formula>
    </cfRule>
  </conditionalFormatting>
  <conditionalFormatting sqref="A426:A437 C426:C437">
    <cfRule type="containsBlanks" dxfId="426" priority="443">
      <formula>LEN(TRIM(A426))=0</formula>
    </cfRule>
  </conditionalFormatting>
  <conditionalFormatting sqref="A420">
    <cfRule type="containsBlanks" dxfId="425" priority="446">
      <formula>LEN(TRIM(A420))=0</formula>
    </cfRule>
  </conditionalFormatting>
  <conditionalFormatting sqref="A420">
    <cfRule type="containsBlanks" dxfId="424" priority="445">
      <formula>LEN(TRIM(A420))=0</formula>
    </cfRule>
  </conditionalFormatting>
  <conditionalFormatting sqref="C420">
    <cfRule type="containsBlanks" dxfId="423" priority="444">
      <formula>LEN(TRIM(C420))=0</formula>
    </cfRule>
  </conditionalFormatting>
  <conditionalFormatting sqref="A439 C439">
    <cfRule type="containsBlanks" dxfId="422" priority="442">
      <formula>LEN(TRIM(A439))=0</formula>
    </cfRule>
  </conditionalFormatting>
  <conditionalFormatting sqref="A460:A461">
    <cfRule type="containsBlanks" dxfId="421" priority="437">
      <formula>LEN(TRIM(A460))=0</formula>
    </cfRule>
  </conditionalFormatting>
  <conditionalFormatting sqref="C556">
    <cfRule type="containsBlanks" dxfId="420" priority="433">
      <formula>LEN(TRIM(C556))=0</formula>
    </cfRule>
  </conditionalFormatting>
  <conditionalFormatting sqref="E65:E66 E340:E344">
    <cfRule type="containsBlanks" dxfId="419" priority="429">
      <formula>LEN(TRIM(E65))=0</formula>
    </cfRule>
  </conditionalFormatting>
  <conditionalFormatting sqref="E267:E274">
    <cfRule type="containsBlanks" dxfId="418" priority="428">
      <formula>LEN(TRIM(E267))=0</formula>
    </cfRule>
  </conditionalFormatting>
  <conditionalFormatting sqref="E456 E458:E459">
    <cfRule type="containsBlanks" dxfId="417" priority="427">
      <formula>LEN(TRIM(E456))=0</formula>
    </cfRule>
  </conditionalFormatting>
  <conditionalFormatting sqref="E505:E506 E275 E298 E49:E50 E147 E510 E572 E136:E137 E310 E81:E95 E514:E519 E528 E530:E539">
    <cfRule type="containsBlanks" dxfId="416" priority="426">
      <formula>LEN(TRIM(E49))=0</formula>
    </cfRule>
  </conditionalFormatting>
  <conditionalFormatting sqref="E256">
    <cfRule type="containsBlanks" dxfId="415" priority="423">
      <formula>LEN(TRIM(E256))=0</formula>
    </cfRule>
  </conditionalFormatting>
  <conditionalFormatting sqref="E147 E81:E95">
    <cfRule type="containsBlanks" dxfId="414" priority="422">
      <formula>LEN(TRIM(E81))=0</formula>
    </cfRule>
  </conditionalFormatting>
  <conditionalFormatting sqref="E523:E524">
    <cfRule type="containsBlanks" dxfId="413" priority="421">
      <formula>LEN(TRIM(E523))=0</formula>
    </cfRule>
  </conditionalFormatting>
  <conditionalFormatting sqref="E528 E530:E536">
    <cfRule type="containsBlanks" dxfId="412" priority="420">
      <formula>LEN(TRIM(E528))=0</formula>
    </cfRule>
  </conditionalFormatting>
  <conditionalFormatting sqref="E597:E598">
    <cfRule type="containsBlanks" dxfId="411" priority="419">
      <formula>LEN(TRIM(E597))=0</formula>
    </cfRule>
  </conditionalFormatting>
  <conditionalFormatting sqref="E608:E611">
    <cfRule type="containsBlanks" dxfId="410" priority="418">
      <formula>LEN(TRIM(E608))=0</formula>
    </cfRule>
  </conditionalFormatting>
  <conditionalFormatting sqref="E20:E30 E32">
    <cfRule type="containsBlanks" dxfId="409" priority="417">
      <formula>LEN(TRIM(E20))=0</formula>
    </cfRule>
  </conditionalFormatting>
  <conditionalFormatting sqref="E43">
    <cfRule type="containsBlanks" dxfId="408" priority="416">
      <formula>LEN(TRIM(E43))=0</formula>
    </cfRule>
  </conditionalFormatting>
  <conditionalFormatting sqref="E49:E50">
    <cfRule type="containsBlanks" dxfId="407" priority="415">
      <formula>LEN(TRIM(E49))=0</formula>
    </cfRule>
  </conditionalFormatting>
  <conditionalFormatting sqref="E53">
    <cfRule type="containsBlanks" dxfId="406" priority="414">
      <formula>LEN(TRIM(E53))=0</formula>
    </cfRule>
  </conditionalFormatting>
  <conditionalFormatting sqref="E60">
    <cfRule type="containsBlanks" dxfId="405" priority="413">
      <formula>LEN(TRIM(E60))=0</formula>
    </cfRule>
  </conditionalFormatting>
  <conditionalFormatting sqref="E136:E137">
    <cfRule type="containsBlanks" dxfId="404" priority="412">
      <formula>LEN(TRIM(E136))=0</formula>
    </cfRule>
  </conditionalFormatting>
  <conditionalFormatting sqref="E275">
    <cfRule type="containsBlanks" dxfId="403" priority="411">
      <formula>LEN(TRIM(E275))=0</formula>
    </cfRule>
  </conditionalFormatting>
  <conditionalFormatting sqref="E298">
    <cfRule type="containsBlanks" dxfId="402" priority="410">
      <formula>LEN(TRIM(E298))=0</formula>
    </cfRule>
  </conditionalFormatting>
  <conditionalFormatting sqref="E305:E307">
    <cfRule type="containsBlanks" dxfId="401" priority="409">
      <formula>LEN(TRIM(E305))=0</formula>
    </cfRule>
  </conditionalFormatting>
  <conditionalFormatting sqref="E505:E506">
    <cfRule type="containsBlanks" dxfId="400" priority="408">
      <formula>LEN(TRIM(E505))=0</formula>
    </cfRule>
  </conditionalFormatting>
  <conditionalFormatting sqref="E537:E539">
    <cfRule type="containsBlanks" dxfId="399" priority="404">
      <formula>LEN(TRIM(E537))=0</formula>
    </cfRule>
  </conditionalFormatting>
  <conditionalFormatting sqref="E582:E595">
    <cfRule type="containsBlanks" dxfId="398" priority="403">
      <formula>LEN(TRIM(E582))=0</formula>
    </cfRule>
  </conditionalFormatting>
  <conditionalFormatting sqref="E598">
    <cfRule type="containsBlanks" dxfId="397" priority="402">
      <formula>LEN(TRIM(E598))=0</formula>
    </cfRule>
  </conditionalFormatting>
  <conditionalFormatting sqref="E597">
    <cfRule type="containsBlanks" dxfId="396" priority="401">
      <formula>LEN(TRIM(E597))=0</formula>
    </cfRule>
  </conditionalFormatting>
  <conditionalFormatting sqref="E599:E600">
    <cfRule type="containsBlanks" dxfId="395" priority="400">
      <formula>LEN(TRIM(E599))=0</formula>
    </cfRule>
  </conditionalFormatting>
  <conditionalFormatting sqref="E599:E600">
    <cfRule type="containsBlanks" dxfId="394" priority="399">
      <formula>LEN(TRIM(E599))=0</formula>
    </cfRule>
  </conditionalFormatting>
  <conditionalFormatting sqref="E283:E297">
    <cfRule type="containsBlanks" dxfId="393" priority="398">
      <formula>LEN(TRIM(E283))=0</formula>
    </cfRule>
  </conditionalFormatting>
  <conditionalFormatting sqref="E277:E279">
    <cfRule type="containsBlanks" dxfId="392" priority="397">
      <formula>LEN(TRIM(E277))=0</formula>
    </cfRule>
  </conditionalFormatting>
  <conditionalFormatting sqref="E277:E279">
    <cfRule type="containsBlanks" dxfId="391" priority="396">
      <formula>LEN(TRIM(E277))=0</formula>
    </cfRule>
  </conditionalFormatting>
  <conditionalFormatting sqref="E267:E274">
    <cfRule type="containsBlanks" dxfId="390" priority="395">
      <formula>LEN(TRIM(E267))=0</formula>
    </cfRule>
  </conditionalFormatting>
  <conditionalFormatting sqref="E134">
    <cfRule type="containsBlanks" dxfId="389" priority="394">
      <formula>LEN(TRIM(E134))=0</formula>
    </cfRule>
  </conditionalFormatting>
  <conditionalFormatting sqref="E96">
    <cfRule type="containsBlanks" dxfId="388" priority="393">
      <formula>LEN(TRIM(E96))=0</formula>
    </cfRule>
  </conditionalFormatting>
  <conditionalFormatting sqref="E283:E297">
    <cfRule type="containsBlanks" dxfId="387" priority="392">
      <formula>LEN(TRIM(E283))=0</formula>
    </cfRule>
  </conditionalFormatting>
  <conditionalFormatting sqref="E313:E334">
    <cfRule type="containsBlanks" dxfId="386" priority="391">
      <formula>LEN(TRIM(E313))=0</formula>
    </cfRule>
  </conditionalFormatting>
  <conditionalFormatting sqref="E313:E334">
    <cfRule type="containsBlanks" dxfId="385" priority="390">
      <formula>LEN(TRIM(E313))=0</formula>
    </cfRule>
  </conditionalFormatting>
  <conditionalFormatting sqref="E293">
    <cfRule type="containsBlanks" dxfId="384" priority="388">
      <formula>LEN(TRIM(E293))=0</formula>
    </cfRule>
  </conditionalFormatting>
  <conditionalFormatting sqref="E378:E380">
    <cfRule type="containsBlanks" dxfId="383" priority="387">
      <formula>LEN(TRIM(E378))=0</formula>
    </cfRule>
  </conditionalFormatting>
  <conditionalFormatting sqref="E516">
    <cfRule type="containsBlanks" dxfId="382" priority="386">
      <formula>LEN(TRIM(E516))=0</formula>
    </cfRule>
  </conditionalFormatting>
  <conditionalFormatting sqref="E241:E243">
    <cfRule type="containsBlanks" dxfId="381" priority="385">
      <formula>LEN(TRIM(E241))=0</formula>
    </cfRule>
  </conditionalFormatting>
  <conditionalFormatting sqref="E516">
    <cfRule type="containsBlanks" dxfId="380" priority="384">
      <formula>LEN(TRIM(E516))=0</formula>
    </cfRule>
  </conditionalFormatting>
  <conditionalFormatting sqref="E517">
    <cfRule type="containsBlanks" dxfId="379" priority="383">
      <formula>LEN(TRIM(E517))=0</formula>
    </cfRule>
  </conditionalFormatting>
  <conditionalFormatting sqref="E517">
    <cfRule type="containsBlanks" dxfId="378" priority="382">
      <formula>LEN(TRIM(E517))=0</formula>
    </cfRule>
  </conditionalFormatting>
  <conditionalFormatting sqref="E51:E52">
    <cfRule type="containsBlanks" dxfId="377" priority="381">
      <formula>LEN(TRIM(E51))=0</formula>
    </cfRule>
  </conditionalFormatting>
  <conditionalFormatting sqref="E51:E52">
    <cfRule type="containsBlanks" dxfId="376" priority="380">
      <formula>LEN(TRIM(E51))=0</formula>
    </cfRule>
  </conditionalFormatting>
  <conditionalFormatting sqref="E374:E377">
    <cfRule type="containsBlanks" dxfId="375" priority="379">
      <formula>LEN(TRIM(E374))=0</formula>
    </cfRule>
  </conditionalFormatting>
  <conditionalFormatting sqref="E144">
    <cfRule type="containsBlanks" dxfId="374" priority="378">
      <formula>LEN(TRIM(E144))=0</formula>
    </cfRule>
  </conditionalFormatting>
  <conditionalFormatting sqref="E144">
    <cfRule type="containsBlanks" dxfId="373" priority="377">
      <formula>LEN(TRIM(E144))=0</formula>
    </cfRule>
  </conditionalFormatting>
  <conditionalFormatting sqref="E146:E147">
    <cfRule type="containsBlanks" dxfId="372" priority="376">
      <formula>LEN(TRIM(E146))=0</formula>
    </cfRule>
  </conditionalFormatting>
  <conditionalFormatting sqref="E445">
    <cfRule type="containsBlanks" dxfId="371" priority="375">
      <formula>LEN(TRIM(E445))=0</formula>
    </cfRule>
  </conditionalFormatting>
  <conditionalFormatting sqref="E146:E147">
    <cfRule type="containsBlanks" dxfId="370" priority="374">
      <formula>LEN(TRIM(E146))=0</formula>
    </cfRule>
  </conditionalFormatting>
  <conditionalFormatting sqref="E149:E155">
    <cfRule type="containsBlanks" dxfId="369" priority="373">
      <formula>LEN(TRIM(E149))=0</formula>
    </cfRule>
  </conditionalFormatting>
  <conditionalFormatting sqref="E149:E155">
    <cfRule type="containsBlanks" dxfId="368" priority="372">
      <formula>LEN(TRIM(E149))=0</formula>
    </cfRule>
  </conditionalFormatting>
  <conditionalFormatting sqref="E571">
    <cfRule type="containsBlanks" dxfId="367" priority="371">
      <formula>LEN(TRIM(E571))=0</formula>
    </cfRule>
  </conditionalFormatting>
  <conditionalFormatting sqref="E571">
    <cfRule type="containsBlanks" dxfId="366" priority="370">
      <formula>LEN(TRIM(E571))=0</formula>
    </cfRule>
  </conditionalFormatting>
  <conditionalFormatting sqref="E574:E581">
    <cfRule type="containsBlanks" dxfId="365" priority="369">
      <formula>LEN(TRIM(E574))=0</formula>
    </cfRule>
  </conditionalFormatting>
  <conditionalFormatting sqref="E574:E581">
    <cfRule type="containsBlanks" dxfId="364" priority="368">
      <formula>LEN(TRIM(E574))=0</formula>
    </cfRule>
  </conditionalFormatting>
  <conditionalFormatting sqref="E48">
    <cfRule type="containsBlanks" dxfId="363" priority="367">
      <formula>LEN(TRIM(E48))=0</formula>
    </cfRule>
  </conditionalFormatting>
  <conditionalFormatting sqref="E48">
    <cfRule type="containsBlanks" dxfId="362" priority="366">
      <formula>LEN(TRIM(E48))=0</formula>
    </cfRule>
  </conditionalFormatting>
  <conditionalFormatting sqref="E48">
    <cfRule type="containsBlanks" dxfId="361" priority="365">
      <formula>LEN(TRIM(E48))=0</formula>
    </cfRule>
  </conditionalFormatting>
  <conditionalFormatting sqref="E58">
    <cfRule type="containsBlanks" dxfId="360" priority="364">
      <formula>LEN(TRIM(E58))=0</formula>
    </cfRule>
  </conditionalFormatting>
  <conditionalFormatting sqref="E58">
    <cfRule type="containsBlanks" dxfId="359" priority="363">
      <formula>LEN(TRIM(E58))=0</formula>
    </cfRule>
  </conditionalFormatting>
  <conditionalFormatting sqref="E58">
    <cfRule type="containsBlanks" dxfId="358" priority="362">
      <formula>LEN(TRIM(E58))=0</formula>
    </cfRule>
  </conditionalFormatting>
  <conditionalFormatting sqref="E65:E66">
    <cfRule type="containsBlanks" dxfId="357" priority="361">
      <formula>LEN(TRIM(E65))=0</formula>
    </cfRule>
  </conditionalFormatting>
  <conditionalFormatting sqref="E66">
    <cfRule type="containsBlanks" dxfId="356" priority="360">
      <formula>LEN(TRIM(E66))=0</formula>
    </cfRule>
  </conditionalFormatting>
  <conditionalFormatting sqref="E65:E66">
    <cfRule type="containsBlanks" dxfId="355" priority="359">
      <formula>LEN(TRIM(E65))=0</formula>
    </cfRule>
  </conditionalFormatting>
  <conditionalFormatting sqref="E65:E66">
    <cfRule type="containsBlanks" dxfId="354" priority="358">
      <formula>LEN(TRIM(E65))=0</formula>
    </cfRule>
  </conditionalFormatting>
  <conditionalFormatting sqref="E79">
    <cfRule type="containsBlanks" dxfId="353" priority="357">
      <formula>LEN(TRIM(E79))=0</formula>
    </cfRule>
  </conditionalFormatting>
  <conditionalFormatting sqref="E79">
    <cfRule type="containsBlanks" dxfId="352" priority="356">
      <formula>LEN(TRIM(E79))=0</formula>
    </cfRule>
  </conditionalFormatting>
  <conditionalFormatting sqref="E79">
    <cfRule type="containsBlanks" dxfId="351" priority="355">
      <formula>LEN(TRIM(E79))=0</formula>
    </cfRule>
  </conditionalFormatting>
  <conditionalFormatting sqref="E80">
    <cfRule type="containsBlanks" dxfId="350" priority="354">
      <formula>LEN(TRIM(E80))=0</formula>
    </cfRule>
  </conditionalFormatting>
  <conditionalFormatting sqref="E80">
    <cfRule type="containsBlanks" dxfId="349" priority="353">
      <formula>LEN(TRIM(E80))=0</formula>
    </cfRule>
  </conditionalFormatting>
  <conditionalFormatting sqref="E80">
    <cfRule type="containsBlanks" dxfId="348" priority="352">
      <formula>LEN(TRIM(E80))=0</formula>
    </cfRule>
  </conditionalFormatting>
  <conditionalFormatting sqref="E96">
    <cfRule type="containsBlanks" dxfId="347" priority="351">
      <formula>LEN(TRIM(E96))=0</formula>
    </cfRule>
  </conditionalFormatting>
  <conditionalFormatting sqref="E96">
    <cfRule type="containsBlanks" dxfId="346" priority="350">
      <formula>LEN(TRIM(E96))=0</formula>
    </cfRule>
  </conditionalFormatting>
  <conditionalFormatting sqref="E134">
    <cfRule type="containsBlanks" dxfId="345" priority="349">
      <formula>LEN(TRIM(E134))=0</formula>
    </cfRule>
  </conditionalFormatting>
  <conditionalFormatting sqref="E134">
    <cfRule type="containsBlanks" dxfId="344" priority="348">
      <formula>LEN(TRIM(E134))=0</formula>
    </cfRule>
  </conditionalFormatting>
  <conditionalFormatting sqref="E135">
    <cfRule type="containsBlanks" dxfId="343" priority="347">
      <formula>LEN(TRIM(E135))=0</formula>
    </cfRule>
  </conditionalFormatting>
  <conditionalFormatting sqref="E135">
    <cfRule type="containsBlanks" dxfId="342" priority="346">
      <formula>LEN(TRIM(E135))=0</formula>
    </cfRule>
  </conditionalFormatting>
  <conditionalFormatting sqref="E135">
    <cfRule type="containsBlanks" dxfId="341" priority="345">
      <formula>LEN(TRIM(E135))=0</formula>
    </cfRule>
  </conditionalFormatting>
  <conditionalFormatting sqref="E145">
    <cfRule type="containsBlanks" dxfId="340" priority="344">
      <formula>LEN(TRIM(E145))=0</formula>
    </cfRule>
  </conditionalFormatting>
  <conditionalFormatting sqref="E145">
    <cfRule type="containsBlanks" dxfId="339" priority="343">
      <formula>LEN(TRIM(E145))=0</formula>
    </cfRule>
  </conditionalFormatting>
  <conditionalFormatting sqref="E145">
    <cfRule type="containsBlanks" dxfId="338" priority="342">
      <formula>LEN(TRIM(E145))=0</formula>
    </cfRule>
  </conditionalFormatting>
  <conditionalFormatting sqref="E148">
    <cfRule type="containsBlanks" dxfId="337" priority="341">
      <formula>LEN(TRIM(E148))=0</formula>
    </cfRule>
  </conditionalFormatting>
  <conditionalFormatting sqref="E148">
    <cfRule type="containsBlanks" dxfId="336" priority="340">
      <formula>LEN(TRIM(E148))=0</formula>
    </cfRule>
  </conditionalFormatting>
  <conditionalFormatting sqref="E148">
    <cfRule type="containsBlanks" dxfId="335" priority="339">
      <formula>LEN(TRIM(E148))=0</formula>
    </cfRule>
  </conditionalFormatting>
  <conditionalFormatting sqref="E239:E240">
    <cfRule type="containsBlanks" dxfId="334" priority="338">
      <formula>LEN(TRIM(E239))=0</formula>
    </cfRule>
  </conditionalFormatting>
  <conditionalFormatting sqref="E239:E240">
    <cfRule type="containsBlanks" dxfId="333" priority="337">
      <formula>LEN(TRIM(E239))=0</formula>
    </cfRule>
  </conditionalFormatting>
  <conditionalFormatting sqref="E239:E240">
    <cfRule type="containsBlanks" dxfId="332" priority="336">
      <formula>LEN(TRIM(E239))=0</formula>
    </cfRule>
  </conditionalFormatting>
  <conditionalFormatting sqref="E241:E243">
    <cfRule type="containsBlanks" dxfId="331" priority="335">
      <formula>LEN(TRIM(E241))=0</formula>
    </cfRule>
  </conditionalFormatting>
  <conditionalFormatting sqref="E241:E243">
    <cfRule type="containsBlanks" dxfId="330" priority="334">
      <formula>LEN(TRIM(E241))=0</formula>
    </cfRule>
  </conditionalFormatting>
  <conditionalFormatting sqref="E257:E258 E260:E263 E265:E266">
    <cfRule type="containsBlanks" dxfId="329" priority="333">
      <formula>LEN(TRIM(E257))=0</formula>
    </cfRule>
  </conditionalFormatting>
  <conditionalFormatting sqref="E257:E258 E260:E263 E265:E266">
    <cfRule type="containsBlanks" dxfId="328" priority="332">
      <formula>LEN(TRIM(E257))=0</formula>
    </cfRule>
  </conditionalFormatting>
  <conditionalFormatting sqref="E257:E258 E260:E263 E265:E266">
    <cfRule type="containsBlanks" dxfId="327" priority="331">
      <formula>LEN(TRIM(E257))=0</formula>
    </cfRule>
  </conditionalFormatting>
  <conditionalFormatting sqref="E276">
    <cfRule type="containsBlanks" dxfId="326" priority="330">
      <formula>LEN(TRIM(E276))=0</formula>
    </cfRule>
  </conditionalFormatting>
  <conditionalFormatting sqref="E276">
    <cfRule type="containsBlanks" dxfId="325" priority="329">
      <formula>LEN(TRIM(E276))=0</formula>
    </cfRule>
  </conditionalFormatting>
  <conditionalFormatting sqref="E276">
    <cfRule type="containsBlanks" dxfId="324" priority="328">
      <formula>LEN(TRIM(E276))=0</formula>
    </cfRule>
  </conditionalFormatting>
  <conditionalFormatting sqref="E280:E282">
    <cfRule type="containsBlanks" dxfId="323" priority="327">
      <formula>LEN(TRIM(E280))=0</formula>
    </cfRule>
  </conditionalFormatting>
  <conditionalFormatting sqref="E280:E282">
    <cfRule type="containsBlanks" dxfId="322" priority="326">
      <formula>LEN(TRIM(E280))=0</formula>
    </cfRule>
  </conditionalFormatting>
  <conditionalFormatting sqref="E280:E282">
    <cfRule type="containsBlanks" dxfId="321" priority="325">
      <formula>LEN(TRIM(E280))=0</formula>
    </cfRule>
  </conditionalFormatting>
  <conditionalFormatting sqref="E299:E301">
    <cfRule type="containsBlanks" dxfId="320" priority="324">
      <formula>LEN(TRIM(E299))=0</formula>
    </cfRule>
  </conditionalFormatting>
  <conditionalFormatting sqref="E299:E301">
    <cfRule type="containsBlanks" dxfId="319" priority="323">
      <formula>LEN(TRIM(E299))=0</formula>
    </cfRule>
  </conditionalFormatting>
  <conditionalFormatting sqref="E299:E301">
    <cfRule type="containsBlanks" dxfId="318" priority="322">
      <formula>LEN(TRIM(E299))=0</formula>
    </cfRule>
  </conditionalFormatting>
  <conditionalFormatting sqref="E308:E309">
    <cfRule type="containsBlanks" dxfId="317" priority="321">
      <formula>LEN(TRIM(E308))=0</formula>
    </cfRule>
  </conditionalFormatting>
  <conditionalFormatting sqref="E308:E309">
    <cfRule type="containsBlanks" dxfId="316" priority="320">
      <formula>LEN(TRIM(E308))=0</formula>
    </cfRule>
  </conditionalFormatting>
  <conditionalFormatting sqref="E308:E309">
    <cfRule type="containsBlanks" dxfId="315" priority="319">
      <formula>LEN(TRIM(E308))=0</formula>
    </cfRule>
  </conditionalFormatting>
  <conditionalFormatting sqref="E311:E312">
    <cfRule type="containsBlanks" dxfId="314" priority="318">
      <formula>LEN(TRIM(E311))=0</formula>
    </cfRule>
  </conditionalFormatting>
  <conditionalFormatting sqref="E311:E312">
    <cfRule type="containsBlanks" dxfId="313" priority="317">
      <formula>LEN(TRIM(E311))=0</formula>
    </cfRule>
  </conditionalFormatting>
  <conditionalFormatting sqref="E311:E312">
    <cfRule type="containsBlanks" dxfId="312" priority="316">
      <formula>LEN(TRIM(E311))=0</formula>
    </cfRule>
  </conditionalFormatting>
  <conditionalFormatting sqref="E371:E372">
    <cfRule type="containsBlanks" dxfId="311" priority="315">
      <formula>LEN(TRIM(E371))=0</formula>
    </cfRule>
  </conditionalFormatting>
  <conditionalFormatting sqref="E371:E372">
    <cfRule type="containsBlanks" dxfId="310" priority="314">
      <formula>LEN(TRIM(E371))=0</formula>
    </cfRule>
  </conditionalFormatting>
  <conditionalFormatting sqref="E371:E372">
    <cfRule type="containsBlanks" dxfId="309" priority="313">
      <formula>LEN(TRIM(E371))=0</formula>
    </cfRule>
  </conditionalFormatting>
  <conditionalFormatting sqref="E374:E377">
    <cfRule type="containsBlanks" dxfId="308" priority="312">
      <formula>LEN(TRIM(E374))=0</formula>
    </cfRule>
  </conditionalFormatting>
  <conditionalFormatting sqref="E374:E377">
    <cfRule type="containsBlanks" dxfId="307" priority="311">
      <formula>LEN(TRIM(E374))=0</formula>
    </cfRule>
  </conditionalFormatting>
  <conditionalFormatting sqref="E381:E382">
    <cfRule type="containsBlanks" dxfId="306" priority="310">
      <formula>LEN(TRIM(E381))=0</formula>
    </cfRule>
  </conditionalFormatting>
  <conditionalFormatting sqref="E381:E382">
    <cfRule type="containsBlanks" dxfId="305" priority="309">
      <formula>LEN(TRIM(E381))=0</formula>
    </cfRule>
  </conditionalFormatting>
  <conditionalFormatting sqref="E381:E382">
    <cfRule type="containsBlanks" dxfId="304" priority="308">
      <formula>LEN(TRIM(E381))=0</formula>
    </cfRule>
  </conditionalFormatting>
  <conditionalFormatting sqref="E389:E390">
    <cfRule type="containsBlanks" dxfId="303" priority="307">
      <formula>LEN(TRIM(E389))=0</formula>
    </cfRule>
  </conditionalFormatting>
  <conditionalFormatting sqref="E389:E390">
    <cfRule type="containsBlanks" dxfId="302" priority="306">
      <formula>LEN(TRIM(E389))=0</formula>
    </cfRule>
  </conditionalFormatting>
  <conditionalFormatting sqref="E389:E390">
    <cfRule type="containsBlanks" dxfId="301" priority="305">
      <formula>LEN(TRIM(E389))=0</formula>
    </cfRule>
  </conditionalFormatting>
  <conditionalFormatting sqref="E416">
    <cfRule type="containsBlanks" dxfId="300" priority="304">
      <formula>LEN(TRIM(E416))=0</formula>
    </cfRule>
  </conditionalFormatting>
  <conditionalFormatting sqref="E416">
    <cfRule type="containsBlanks" dxfId="299" priority="303">
      <formula>LEN(TRIM(E416))=0</formula>
    </cfRule>
  </conditionalFormatting>
  <conditionalFormatting sqref="E416">
    <cfRule type="containsBlanks" dxfId="298" priority="302">
      <formula>LEN(TRIM(E416))=0</formula>
    </cfRule>
  </conditionalFormatting>
  <conditionalFormatting sqref="E416">
    <cfRule type="containsBlanks" dxfId="297" priority="301">
      <formula>LEN(TRIM(E416))=0</formula>
    </cfRule>
  </conditionalFormatting>
  <conditionalFormatting sqref="E445">
    <cfRule type="containsBlanks" dxfId="296" priority="300">
      <formula>LEN(TRIM(E445))=0</formula>
    </cfRule>
  </conditionalFormatting>
  <conditionalFormatting sqref="E445">
    <cfRule type="containsBlanks" dxfId="295" priority="299">
      <formula>LEN(TRIM(E445))=0</formula>
    </cfRule>
  </conditionalFormatting>
  <conditionalFormatting sqref="E446:E448">
    <cfRule type="containsBlanks" dxfId="294" priority="298">
      <formula>LEN(TRIM(E446))=0</formula>
    </cfRule>
  </conditionalFormatting>
  <conditionalFormatting sqref="E446:E448">
    <cfRule type="containsBlanks" dxfId="293" priority="297">
      <formula>LEN(TRIM(E446))=0</formula>
    </cfRule>
  </conditionalFormatting>
  <conditionalFormatting sqref="E446:E448">
    <cfRule type="containsBlanks" dxfId="292" priority="296">
      <formula>LEN(TRIM(E446))=0</formula>
    </cfRule>
  </conditionalFormatting>
  <conditionalFormatting sqref="E494:E495">
    <cfRule type="containsBlanks" dxfId="291" priority="295">
      <formula>LEN(TRIM(E494))=0</formula>
    </cfRule>
  </conditionalFormatting>
  <conditionalFormatting sqref="E67:E78">
    <cfRule type="containsBlanks" dxfId="290" priority="294">
      <formula>LEN(TRIM(E67))=0</formula>
    </cfRule>
  </conditionalFormatting>
  <conditionalFormatting sqref="E138">
    <cfRule type="containsBlanks" dxfId="289" priority="289">
      <formula>LEN(TRIM(E138))=0</formula>
    </cfRule>
  </conditionalFormatting>
  <conditionalFormatting sqref="E449:E451">
    <cfRule type="containsBlanks" dxfId="288" priority="293">
      <formula>LEN(TRIM(E449))=0</formula>
    </cfRule>
  </conditionalFormatting>
  <conditionalFormatting sqref="E158:E238">
    <cfRule type="containsBlanks" dxfId="287" priority="292">
      <formula>LEN(TRIM(E158))=0</formula>
    </cfRule>
  </conditionalFormatting>
  <conditionalFormatting sqref="E158:E238">
    <cfRule type="containsBlanks" dxfId="286" priority="291">
      <formula>LEN(TRIM(E158))=0</formula>
    </cfRule>
  </conditionalFormatting>
  <conditionalFormatting sqref="E67:E78">
    <cfRule type="containsBlanks" dxfId="285" priority="290">
      <formula>LEN(TRIM(E67))=0</formula>
    </cfRule>
  </conditionalFormatting>
  <conditionalFormatting sqref="E138">
    <cfRule type="containsBlanks" dxfId="284" priority="288">
      <formula>LEN(TRIM(E138))=0</formula>
    </cfRule>
  </conditionalFormatting>
  <conditionalFormatting sqref="E138">
    <cfRule type="containsBlanks" dxfId="283" priority="287">
      <formula>LEN(TRIM(E138))=0</formula>
    </cfRule>
  </conditionalFormatting>
  <conditionalFormatting sqref="E302:E304">
    <cfRule type="containsBlanks" dxfId="282" priority="286">
      <formula>LEN(TRIM(E302))=0</formula>
    </cfRule>
  </conditionalFormatting>
  <conditionalFormatting sqref="E302:E304">
    <cfRule type="containsBlanks" dxfId="281" priority="285">
      <formula>LEN(TRIM(E302))=0</formula>
    </cfRule>
  </conditionalFormatting>
  <conditionalFormatting sqref="E302:E304">
    <cfRule type="containsBlanks" dxfId="280" priority="284">
      <formula>LEN(TRIM(E302))=0</formula>
    </cfRule>
  </conditionalFormatting>
  <conditionalFormatting sqref="E302:E304">
    <cfRule type="containsBlanks" dxfId="279" priority="283">
      <formula>LEN(TRIM(E302))=0</formula>
    </cfRule>
  </conditionalFormatting>
  <conditionalFormatting sqref="E338:E339">
    <cfRule type="containsBlanks" dxfId="278" priority="282">
      <formula>LEN(TRIM(E338))=0</formula>
    </cfRule>
  </conditionalFormatting>
  <conditionalFormatting sqref="E417:E444">
    <cfRule type="containsBlanks" dxfId="277" priority="281">
      <formula>LEN(TRIM(E417))=0</formula>
    </cfRule>
  </conditionalFormatting>
  <conditionalFormatting sqref="E417:E444">
    <cfRule type="containsBlanks" dxfId="276" priority="280">
      <formula>LEN(TRIM(E417))=0</formula>
    </cfRule>
  </conditionalFormatting>
  <conditionalFormatting sqref="E417:E444">
    <cfRule type="containsBlanks" dxfId="275" priority="279">
      <formula>LEN(TRIM(E417))=0</formula>
    </cfRule>
  </conditionalFormatting>
  <conditionalFormatting sqref="E449:E451">
    <cfRule type="containsBlanks" dxfId="274" priority="278">
      <formula>LEN(TRIM(E449))=0</formula>
    </cfRule>
  </conditionalFormatting>
  <conditionalFormatting sqref="E449:E451">
    <cfRule type="containsBlanks" dxfId="273" priority="277">
      <formula>LEN(TRIM(E449))=0</formula>
    </cfRule>
  </conditionalFormatting>
  <conditionalFormatting sqref="E449:E451">
    <cfRule type="containsBlanks" dxfId="272" priority="276">
      <formula>LEN(TRIM(E449))=0</formula>
    </cfRule>
  </conditionalFormatting>
  <conditionalFormatting sqref="E460:E493">
    <cfRule type="containsBlanks" dxfId="271" priority="275">
      <formula>LEN(TRIM(E460))=0</formula>
    </cfRule>
  </conditionalFormatting>
  <conditionalFormatting sqref="E460:E493">
    <cfRule type="containsBlanks" dxfId="270" priority="274">
      <formula>LEN(TRIM(E460))=0</formula>
    </cfRule>
  </conditionalFormatting>
  <conditionalFormatting sqref="E460:E493">
    <cfRule type="containsBlanks" dxfId="269" priority="273">
      <formula>LEN(TRIM(E460))=0</formula>
    </cfRule>
  </conditionalFormatting>
  <conditionalFormatting sqref="E517">
    <cfRule type="containsBlanks" dxfId="268" priority="272">
      <formula>LEN(TRIM(E517))=0</formula>
    </cfRule>
  </conditionalFormatting>
  <conditionalFormatting sqref="E517">
    <cfRule type="containsBlanks" dxfId="267" priority="271">
      <formula>LEN(TRIM(E517))=0</formula>
    </cfRule>
  </conditionalFormatting>
  <conditionalFormatting sqref="F62 F340:F344 F523:F528 F421:F425 F419 F385 F369 F438:G438 G467 F530:F555">
    <cfRule type="containsBlanks" dxfId="266" priority="268">
      <formula>LEN(TRIM(F62))=0</formula>
    </cfRule>
  </conditionalFormatting>
  <conditionalFormatting sqref="F267:F274">
    <cfRule type="containsBlanks" dxfId="265" priority="236">
      <formula>LEN(TRIM(F267))=0</formula>
    </cfRule>
  </conditionalFormatting>
  <conditionalFormatting sqref="F456 F458:F459">
    <cfRule type="containsBlanks" dxfId="264" priority="267">
      <formula>LEN(TRIM(F456))=0</formula>
    </cfRule>
  </conditionalFormatting>
  <conditionalFormatting sqref="F505:F506 F275 F298 F49:F50 F68:F74 F147 F510 F528 F554 F572 F81:F95 F136:F137 F310 F514:F515 F530:F539 G137:S137">
    <cfRule type="containsBlanks" dxfId="263" priority="266">
      <formula>LEN(TRIM(F49))=0</formula>
    </cfRule>
  </conditionalFormatting>
  <conditionalFormatting sqref="F156">
    <cfRule type="containsBlanks" dxfId="262" priority="255">
      <formula>LEN(TRIM(F156))=0</formula>
    </cfRule>
  </conditionalFormatting>
  <conditionalFormatting sqref="F256">
    <cfRule type="containsBlanks" dxfId="261" priority="265">
      <formula>LEN(TRIM(F256))=0</formula>
    </cfRule>
  </conditionalFormatting>
  <conditionalFormatting sqref="F256">
    <cfRule type="containsBlanks" dxfId="260" priority="264">
      <formula>LEN(TRIM(F256))=0</formula>
    </cfRule>
  </conditionalFormatting>
  <conditionalFormatting sqref="F147 F81:F95">
    <cfRule type="containsBlanks" dxfId="259" priority="263">
      <formula>LEN(TRIM(F81))=0</formula>
    </cfRule>
  </conditionalFormatting>
  <conditionalFormatting sqref="F523:F524">
    <cfRule type="containsBlanks" dxfId="258" priority="250">
      <formula>LEN(TRIM(F523))=0</formula>
    </cfRule>
  </conditionalFormatting>
  <conditionalFormatting sqref="F528 F530:F536">
    <cfRule type="containsBlanks" dxfId="257" priority="249">
      <formula>LEN(TRIM(F528))=0</formula>
    </cfRule>
  </conditionalFormatting>
  <conditionalFormatting sqref="F597:F598">
    <cfRule type="containsBlanks" dxfId="256" priority="243">
      <formula>LEN(TRIM(F597))=0</formula>
    </cfRule>
  </conditionalFormatting>
  <conditionalFormatting sqref="F608:F611">
    <cfRule type="containsBlanks" dxfId="255" priority="262">
      <formula>LEN(TRIM(F608))=0</formula>
    </cfRule>
  </conditionalFormatting>
  <conditionalFormatting sqref="F20:F30 T31:AB31 F32:AB32 H41 H44:H47 H51:H52 H54:H57 H59 H61:H64 H67:H78 H81:H95 H97:H133 H144 H146:H147 H149:H155 H158:H238 H253:H256 H260:H262 H265 H267:H274 H277:H279 H283:H297 H310 H313:H334 H347:H350 H353:H370 H376 H378:H380 H383:H387 H389 H391:H415 H417:H444 H457 H460:H493 H508:H510 H514:H519 H521 H523 H525:H527 H530:H536 H540:H558 H571 H574:H581 H596 H608:H611 M41 M44:M47 M51:M52 M54:M57 M59 M61:M64 M67:M78 M81:M95 M97:M133 M144 M146:M147 M149:M155 M158:M238 M253:M256 M260:M262 M265 M267:M274 M277:M279 M283:M297 M310 M313:M334 M347:M350 M353:M370 M376 M378:M380 M383:M387 M389 M391:M415 M417:M444 M457 M460:M493 M508:M510 M514:M519 M521 M523 M525:M527 M530:M536 M540:M558 M571 M574:M581 M596 M608:M611 R41:AB41 R44:AB47 R51:AB52 R54:AB57 R59:AB59 R61:AB64 R67:AB78 R81:AB95 R97:AB133 R144:AB144 R146:AB147 R149:AB155 R158:AB238 R253:AB256 R260:AB262 R265:AB265 R267:AB274 R277:AB279 R283:AB297 R310:AB310 R313:AB334 R347:AB350 R353:AB370 R376:AB376 R378:AB380 R383:AB387 R389:AB389 R391:AB415 R417:AB444 R457:AB457 R460:AB493 R508:AB510 R514:AB519 R521:AB521 R523:AB523 R525:AB527 R530:AB536 R540:AB558 R571:AB571 R574:AB581 R596:AB596 R608:AB611">
    <cfRule type="containsBlanks" dxfId="254" priority="261">
      <formula>LEN(TRIM(F20))=0</formula>
    </cfRule>
  </conditionalFormatting>
  <conditionalFormatting sqref="F43">
    <cfRule type="containsBlanks" dxfId="253" priority="260">
      <formula>LEN(TRIM(F43))=0</formula>
    </cfRule>
  </conditionalFormatting>
  <conditionalFormatting sqref="F49:F50">
    <cfRule type="containsBlanks" dxfId="252" priority="259">
      <formula>LEN(TRIM(F49))=0</formula>
    </cfRule>
  </conditionalFormatting>
  <conditionalFormatting sqref="F53">
    <cfRule type="containsBlanks" dxfId="251" priority="258">
      <formula>LEN(TRIM(F53))=0</formula>
    </cfRule>
  </conditionalFormatting>
  <conditionalFormatting sqref="F60">
    <cfRule type="containsBlanks" dxfId="250" priority="257">
      <formula>LEN(TRIM(F60))=0</formula>
    </cfRule>
  </conditionalFormatting>
  <conditionalFormatting sqref="F136:F137 G137:S137">
    <cfRule type="containsBlanks" dxfId="249" priority="256">
      <formula>LEN(TRIM(F136))=0</formula>
    </cfRule>
  </conditionalFormatting>
  <conditionalFormatting sqref="F275">
    <cfRule type="containsBlanks" dxfId="248" priority="254">
      <formula>LEN(TRIM(F275))=0</formula>
    </cfRule>
  </conditionalFormatting>
  <conditionalFormatting sqref="F298">
    <cfRule type="containsBlanks" dxfId="247" priority="253">
      <formula>LEN(TRIM(F298))=0</formula>
    </cfRule>
  </conditionalFormatting>
  <conditionalFormatting sqref="F305:F307">
    <cfRule type="containsBlanks" dxfId="246" priority="252">
      <formula>LEN(TRIM(F305))=0</formula>
    </cfRule>
  </conditionalFormatting>
  <conditionalFormatting sqref="F505:F506">
    <cfRule type="containsBlanks" dxfId="245" priority="251">
      <formula>LEN(TRIM(F505))=0</formula>
    </cfRule>
  </conditionalFormatting>
  <conditionalFormatting sqref="F572">
    <cfRule type="containsBlanks" dxfId="244" priority="247">
      <formula>LEN(TRIM(F572))=0</formula>
    </cfRule>
  </conditionalFormatting>
  <conditionalFormatting sqref="F601:F602 G602:S602">
    <cfRule type="containsBlanks" dxfId="243" priority="240">
      <formula>LEN(TRIM(F601))=0</formula>
    </cfRule>
  </conditionalFormatting>
  <conditionalFormatting sqref="F603:F607">
    <cfRule type="containsBlanks" dxfId="242" priority="239">
      <formula>LEN(TRIM(F603))=0</formula>
    </cfRule>
  </conditionalFormatting>
  <conditionalFormatting sqref="F537:F539">
    <cfRule type="containsBlanks" dxfId="241" priority="248">
      <formula>LEN(TRIM(F537))=0</formula>
    </cfRule>
  </conditionalFormatting>
  <conditionalFormatting sqref="F582:F595">
    <cfRule type="containsBlanks" dxfId="240" priority="246">
      <formula>LEN(TRIM(F582))=0</formula>
    </cfRule>
  </conditionalFormatting>
  <conditionalFormatting sqref="F598">
    <cfRule type="containsBlanks" dxfId="239" priority="245">
      <formula>LEN(TRIM(F598))=0</formula>
    </cfRule>
  </conditionalFormatting>
  <conditionalFormatting sqref="F597">
    <cfRule type="containsBlanks" dxfId="238" priority="244">
      <formula>LEN(TRIM(F597))=0</formula>
    </cfRule>
  </conditionalFormatting>
  <conditionalFormatting sqref="F599:F600 G600:R600">
    <cfRule type="containsBlanks" dxfId="237" priority="242">
      <formula>LEN(TRIM(F599))=0</formula>
    </cfRule>
  </conditionalFormatting>
  <conditionalFormatting sqref="F599:F600 G600:R600">
    <cfRule type="containsBlanks" dxfId="236" priority="241">
      <formula>LEN(TRIM(F599))=0</formula>
    </cfRule>
  </conditionalFormatting>
  <conditionalFormatting sqref="F283:F292 F294:F297">
    <cfRule type="containsBlanks" dxfId="235" priority="235">
      <formula>LEN(TRIM(F283))=0</formula>
    </cfRule>
  </conditionalFormatting>
  <conditionalFormatting sqref="F277:F279">
    <cfRule type="containsBlanks" dxfId="234" priority="237">
      <formula>LEN(TRIM(F277))=0</formula>
    </cfRule>
  </conditionalFormatting>
  <conditionalFormatting sqref="F277:F279">
    <cfRule type="containsBlanks" dxfId="233" priority="238">
      <formula>LEN(TRIM(F277))=0</formula>
    </cfRule>
  </conditionalFormatting>
  <conditionalFormatting sqref="F267:F274">
    <cfRule type="containsBlanks" dxfId="232" priority="269">
      <formula>LEN(TRIM(F267))=0</formula>
    </cfRule>
  </conditionalFormatting>
  <conditionalFormatting sqref="F134">
    <cfRule type="containsBlanks" dxfId="231" priority="184">
      <formula>LEN(TRIM(F134))=0</formula>
    </cfRule>
  </conditionalFormatting>
  <conditionalFormatting sqref="F96">
    <cfRule type="containsBlanks" dxfId="230" priority="185">
      <formula>LEN(TRIM(F96))=0</formula>
    </cfRule>
  </conditionalFormatting>
  <conditionalFormatting sqref="F283:F292 F294:F297">
    <cfRule type="containsBlanks" dxfId="229" priority="270">
      <formula>LEN(TRIM(F283))=0</formula>
    </cfRule>
  </conditionalFormatting>
  <conditionalFormatting sqref="F313:F334">
    <cfRule type="containsBlanks" dxfId="228" priority="234">
      <formula>LEN(TRIM(F313))=0</formula>
    </cfRule>
  </conditionalFormatting>
  <conditionalFormatting sqref="F313:F334">
    <cfRule type="containsBlanks" dxfId="227" priority="233">
      <formula>LEN(TRIM(F313))=0</formula>
    </cfRule>
  </conditionalFormatting>
  <conditionalFormatting sqref="F293">
    <cfRule type="containsBlanks" dxfId="226" priority="232">
      <formula>LEN(TRIM(F293))=0</formula>
    </cfRule>
  </conditionalFormatting>
  <conditionalFormatting sqref="F293">
    <cfRule type="containsBlanks" dxfId="225" priority="231">
      <formula>LEN(TRIM(F293))=0</formula>
    </cfRule>
  </conditionalFormatting>
  <conditionalFormatting sqref="F378:F380">
    <cfRule type="containsBlanks" dxfId="224" priority="230">
      <formula>LEN(TRIM(F378))=0</formula>
    </cfRule>
  </conditionalFormatting>
  <conditionalFormatting sqref="F387">
    <cfRule type="containsBlanks" dxfId="223" priority="229">
      <formula>LEN(TRIM(F387))=0</formula>
    </cfRule>
  </conditionalFormatting>
  <conditionalFormatting sqref="F387">
    <cfRule type="containsBlanks" dxfId="222" priority="228">
      <formula>LEN(TRIM(F387))=0</formula>
    </cfRule>
  </conditionalFormatting>
  <conditionalFormatting sqref="F440">
    <cfRule type="containsBlanks" dxfId="221" priority="227">
      <formula>LEN(TRIM(F440))=0</formula>
    </cfRule>
  </conditionalFormatting>
  <conditionalFormatting sqref="F440">
    <cfRule type="containsBlanks" dxfId="220" priority="226">
      <formula>LEN(TRIM(F440))=0</formula>
    </cfRule>
  </conditionalFormatting>
  <conditionalFormatting sqref="F441">
    <cfRule type="containsBlanks" dxfId="219" priority="225">
      <formula>LEN(TRIM(F441))=0</formula>
    </cfRule>
  </conditionalFormatting>
  <conditionalFormatting sqref="F441">
    <cfRule type="containsBlanks" dxfId="218" priority="224">
      <formula>LEN(TRIM(F441))=0</formula>
    </cfRule>
  </conditionalFormatting>
  <conditionalFormatting sqref="F516">
    <cfRule type="containsBlanks" dxfId="217" priority="223">
      <formula>LEN(TRIM(F516))=0</formula>
    </cfRule>
  </conditionalFormatting>
  <conditionalFormatting sqref="F241:F243">
    <cfRule type="containsBlanks" dxfId="216" priority="169">
      <formula>LEN(TRIM(F241))=0</formula>
    </cfRule>
  </conditionalFormatting>
  <conditionalFormatting sqref="F516">
    <cfRule type="containsBlanks" dxfId="215" priority="222">
      <formula>LEN(TRIM(F516))=0</formula>
    </cfRule>
  </conditionalFormatting>
  <conditionalFormatting sqref="F517">
    <cfRule type="containsBlanks" dxfId="214" priority="221">
      <formula>LEN(TRIM(F517))=0</formula>
    </cfRule>
  </conditionalFormatting>
  <conditionalFormatting sqref="F517">
    <cfRule type="containsBlanks" dxfId="213" priority="220">
      <formula>LEN(TRIM(F517))=0</formula>
    </cfRule>
  </conditionalFormatting>
  <conditionalFormatting sqref="F51">
    <cfRule type="containsBlanks" dxfId="212" priority="219">
      <formula>LEN(TRIM(F51))=0</formula>
    </cfRule>
  </conditionalFormatting>
  <conditionalFormatting sqref="F51">
    <cfRule type="containsBlanks" dxfId="211" priority="218">
      <formula>LEN(TRIM(F51))=0</formula>
    </cfRule>
  </conditionalFormatting>
  <conditionalFormatting sqref="F64">
    <cfRule type="containsBlanks" dxfId="210" priority="217">
      <formula>LEN(TRIM(F64))=0</formula>
    </cfRule>
  </conditionalFormatting>
  <conditionalFormatting sqref="F64">
    <cfRule type="containsBlanks" dxfId="209" priority="216">
      <formula>LEN(TRIM(F64))=0</formula>
    </cfRule>
  </conditionalFormatting>
  <conditionalFormatting sqref="F75:F76">
    <cfRule type="containsBlanks" dxfId="208" priority="215">
      <formula>LEN(TRIM(F75))=0</formula>
    </cfRule>
  </conditionalFormatting>
  <conditionalFormatting sqref="F75:F76">
    <cfRule type="containsBlanks" dxfId="207" priority="214">
      <formula>LEN(TRIM(F75))=0</formula>
    </cfRule>
  </conditionalFormatting>
  <conditionalFormatting sqref="F374:F377 G375:S375">
    <cfRule type="containsBlanks" dxfId="206" priority="143">
      <formula>LEN(TRIM(F374))=0</formula>
    </cfRule>
  </conditionalFormatting>
  <conditionalFormatting sqref="F144">
    <cfRule type="containsBlanks" dxfId="205" priority="213">
      <formula>LEN(TRIM(F144))=0</formula>
    </cfRule>
  </conditionalFormatting>
  <conditionalFormatting sqref="F144">
    <cfRule type="containsBlanks" dxfId="204" priority="212">
      <formula>LEN(TRIM(F144))=0</formula>
    </cfRule>
  </conditionalFormatting>
  <conditionalFormatting sqref="F146">
    <cfRule type="containsBlanks" dxfId="203" priority="211">
      <formula>LEN(TRIM(F146))=0</formula>
    </cfRule>
  </conditionalFormatting>
  <conditionalFormatting sqref="F445">
    <cfRule type="containsBlanks" dxfId="202" priority="130">
      <formula>LEN(TRIM(F445))=0</formula>
    </cfRule>
  </conditionalFormatting>
  <conditionalFormatting sqref="F146">
    <cfRule type="containsBlanks" dxfId="201" priority="210">
      <formula>LEN(TRIM(F146))=0</formula>
    </cfRule>
  </conditionalFormatting>
  <conditionalFormatting sqref="F149">
    <cfRule type="containsBlanks" dxfId="200" priority="209">
      <formula>LEN(TRIM(F149))=0</formula>
    </cfRule>
  </conditionalFormatting>
  <conditionalFormatting sqref="F149">
    <cfRule type="containsBlanks" dxfId="199" priority="208">
      <formula>LEN(TRIM(F149))=0</formula>
    </cfRule>
  </conditionalFormatting>
  <conditionalFormatting sqref="F571">
    <cfRule type="containsBlanks" dxfId="198" priority="207">
      <formula>LEN(TRIM(F571))=0</formula>
    </cfRule>
  </conditionalFormatting>
  <conditionalFormatting sqref="F571">
    <cfRule type="containsBlanks" dxfId="197" priority="206">
      <formula>LEN(TRIM(F571))=0</formula>
    </cfRule>
  </conditionalFormatting>
  <conditionalFormatting sqref="F574:F581">
    <cfRule type="containsBlanks" dxfId="196" priority="205">
      <formula>LEN(TRIM(F574))=0</formula>
    </cfRule>
  </conditionalFormatting>
  <conditionalFormatting sqref="F574:F581">
    <cfRule type="containsBlanks" dxfId="195" priority="204">
      <formula>LEN(TRIM(F574))=0</formula>
    </cfRule>
  </conditionalFormatting>
  <conditionalFormatting sqref="F48">
    <cfRule type="containsBlanks" dxfId="194" priority="203">
      <formula>LEN(TRIM(F48))=0</formula>
    </cfRule>
  </conditionalFormatting>
  <conditionalFormatting sqref="F48">
    <cfRule type="containsBlanks" dxfId="193" priority="202">
      <formula>LEN(TRIM(F48))=0</formula>
    </cfRule>
  </conditionalFormatting>
  <conditionalFormatting sqref="F48">
    <cfRule type="containsBlanks" dxfId="192" priority="201">
      <formula>LEN(TRIM(F48))=0</formula>
    </cfRule>
  </conditionalFormatting>
  <conditionalFormatting sqref="F58">
    <cfRule type="containsBlanks" dxfId="191" priority="200">
      <formula>LEN(TRIM(F58))=0</formula>
    </cfRule>
  </conditionalFormatting>
  <conditionalFormatting sqref="F58">
    <cfRule type="containsBlanks" dxfId="190" priority="199">
      <formula>LEN(TRIM(F58))=0</formula>
    </cfRule>
  </conditionalFormatting>
  <conditionalFormatting sqref="F58">
    <cfRule type="containsBlanks" dxfId="189" priority="198">
      <formula>LEN(TRIM(F58))=0</formula>
    </cfRule>
  </conditionalFormatting>
  <conditionalFormatting sqref="F65:F66">
    <cfRule type="containsBlanks" dxfId="188" priority="197">
      <formula>LEN(TRIM(F65))=0</formula>
    </cfRule>
  </conditionalFormatting>
  <conditionalFormatting sqref="F66">
    <cfRule type="containsBlanks" dxfId="187" priority="195">
      <formula>LEN(TRIM(F66))=0</formula>
    </cfRule>
  </conditionalFormatting>
  <conditionalFormatting sqref="F65:F66">
    <cfRule type="containsBlanks" dxfId="186" priority="196">
      <formula>LEN(TRIM(F65))=0</formula>
    </cfRule>
  </conditionalFormatting>
  <conditionalFormatting sqref="F65:F66">
    <cfRule type="containsBlanks" dxfId="185" priority="194">
      <formula>LEN(TRIM(F65))=0</formula>
    </cfRule>
  </conditionalFormatting>
  <conditionalFormatting sqref="F79">
    <cfRule type="containsBlanks" dxfId="184" priority="193">
      <formula>LEN(TRIM(F79))=0</formula>
    </cfRule>
  </conditionalFormatting>
  <conditionalFormatting sqref="F79">
    <cfRule type="containsBlanks" dxfId="183" priority="192">
      <formula>LEN(TRIM(F79))=0</formula>
    </cfRule>
  </conditionalFormatting>
  <conditionalFormatting sqref="F79">
    <cfRule type="containsBlanks" dxfId="182" priority="191">
      <formula>LEN(TRIM(F79))=0</formula>
    </cfRule>
  </conditionalFormatting>
  <conditionalFormatting sqref="F80">
    <cfRule type="containsBlanks" dxfId="181" priority="190">
      <formula>LEN(TRIM(F80))=0</formula>
    </cfRule>
  </conditionalFormatting>
  <conditionalFormatting sqref="F80">
    <cfRule type="containsBlanks" dxfId="180" priority="189">
      <formula>LEN(TRIM(F80))=0</formula>
    </cfRule>
  </conditionalFormatting>
  <conditionalFormatting sqref="F80">
    <cfRule type="containsBlanks" dxfId="179" priority="188">
      <formula>LEN(TRIM(F80))=0</formula>
    </cfRule>
  </conditionalFormatting>
  <conditionalFormatting sqref="F96">
    <cfRule type="containsBlanks" dxfId="178" priority="187">
      <formula>LEN(TRIM(F96))=0</formula>
    </cfRule>
  </conditionalFormatting>
  <conditionalFormatting sqref="F96">
    <cfRule type="containsBlanks" dxfId="177" priority="186">
      <formula>LEN(TRIM(F96))=0</formula>
    </cfRule>
  </conditionalFormatting>
  <conditionalFormatting sqref="F134">
    <cfRule type="containsBlanks" dxfId="176" priority="183">
      <formula>LEN(TRIM(F134))=0</formula>
    </cfRule>
  </conditionalFormatting>
  <conditionalFormatting sqref="F134">
    <cfRule type="containsBlanks" dxfId="175" priority="182">
      <formula>LEN(TRIM(F134))=0</formula>
    </cfRule>
  </conditionalFormatting>
  <conditionalFormatting sqref="F135">
    <cfRule type="containsBlanks" dxfId="174" priority="181">
      <formula>LEN(TRIM(F135))=0</formula>
    </cfRule>
  </conditionalFormatting>
  <conditionalFormatting sqref="F135">
    <cfRule type="containsBlanks" dxfId="173" priority="180">
      <formula>LEN(TRIM(F135))=0</formula>
    </cfRule>
  </conditionalFormatting>
  <conditionalFormatting sqref="F135">
    <cfRule type="containsBlanks" dxfId="172" priority="179">
      <formula>LEN(TRIM(F135))=0</formula>
    </cfRule>
  </conditionalFormatting>
  <conditionalFormatting sqref="F145">
    <cfRule type="containsBlanks" dxfId="171" priority="178">
      <formula>LEN(TRIM(F145))=0</formula>
    </cfRule>
  </conditionalFormatting>
  <conditionalFormatting sqref="F145">
    <cfRule type="containsBlanks" dxfId="170" priority="177">
      <formula>LEN(TRIM(F145))=0</formula>
    </cfRule>
  </conditionalFormatting>
  <conditionalFormatting sqref="F145">
    <cfRule type="containsBlanks" dxfId="169" priority="176">
      <formula>LEN(TRIM(F145))=0</formula>
    </cfRule>
  </conditionalFormatting>
  <conditionalFormatting sqref="F148">
    <cfRule type="containsBlanks" dxfId="168" priority="175">
      <formula>LEN(TRIM(F148))=0</formula>
    </cfRule>
  </conditionalFormatting>
  <conditionalFormatting sqref="F148">
    <cfRule type="containsBlanks" dxfId="167" priority="174">
      <formula>LEN(TRIM(F148))=0</formula>
    </cfRule>
  </conditionalFormatting>
  <conditionalFormatting sqref="F148">
    <cfRule type="containsBlanks" dxfId="166" priority="173">
      <formula>LEN(TRIM(F148))=0</formula>
    </cfRule>
  </conditionalFormatting>
  <conditionalFormatting sqref="F239:F240">
    <cfRule type="containsBlanks" dxfId="165" priority="172">
      <formula>LEN(TRIM(F239))=0</formula>
    </cfRule>
  </conditionalFormatting>
  <conditionalFormatting sqref="F239:F240">
    <cfRule type="containsBlanks" dxfId="164" priority="171">
      <formula>LEN(TRIM(F239))=0</formula>
    </cfRule>
  </conditionalFormatting>
  <conditionalFormatting sqref="F239:F240">
    <cfRule type="containsBlanks" dxfId="163" priority="170">
      <formula>LEN(TRIM(F239))=0</formula>
    </cfRule>
  </conditionalFormatting>
  <conditionalFormatting sqref="F241:F243">
    <cfRule type="containsBlanks" dxfId="162" priority="168">
      <formula>LEN(TRIM(F241))=0</formula>
    </cfRule>
  </conditionalFormatting>
  <conditionalFormatting sqref="F241:F243">
    <cfRule type="containsBlanks" dxfId="161" priority="167">
      <formula>LEN(TRIM(F241))=0</formula>
    </cfRule>
  </conditionalFormatting>
  <conditionalFormatting sqref="F257:F258 F260:F263 F265:F266">
    <cfRule type="containsBlanks" dxfId="160" priority="166">
      <formula>LEN(TRIM(F257))=0</formula>
    </cfRule>
  </conditionalFormatting>
  <conditionalFormatting sqref="F257:F258 F260:F263 F265:F266">
    <cfRule type="containsBlanks" dxfId="159" priority="165">
      <formula>LEN(TRIM(F257))=0</formula>
    </cfRule>
  </conditionalFormatting>
  <conditionalFormatting sqref="F257:F258 F260:F263 F265:F266">
    <cfRule type="containsBlanks" dxfId="158" priority="164">
      <formula>LEN(TRIM(F257))=0</formula>
    </cfRule>
  </conditionalFormatting>
  <conditionalFormatting sqref="F276">
    <cfRule type="containsBlanks" dxfId="157" priority="163">
      <formula>LEN(TRIM(F276))=0</formula>
    </cfRule>
  </conditionalFormatting>
  <conditionalFormatting sqref="F276">
    <cfRule type="containsBlanks" dxfId="156" priority="162">
      <formula>LEN(TRIM(F276))=0</formula>
    </cfRule>
  </conditionalFormatting>
  <conditionalFormatting sqref="F276">
    <cfRule type="containsBlanks" dxfId="155" priority="161">
      <formula>LEN(TRIM(F276))=0</formula>
    </cfRule>
  </conditionalFormatting>
  <conditionalFormatting sqref="F280:F282">
    <cfRule type="containsBlanks" dxfId="154" priority="160">
      <formula>LEN(TRIM(F280))=0</formula>
    </cfRule>
  </conditionalFormatting>
  <conditionalFormatting sqref="F280:F282">
    <cfRule type="containsBlanks" dxfId="153" priority="159">
      <formula>LEN(TRIM(F280))=0</formula>
    </cfRule>
  </conditionalFormatting>
  <conditionalFormatting sqref="F280:F282">
    <cfRule type="containsBlanks" dxfId="152" priority="158">
      <formula>LEN(TRIM(F280))=0</formula>
    </cfRule>
  </conditionalFormatting>
  <conditionalFormatting sqref="F299:F301 G301:S301">
    <cfRule type="containsBlanks" dxfId="151" priority="157">
      <formula>LEN(TRIM(F299))=0</formula>
    </cfRule>
  </conditionalFormatting>
  <conditionalFormatting sqref="F299:F301 G301:S301">
    <cfRule type="containsBlanks" dxfId="150" priority="156">
      <formula>LEN(TRIM(F299))=0</formula>
    </cfRule>
  </conditionalFormatting>
  <conditionalFormatting sqref="F299:F301 G301:S301">
    <cfRule type="containsBlanks" dxfId="149" priority="155">
      <formula>LEN(TRIM(F299))=0</formula>
    </cfRule>
  </conditionalFormatting>
  <conditionalFormatting sqref="F308:F309">
    <cfRule type="containsBlanks" dxfId="148" priority="154">
      <formula>LEN(TRIM(F308))=0</formula>
    </cfRule>
  </conditionalFormatting>
  <conditionalFormatting sqref="F308:F309">
    <cfRule type="containsBlanks" dxfId="147" priority="153">
      <formula>LEN(TRIM(F308))=0</formula>
    </cfRule>
  </conditionalFormatting>
  <conditionalFormatting sqref="F308:F309">
    <cfRule type="containsBlanks" dxfId="146" priority="152">
      <formula>LEN(TRIM(F308))=0</formula>
    </cfRule>
  </conditionalFormatting>
  <conditionalFormatting sqref="F311:F312">
    <cfRule type="containsBlanks" dxfId="145" priority="151">
      <formula>LEN(TRIM(F311))=0</formula>
    </cfRule>
  </conditionalFormatting>
  <conditionalFormatting sqref="F311:F312">
    <cfRule type="containsBlanks" dxfId="144" priority="150">
      <formula>LEN(TRIM(F311))=0</formula>
    </cfRule>
  </conditionalFormatting>
  <conditionalFormatting sqref="F311:F312">
    <cfRule type="containsBlanks" dxfId="143" priority="149">
      <formula>LEN(TRIM(F311))=0</formula>
    </cfRule>
  </conditionalFormatting>
  <conditionalFormatting sqref="F371:F372">
    <cfRule type="containsBlanks" dxfId="142" priority="148">
      <formula>LEN(TRIM(F371))=0</formula>
    </cfRule>
  </conditionalFormatting>
  <conditionalFormatting sqref="F371:F372">
    <cfRule type="containsBlanks" dxfId="141" priority="147">
      <formula>LEN(TRIM(F371))=0</formula>
    </cfRule>
  </conditionalFormatting>
  <conditionalFormatting sqref="F371:F372">
    <cfRule type="containsBlanks" dxfId="140" priority="146">
      <formula>LEN(TRIM(F371))=0</formula>
    </cfRule>
  </conditionalFormatting>
  <conditionalFormatting sqref="F374:F377 G375:S375">
    <cfRule type="containsBlanks" dxfId="139" priority="145">
      <formula>LEN(TRIM(F374))=0</formula>
    </cfRule>
  </conditionalFormatting>
  <conditionalFormatting sqref="F374:F377 G375:S375">
    <cfRule type="containsBlanks" dxfId="138" priority="144">
      <formula>LEN(TRIM(F374))=0</formula>
    </cfRule>
  </conditionalFormatting>
  <conditionalFormatting sqref="F381:F382">
    <cfRule type="containsBlanks" dxfId="137" priority="142">
      <formula>LEN(TRIM(F381))=0</formula>
    </cfRule>
  </conditionalFormatting>
  <conditionalFormatting sqref="F381:F382">
    <cfRule type="containsBlanks" dxfId="136" priority="141">
      <formula>LEN(TRIM(F381))=0</formula>
    </cfRule>
  </conditionalFormatting>
  <conditionalFormatting sqref="F381:F382">
    <cfRule type="containsBlanks" dxfId="135" priority="140">
      <formula>LEN(TRIM(F381))=0</formula>
    </cfRule>
  </conditionalFormatting>
  <conditionalFormatting sqref="F389:F390">
    <cfRule type="containsBlanks" dxfId="134" priority="139">
      <formula>LEN(TRIM(F389))=0</formula>
    </cfRule>
  </conditionalFormatting>
  <conditionalFormatting sqref="F389:F390">
    <cfRule type="containsBlanks" dxfId="133" priority="138">
      <formula>LEN(TRIM(F389))=0</formula>
    </cfRule>
  </conditionalFormatting>
  <conditionalFormatting sqref="F389:F390">
    <cfRule type="containsBlanks" dxfId="132" priority="137">
      <formula>LEN(TRIM(F389))=0</formula>
    </cfRule>
  </conditionalFormatting>
  <conditionalFormatting sqref="F416">
    <cfRule type="containsBlanks" dxfId="131" priority="136">
      <formula>LEN(TRIM(F416))=0</formula>
    </cfRule>
  </conditionalFormatting>
  <conditionalFormatting sqref="F416">
    <cfRule type="containsBlanks" dxfId="130" priority="134">
      <formula>LEN(TRIM(F416))=0</formula>
    </cfRule>
  </conditionalFormatting>
  <conditionalFormatting sqref="F416">
    <cfRule type="containsBlanks" dxfId="129" priority="135">
      <formula>LEN(TRIM(F416))=0</formula>
    </cfRule>
  </conditionalFormatting>
  <conditionalFormatting sqref="F416">
    <cfRule type="containsBlanks" dxfId="128" priority="133">
      <formula>LEN(TRIM(F416))=0</formula>
    </cfRule>
  </conditionalFormatting>
  <conditionalFormatting sqref="F445">
    <cfRule type="containsBlanks" dxfId="127" priority="132">
      <formula>LEN(TRIM(F445))=0</formula>
    </cfRule>
  </conditionalFormatting>
  <conditionalFormatting sqref="F445">
    <cfRule type="containsBlanks" dxfId="126" priority="131">
      <formula>LEN(TRIM(F445))=0</formula>
    </cfRule>
  </conditionalFormatting>
  <conditionalFormatting sqref="F446:F448">
    <cfRule type="containsBlanks" dxfId="125" priority="129">
      <formula>LEN(TRIM(F446))=0</formula>
    </cfRule>
  </conditionalFormatting>
  <conditionalFormatting sqref="F446:F448">
    <cfRule type="containsBlanks" dxfId="124" priority="128">
      <formula>LEN(TRIM(F446))=0</formula>
    </cfRule>
  </conditionalFormatting>
  <conditionalFormatting sqref="F446:F448">
    <cfRule type="containsBlanks" dxfId="123" priority="127">
      <formula>LEN(TRIM(F446))=0</formula>
    </cfRule>
  </conditionalFormatting>
  <conditionalFormatting sqref="F494:F495">
    <cfRule type="containsBlanks" dxfId="122" priority="126">
      <formula>LEN(TRIM(F494))=0</formula>
    </cfRule>
  </conditionalFormatting>
  <conditionalFormatting sqref="F67">
    <cfRule type="containsBlanks" dxfId="121" priority="119">
      <formula>LEN(TRIM(F67))=0</formula>
    </cfRule>
  </conditionalFormatting>
  <conditionalFormatting sqref="F449:F451">
    <cfRule type="containsBlanks" dxfId="120" priority="94">
      <formula>LEN(TRIM(F449))=0</formula>
    </cfRule>
  </conditionalFormatting>
  <conditionalFormatting sqref="F158:F238">
    <cfRule type="containsBlanks" dxfId="119" priority="125">
      <formula>LEN(TRIM(F158))=0</formula>
    </cfRule>
  </conditionalFormatting>
  <conditionalFormatting sqref="F140">
    <cfRule type="containsBlanks" dxfId="118" priority="65">
      <formula>LEN(TRIM(F140))=0</formula>
    </cfRule>
  </conditionalFormatting>
  <conditionalFormatting sqref="F158:F238">
    <cfRule type="containsBlanks" dxfId="117" priority="124">
      <formula>LEN(TRIM(F158))=0</formula>
    </cfRule>
  </conditionalFormatting>
  <conditionalFormatting sqref="F61">
    <cfRule type="containsBlanks" dxfId="116" priority="123">
      <formula>LEN(TRIM(F61))=0</formula>
    </cfRule>
  </conditionalFormatting>
  <conditionalFormatting sqref="F61">
    <cfRule type="containsBlanks" dxfId="115" priority="122">
      <formula>LEN(TRIM(F61))=0</formula>
    </cfRule>
  </conditionalFormatting>
  <conditionalFormatting sqref="F63">
    <cfRule type="containsBlanks" dxfId="114" priority="121">
      <formula>LEN(TRIM(F63))=0</formula>
    </cfRule>
  </conditionalFormatting>
  <conditionalFormatting sqref="F67">
    <cfRule type="containsBlanks" dxfId="113" priority="120">
      <formula>LEN(TRIM(F67))=0</formula>
    </cfRule>
  </conditionalFormatting>
  <conditionalFormatting sqref="F138">
    <cfRule type="containsBlanks" dxfId="112" priority="118">
      <formula>LEN(TRIM(F138))=0</formula>
    </cfRule>
  </conditionalFormatting>
  <conditionalFormatting sqref="F138">
    <cfRule type="containsBlanks" dxfId="111" priority="117">
      <formula>LEN(TRIM(F138))=0</formula>
    </cfRule>
  </conditionalFormatting>
  <conditionalFormatting sqref="F138">
    <cfRule type="containsBlanks" dxfId="110" priority="116">
      <formula>LEN(TRIM(F138))=0</formula>
    </cfRule>
  </conditionalFormatting>
  <conditionalFormatting sqref="F361:F366">
    <cfRule type="containsBlanks" dxfId="109" priority="110">
      <formula>LEN(TRIM(F361))=0</formula>
    </cfRule>
  </conditionalFormatting>
  <conditionalFormatting sqref="F302:F304">
    <cfRule type="containsBlanks" dxfId="108" priority="115">
      <formula>LEN(TRIM(F302))=0</formula>
    </cfRule>
  </conditionalFormatting>
  <conditionalFormatting sqref="F302:F304">
    <cfRule type="containsBlanks" dxfId="107" priority="114">
      <formula>LEN(TRIM(F302))=0</formula>
    </cfRule>
  </conditionalFormatting>
  <conditionalFormatting sqref="F302:F304">
    <cfRule type="containsBlanks" dxfId="106" priority="113">
      <formula>LEN(TRIM(F302))=0</formula>
    </cfRule>
  </conditionalFormatting>
  <conditionalFormatting sqref="F302:F304">
    <cfRule type="containsBlanks" dxfId="105" priority="112">
      <formula>LEN(TRIM(F302))=0</formula>
    </cfRule>
  </conditionalFormatting>
  <conditionalFormatting sqref="F338:F339">
    <cfRule type="containsBlanks" dxfId="104" priority="111">
      <formula>LEN(TRIM(F338))=0</formula>
    </cfRule>
  </conditionalFormatting>
  <conditionalFormatting sqref="F415">
    <cfRule type="containsBlanks" dxfId="103" priority="109">
      <formula>LEN(TRIM(F415))=0</formula>
    </cfRule>
  </conditionalFormatting>
  <conditionalFormatting sqref="F367:F368">
    <cfRule type="containsBlanks" dxfId="102" priority="108">
      <formula>LEN(TRIM(F367))=0</formula>
    </cfRule>
  </conditionalFormatting>
  <conditionalFormatting sqref="F370">
    <cfRule type="containsBlanks" dxfId="101" priority="107">
      <formula>LEN(TRIM(F370))=0</formula>
    </cfRule>
  </conditionalFormatting>
  <conditionalFormatting sqref="F384">
    <cfRule type="containsBlanks" dxfId="100" priority="106">
      <formula>LEN(TRIM(F384))=0</formula>
    </cfRule>
  </conditionalFormatting>
  <conditionalFormatting sqref="F384">
    <cfRule type="containsBlanks" dxfId="99" priority="105">
      <formula>LEN(TRIM(F384))=0</formula>
    </cfRule>
  </conditionalFormatting>
  <conditionalFormatting sqref="F384">
    <cfRule type="containsBlanks" dxfId="98" priority="104">
      <formula>LEN(TRIM(F384))=0</formula>
    </cfRule>
  </conditionalFormatting>
  <conditionalFormatting sqref="F386">
    <cfRule type="containsBlanks" dxfId="97" priority="103">
      <formula>LEN(TRIM(F386))=0</formula>
    </cfRule>
  </conditionalFormatting>
  <conditionalFormatting sqref="F417">
    <cfRule type="containsBlanks" dxfId="96" priority="102">
      <formula>LEN(TRIM(F417))=0</formula>
    </cfRule>
  </conditionalFormatting>
  <conditionalFormatting sqref="F417">
    <cfRule type="containsBlanks" dxfId="95" priority="101">
      <formula>LEN(TRIM(F417))=0</formula>
    </cfRule>
  </conditionalFormatting>
  <conditionalFormatting sqref="F417">
    <cfRule type="containsBlanks" dxfId="94" priority="100">
      <formula>LEN(TRIM(F417))=0</formula>
    </cfRule>
  </conditionalFormatting>
  <conditionalFormatting sqref="F426:F437">
    <cfRule type="containsBlanks" dxfId="93" priority="99">
      <formula>LEN(TRIM(F426))=0</formula>
    </cfRule>
  </conditionalFormatting>
  <conditionalFormatting sqref="F439">
    <cfRule type="containsBlanks" dxfId="92" priority="98">
      <formula>LEN(TRIM(F439))=0</formula>
    </cfRule>
  </conditionalFormatting>
  <conditionalFormatting sqref="F449:F451">
    <cfRule type="containsBlanks" dxfId="91" priority="97">
      <formula>LEN(TRIM(F449))=0</formula>
    </cfRule>
  </conditionalFormatting>
  <conditionalFormatting sqref="F449:F451">
    <cfRule type="containsBlanks" dxfId="90" priority="96">
      <formula>LEN(TRIM(F449))=0</formula>
    </cfRule>
  </conditionalFormatting>
  <conditionalFormatting sqref="F449:F451">
    <cfRule type="containsBlanks" dxfId="89" priority="95">
      <formula>LEN(TRIM(F449))=0</formula>
    </cfRule>
  </conditionalFormatting>
  <conditionalFormatting sqref="F556:F557">
    <cfRule type="containsBlanks" dxfId="88" priority="93">
      <formula>LEN(TRIM(F556))=0</formula>
    </cfRule>
  </conditionalFormatting>
  <conditionalFormatting sqref="F556">
    <cfRule type="containsBlanks" dxfId="87" priority="92">
      <formula>LEN(TRIM(F556))=0</formula>
    </cfRule>
  </conditionalFormatting>
  <conditionalFormatting sqref="F557">
    <cfRule type="containsBlanks" dxfId="86" priority="91">
      <formula>LEN(TRIM(F557))=0</formula>
    </cfRule>
  </conditionalFormatting>
  <conditionalFormatting sqref="F557">
    <cfRule type="containsBlanks" dxfId="85" priority="90">
      <formula>LEN(TRIM(F557))=0</formula>
    </cfRule>
  </conditionalFormatting>
  <conditionalFormatting sqref="F420">
    <cfRule type="containsBlanks" dxfId="84" priority="89">
      <formula>LEN(TRIM(F420))=0</formula>
    </cfRule>
  </conditionalFormatting>
  <conditionalFormatting sqref="F420">
    <cfRule type="containsBlanks" dxfId="83" priority="88">
      <formula>LEN(TRIM(F420))=0</formula>
    </cfRule>
  </conditionalFormatting>
  <conditionalFormatting sqref="F420">
    <cfRule type="containsBlanks" dxfId="82" priority="87">
      <formula>LEN(TRIM(F420))=0</formula>
    </cfRule>
  </conditionalFormatting>
  <conditionalFormatting sqref="F418">
    <cfRule type="containsBlanks" dxfId="81" priority="86">
      <formula>LEN(TRIM(F418))=0</formula>
    </cfRule>
  </conditionalFormatting>
  <conditionalFormatting sqref="F418">
    <cfRule type="containsBlanks" dxfId="80" priority="85">
      <formula>LEN(TRIM(F418))=0</formula>
    </cfRule>
  </conditionalFormatting>
  <conditionalFormatting sqref="F418">
    <cfRule type="containsBlanks" dxfId="79" priority="84">
      <formula>LEN(TRIM(F418))=0</formula>
    </cfRule>
  </conditionalFormatting>
  <conditionalFormatting sqref="F441">
    <cfRule type="containsBlanks" dxfId="78" priority="83">
      <formula>LEN(TRIM(F441))=0</formula>
    </cfRule>
  </conditionalFormatting>
  <conditionalFormatting sqref="F441">
    <cfRule type="containsBlanks" dxfId="77" priority="82">
      <formula>LEN(TRIM(F441))=0</formula>
    </cfRule>
  </conditionalFormatting>
  <conditionalFormatting sqref="F460">
    <cfRule type="containsBlanks" dxfId="76" priority="81">
      <formula>LEN(TRIM(F460))=0</formula>
    </cfRule>
  </conditionalFormatting>
  <conditionalFormatting sqref="F460">
    <cfRule type="containsBlanks" dxfId="75" priority="80">
      <formula>LEN(TRIM(F460))=0</formula>
    </cfRule>
  </conditionalFormatting>
  <conditionalFormatting sqref="F460">
    <cfRule type="containsBlanks" dxfId="74" priority="79">
      <formula>LEN(TRIM(F460))=0</formula>
    </cfRule>
  </conditionalFormatting>
  <conditionalFormatting sqref="F461">
    <cfRule type="containsBlanks" dxfId="73" priority="78">
      <formula>LEN(TRIM(F461))=0</formula>
    </cfRule>
  </conditionalFormatting>
  <conditionalFormatting sqref="F461">
    <cfRule type="containsBlanks" dxfId="72" priority="77">
      <formula>LEN(TRIM(F461))=0</formula>
    </cfRule>
  </conditionalFormatting>
  <conditionalFormatting sqref="F461">
    <cfRule type="containsBlanks" dxfId="71" priority="76">
      <formula>LEN(TRIM(F461))=0</formula>
    </cfRule>
  </conditionalFormatting>
  <conditionalFormatting sqref="F517">
    <cfRule type="containsBlanks" dxfId="70" priority="75">
      <formula>LEN(TRIM(F517))=0</formula>
    </cfRule>
  </conditionalFormatting>
  <conditionalFormatting sqref="F517">
    <cfRule type="containsBlanks" dxfId="69" priority="74">
      <formula>LEN(TRIM(F517))=0</formula>
    </cfRule>
  </conditionalFormatting>
  <conditionalFormatting sqref="F558">
    <cfRule type="containsBlanks" dxfId="68" priority="73">
      <formula>LEN(TRIM(F558))=0</formula>
    </cfRule>
  </conditionalFormatting>
  <conditionalFormatting sqref="F558">
    <cfRule type="containsBlanks" dxfId="67" priority="72">
      <formula>LEN(TRIM(F558))=0</formula>
    </cfRule>
  </conditionalFormatting>
  <conditionalFormatting sqref="F558">
    <cfRule type="containsBlanks" dxfId="66" priority="71">
      <formula>LEN(TRIM(F558))=0</formula>
    </cfRule>
  </conditionalFormatting>
  <conditionalFormatting sqref="F558">
    <cfRule type="containsBlanks" dxfId="65" priority="70">
      <formula>LEN(TRIM(F558))=0</formula>
    </cfRule>
  </conditionalFormatting>
  <conditionalFormatting sqref="F140">
    <cfRule type="containsBlanks" dxfId="64" priority="66">
      <formula>LEN(TRIM(F140))=0</formula>
    </cfRule>
  </conditionalFormatting>
  <conditionalFormatting sqref="F140">
    <cfRule type="containsBlanks" dxfId="63" priority="64">
      <formula>LEN(TRIM(F140))=0</formula>
    </cfRule>
  </conditionalFormatting>
  <conditionalFormatting sqref="N468:Q470 P471:P493 N472:O493 Q472:Q493 N425:Q435 N423:Q423 N413:Q413 N540:Q557 N387:Q387 N61:Q62 N384:Q385 N440:Q444 N464:Q466 N391:Q401 N417:Q417 H43:AB43 H48:AB50 H53:AB53 H58:AB58 H60:AB60 H65:AB66 H79:AB80 H96:AB96 H134:AB136 H145:AB145 H148:AB148 H156:AB156 H239:AB251 H257:AB258 H275:AB276 H280:AB282 H298:AB300 H311:AB312 H335:AB344 I347:L350 H371:AB372 H381:AB382 R416:AB416 H445:AB456 H458:AB458 H494:AB507 H511:AB513 T520 H524:AB524 H528:AB528 H559:AB567 H572:AB572 H582:AB595 H597:AB599 H612:AB624 H33:AB40 H263:AB263 H266:AB266 H302:AB309 T301:AB301 H352:AB352 V520 X520 Z520 AB520 H569:AB570 T568:AB568 T573:AB573 H537:AB539 N44:Q47 I51:L52 N59:Q59 N67:Q78 N81:Q95 N97:Q133 I144:L144 I146:L147 I149:L155 N158:Q238 I253:L256 I260:L262 I265:L265 I267:L274 I277:L279 N283:Q297 I310:L310 I313:L334 N353:Q370 N378:Q380 M390:AB390 N508:Q510 N514:Q519 I521:L521 I523:L523 N525:Q527 I530:L536 N571:Q571 N574:Q581 I596:L596 I608:L611 R459:AB459 T252 T259 T264 T345 N389:Q389 T388 T522:AB522 T529 V252 V259 V345 V388 V529 X252 X259 X264 X345 X388 X529 Z252 Z259 Z264 Z345 Z388 Z529 AB252 AB259 AB264 AB345 AB388 AB529 T42:AB42 H138:AB143 T137:AB137 H374:AB374 T373:AB373 H377:AB377 H601:AB601 S600:AB600 H603:AB607 T602:AB602 T625:AB625 I376:L376 N51:Q52 N144:Q144 N146:Q147 N149:Q155 N253:Q256 N260:Q262 N265:Q265 N267:Q274 N277:Q279 N310:Q310 N313:Q334 N347:Q350 N376:Q376 N521:Q521 N523:Q523 N530:Q536 N596:Q596 N608:Q611 S351:AB351 T375:AB375 T346:AB346 H20:AB30">
    <cfRule type="containsBlanks" dxfId="62" priority="63">
      <formula>LEN(TRIM(H20))=0</formula>
    </cfRule>
  </conditionalFormatting>
  <conditionalFormatting sqref="H240">
    <cfRule type="containsBlanks" dxfId="61" priority="62">
      <formula>LEN(TRIM(H240))=0</formula>
    </cfRule>
  </conditionalFormatting>
  <conditionalFormatting sqref="F139">
    <cfRule type="containsBlanks" dxfId="60" priority="69">
      <formula>LEN(TRIM(F139))=0</formula>
    </cfRule>
  </conditionalFormatting>
  <conditionalFormatting sqref="F139">
    <cfRule type="containsBlanks" dxfId="59" priority="68">
      <formula>LEN(TRIM(F139))=0</formula>
    </cfRule>
  </conditionalFormatting>
  <conditionalFormatting sqref="F139">
    <cfRule type="containsBlanks" dxfId="58" priority="67">
      <formula>LEN(TRIM(F139))=0</formula>
    </cfRule>
  </conditionalFormatting>
  <conditionalFormatting sqref="N467:Q467">
    <cfRule type="containsBlanks" dxfId="57" priority="61">
      <formula>LEN(TRIM(N467))=0</formula>
    </cfRule>
  </conditionalFormatting>
  <conditionalFormatting sqref="N558:Q558">
    <cfRule type="containsBlanks" dxfId="56" priority="60">
      <formula>LEN(TRIM(N558))=0</formula>
    </cfRule>
  </conditionalFormatting>
  <conditionalFormatting sqref="I44:L47">
    <cfRule type="containsBlanks" dxfId="55" priority="59">
      <formula>LEN(TRIM(I44))=0</formula>
    </cfRule>
  </conditionalFormatting>
  <conditionalFormatting sqref="I59:L59">
    <cfRule type="containsBlanks" dxfId="54" priority="58">
      <formula>LEN(TRIM(I59))=0</formula>
    </cfRule>
  </conditionalFormatting>
  <conditionalFormatting sqref="I67:L78">
    <cfRule type="containsBlanks" dxfId="53" priority="57">
      <formula>LEN(TRIM(I67))=0</formula>
    </cfRule>
  </conditionalFormatting>
  <conditionalFormatting sqref="I81:L95">
    <cfRule type="containsBlanks" dxfId="52" priority="56">
      <formula>LEN(TRIM(I81))=0</formula>
    </cfRule>
  </conditionalFormatting>
  <conditionalFormatting sqref="I97:L133">
    <cfRule type="containsBlanks" dxfId="51" priority="55">
      <formula>LEN(TRIM(I97))=0</formula>
    </cfRule>
  </conditionalFormatting>
  <conditionalFormatting sqref="I158:L238">
    <cfRule type="containsBlanks" dxfId="50" priority="54">
      <formula>LEN(TRIM(I158))=0</formula>
    </cfRule>
  </conditionalFormatting>
  <conditionalFormatting sqref="I283:L297">
    <cfRule type="containsBlanks" dxfId="49" priority="53">
      <formula>LEN(TRIM(I283))=0</formula>
    </cfRule>
  </conditionalFormatting>
  <conditionalFormatting sqref="I353:L370">
    <cfRule type="containsBlanks" dxfId="48" priority="52">
      <formula>LEN(TRIM(I353))=0</formula>
    </cfRule>
  </conditionalFormatting>
  <conditionalFormatting sqref="I378:L380">
    <cfRule type="containsBlanks" dxfId="47" priority="51">
      <formula>LEN(TRIM(I378))=0</formula>
    </cfRule>
  </conditionalFormatting>
  <conditionalFormatting sqref="I383:L387">
    <cfRule type="containsBlanks" dxfId="46" priority="50">
      <formula>LEN(TRIM(I383))=0</formula>
    </cfRule>
  </conditionalFormatting>
  <conditionalFormatting sqref="I417:L444">
    <cfRule type="containsBlanks" dxfId="45" priority="49">
      <formula>LEN(TRIM(I417))=0</formula>
    </cfRule>
  </conditionalFormatting>
  <conditionalFormatting sqref="I457:L457">
    <cfRule type="containsBlanks" dxfId="44" priority="48">
      <formula>LEN(TRIM(I457))=0</formula>
    </cfRule>
  </conditionalFormatting>
  <conditionalFormatting sqref="I460:L493">
    <cfRule type="containsBlanks" dxfId="43" priority="47">
      <formula>LEN(TRIM(I460))=0</formula>
    </cfRule>
  </conditionalFormatting>
  <conditionalFormatting sqref="I508:L510">
    <cfRule type="containsBlanks" dxfId="42" priority="46">
      <formula>LEN(TRIM(I508))=0</formula>
    </cfRule>
  </conditionalFormatting>
  <conditionalFormatting sqref="I514:L519">
    <cfRule type="containsBlanks" dxfId="41" priority="45">
      <formula>LEN(TRIM(I514))=0</formula>
    </cfRule>
  </conditionalFormatting>
  <conditionalFormatting sqref="I525:L527">
    <cfRule type="containsBlanks" dxfId="40" priority="44">
      <formula>LEN(TRIM(I525))=0</formula>
    </cfRule>
  </conditionalFormatting>
  <conditionalFormatting sqref="I540:L558">
    <cfRule type="containsBlanks" dxfId="39" priority="43">
      <formula>LEN(TRIM(I540))=0</formula>
    </cfRule>
  </conditionalFormatting>
  <conditionalFormatting sqref="I571:L571">
    <cfRule type="containsBlanks" dxfId="38" priority="42">
      <formula>LEN(TRIM(I571))=0</formula>
    </cfRule>
  </conditionalFormatting>
  <conditionalFormatting sqref="I574:L581">
    <cfRule type="containsBlanks" dxfId="37" priority="41">
      <formula>LEN(TRIM(I574))=0</formula>
    </cfRule>
  </conditionalFormatting>
  <conditionalFormatting sqref="U252">
    <cfRule type="containsBlanks" dxfId="36" priority="40">
      <formula>LEN(TRIM(U252))=0</formula>
    </cfRule>
  </conditionalFormatting>
  <conditionalFormatting sqref="W252">
    <cfRule type="containsBlanks" dxfId="35" priority="39">
      <formula>LEN(TRIM(W252))=0</formula>
    </cfRule>
  </conditionalFormatting>
  <conditionalFormatting sqref="Y252">
    <cfRule type="containsBlanks" dxfId="34" priority="38">
      <formula>LEN(TRIM(Y252))=0</formula>
    </cfRule>
  </conditionalFormatting>
  <conditionalFormatting sqref="AA252">
    <cfRule type="containsBlanks" dxfId="33" priority="37">
      <formula>LEN(TRIM(AA252))=0</formula>
    </cfRule>
  </conditionalFormatting>
  <conditionalFormatting sqref="AA259">
    <cfRule type="containsBlanks" dxfId="32" priority="33">
      <formula>LEN(TRIM(AA259))=0</formula>
    </cfRule>
  </conditionalFormatting>
  <conditionalFormatting sqref="U259">
    <cfRule type="containsBlanks" dxfId="31" priority="36">
      <formula>LEN(TRIM(U259))=0</formula>
    </cfRule>
  </conditionalFormatting>
  <conditionalFormatting sqref="W259">
    <cfRule type="containsBlanks" dxfId="30" priority="35">
      <formula>LEN(TRIM(W259))=0</formula>
    </cfRule>
  </conditionalFormatting>
  <conditionalFormatting sqref="Y259">
    <cfRule type="containsBlanks" dxfId="29" priority="34">
      <formula>LEN(TRIM(Y259))=0</formula>
    </cfRule>
  </conditionalFormatting>
  <conditionalFormatting sqref="AA264">
    <cfRule type="containsBlanks" dxfId="28" priority="28">
      <formula>LEN(TRIM(AA264))=0</formula>
    </cfRule>
  </conditionalFormatting>
  <conditionalFormatting sqref="V264">
    <cfRule type="containsBlanks" dxfId="27" priority="32">
      <formula>LEN(TRIM(V264))=0</formula>
    </cfRule>
  </conditionalFormatting>
  <conditionalFormatting sqref="U264">
    <cfRule type="containsBlanks" dxfId="26" priority="31">
      <formula>LEN(TRIM(U264))=0</formula>
    </cfRule>
  </conditionalFormatting>
  <conditionalFormatting sqref="W264">
    <cfRule type="containsBlanks" dxfId="25" priority="30">
      <formula>LEN(TRIM(W264))=0</formula>
    </cfRule>
  </conditionalFormatting>
  <conditionalFormatting sqref="Y264">
    <cfRule type="containsBlanks" dxfId="24" priority="29">
      <formula>LEN(TRIM(Y264))=0</formula>
    </cfRule>
  </conditionalFormatting>
  <conditionalFormatting sqref="AA345">
    <cfRule type="containsBlanks" dxfId="23" priority="24">
      <formula>LEN(TRIM(AA345))=0</formula>
    </cfRule>
  </conditionalFormatting>
  <conditionalFormatting sqref="U345">
    <cfRule type="containsBlanks" dxfId="22" priority="27">
      <formula>LEN(TRIM(U345))=0</formula>
    </cfRule>
  </conditionalFormatting>
  <conditionalFormatting sqref="W345">
    <cfRule type="containsBlanks" dxfId="21" priority="26">
      <formula>LEN(TRIM(W345))=0</formula>
    </cfRule>
  </conditionalFormatting>
  <conditionalFormatting sqref="Y345">
    <cfRule type="containsBlanks" dxfId="20" priority="25">
      <formula>LEN(TRIM(Y345))=0</formula>
    </cfRule>
  </conditionalFormatting>
  <conditionalFormatting sqref="AA388">
    <cfRule type="containsBlanks" dxfId="19" priority="20">
      <formula>LEN(TRIM(AA388))=0</formula>
    </cfRule>
  </conditionalFormatting>
  <conditionalFormatting sqref="U388">
    <cfRule type="containsBlanks" dxfId="18" priority="23">
      <formula>LEN(TRIM(U388))=0</formula>
    </cfRule>
  </conditionalFormatting>
  <conditionalFormatting sqref="W388">
    <cfRule type="containsBlanks" dxfId="17" priority="22">
      <formula>LEN(TRIM(W388))=0</formula>
    </cfRule>
  </conditionalFormatting>
  <conditionalFormatting sqref="Y388">
    <cfRule type="containsBlanks" dxfId="16" priority="21">
      <formula>LEN(TRIM(Y388))=0</formula>
    </cfRule>
  </conditionalFormatting>
  <conditionalFormatting sqref="U520">
    <cfRule type="containsBlanks" dxfId="15" priority="19">
      <formula>LEN(TRIM(U520))=0</formula>
    </cfRule>
  </conditionalFormatting>
  <conditionalFormatting sqref="W520">
    <cfRule type="containsBlanks" dxfId="14" priority="18">
      <formula>LEN(TRIM(W520))=0</formula>
    </cfRule>
  </conditionalFormatting>
  <conditionalFormatting sqref="Y520">
    <cfRule type="containsBlanks" dxfId="13" priority="17">
      <formula>LEN(TRIM(Y520))=0</formula>
    </cfRule>
  </conditionalFormatting>
  <conditionalFormatting sqref="AA520">
    <cfRule type="containsBlanks" dxfId="12" priority="16">
      <formula>LEN(TRIM(AA520))=0</formula>
    </cfRule>
  </conditionalFormatting>
  <conditionalFormatting sqref="U529">
    <cfRule type="containsBlanks" dxfId="11" priority="14">
      <formula>LEN(TRIM(U529))=0</formula>
    </cfRule>
  </conditionalFormatting>
  <conditionalFormatting sqref="U529">
    <cfRule type="containsBlanks" dxfId="10" priority="15">
      <formula>LEN(TRIM(U529))=0</formula>
    </cfRule>
  </conditionalFormatting>
  <conditionalFormatting sqref="W529">
    <cfRule type="containsBlanks" dxfId="9" priority="12">
      <formula>LEN(TRIM(W529))=0</formula>
    </cfRule>
  </conditionalFormatting>
  <conditionalFormatting sqref="W529">
    <cfRule type="containsBlanks" dxfId="8" priority="13">
      <formula>LEN(TRIM(W529))=0</formula>
    </cfRule>
  </conditionalFormatting>
  <conditionalFormatting sqref="Y529">
    <cfRule type="containsBlanks" dxfId="7" priority="10">
      <formula>LEN(TRIM(Y529))=0</formula>
    </cfRule>
  </conditionalFormatting>
  <conditionalFormatting sqref="Y529">
    <cfRule type="containsBlanks" dxfId="6" priority="11">
      <formula>LEN(TRIM(Y529))=0</formula>
    </cfRule>
  </conditionalFormatting>
  <conditionalFormatting sqref="AA529">
    <cfRule type="containsBlanks" dxfId="5" priority="8">
      <formula>LEN(TRIM(AA529))=0</formula>
    </cfRule>
  </conditionalFormatting>
  <conditionalFormatting sqref="AA529">
    <cfRule type="containsBlanks" dxfId="4" priority="9">
      <formula>LEN(TRIM(AA529))=0</formula>
    </cfRule>
  </conditionalFormatting>
  <conditionalFormatting sqref="C384">
    <cfRule type="containsBlanks" dxfId="3" priority="6">
      <formula>LEN(TRIM(C384))=0</formula>
    </cfRule>
  </conditionalFormatting>
  <conditionalFormatting sqref="B22:B625">
    <cfRule type="containsBlanks" dxfId="2" priority="3">
      <formula>LEN(TRIM(B22))=0</formula>
    </cfRule>
  </conditionalFormatting>
  <conditionalFormatting sqref="AC41:AC611">
    <cfRule type="containsBlanks" dxfId="1" priority="2">
      <formula>LEN(TRIM(AC41))=0</formula>
    </cfRule>
  </conditionalFormatting>
  <conditionalFormatting sqref="AC41:AC611">
    <cfRule type="containsBlanks" dxfId="0" priority="1">
      <formula>LEN(TRIM(AC41))=0</formula>
    </cfRule>
  </conditionalFormatting>
  <printOptions horizontalCentered="1"/>
  <pageMargins left="0.19685039370078741" right="0.19685039370078741" top="0.78740157480314965" bottom="0.78740157480314965" header="0.51181102362204722" footer="0.51181102362204722"/>
  <pageSetup paperSize="9" scale="10" orientation="landscape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Г ф</vt:lpstr>
      <vt:lpstr>'1 Г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2022-03-24T04:14:27Z</dcterms:created>
  <dcterms:modified xsi:type="dcterms:W3CDTF">2022-03-24T05:23:34Z</dcterms:modified>
</cp:coreProperties>
</file>