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и форма КП" sheetId="1" state="visible" r:id="rId2"/>
  </sheets>
  <externalReferences>
    <externalReference r:id="rId1"/>
  </externalReferences>
  <definedNames>
    <definedName name="_xlnm._FilterDatabase" localSheetId="0" hidden="1">'Структура НМЦ и форма КП'!$B$8:$G$96</definedName>
    <definedName name="СпособЗакупки">'[1]ПП925'!$B$7</definedName>
    <definedName name="_xlnm._FilterDatabase" localSheetId="0" hidden="1">'Структура НМЦ и форма КП'!$B$8:$G$96</definedName>
  </definedNames>
  <calcPr/>
</workbook>
</file>

<file path=xl/sharedStrings.xml><?xml version="1.0" encoding="utf-8"?>
<sst xmlns="http://schemas.openxmlformats.org/spreadsheetml/2006/main" count="76" uniqueCount="76">
  <si>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</si>
  <si>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</si>
  <si>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</si>
  <si>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</si>
  <si>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</si>
  <si>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</si>
  <si>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</si>
  <si>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</si>
  <si>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</si>
  <si>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</si>
  <si>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</si>
  <si>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</si>
  <si>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</si>
  <si>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</si>
  <si>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</si>
  <si>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t xml:space="preserve">Страна происхождения товара
</t>
    </r>
    <r>
      <rPr>
        <i/>
        <sz val="10"/>
        <color indexed="2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</si>
  <si>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indexed="2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</si>
  <si>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Предлагаемая цена одной единицы продукции
(руб. без НДС)</t>
  </si>
  <si>
    <t xml:space="preserve">Итоговая стоимость позиции
(руб. без НДС)</t>
  </si>
  <si>
    <t xml:space="preserve">Статья затрат: Ремонт</t>
  </si>
  <si>
    <t xml:space="preserve">Обогреватель электрический ОВЭ-4 или эквивалент</t>
  </si>
  <si>
    <t>шт</t>
  </si>
  <si>
    <t xml:space="preserve">Вентилятор центробежный ВЦ-14-46-4 или эквивалент </t>
  </si>
  <si>
    <t xml:space="preserve">Аэратор ПАМ-24 или эквивалент</t>
  </si>
  <si>
    <t xml:space="preserve">Фильтр кассетный ПФВКас-III-63-48-G4 или эквивалент</t>
  </si>
  <si>
    <t xml:space="preserve">Фильтр кассетный ПФВКас-III-66-48-G4 или эквивалент </t>
  </si>
  <si>
    <t xml:space="preserve">Вентилятор центробежный ВЦ-4-70-2,5 или эквивалент</t>
  </si>
  <si>
    <t xml:space="preserve">Тепловая завеса КЭВ-24П402Е или эквивалент</t>
  </si>
  <si>
    <t xml:space="preserve">Тепловая завеса  КЭВ-6П2211Е или эквивалент</t>
  </si>
  <si>
    <t xml:space="preserve">Тепловая завеса электрическая стацонарная Ballu BHC-L06-S03  или эквивалент</t>
  </si>
  <si>
    <t xml:space="preserve">Трубчатый электронагреватель (ТЭН)</t>
  </si>
  <si>
    <t xml:space="preserve">Воздуховод  </t>
  </si>
  <si>
    <t xml:space="preserve">отвод 90 ф200</t>
  </si>
  <si>
    <t xml:space="preserve">муфта ф200</t>
  </si>
  <si>
    <t xml:space="preserve">Воздуховод </t>
  </si>
  <si>
    <t>м</t>
  </si>
  <si>
    <t xml:space="preserve">Вентилятор ВО 12-300-4 или эквивалент </t>
  </si>
  <si>
    <t xml:space="preserve">Вентилятор осевой ВО 06-300-4 или эквивалент</t>
  </si>
  <si>
    <t xml:space="preserve">Вентилятор ВЦ 4-76-10 или эквивалент </t>
  </si>
  <si>
    <t xml:space="preserve">Печь электрическая ПЭТ-4/2,0 или эквивалент</t>
  </si>
  <si>
    <t xml:space="preserve">Вентилятор осевой  ВО 12-300-6,3 или эквивалент</t>
  </si>
  <si>
    <t xml:space="preserve">Секция змеевиковая калорифера типа СО-110-02-УХЛ3 или эквивалент</t>
  </si>
  <si>
    <t xml:space="preserve">Калорифер КСк 3-12 или эквивалент </t>
  </si>
  <si>
    <t xml:space="preserve">Отопительный агрегат СТД-300 или эквивалент</t>
  </si>
  <si>
    <t xml:space="preserve">Агрегат отопительный АО 2-50 или эквивалент</t>
  </si>
  <si>
    <t xml:space="preserve">Калорифер КСк 3-11 или эквивалент </t>
  </si>
  <si>
    <t xml:space="preserve">Вентилятор осевой ВО-6-300-3,15 или эквивалент</t>
  </si>
  <si>
    <t xml:space="preserve">Вентилятор центробежный ВЦ-14-46-2 или эквивалент </t>
  </si>
  <si>
    <t xml:space="preserve">Вентилятор Zilon ZKAM 250 или эквивалент</t>
  </si>
  <si>
    <t xml:space="preserve">Воздушный клапан КВК-250М или эквивалент</t>
  </si>
  <si>
    <t xml:space="preserve">Турбодефлектор крышный ТД-250 или эквивалент</t>
  </si>
  <si>
    <t xml:space="preserve">Осевой вентилятор VO 400-4Е-02 или эквивалент</t>
  </si>
  <si>
    <t xml:space="preserve">Калорифер КП4-10 СК-01УЗ или эквивалент </t>
  </si>
  <si>
    <t xml:space="preserve">Вентилятор осевой ВО 06-300-8 или эквивалент </t>
  </si>
  <si>
    <t xml:space="preserve">Конвектор электрический Equation LM LCM-2000 или эквивалент</t>
  </si>
  <si>
    <t xml:space="preserve">Электродвигатель центробежный  ebmpapst R3G560-AQ04-01  или эквивалент</t>
  </si>
  <si>
    <t xml:space="preserve">Статья затрат: Эксплуатация</t>
  </si>
  <si>
    <t xml:space="preserve">Фильтр ФВК-305-610-300-4-G4 или эквивалент</t>
  </si>
  <si>
    <t xml:space="preserve">Фильтр ФВК-610-305-300-6-G4 или эквивалент</t>
  </si>
  <si>
    <t xml:space="preserve">Фильтр ФВК-610-610-300-6-G4 или эквивалент</t>
  </si>
  <si>
    <t xml:space="preserve">Фильтр ФВК-305-305-300-4-G4 или эквивалент</t>
  </si>
  <si>
    <t xml:space="preserve">ТЭН воздушный 100 А 13/1,0 S 220 R 30</t>
  </si>
  <si>
    <t xml:space="preserve">Конвектор РЕСАНТА ОК-2000 или эквивалент</t>
  </si>
  <si>
    <t xml:space="preserve">Тепловая пушка СФО-6 или эквивалент </t>
  </si>
  <si>
    <t xml:space="preserve">Пушка тепловая </t>
  </si>
  <si>
    <t xml:space="preserve">Тепловая завеса  ТЗ-24 "МАКАР" или эквивалент </t>
  </si>
  <si>
    <t xml:space="preserve">Вентилятор для продувки колодцев переносной ВП-2000 (200) или эквивалент </t>
  </si>
  <si>
    <t xml:space="preserve">Инфакрасный обогреватель</t>
  </si>
  <si>
    <t xml:space="preserve">ТЭН воздушный  60 А13/0,4 S 110 R30 или эквивалент</t>
  </si>
  <si>
    <t xml:space="preserve">Электрическая тепловая пушка ELITECH ТВ 24ЕКТ</t>
  </si>
  <si>
    <t xml:space="preserve">Тепловая пушка СФО-10 или эквивалент</t>
  </si>
  <si>
    <t xml:space="preserve">Вентилятор центробежный ВЦ-14-46-3,15 или эквивалент</t>
  </si>
  <si>
    <t xml:space="preserve">ИТОГО без НДС, руб.</t>
  </si>
  <si>
    <t xml:space="preserve">Кроме того, НДС, руб.</t>
  </si>
  <si>
    <t xml:space="preserve">ИТОГО с НДС, руб.</t>
  </si>
  <si>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(подпись, М.П.)</t>
    </r>
    <r>
      <rPr>
        <sz val="13"/>
        <color theme="1"/>
        <rFont val="Times New Roman"/>
      </rPr>
      <t xml:space="preserve">
</t>
    </r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</si>
</sst>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_-;\-* #,##0.00_-;_-* &quot;-&quot;??_-;_-@_-"/>
    <numFmt numFmtId="161" formatCode="_-* #,##0.00\ _₽_-;\-* #,##0.00\ _₽_-;_-* &quot;-&quot;??\ _₽_-;_-@_-"/>
  </numFmts>
  <fonts count="15">
    <font>
      <sz val="11.000000"/>
      <color theme="1"/>
      <name val="Calibri"/>
      <scheme val="minor"/>
    </font>
    <font>
      <sz val="10.000000"/>
      <name val="Arial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sz val="12.000000"/>
      <color rgb="FF002060"/>
      <name val="Calibri"/>
      <scheme val="minor"/>
    </font>
    <font>
      <sz val="12.000000"/>
      <color theme="1"/>
      <name val="Times New Roman"/>
    </font>
    <font>
      <b/>
      <sz val="10.000000"/>
      <color theme="1"/>
      <name val="Calibri"/>
      <scheme val="minor"/>
    </font>
    <font>
      <sz val="11.000000"/>
      <color rgb="FF002060"/>
      <name val="Calibri"/>
      <scheme val="minor"/>
    </font>
    <font>
      <sz val="10.000000"/>
      <color rgb="FF002060"/>
      <name val="Calibri"/>
      <scheme val="minor"/>
    </font>
    <font>
      <sz val="12.000000"/>
      <color rgb="FF201F35"/>
      <name val="Times New Roman"/>
    </font>
    <font>
      <sz val="10.000000"/>
      <color rgb="FF201F35"/>
      <name val="Calibri"/>
    </font>
    <font>
      <b/>
      <sz val="10.000000"/>
      <color rgb="FF002060"/>
      <name val="Calibri"/>
      <scheme val="minor"/>
    </font>
    <font>
      <sz val="13.000000"/>
      <color theme="1"/>
      <name val="Times New Roman"/>
    </font>
    <font>
      <vertAlign val="superscript"/>
      <sz val="13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 tint="-0.049989318521683403"/>
        <bgColor theme="0" tint="-0.049989318521683403"/>
      </patternFill>
    </fill>
  </fills>
  <borders count="39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none"/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none"/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 style="none"/>
    </border>
    <border>
      <left style="medium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none"/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thin">
        <color rgb="FF002060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rgb="FF002060"/>
      </right>
      <top style="none"/>
      <bottom style="none"/>
      <diagonal style="none"/>
    </border>
    <border>
      <left style="thin">
        <color rgb="FF002060"/>
      </left>
      <right style="thin">
        <color rgb="FF002060"/>
      </right>
      <top style="none"/>
      <bottom style="none"/>
      <diagonal style="none"/>
    </border>
    <border>
      <left style="none"/>
      <right style="medium">
        <color rgb="FF002060"/>
      </right>
      <top style="none"/>
      <bottom style="none"/>
      <diagonal style="none"/>
    </border>
    <border>
      <left style="none"/>
      <right style="none"/>
      <top style="none"/>
      <bottom style="medium">
        <color rgb="FF002060"/>
      </bottom>
      <diagonal style="none"/>
    </border>
    <border>
      <left style="none"/>
      <right style="thin">
        <color rgb="FF002060"/>
      </right>
      <top style="none"/>
      <bottom style="medium">
        <color rgb="FF002060"/>
      </bottom>
      <diagonal style="none"/>
    </border>
    <border>
      <left style="medium">
        <color rgb="FF002060"/>
      </left>
      <right style="medium">
        <color rgb="FF002060"/>
      </right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thin">
        <color auto="1"/>
      </right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160" applyNumberFormat="1" applyFont="0" applyFill="0" applyBorder="0" applyProtection="0"/>
  </cellStyleXfs>
  <cellXfs count="67">
    <xf fontId="0" fillId="0" borderId="0" numFmtId="0" xfId="0"/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top"/>
    </xf>
    <xf fontId="3" fillId="0" borderId="0" numFmtId="0" xfId="0" applyFont="1" applyAlignment="1">
      <alignment horizontal="center" vertical="top" wrapText="1"/>
    </xf>
    <xf fontId="4" fillId="2" borderId="1" numFmtId="0" xfId="0" applyFont="1" applyFill="1" applyBorder="1" applyAlignment="1">
      <alignment horizontal="center" vertical="center" wrapText="1"/>
    </xf>
    <xf fontId="4" fillId="2" borderId="2" numFmtId="0" xfId="0" applyFont="1" applyFill="1" applyBorder="1" applyAlignment="1">
      <alignment horizontal="center" vertical="center" wrapText="1"/>
    </xf>
    <xf fontId="4" fillId="2" borderId="3" numFmtId="0" xfId="0" applyFont="1" applyFill="1" applyBorder="1" applyAlignment="1">
      <alignment horizontal="center" vertical="center" wrapText="1"/>
    </xf>
    <xf fontId="5" fillId="3" borderId="4" numFmtId="4" xfId="0" applyNumberFormat="1" applyFont="1" applyFill="1" applyBorder="1" applyAlignment="1">
      <alignment horizontal="center" vertical="center" wrapText="1"/>
    </xf>
    <xf fontId="5" fillId="3" borderId="5" numFmtId="0" xfId="0" applyFont="1" applyFill="1" applyBorder="1" applyAlignment="1">
      <alignment horizontal="center" vertical="center" wrapText="1"/>
    </xf>
    <xf fontId="4" fillId="2" borderId="6" numFmtId="0" xfId="0" applyFont="1" applyFill="1" applyBorder="1" applyAlignment="1">
      <alignment horizontal="center" vertical="center" wrapText="1"/>
    </xf>
    <xf fontId="6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left"/>
    </xf>
    <xf fontId="4" fillId="2" borderId="7" numFmtId="0" xfId="0" applyFont="1" applyFill="1" applyBorder="1" applyAlignment="1">
      <alignment horizontal="center" vertical="center" wrapText="1"/>
    </xf>
    <xf fontId="4" fillId="2" borderId="8" numFmtId="0" xfId="0" applyFont="1" applyFill="1" applyBorder="1" applyAlignment="1">
      <alignment horizontal="center" vertical="center" wrapText="1"/>
    </xf>
    <xf fontId="4" fillId="2" borderId="4" numFmtId="0" xfId="0" applyFont="1" applyFill="1" applyBorder="1" applyAlignment="1">
      <alignment horizontal="center" vertical="center" wrapText="1"/>
    </xf>
    <xf fontId="4" fillId="2" borderId="5" numFmtId="0" xfId="0" applyFont="1" applyFill="1" applyBorder="1" applyAlignment="1">
      <alignment horizontal="center" vertical="center" wrapText="1"/>
    </xf>
    <xf fontId="3" fillId="0" borderId="0" numFmtId="4" xfId="0" applyNumberFormat="1" applyFont="1" applyAlignment="1">
      <alignment horizontal="center" vertical="top" wrapText="1"/>
    </xf>
    <xf fontId="7" fillId="3" borderId="9" numFmtId="0" xfId="0" applyFont="1" applyFill="1" applyBorder="1" applyAlignment="1">
      <alignment horizontal="center" vertical="center" wrapText="1"/>
    </xf>
    <xf fontId="7" fillId="3" borderId="10" numFmtId="0" xfId="0" applyFont="1" applyFill="1" applyBorder="1" applyAlignment="1">
      <alignment horizontal="center" vertical="center" wrapText="1"/>
    </xf>
    <xf fontId="7" fillId="3" borderId="11" numFmtId="0" xfId="0" applyFont="1" applyFill="1" applyBorder="1" applyAlignment="1">
      <alignment horizontal="center" vertical="center" wrapText="1"/>
    </xf>
    <xf fontId="7" fillId="3" borderId="12" numFmtId="0" xfId="0" applyFont="1" applyFill="1" applyBorder="1" applyAlignment="1">
      <alignment horizontal="center" vertical="center" wrapText="1"/>
    </xf>
    <xf fontId="3" fillId="0" borderId="13" numFmtId="0" xfId="0" applyFont="1" applyBorder="1" applyAlignment="1">
      <alignment horizontal="center" vertical="center"/>
    </xf>
    <xf fontId="8" fillId="4" borderId="14" numFmtId="49" xfId="0" applyNumberFormat="1" applyFont="1" applyFill="1" applyBorder="1" applyAlignment="1" applyProtection="1">
      <alignment horizontal="left" vertical="center" wrapText="1"/>
      <protection locked="0"/>
    </xf>
    <xf fontId="9" fillId="4" borderId="15" numFmtId="4" xfId="0" applyNumberFormat="1" applyFont="1" applyFill="1" applyBorder="1" applyAlignment="1" applyProtection="1">
      <alignment horizontal="center" vertical="center" wrapText="1"/>
      <protection locked="0"/>
    </xf>
    <xf fontId="9" fillId="4" borderId="16" numFmtId="4" xfId="0" applyNumberFormat="1" applyFont="1" applyFill="1" applyBorder="1" applyAlignment="1" applyProtection="1">
      <alignment horizontal="center" vertical="center" wrapText="1"/>
      <protection locked="0"/>
    </xf>
    <xf fontId="9" fillId="4" borderId="15" numFmtId="160" xfId="2" applyNumberFormat="1" applyFont="1" applyFill="1" applyBorder="1" applyAlignment="1" applyProtection="1">
      <alignment horizontal="center" vertical="center" wrapText="1"/>
      <protection locked="0"/>
    </xf>
    <xf fontId="9" fillId="5" borderId="17" numFmtId="4" xfId="0" applyNumberFormat="1" applyFont="1" applyFill="1" applyBorder="1" applyAlignment="1" applyProtection="1">
      <alignment horizontal="center" vertical="center" wrapText="1"/>
    </xf>
    <xf fontId="7" fillId="3" borderId="18" numFmtId="0" xfId="0" applyFont="1" applyFill="1" applyBorder="1" applyAlignment="1">
      <alignment horizontal="center" vertical="center" wrapText="1"/>
    </xf>
    <xf fontId="7" fillId="3" borderId="19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3" fillId="0" borderId="20" numFmtId="0" xfId="0" applyFont="1" applyBorder="1" applyAlignment="1">
      <alignment horizontal="center" vertical="center"/>
    </xf>
    <xf fontId="10" fillId="0" borderId="21" numFmtId="49" xfId="0" applyNumberFormat="1" applyFont="1" applyBorder="1" applyAlignment="1" applyProtection="1">
      <alignment horizontal="left" shrinkToFit="1" vertical="center" wrapText="1"/>
    </xf>
    <xf fontId="10" fillId="0" borderId="22" numFmtId="49" xfId="0" applyNumberFormat="1" applyFont="1" applyBorder="1" applyAlignment="1" applyProtection="1">
      <alignment horizontal="center" shrinkToFit="1" vertical="center" wrapText="1"/>
    </xf>
    <xf fontId="9" fillId="4" borderId="23" numFmtId="4" xfId="0" applyNumberFormat="1" applyFont="1" applyFill="1" applyBorder="1" applyAlignment="1" applyProtection="1">
      <alignment horizontal="center" vertical="center" wrapText="1"/>
      <protection locked="0"/>
    </xf>
    <xf fontId="11" fillId="0" borderId="24" numFmtId="161" xfId="2" applyNumberFormat="1" applyFont="1" applyBorder="1" applyAlignment="1" applyProtection="1">
      <alignment horizontal="center" shrinkToFit="1" vertical="center" wrapText="1"/>
    </xf>
    <xf fontId="3" fillId="5" borderId="13" numFmtId="0" xfId="0" applyFont="1" applyFill="1" applyBorder="1" applyAlignment="1">
      <alignment horizontal="center" vertical="center"/>
    </xf>
    <xf fontId="3" fillId="6" borderId="23" numFmtId="49" xfId="0" applyNumberFormat="1" applyFont="1" applyFill="1" applyBorder="1" applyAlignment="1">
      <alignment vertical="center" wrapText="1"/>
    </xf>
    <xf fontId="9" fillId="4" borderId="16" numFmtId="49" xfId="0" applyNumberFormat="1" applyFont="1" applyFill="1" applyBorder="1" applyAlignment="1" applyProtection="1">
      <alignment horizontal="left" vertical="top" wrapText="1"/>
      <protection locked="0"/>
    </xf>
    <xf fontId="3" fillId="5" borderId="16" numFmtId="3" xfId="0" applyNumberFormat="1" applyFont="1" applyFill="1" applyBorder="1" applyAlignment="1">
      <alignment horizontal="center" vertical="center" wrapText="1"/>
    </xf>
    <xf fontId="3" fillId="5" borderId="16" numFmtId="4" xfId="0" applyNumberFormat="1" applyFont="1" applyFill="1" applyBorder="1" applyAlignment="1">
      <alignment horizontal="center" vertical="center" wrapText="1"/>
    </xf>
    <xf fontId="3" fillId="5" borderId="16" numFmtId="160" xfId="2" applyNumberFormat="1" applyFont="1" applyFill="1" applyBorder="1" applyAlignment="1">
      <alignment horizontal="center" vertical="center" wrapText="1"/>
    </xf>
    <xf fontId="3" fillId="5" borderId="17" numFmtId="4" xfId="0" applyNumberFormat="1" applyFont="1" applyFill="1" applyBorder="1" applyAlignment="1">
      <alignment horizontal="center" vertical="center" wrapText="1"/>
    </xf>
    <xf fontId="8" fillId="4" borderId="25" numFmtId="49" xfId="0" applyNumberFormat="1" applyFont="1" applyFill="1" applyBorder="1" applyAlignment="1" applyProtection="1">
      <alignment horizontal="left" vertical="center" wrapText="1"/>
      <protection locked="0"/>
    </xf>
    <xf fontId="9" fillId="4" borderId="26" numFmtId="4" xfId="0" applyNumberFormat="1" applyFont="1" applyFill="1" applyBorder="1" applyAlignment="1" applyProtection="1">
      <alignment horizontal="center" vertical="center" wrapText="1"/>
      <protection locked="0"/>
    </xf>
    <xf fontId="9" fillId="4" borderId="26" numFmtId="160" xfId="2" applyNumberFormat="1" applyFont="1" applyFill="1" applyBorder="1" applyAlignment="1" applyProtection="1">
      <alignment horizontal="center" vertical="center" wrapText="1"/>
      <protection locked="0"/>
    </xf>
    <xf fontId="0" fillId="0" borderId="27" numFmtId="0" xfId="0" applyBorder="1" applyAlignment="1">
      <alignment horizontal="center"/>
    </xf>
    <xf fontId="12" fillId="3" borderId="1" numFmtId="4" xfId="0" applyNumberFormat="1" applyFont="1" applyFill="1" applyBorder="1" applyAlignment="1">
      <alignment horizontal="right" vertical="center" wrapText="1"/>
    </xf>
    <xf fontId="12" fillId="3" borderId="28" numFmtId="4" xfId="0" applyNumberFormat="1" applyFont="1" applyFill="1" applyBorder="1" applyAlignment="1">
      <alignment horizontal="right" vertical="center" wrapText="1"/>
    </xf>
    <xf fontId="12" fillId="3" borderId="2" numFmtId="4" xfId="0" applyNumberFormat="1" applyFont="1" applyFill="1" applyBorder="1" applyAlignment="1">
      <alignment horizontal="right" vertical="center" wrapText="1"/>
    </xf>
    <xf fontId="12" fillId="3" borderId="29" numFmtId="4" xfId="0" applyNumberFormat="1" applyFont="1" applyFill="1" applyBorder="1" applyAlignment="1">
      <alignment horizontal="right" vertical="center" wrapText="1"/>
    </xf>
    <xf fontId="7" fillId="3" borderId="5" numFmtId="4" xfId="0" applyNumberFormat="1" applyFont="1" applyFill="1" applyBorder="1" applyAlignment="1">
      <alignment horizontal="center" vertical="center" wrapText="1"/>
    </xf>
    <xf fontId="3" fillId="0" borderId="30" numFmtId="0" xfId="0" applyFont="1" applyBorder="1" applyAlignment="1">
      <alignment horizontal="center" vertical="top" wrapText="1"/>
    </xf>
    <xf fontId="12" fillId="3" borderId="3" numFmtId="4" xfId="0" applyNumberFormat="1" applyFont="1" applyFill="1" applyBorder="1" applyAlignment="1">
      <alignment horizontal="right" vertical="center" wrapText="1"/>
    </xf>
    <xf fontId="9" fillId="3" borderId="31" numFmtId="4" xfId="0" applyNumberFormat="1" applyFont="1" applyFill="1" applyBorder="1" applyAlignment="1">
      <alignment horizontal="right" vertical="top" wrapText="1"/>
    </xf>
    <xf fontId="9" fillId="3" borderId="32" numFmtId="4" xfId="0" applyNumberFormat="1" applyFont="1" applyFill="1" applyBorder="1" applyAlignment="1">
      <alignment horizontal="right" vertical="top" wrapText="1"/>
    </xf>
    <xf fontId="9" fillId="3" borderId="33" numFmtId="4" xfId="0" applyNumberFormat="1" applyFont="1" applyFill="1" applyBorder="1" applyAlignment="1">
      <alignment horizontal="right" vertical="top" wrapText="1"/>
    </xf>
    <xf fontId="9" fillId="4" borderId="34" numFmtId="9" xfId="0" applyNumberFormat="1" applyFont="1" applyFill="1" applyBorder="1" applyAlignment="1">
      <alignment horizontal="center" vertical="top" wrapText="1"/>
    </xf>
    <xf fontId="3" fillId="3" borderId="19" numFmtId="4" xfId="0" applyNumberFormat="1" applyFont="1" applyFill="1" applyBorder="1" applyAlignment="1">
      <alignment horizontal="center" vertical="top" wrapText="1"/>
    </xf>
    <xf fontId="9" fillId="3" borderId="35" numFmtId="4" xfId="0" applyNumberFormat="1" applyFont="1" applyFill="1" applyBorder="1" applyAlignment="1">
      <alignment horizontal="right" vertical="top" wrapText="1"/>
    </xf>
    <xf fontId="9" fillId="3" borderId="36" numFmtId="4" xfId="0" applyNumberFormat="1" applyFont="1" applyFill="1" applyBorder="1" applyAlignment="1">
      <alignment horizontal="right" vertical="top" wrapText="1"/>
    </xf>
    <xf fontId="9" fillId="3" borderId="37" numFmtId="4" xfId="0" applyNumberFormat="1" applyFont="1" applyFill="1" applyBorder="1" applyAlignment="1">
      <alignment horizontal="right" vertical="top" wrapText="1"/>
    </xf>
    <xf fontId="3" fillId="3" borderId="38" numFmtId="4" xfId="0" applyNumberFormat="1" applyFont="1" applyFill="1" applyBorder="1" applyAlignment="1">
      <alignment horizontal="center" vertical="top" wrapText="1"/>
    </xf>
    <xf fontId="0" fillId="0" borderId="0" numFmtId="161" xfId="0" applyNumberFormat="1"/>
    <xf fontId="0" fillId="0" borderId="0" numFmtId="160" xfId="2" applyNumberFormat="1"/>
    <xf fontId="13" fillId="0" borderId="0" numFmtId="0" xfId="0" applyFont="1" applyAlignment="1">
      <alignment horizontal="center" vertical="top" wrapText="1"/>
    </xf>
    <xf fontId="13" fillId="0" borderId="0" numFmtId="0" xfId="0" applyFont="1" applyAlignment="1">
      <alignment horizontal="center" vertical="top"/>
    </xf>
    <xf fontId="14" fillId="0" borderId="0" numFmtId="0" xfId="0" applyFont="1" applyAlignment="1">
      <alignment horizontal="center" vertical="center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88" zoomScale="100" workbookViewId="0">
      <selection activeCell="E92" activeCellId="0" sqref="E92"/>
    </sheetView>
  </sheetViews>
  <sheetFormatPr defaultRowHeight="14.25"/>
  <cols>
    <col customWidth="1" min="1" max="1" width="4.5703125"/>
    <col customWidth="1" min="2" max="2" width="9.140625"/>
    <col customWidth="1" min="3" max="3" width="27.5703125"/>
    <col customWidth="1" min="4" max="4" width="7.140625"/>
    <col customWidth="1" min="5" max="5" width="17.140625"/>
    <col bestFit="1" customWidth="1" min="6" max="6" width="14.28515625"/>
    <col customWidth="1" min="7" max="7" width="22.85546875"/>
    <col customWidth="1" min="8" max="8" width="17.140625"/>
    <col customWidth="1" min="9" max="9" width="9.140625"/>
    <col customWidth="1" min="10" max="10" width="24.42578125"/>
    <col customWidth="1" min="11" max="11" width="21.28515625"/>
    <col customWidth="1" min="12" max="12" width="35.140625"/>
    <col customWidth="1" min="13" max="13" width="7.28515625"/>
    <col customWidth="1" min="14" max="14" width="15"/>
    <col customWidth="1" min="15" max="15" width="13.85546875"/>
    <col bestFit="1" customWidth="1" min="16" max="16" width="9.7109375"/>
    <col customWidth="1" min="17" max="17" width="22.7109375"/>
    <col customWidth="1" min="18" max="27" width="9.140625"/>
  </cols>
  <sheetData>
    <row r="1" ht="14.2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  <c r="T1" s="2"/>
      <c r="U1" s="2"/>
      <c r="V1" s="2"/>
      <c r="W1" s="2"/>
      <c r="X1" s="2"/>
      <c r="Y1" s="2"/>
      <c r="Z1" s="2"/>
      <c r="AA1" s="2"/>
    </row>
    <row r="2" ht="15.7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14.25">
      <c r="B3" s="4" t="s">
        <v>1</v>
      </c>
      <c r="C3" s="5"/>
      <c r="D3" s="5"/>
      <c r="E3" s="6"/>
      <c r="F3" s="7">
        <f>G97</f>
        <v>9296051</v>
      </c>
      <c r="G3" s="8" t="s">
        <v>2</v>
      </c>
      <c r="H3" s="3"/>
      <c r="I3" s="4" t="s">
        <v>3</v>
      </c>
      <c r="J3" s="5"/>
      <c r="K3" s="5"/>
      <c r="L3" s="5"/>
      <c r="M3" s="5"/>
      <c r="N3" s="5"/>
      <c r="O3" s="5"/>
      <c r="P3" s="5"/>
      <c r="Q3" s="9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>
      <c r="B4" s="3"/>
      <c r="C4" s="3"/>
      <c r="D4" s="3"/>
      <c r="E4" s="3"/>
      <c r="F4" s="3"/>
      <c r="G4" s="3"/>
      <c r="H4" s="3"/>
      <c r="I4" s="10" t="s">
        <v>4</v>
      </c>
      <c r="J4" s="10"/>
      <c r="K4" s="10"/>
      <c r="L4" s="1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ht="14.25">
      <c r="B5" s="3"/>
      <c r="C5" s="3"/>
      <c r="D5" s="3"/>
      <c r="E5" s="3"/>
      <c r="F5" s="3"/>
      <c r="G5" s="3"/>
      <c r="H5" s="3"/>
      <c r="I5" s="11" t="s">
        <v>5</v>
      </c>
      <c r="J5" s="11"/>
      <c r="K5" s="11"/>
      <c r="L5" s="1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ht="14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14.25">
      <c r="B7" s="12" t="s">
        <v>6</v>
      </c>
      <c r="C7" s="6"/>
      <c r="D7" s="13"/>
      <c r="E7" s="13"/>
      <c r="F7" s="14"/>
      <c r="G7" s="15"/>
      <c r="H7" s="16"/>
      <c r="I7" s="4" t="s">
        <v>7</v>
      </c>
      <c r="J7" s="5"/>
      <c r="K7" s="5"/>
      <c r="L7" s="5"/>
      <c r="M7" s="5"/>
      <c r="N7" s="5"/>
      <c r="O7" s="5"/>
      <c r="P7" s="5"/>
      <c r="Q7" s="9"/>
      <c r="R7" s="3"/>
      <c r="S7" s="3"/>
      <c r="T7" s="3"/>
      <c r="U7" s="3"/>
      <c r="V7" s="3"/>
      <c r="W7" s="3"/>
      <c r="X7" s="3"/>
      <c r="Y7" s="3"/>
      <c r="Z7" s="3"/>
      <c r="AA7" s="3"/>
    </row>
    <row r="8" ht="14.25">
      <c r="B8" s="17" t="s">
        <v>8</v>
      </c>
      <c r="C8" s="18" t="s">
        <v>9</v>
      </c>
      <c r="D8" s="18" t="s">
        <v>10</v>
      </c>
      <c r="E8" s="19" t="s">
        <v>11</v>
      </c>
      <c r="F8" s="19" t="s">
        <v>12</v>
      </c>
      <c r="G8" s="20" t="s">
        <v>13</v>
      </c>
      <c r="H8" s="3"/>
      <c r="I8" s="17" t="s">
        <v>8</v>
      </c>
      <c r="J8" s="18" t="s">
        <v>14</v>
      </c>
      <c r="K8" s="19" t="s">
        <v>15</v>
      </c>
      <c r="L8" s="18" t="s">
        <v>16</v>
      </c>
      <c r="M8" s="18" t="s">
        <v>10</v>
      </c>
      <c r="N8" s="19" t="s">
        <v>11</v>
      </c>
      <c r="O8" s="19" t="s">
        <v>17</v>
      </c>
      <c r="P8" s="19" t="s">
        <v>12</v>
      </c>
      <c r="Q8" s="20" t="s">
        <v>18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ht="14.25">
      <c r="B9" s="21"/>
      <c r="C9" s="22" t="s">
        <v>19</v>
      </c>
      <c r="D9" s="23"/>
      <c r="E9" s="24"/>
      <c r="F9" s="25"/>
      <c r="G9" s="26"/>
      <c r="H9" s="3"/>
      <c r="I9" s="27"/>
      <c r="J9" s="18"/>
      <c r="K9" s="19"/>
      <c r="L9" s="18"/>
      <c r="M9" s="18"/>
      <c r="N9" s="19"/>
      <c r="O9" s="19"/>
      <c r="P9" s="19"/>
      <c r="Q9" s="28"/>
      <c r="R9" s="3"/>
      <c r="S9" s="3"/>
      <c r="T9" s="3"/>
      <c r="U9" s="3"/>
      <c r="V9" s="3"/>
      <c r="W9" s="3"/>
      <c r="X9" s="3"/>
      <c r="Y9" s="3"/>
      <c r="Z9" s="3"/>
      <c r="AA9" s="3"/>
    </row>
    <row r="10">
      <c r="A10" s="29"/>
      <c r="B10" s="30">
        <v>1</v>
      </c>
      <c r="C10" s="31" t="s">
        <v>20</v>
      </c>
      <c r="D10" s="32" t="s">
        <v>21</v>
      </c>
      <c r="E10" s="33">
        <v>14833</v>
      </c>
      <c r="F10" s="34">
        <v>4</v>
      </c>
      <c r="G10" s="26">
        <f t="shared" ref="G10:G73" si="0">E10*F10</f>
        <v>59332</v>
      </c>
      <c r="H10" s="16"/>
      <c r="I10" s="35">
        <f t="shared" ref="I10:I73" si="1">B10</f>
        <v>1</v>
      </c>
      <c r="J10" s="36" t="str">
        <f t="shared" ref="J10:J73" si="2">C10</f>
        <v xml:space="preserve">Обогреватель электрический ОВЭ-4 или эквивалент</v>
      </c>
      <c r="K10" s="37"/>
      <c r="L10" s="37"/>
      <c r="M10" s="38" t="str">
        <f t="shared" ref="M10:M73" si="3">D10</f>
        <v>шт</v>
      </c>
      <c r="N10" s="39">
        <f t="shared" ref="N10:N73" si="4">E10</f>
        <v>14833</v>
      </c>
      <c r="O10" s="24"/>
      <c r="P10" s="40">
        <f t="shared" ref="P10:P73" si="5">F10</f>
        <v>4</v>
      </c>
      <c r="Q10" s="41">
        <f t="shared" ref="Q10:Q73" si="6">O10*P10</f>
        <v>0</v>
      </c>
      <c r="R10" s="3"/>
      <c r="S10" s="3"/>
      <c r="T10" s="3"/>
      <c r="U10" s="3"/>
      <c r="V10" s="3"/>
      <c r="W10" s="3"/>
      <c r="X10" s="3"/>
      <c r="Y10" s="3"/>
      <c r="Z10" s="3"/>
      <c r="AA10" s="3"/>
    </row>
    <row r="11">
      <c r="A11" s="29"/>
      <c r="B11" s="30">
        <v>2</v>
      </c>
      <c r="C11" s="31" t="s">
        <v>22</v>
      </c>
      <c r="D11" s="32" t="s">
        <v>21</v>
      </c>
      <c r="E11" s="33">
        <v>60000</v>
      </c>
      <c r="F11" s="34">
        <v>1</v>
      </c>
      <c r="G11" s="26">
        <f t="shared" si="0"/>
        <v>60000</v>
      </c>
      <c r="H11" s="16"/>
      <c r="I11" s="35">
        <f t="shared" si="1"/>
        <v>2</v>
      </c>
      <c r="J11" s="36" t="str">
        <f t="shared" si="2"/>
        <v xml:space="preserve">Вентилятор центробежный ВЦ-14-46-4 или эквивалент </v>
      </c>
      <c r="K11" s="37"/>
      <c r="L11" s="37"/>
      <c r="M11" s="38" t="str">
        <f t="shared" si="3"/>
        <v>шт</v>
      </c>
      <c r="N11" s="39">
        <f t="shared" si="4"/>
        <v>60000</v>
      </c>
      <c r="O11" s="24"/>
      <c r="P11" s="40">
        <f t="shared" si="5"/>
        <v>1</v>
      </c>
      <c r="Q11" s="41">
        <f t="shared" si="6"/>
        <v>0</v>
      </c>
      <c r="R11" s="3"/>
      <c r="S11" s="3"/>
      <c r="T11" s="3"/>
      <c r="U11" s="3"/>
      <c r="V11" s="3"/>
      <c r="W11" s="3"/>
      <c r="X11" s="3"/>
      <c r="Y11" s="3"/>
      <c r="Z11" s="3"/>
      <c r="AA11" s="3"/>
    </row>
    <row r="12">
      <c r="A12" s="29"/>
      <c r="B12" s="30">
        <v>3</v>
      </c>
      <c r="C12" s="31" t="s">
        <v>23</v>
      </c>
      <c r="D12" s="32" t="s">
        <v>21</v>
      </c>
      <c r="E12" s="33">
        <v>126000</v>
      </c>
      <c r="F12" s="34">
        <v>1</v>
      </c>
      <c r="G12" s="26">
        <f t="shared" si="0"/>
        <v>126000</v>
      </c>
      <c r="H12" s="16"/>
      <c r="I12" s="35">
        <f t="shared" si="1"/>
        <v>3</v>
      </c>
      <c r="J12" s="36" t="str">
        <f t="shared" si="2"/>
        <v xml:space="preserve">Аэратор ПАМ-24 или эквивалент</v>
      </c>
      <c r="K12" s="37"/>
      <c r="L12" s="37"/>
      <c r="M12" s="38" t="str">
        <f t="shared" si="3"/>
        <v>шт</v>
      </c>
      <c r="N12" s="39">
        <f t="shared" si="4"/>
        <v>126000</v>
      </c>
      <c r="O12" s="24"/>
      <c r="P12" s="40">
        <f t="shared" si="5"/>
        <v>1</v>
      </c>
      <c r="Q12" s="41">
        <f t="shared" si="6"/>
        <v>0</v>
      </c>
      <c r="R12" s="3"/>
      <c r="S12" s="3"/>
      <c r="T12" s="3"/>
      <c r="U12" s="3"/>
      <c r="V12" s="3"/>
      <c r="W12" s="3"/>
      <c r="X12" s="3"/>
      <c r="Y12" s="3"/>
      <c r="Z12" s="3"/>
      <c r="AA12" s="3"/>
    </row>
    <row r="13">
      <c r="A13" s="29"/>
      <c r="B13" s="30">
        <v>4</v>
      </c>
      <c r="C13" s="31" t="s">
        <v>24</v>
      </c>
      <c r="D13" s="32" t="s">
        <v>21</v>
      </c>
      <c r="E13" s="33">
        <v>1450</v>
      </c>
      <c r="F13" s="34">
        <v>3</v>
      </c>
      <c r="G13" s="26">
        <f t="shared" si="0"/>
        <v>4350</v>
      </c>
      <c r="H13" s="16"/>
      <c r="I13" s="35">
        <f t="shared" si="1"/>
        <v>4</v>
      </c>
      <c r="J13" s="36" t="str">
        <f t="shared" si="2"/>
        <v xml:space="preserve">Фильтр кассетный ПФВКас-III-63-48-G4 или эквивалент</v>
      </c>
      <c r="K13" s="37"/>
      <c r="L13" s="37"/>
      <c r="M13" s="38" t="str">
        <f t="shared" si="3"/>
        <v>шт</v>
      </c>
      <c r="N13" s="39">
        <f t="shared" si="4"/>
        <v>1450</v>
      </c>
      <c r="O13" s="24"/>
      <c r="P13" s="40">
        <f t="shared" si="5"/>
        <v>3</v>
      </c>
      <c r="Q13" s="41">
        <f t="shared" si="6"/>
        <v>0</v>
      </c>
      <c r="R13" s="3"/>
      <c r="S13" s="3"/>
      <c r="T13" s="3"/>
      <c r="U13" s="3"/>
      <c r="V13" s="3"/>
      <c r="W13" s="3"/>
      <c r="X13" s="3"/>
      <c r="Y13" s="3"/>
      <c r="Z13" s="3"/>
      <c r="AA13" s="3"/>
    </row>
    <row r="14">
      <c r="A14" s="29"/>
      <c r="B14" s="30">
        <v>5</v>
      </c>
      <c r="C14" s="31" t="s">
        <v>25</v>
      </c>
      <c r="D14" s="32" t="s">
        <v>21</v>
      </c>
      <c r="E14" s="33">
        <v>1500</v>
      </c>
      <c r="F14" s="34">
        <v>6</v>
      </c>
      <c r="G14" s="26">
        <f t="shared" si="0"/>
        <v>9000</v>
      </c>
      <c r="H14" s="16"/>
      <c r="I14" s="35">
        <f t="shared" si="1"/>
        <v>5</v>
      </c>
      <c r="J14" s="36" t="str">
        <f t="shared" si="2"/>
        <v xml:space="preserve">Фильтр кассетный ПФВКас-III-66-48-G4 или эквивалент </v>
      </c>
      <c r="K14" s="37"/>
      <c r="L14" s="37"/>
      <c r="M14" s="38" t="str">
        <f t="shared" si="3"/>
        <v>шт</v>
      </c>
      <c r="N14" s="39">
        <f t="shared" si="4"/>
        <v>1500</v>
      </c>
      <c r="O14" s="24"/>
      <c r="P14" s="40">
        <f t="shared" si="5"/>
        <v>6</v>
      </c>
      <c r="Q14" s="41">
        <f t="shared" si="6"/>
        <v>0</v>
      </c>
      <c r="R14" s="3"/>
      <c r="S14" s="3"/>
      <c r="T14" s="3"/>
      <c r="U14" s="3"/>
      <c r="V14" s="3"/>
      <c r="W14" s="3"/>
      <c r="X14" s="3"/>
      <c r="Y14" s="3"/>
      <c r="Z14" s="3"/>
      <c r="AA14" s="3"/>
    </row>
    <row r="15">
      <c r="A15" s="29"/>
      <c r="B15" s="30">
        <v>6</v>
      </c>
      <c r="C15" s="31" t="s">
        <v>26</v>
      </c>
      <c r="D15" s="32" t="s">
        <v>21</v>
      </c>
      <c r="E15" s="33">
        <v>283333</v>
      </c>
      <c r="F15" s="34">
        <v>1</v>
      </c>
      <c r="G15" s="26">
        <f t="shared" si="0"/>
        <v>283333</v>
      </c>
      <c r="H15" s="16"/>
      <c r="I15" s="35">
        <f t="shared" si="1"/>
        <v>6</v>
      </c>
      <c r="J15" s="36" t="str">
        <f t="shared" si="2"/>
        <v xml:space="preserve">Вентилятор центробежный ВЦ-4-70-2,5 или эквивалент</v>
      </c>
      <c r="K15" s="37"/>
      <c r="L15" s="37"/>
      <c r="M15" s="38" t="str">
        <f t="shared" si="3"/>
        <v>шт</v>
      </c>
      <c r="N15" s="39">
        <f t="shared" si="4"/>
        <v>283333</v>
      </c>
      <c r="O15" s="24"/>
      <c r="P15" s="40">
        <f t="shared" si="5"/>
        <v>1</v>
      </c>
      <c r="Q15" s="41">
        <f t="shared" si="6"/>
        <v>0</v>
      </c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25.5">
      <c r="A16" s="29"/>
      <c r="B16" s="30">
        <v>7</v>
      </c>
      <c r="C16" s="31" t="s">
        <v>27</v>
      </c>
      <c r="D16" s="32" t="s">
        <v>21</v>
      </c>
      <c r="E16" s="33">
        <v>43800</v>
      </c>
      <c r="F16" s="34">
        <v>2</v>
      </c>
      <c r="G16" s="26">
        <f t="shared" si="0"/>
        <v>87600</v>
      </c>
      <c r="H16" s="16"/>
      <c r="I16" s="35">
        <f t="shared" si="1"/>
        <v>7</v>
      </c>
      <c r="J16" s="36" t="str">
        <f t="shared" si="2"/>
        <v xml:space="preserve">Тепловая завеса КЭВ-24П402Е или эквивалент</v>
      </c>
      <c r="K16" s="37"/>
      <c r="L16" s="37"/>
      <c r="M16" s="38" t="str">
        <f t="shared" si="3"/>
        <v>шт</v>
      </c>
      <c r="N16" s="39">
        <f t="shared" si="4"/>
        <v>43800</v>
      </c>
      <c r="O16" s="24"/>
      <c r="P16" s="40">
        <f t="shared" si="5"/>
        <v>2</v>
      </c>
      <c r="Q16" s="41">
        <f t="shared" si="6"/>
        <v>0</v>
      </c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ht="25.5">
      <c r="A17" s="29"/>
      <c r="B17" s="30">
        <v>8</v>
      </c>
      <c r="C17" s="31" t="s">
        <v>28</v>
      </c>
      <c r="D17" s="32" t="s">
        <v>21</v>
      </c>
      <c r="E17" s="33">
        <v>43800</v>
      </c>
      <c r="F17" s="34">
        <v>1</v>
      </c>
      <c r="G17" s="26">
        <f t="shared" si="0"/>
        <v>43800</v>
      </c>
      <c r="H17" s="16"/>
      <c r="I17" s="35">
        <f t="shared" si="1"/>
        <v>8</v>
      </c>
      <c r="J17" s="36" t="str">
        <f t="shared" si="2"/>
        <v xml:space="preserve">Тепловая завеса  КЭВ-6П2211Е или эквивалент</v>
      </c>
      <c r="K17" s="37"/>
      <c r="L17" s="37"/>
      <c r="M17" s="38" t="str">
        <f t="shared" si="3"/>
        <v>шт</v>
      </c>
      <c r="N17" s="39">
        <f t="shared" si="4"/>
        <v>43800</v>
      </c>
      <c r="O17" s="24"/>
      <c r="P17" s="40">
        <f t="shared" si="5"/>
        <v>1</v>
      </c>
      <c r="Q17" s="41">
        <f t="shared" si="6"/>
        <v>0</v>
      </c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ht="25.5">
      <c r="A18" s="29"/>
      <c r="B18" s="30">
        <v>9</v>
      </c>
      <c r="C18" s="31" t="s">
        <v>29</v>
      </c>
      <c r="D18" s="32" t="s">
        <v>21</v>
      </c>
      <c r="E18" s="33">
        <v>12540</v>
      </c>
      <c r="F18" s="34">
        <v>1</v>
      </c>
      <c r="G18" s="26">
        <f t="shared" si="0"/>
        <v>12540</v>
      </c>
      <c r="H18" s="16"/>
      <c r="I18" s="35">
        <f t="shared" si="1"/>
        <v>9</v>
      </c>
      <c r="J18" s="36" t="str">
        <f t="shared" si="2"/>
        <v xml:space="preserve">Тепловая завеса электрическая стацонарная Ballu BHC-L06-S03  или эквивалент</v>
      </c>
      <c r="K18" s="37"/>
      <c r="L18" s="37"/>
      <c r="M18" s="38" t="str">
        <f t="shared" si="3"/>
        <v>шт</v>
      </c>
      <c r="N18" s="39">
        <f t="shared" si="4"/>
        <v>12540</v>
      </c>
      <c r="O18" s="24"/>
      <c r="P18" s="40">
        <f t="shared" si="5"/>
        <v>1</v>
      </c>
      <c r="Q18" s="41">
        <f t="shared" si="6"/>
        <v>0</v>
      </c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ht="25.5">
      <c r="A19" s="29"/>
      <c r="B19" s="30">
        <v>10</v>
      </c>
      <c r="C19" s="31" t="s">
        <v>30</v>
      </c>
      <c r="D19" s="32" t="s">
        <v>21</v>
      </c>
      <c r="E19" s="33">
        <v>2500</v>
      </c>
      <c r="F19" s="34">
        <v>1</v>
      </c>
      <c r="G19" s="26">
        <f t="shared" si="0"/>
        <v>2500</v>
      </c>
      <c r="H19" s="16"/>
      <c r="I19" s="35">
        <f t="shared" si="1"/>
        <v>10</v>
      </c>
      <c r="J19" s="36" t="str">
        <f t="shared" si="2"/>
        <v xml:space="preserve">Трубчатый электронагреватель (ТЭН)</v>
      </c>
      <c r="K19" s="37"/>
      <c r="L19" s="37"/>
      <c r="M19" s="38" t="str">
        <f t="shared" si="3"/>
        <v>шт</v>
      </c>
      <c r="N19" s="39">
        <f t="shared" si="4"/>
        <v>2500</v>
      </c>
      <c r="O19" s="24"/>
      <c r="P19" s="40">
        <f t="shared" si="5"/>
        <v>1</v>
      </c>
      <c r="Q19" s="41">
        <f t="shared" si="6"/>
        <v>0</v>
      </c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ht="25.5">
      <c r="A20" s="29"/>
      <c r="B20" s="30">
        <v>11</v>
      </c>
      <c r="C20" s="31" t="s">
        <v>30</v>
      </c>
      <c r="D20" s="32" t="s">
        <v>21</v>
      </c>
      <c r="E20" s="33">
        <v>2500</v>
      </c>
      <c r="F20" s="34">
        <v>1</v>
      </c>
      <c r="G20" s="26">
        <f t="shared" si="0"/>
        <v>2500</v>
      </c>
      <c r="H20" s="16"/>
      <c r="I20" s="35">
        <f t="shared" si="1"/>
        <v>11</v>
      </c>
      <c r="J20" s="36" t="str">
        <f t="shared" si="2"/>
        <v xml:space="preserve">Трубчатый электронагреватель (ТЭН)</v>
      </c>
      <c r="K20" s="37"/>
      <c r="L20" s="37"/>
      <c r="M20" s="38" t="str">
        <f t="shared" si="3"/>
        <v>шт</v>
      </c>
      <c r="N20" s="39">
        <f t="shared" si="4"/>
        <v>2500</v>
      </c>
      <c r="O20" s="24"/>
      <c r="P20" s="40">
        <f t="shared" si="5"/>
        <v>1</v>
      </c>
      <c r="Q20" s="41">
        <f t="shared" si="6"/>
        <v>0</v>
      </c>
      <c r="R20" s="3"/>
      <c r="S20" s="3"/>
      <c r="T20" s="3"/>
      <c r="U20" s="3"/>
      <c r="V20" s="3"/>
      <c r="W20" s="3"/>
      <c r="X20" s="3"/>
      <c r="Y20" s="3"/>
      <c r="Z20" s="3"/>
      <c r="AA20" s="3"/>
    </row>
    <row r="21">
      <c r="A21" s="29"/>
      <c r="B21" s="30">
        <v>12</v>
      </c>
      <c r="C21" s="31" t="s">
        <v>31</v>
      </c>
      <c r="D21" s="32" t="s">
        <v>21</v>
      </c>
      <c r="E21" s="33">
        <v>4420</v>
      </c>
      <c r="F21" s="34">
        <v>2</v>
      </c>
      <c r="G21" s="26">
        <f t="shared" si="0"/>
        <v>8840</v>
      </c>
      <c r="H21" s="16"/>
      <c r="I21" s="35">
        <f t="shared" si="1"/>
        <v>12</v>
      </c>
      <c r="J21" s="36" t="str">
        <f t="shared" si="2"/>
        <v xml:space="preserve">Воздуховод  </v>
      </c>
      <c r="K21" s="37"/>
      <c r="L21" s="37"/>
      <c r="M21" s="38" t="str">
        <f t="shared" si="3"/>
        <v>шт</v>
      </c>
      <c r="N21" s="39">
        <f t="shared" si="4"/>
        <v>4420</v>
      </c>
      <c r="O21" s="24"/>
      <c r="P21" s="40">
        <f t="shared" si="5"/>
        <v>2</v>
      </c>
      <c r="Q21" s="41">
        <f t="shared" si="6"/>
        <v>0</v>
      </c>
      <c r="R21" s="3"/>
      <c r="S21" s="3"/>
      <c r="T21" s="3"/>
      <c r="U21" s="3"/>
      <c r="V21" s="3"/>
      <c r="W21" s="3"/>
      <c r="X21" s="3"/>
      <c r="Y21" s="3"/>
      <c r="Z21" s="3"/>
      <c r="AA21" s="3"/>
    </row>
    <row r="22">
      <c r="A22" s="29"/>
      <c r="B22" s="30">
        <v>13</v>
      </c>
      <c r="C22" s="31" t="s">
        <v>31</v>
      </c>
      <c r="D22" s="32" t="s">
        <v>21</v>
      </c>
      <c r="E22" s="33">
        <v>8833</v>
      </c>
      <c r="F22" s="34">
        <v>2</v>
      </c>
      <c r="G22" s="26">
        <f t="shared" si="0"/>
        <v>17666</v>
      </c>
      <c r="H22" s="16"/>
      <c r="I22" s="35">
        <f t="shared" si="1"/>
        <v>13</v>
      </c>
      <c r="J22" s="36" t="str">
        <f t="shared" si="2"/>
        <v xml:space="preserve">Воздуховод  </v>
      </c>
      <c r="K22" s="37"/>
      <c r="L22" s="37"/>
      <c r="M22" s="38" t="str">
        <f t="shared" si="3"/>
        <v>шт</v>
      </c>
      <c r="N22" s="39">
        <f t="shared" si="4"/>
        <v>8833</v>
      </c>
      <c r="O22" s="24"/>
      <c r="P22" s="40">
        <f t="shared" si="5"/>
        <v>2</v>
      </c>
      <c r="Q22" s="41">
        <f t="shared" si="6"/>
        <v>0</v>
      </c>
      <c r="R22" s="3"/>
      <c r="S22" s="3"/>
      <c r="T22" s="3"/>
      <c r="U22" s="3"/>
      <c r="V22" s="3"/>
      <c r="W22" s="3"/>
      <c r="X22" s="3"/>
      <c r="Y22" s="3"/>
      <c r="Z22" s="3"/>
      <c r="AA22" s="3"/>
    </row>
    <row r="23">
      <c r="A23" s="29"/>
      <c r="B23" s="30">
        <v>14</v>
      </c>
      <c r="C23" s="31" t="s">
        <v>31</v>
      </c>
      <c r="D23" s="32" t="s">
        <v>21</v>
      </c>
      <c r="E23" s="33">
        <v>13333</v>
      </c>
      <c r="F23" s="34">
        <v>2</v>
      </c>
      <c r="G23" s="26">
        <f t="shared" si="0"/>
        <v>26666</v>
      </c>
      <c r="H23" s="16"/>
      <c r="I23" s="35">
        <f t="shared" si="1"/>
        <v>14</v>
      </c>
      <c r="J23" s="36" t="str">
        <f t="shared" si="2"/>
        <v xml:space="preserve">Воздуховод  </v>
      </c>
      <c r="K23" s="37"/>
      <c r="L23" s="37"/>
      <c r="M23" s="38" t="str">
        <f t="shared" si="3"/>
        <v>шт</v>
      </c>
      <c r="N23" s="39">
        <f t="shared" si="4"/>
        <v>13333</v>
      </c>
      <c r="O23" s="24"/>
      <c r="P23" s="40">
        <f t="shared" si="5"/>
        <v>2</v>
      </c>
      <c r="Q23" s="41">
        <f t="shared" si="6"/>
        <v>0</v>
      </c>
      <c r="R23" s="3"/>
      <c r="S23" s="3"/>
      <c r="T23" s="3"/>
      <c r="U23" s="3"/>
      <c r="V23" s="3"/>
      <c r="W23" s="3"/>
      <c r="X23" s="3"/>
      <c r="Y23" s="3"/>
      <c r="Z23" s="3"/>
      <c r="AA23" s="3"/>
    </row>
    <row r="24">
      <c r="A24" s="29"/>
      <c r="B24" s="30">
        <v>15</v>
      </c>
      <c r="C24" s="31" t="s">
        <v>31</v>
      </c>
      <c r="D24" s="32" t="s">
        <v>21</v>
      </c>
      <c r="E24" s="33">
        <v>20000</v>
      </c>
      <c r="F24" s="34">
        <v>2</v>
      </c>
      <c r="G24" s="26">
        <f t="shared" si="0"/>
        <v>40000</v>
      </c>
      <c r="H24" s="16"/>
      <c r="I24" s="35">
        <f t="shared" si="1"/>
        <v>15</v>
      </c>
      <c r="J24" s="36" t="str">
        <f t="shared" si="2"/>
        <v xml:space="preserve">Воздуховод  </v>
      </c>
      <c r="K24" s="37"/>
      <c r="L24" s="37"/>
      <c r="M24" s="38" t="str">
        <f t="shared" si="3"/>
        <v>шт</v>
      </c>
      <c r="N24" s="39">
        <f t="shared" si="4"/>
        <v>20000</v>
      </c>
      <c r="O24" s="24"/>
      <c r="P24" s="40">
        <f t="shared" si="5"/>
        <v>2</v>
      </c>
      <c r="Q24" s="41">
        <f t="shared" si="6"/>
        <v>0</v>
      </c>
      <c r="R24" s="3"/>
      <c r="S24" s="3"/>
      <c r="T24" s="3"/>
      <c r="U24" s="3"/>
      <c r="V24" s="3"/>
      <c r="W24" s="3"/>
      <c r="X24" s="3"/>
      <c r="Y24" s="3"/>
      <c r="Z24" s="3"/>
      <c r="AA24" s="3"/>
    </row>
    <row r="25">
      <c r="A25" s="29"/>
      <c r="B25" s="30">
        <v>16</v>
      </c>
      <c r="C25" s="31" t="s">
        <v>32</v>
      </c>
      <c r="D25" s="32" t="s">
        <v>21</v>
      </c>
      <c r="E25" s="33">
        <v>7033</v>
      </c>
      <c r="F25" s="34">
        <v>6</v>
      </c>
      <c r="G25" s="26">
        <f t="shared" si="0"/>
        <v>42198</v>
      </c>
      <c r="H25" s="16"/>
      <c r="I25" s="35">
        <f t="shared" si="1"/>
        <v>16</v>
      </c>
      <c r="J25" s="36" t="str">
        <f t="shared" si="2"/>
        <v xml:space="preserve">отвод 90 ф200</v>
      </c>
      <c r="K25" s="37"/>
      <c r="L25" s="37"/>
      <c r="M25" s="38" t="str">
        <f t="shared" si="3"/>
        <v>шт</v>
      </c>
      <c r="N25" s="39">
        <f t="shared" si="4"/>
        <v>7033</v>
      </c>
      <c r="O25" s="24"/>
      <c r="P25" s="40">
        <f t="shared" si="5"/>
        <v>6</v>
      </c>
      <c r="Q25" s="41">
        <f t="shared" si="6"/>
        <v>0</v>
      </c>
      <c r="R25" s="3"/>
      <c r="S25" s="3"/>
      <c r="T25" s="3"/>
      <c r="U25" s="3"/>
      <c r="V25" s="3"/>
      <c r="W25" s="3"/>
      <c r="X25" s="3"/>
      <c r="Y25" s="3"/>
      <c r="Z25" s="3"/>
      <c r="AA25" s="3"/>
    </row>
    <row r="26">
      <c r="A26" s="29"/>
      <c r="B26" s="30">
        <v>17</v>
      </c>
      <c r="C26" s="31" t="s">
        <v>33</v>
      </c>
      <c r="D26" s="32" t="s">
        <v>21</v>
      </c>
      <c r="E26" s="33">
        <v>1500</v>
      </c>
      <c r="F26" s="34">
        <v>12</v>
      </c>
      <c r="G26" s="26">
        <f t="shared" si="0"/>
        <v>18000</v>
      </c>
      <c r="H26" s="16"/>
      <c r="I26" s="35">
        <f t="shared" si="1"/>
        <v>17</v>
      </c>
      <c r="J26" s="36" t="str">
        <f t="shared" si="2"/>
        <v xml:space="preserve">муфта ф200</v>
      </c>
      <c r="K26" s="37"/>
      <c r="L26" s="37"/>
      <c r="M26" s="38" t="str">
        <f t="shared" si="3"/>
        <v>шт</v>
      </c>
      <c r="N26" s="39">
        <f t="shared" si="4"/>
        <v>1500</v>
      </c>
      <c r="O26" s="24"/>
      <c r="P26" s="40">
        <f t="shared" si="5"/>
        <v>12</v>
      </c>
      <c r="Q26" s="41">
        <f t="shared" si="6"/>
        <v>0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>
      <c r="A27" s="29"/>
      <c r="B27" s="30">
        <v>18</v>
      </c>
      <c r="C27" s="31" t="s">
        <v>34</v>
      </c>
      <c r="D27" s="32" t="s">
        <v>35</v>
      </c>
      <c r="E27" s="33">
        <v>1667</v>
      </c>
      <c r="F27" s="34">
        <v>30</v>
      </c>
      <c r="G27" s="26">
        <f t="shared" si="0"/>
        <v>50010</v>
      </c>
      <c r="H27" s="16"/>
      <c r="I27" s="35">
        <f t="shared" si="1"/>
        <v>18</v>
      </c>
      <c r="J27" s="36" t="str">
        <f t="shared" si="2"/>
        <v xml:space="preserve">Воздуховод </v>
      </c>
      <c r="K27" s="37"/>
      <c r="L27" s="37"/>
      <c r="M27" s="38" t="str">
        <f t="shared" si="3"/>
        <v>м</v>
      </c>
      <c r="N27" s="39">
        <f t="shared" si="4"/>
        <v>1667</v>
      </c>
      <c r="O27" s="24"/>
      <c r="P27" s="40">
        <f t="shared" si="5"/>
        <v>30</v>
      </c>
      <c r="Q27" s="41">
        <f t="shared" si="6"/>
        <v>0</v>
      </c>
      <c r="R27" s="3"/>
      <c r="S27" s="3"/>
      <c r="T27" s="3"/>
      <c r="U27" s="3"/>
      <c r="V27" s="3"/>
      <c r="W27" s="3"/>
      <c r="X27" s="3"/>
      <c r="Y27" s="3"/>
      <c r="Z27" s="3"/>
      <c r="AA27" s="3"/>
    </row>
    <row r="28">
      <c r="A28" s="29"/>
      <c r="B28" s="30">
        <v>19</v>
      </c>
      <c r="C28" s="31" t="s">
        <v>34</v>
      </c>
      <c r="D28" s="32" t="s">
        <v>35</v>
      </c>
      <c r="E28" s="33">
        <v>2017</v>
      </c>
      <c r="F28" s="34">
        <v>30</v>
      </c>
      <c r="G28" s="26">
        <f t="shared" si="0"/>
        <v>60510</v>
      </c>
      <c r="H28" s="16"/>
      <c r="I28" s="35">
        <f t="shared" si="1"/>
        <v>19</v>
      </c>
      <c r="J28" s="36" t="str">
        <f t="shared" si="2"/>
        <v xml:space="preserve">Воздуховод </v>
      </c>
      <c r="K28" s="37"/>
      <c r="L28" s="37"/>
      <c r="M28" s="38" t="str">
        <f t="shared" si="3"/>
        <v>м</v>
      </c>
      <c r="N28" s="39">
        <f t="shared" si="4"/>
        <v>2017</v>
      </c>
      <c r="O28" s="24"/>
      <c r="P28" s="40">
        <f t="shared" si="5"/>
        <v>30</v>
      </c>
      <c r="Q28" s="41">
        <f t="shared" si="6"/>
        <v>0</v>
      </c>
      <c r="R28" s="3"/>
      <c r="S28" s="3"/>
      <c r="T28" s="3"/>
      <c r="U28" s="3"/>
      <c r="V28" s="3"/>
      <c r="W28" s="3"/>
      <c r="X28" s="3"/>
      <c r="Y28" s="3"/>
      <c r="Z28" s="3"/>
      <c r="AA28" s="3"/>
    </row>
    <row r="29">
      <c r="A29" s="29"/>
      <c r="B29" s="30">
        <v>20</v>
      </c>
      <c r="C29" s="31" t="s">
        <v>34</v>
      </c>
      <c r="D29" s="32" t="s">
        <v>35</v>
      </c>
      <c r="E29" s="33">
        <v>2017</v>
      </c>
      <c r="F29" s="34">
        <v>30</v>
      </c>
      <c r="G29" s="26">
        <f t="shared" si="0"/>
        <v>60510</v>
      </c>
      <c r="H29" s="16"/>
      <c r="I29" s="35">
        <f t="shared" si="1"/>
        <v>20</v>
      </c>
      <c r="J29" s="36" t="str">
        <f t="shared" si="2"/>
        <v xml:space="preserve">Воздуховод </v>
      </c>
      <c r="K29" s="37"/>
      <c r="L29" s="37"/>
      <c r="M29" s="38" t="str">
        <f t="shared" si="3"/>
        <v>м</v>
      </c>
      <c r="N29" s="39">
        <f t="shared" si="4"/>
        <v>2017</v>
      </c>
      <c r="O29" s="24"/>
      <c r="P29" s="40">
        <f t="shared" si="5"/>
        <v>30</v>
      </c>
      <c r="Q29" s="41">
        <f t="shared" si="6"/>
        <v>0</v>
      </c>
      <c r="R29" s="3"/>
      <c r="S29" s="3"/>
      <c r="T29" s="3"/>
      <c r="U29" s="3"/>
      <c r="V29" s="3"/>
      <c r="W29" s="3"/>
      <c r="X29" s="3"/>
      <c r="Y29" s="3"/>
      <c r="Z29" s="3"/>
      <c r="AA29" s="3"/>
    </row>
    <row r="30">
      <c r="A30" s="29"/>
      <c r="B30" s="30">
        <v>21</v>
      </c>
      <c r="C30" s="31" t="s">
        <v>36</v>
      </c>
      <c r="D30" s="32" t="s">
        <v>21</v>
      </c>
      <c r="E30" s="33">
        <v>35000</v>
      </c>
      <c r="F30" s="34">
        <v>2</v>
      </c>
      <c r="G30" s="26">
        <f t="shared" si="0"/>
        <v>70000</v>
      </c>
      <c r="H30" s="16"/>
      <c r="I30" s="35">
        <f t="shared" si="1"/>
        <v>21</v>
      </c>
      <c r="J30" s="36" t="str">
        <f t="shared" si="2"/>
        <v xml:space="preserve">Вентилятор ВО 12-300-4 или эквивалент </v>
      </c>
      <c r="K30" s="37"/>
      <c r="L30" s="37"/>
      <c r="M30" s="38" t="str">
        <f t="shared" si="3"/>
        <v>шт</v>
      </c>
      <c r="N30" s="39">
        <f t="shared" si="4"/>
        <v>35000</v>
      </c>
      <c r="O30" s="24"/>
      <c r="P30" s="40">
        <f t="shared" si="5"/>
        <v>2</v>
      </c>
      <c r="Q30" s="41">
        <f t="shared" si="6"/>
        <v>0</v>
      </c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ht="25.5">
      <c r="A31" s="29"/>
      <c r="B31" s="30">
        <v>22</v>
      </c>
      <c r="C31" s="31" t="s">
        <v>37</v>
      </c>
      <c r="D31" s="32" t="s">
        <v>21</v>
      </c>
      <c r="E31" s="33">
        <v>25000</v>
      </c>
      <c r="F31" s="34">
        <v>10</v>
      </c>
      <c r="G31" s="26">
        <f t="shared" si="0"/>
        <v>250000</v>
      </c>
      <c r="H31" s="16"/>
      <c r="I31" s="35">
        <f t="shared" si="1"/>
        <v>22</v>
      </c>
      <c r="J31" s="36" t="str">
        <f t="shared" si="2"/>
        <v xml:space="preserve">Вентилятор осевой ВО 06-300-4 или эквивалент</v>
      </c>
      <c r="K31" s="37"/>
      <c r="L31" s="37"/>
      <c r="M31" s="38" t="str">
        <f t="shared" si="3"/>
        <v>шт</v>
      </c>
      <c r="N31" s="39">
        <f t="shared" si="4"/>
        <v>25000</v>
      </c>
      <c r="O31" s="24"/>
      <c r="P31" s="40">
        <f t="shared" si="5"/>
        <v>10</v>
      </c>
      <c r="Q31" s="41">
        <f t="shared" si="6"/>
        <v>0</v>
      </c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ht="25.5">
      <c r="A32" s="29"/>
      <c r="B32" s="30">
        <v>23</v>
      </c>
      <c r="C32" s="31" t="s">
        <v>38</v>
      </c>
      <c r="D32" s="32" t="s">
        <v>21</v>
      </c>
      <c r="E32" s="33">
        <v>340000</v>
      </c>
      <c r="F32" s="34">
        <v>2</v>
      </c>
      <c r="G32" s="26">
        <f t="shared" si="0"/>
        <v>680000</v>
      </c>
      <c r="H32" s="16"/>
      <c r="I32" s="35">
        <f t="shared" si="1"/>
        <v>23</v>
      </c>
      <c r="J32" s="36" t="str">
        <f t="shared" si="2"/>
        <v xml:space="preserve">Вентилятор ВЦ 4-76-10 или эквивалент </v>
      </c>
      <c r="K32" s="37"/>
      <c r="L32" s="37"/>
      <c r="M32" s="38" t="str">
        <f t="shared" si="3"/>
        <v>шт</v>
      </c>
      <c r="N32" s="39">
        <f t="shared" si="4"/>
        <v>340000</v>
      </c>
      <c r="O32" s="24"/>
      <c r="P32" s="40">
        <f t="shared" si="5"/>
        <v>2</v>
      </c>
      <c r="Q32" s="41">
        <f t="shared" si="6"/>
        <v>0</v>
      </c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ht="25.5">
      <c r="A33" s="29"/>
      <c r="B33" s="30">
        <v>24</v>
      </c>
      <c r="C33" s="31" t="s">
        <v>39</v>
      </c>
      <c r="D33" s="32" t="s">
        <v>21</v>
      </c>
      <c r="E33" s="33">
        <v>2500</v>
      </c>
      <c r="F33" s="34">
        <v>16</v>
      </c>
      <c r="G33" s="26">
        <f t="shared" si="0"/>
        <v>40000</v>
      </c>
      <c r="H33" s="16"/>
      <c r="I33" s="35">
        <f t="shared" si="1"/>
        <v>24</v>
      </c>
      <c r="J33" s="36" t="str">
        <f t="shared" si="2"/>
        <v xml:space="preserve">Печь электрическая ПЭТ-4/2,0 или эквивалент</v>
      </c>
      <c r="K33" s="37"/>
      <c r="L33" s="37"/>
      <c r="M33" s="38" t="str">
        <f t="shared" si="3"/>
        <v>шт</v>
      </c>
      <c r="N33" s="39">
        <f t="shared" si="4"/>
        <v>2500</v>
      </c>
      <c r="O33" s="24"/>
      <c r="P33" s="40">
        <f t="shared" si="5"/>
        <v>16</v>
      </c>
      <c r="Q33" s="41">
        <f t="shared" si="6"/>
        <v>0</v>
      </c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ht="25.5">
      <c r="A34" s="29"/>
      <c r="B34" s="30">
        <v>25</v>
      </c>
      <c r="C34" s="31" t="s">
        <v>40</v>
      </c>
      <c r="D34" s="32" t="s">
        <v>21</v>
      </c>
      <c r="E34" s="33">
        <v>26667</v>
      </c>
      <c r="F34" s="34">
        <v>2</v>
      </c>
      <c r="G34" s="26">
        <f t="shared" si="0"/>
        <v>53334</v>
      </c>
      <c r="H34" s="16"/>
      <c r="I34" s="35">
        <f t="shared" si="1"/>
        <v>25</v>
      </c>
      <c r="J34" s="36" t="str">
        <f t="shared" si="2"/>
        <v xml:space="preserve">Вентилятор осевой  ВО 12-300-6,3 или эквивалент</v>
      </c>
      <c r="K34" s="37"/>
      <c r="L34" s="37"/>
      <c r="M34" s="38" t="str">
        <f t="shared" si="3"/>
        <v>шт</v>
      </c>
      <c r="N34" s="39">
        <f t="shared" si="4"/>
        <v>26667</v>
      </c>
      <c r="O34" s="24"/>
      <c r="P34" s="40">
        <f t="shared" si="5"/>
        <v>2</v>
      </c>
      <c r="Q34" s="41">
        <f t="shared" si="6"/>
        <v>0</v>
      </c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ht="25.5">
      <c r="A35" s="29"/>
      <c r="B35" s="30">
        <v>26</v>
      </c>
      <c r="C35" s="31" t="s">
        <v>41</v>
      </c>
      <c r="D35" s="32" t="s">
        <v>21</v>
      </c>
      <c r="E35" s="33">
        <v>623980.25</v>
      </c>
      <c r="F35" s="34">
        <v>2</v>
      </c>
      <c r="G35" s="26">
        <f t="shared" si="0"/>
        <v>1247960.5</v>
      </c>
      <c r="H35" s="16"/>
      <c r="I35" s="35">
        <f t="shared" si="1"/>
        <v>26</v>
      </c>
      <c r="J35" s="36" t="str">
        <f t="shared" si="2"/>
        <v xml:space="preserve">Секция змеевиковая калорифера типа СО-110-02-УХЛ3 или эквивалент</v>
      </c>
      <c r="K35" s="37"/>
      <c r="L35" s="37"/>
      <c r="M35" s="38" t="str">
        <f t="shared" si="3"/>
        <v>шт</v>
      </c>
      <c r="N35" s="39">
        <f t="shared" si="4"/>
        <v>623980.25</v>
      </c>
      <c r="O35" s="24"/>
      <c r="P35" s="40">
        <f t="shared" si="5"/>
        <v>2</v>
      </c>
      <c r="Q35" s="41">
        <f t="shared" si="6"/>
        <v>0</v>
      </c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ht="25.5">
      <c r="A36" s="29"/>
      <c r="B36" s="30">
        <v>27</v>
      </c>
      <c r="C36" s="31" t="s">
        <v>42</v>
      </c>
      <c r="D36" s="32" t="s">
        <v>21</v>
      </c>
      <c r="E36" s="33">
        <v>100000</v>
      </c>
      <c r="F36" s="34">
        <v>2</v>
      </c>
      <c r="G36" s="26">
        <f t="shared" si="0"/>
        <v>200000</v>
      </c>
      <c r="H36" s="16"/>
      <c r="I36" s="35">
        <f t="shared" si="1"/>
        <v>27</v>
      </c>
      <c r="J36" s="36" t="str">
        <f t="shared" si="2"/>
        <v xml:space="preserve">Калорифер КСк 3-12 или эквивалент </v>
      </c>
      <c r="K36" s="37"/>
      <c r="L36" s="37"/>
      <c r="M36" s="38" t="str">
        <f t="shared" si="3"/>
        <v>шт</v>
      </c>
      <c r="N36" s="39">
        <f t="shared" si="4"/>
        <v>100000</v>
      </c>
      <c r="O36" s="24"/>
      <c r="P36" s="40">
        <f t="shared" si="5"/>
        <v>2</v>
      </c>
      <c r="Q36" s="41">
        <f t="shared" si="6"/>
        <v>0</v>
      </c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ht="25.5">
      <c r="A37" s="29"/>
      <c r="B37" s="30">
        <v>28</v>
      </c>
      <c r="C37" s="31" t="s">
        <v>43</v>
      </c>
      <c r="D37" s="32" t="s">
        <v>21</v>
      </c>
      <c r="E37" s="33">
        <v>225000</v>
      </c>
      <c r="F37" s="34">
        <v>4</v>
      </c>
      <c r="G37" s="26">
        <f t="shared" si="0"/>
        <v>900000</v>
      </c>
      <c r="H37" s="16"/>
      <c r="I37" s="35">
        <f t="shared" si="1"/>
        <v>28</v>
      </c>
      <c r="J37" s="36" t="str">
        <f t="shared" si="2"/>
        <v xml:space="preserve">Отопительный агрегат СТД-300 или эквивалент</v>
      </c>
      <c r="K37" s="37"/>
      <c r="L37" s="37"/>
      <c r="M37" s="38" t="str">
        <f t="shared" si="3"/>
        <v>шт</v>
      </c>
      <c r="N37" s="39">
        <f t="shared" si="4"/>
        <v>225000</v>
      </c>
      <c r="O37" s="24"/>
      <c r="P37" s="40">
        <f t="shared" si="5"/>
        <v>4</v>
      </c>
      <c r="Q37" s="41">
        <f t="shared" si="6"/>
        <v>0</v>
      </c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ht="25.5">
      <c r="A38" s="29"/>
      <c r="B38" s="30">
        <v>29</v>
      </c>
      <c r="C38" s="31" t="s">
        <v>41</v>
      </c>
      <c r="D38" s="32" t="s">
        <v>21</v>
      </c>
      <c r="E38" s="33">
        <v>623980.25</v>
      </c>
      <c r="F38" s="34">
        <v>2</v>
      </c>
      <c r="G38" s="26">
        <f t="shared" si="0"/>
        <v>1247960.5</v>
      </c>
      <c r="H38" s="16"/>
      <c r="I38" s="35">
        <f t="shared" si="1"/>
        <v>29</v>
      </c>
      <c r="J38" s="36" t="str">
        <f t="shared" si="2"/>
        <v xml:space="preserve">Секция змеевиковая калорифера типа СО-110-02-УХЛ3 или эквивалент</v>
      </c>
      <c r="K38" s="37"/>
      <c r="L38" s="37"/>
      <c r="M38" s="38" t="str">
        <f t="shared" si="3"/>
        <v>шт</v>
      </c>
      <c r="N38" s="39">
        <f t="shared" si="4"/>
        <v>623980.25</v>
      </c>
      <c r="O38" s="24"/>
      <c r="P38" s="40">
        <f t="shared" si="5"/>
        <v>2</v>
      </c>
      <c r="Q38" s="41">
        <f t="shared" si="6"/>
        <v>0</v>
      </c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ht="25.5">
      <c r="A39" s="29"/>
      <c r="B39" s="30">
        <v>30</v>
      </c>
      <c r="C39" s="31" t="s">
        <v>44</v>
      </c>
      <c r="D39" s="32" t="s">
        <v>21</v>
      </c>
      <c r="E39" s="33">
        <v>433333</v>
      </c>
      <c r="F39" s="34">
        <v>1</v>
      </c>
      <c r="G39" s="26">
        <f t="shared" si="0"/>
        <v>433333</v>
      </c>
      <c r="H39" s="16"/>
      <c r="I39" s="35">
        <f t="shared" si="1"/>
        <v>30</v>
      </c>
      <c r="J39" s="36" t="str">
        <f t="shared" si="2"/>
        <v xml:space="preserve">Агрегат отопительный АО 2-50 или эквивалент</v>
      </c>
      <c r="K39" s="37"/>
      <c r="L39" s="37"/>
      <c r="M39" s="38" t="str">
        <f t="shared" si="3"/>
        <v>шт</v>
      </c>
      <c r="N39" s="39">
        <f t="shared" si="4"/>
        <v>433333</v>
      </c>
      <c r="O39" s="24"/>
      <c r="P39" s="40">
        <f t="shared" si="5"/>
        <v>1</v>
      </c>
      <c r="Q39" s="41">
        <f t="shared" si="6"/>
        <v>0</v>
      </c>
      <c r="R39" s="3"/>
      <c r="S39" s="3"/>
      <c r="T39" s="3"/>
      <c r="U39" s="3"/>
      <c r="V39" s="3"/>
      <c r="W39" s="3"/>
      <c r="X39" s="3"/>
      <c r="Y39" s="3"/>
      <c r="Z39" s="3"/>
      <c r="AA39" s="3"/>
    </row>
    <row r="40">
      <c r="A40" s="29"/>
      <c r="B40" s="30">
        <v>31</v>
      </c>
      <c r="C40" s="31" t="s">
        <v>45</v>
      </c>
      <c r="D40" s="32" t="s">
        <v>21</v>
      </c>
      <c r="E40" s="33">
        <v>70000</v>
      </c>
      <c r="F40" s="34">
        <v>1</v>
      </c>
      <c r="G40" s="26">
        <f t="shared" si="0"/>
        <v>70000</v>
      </c>
      <c r="H40" s="16"/>
      <c r="I40" s="35">
        <f t="shared" si="1"/>
        <v>31</v>
      </c>
      <c r="J40" s="36" t="str">
        <f t="shared" si="2"/>
        <v xml:space="preserve">Калорифер КСк 3-11 или эквивалент </v>
      </c>
      <c r="K40" s="37"/>
      <c r="L40" s="37"/>
      <c r="M40" s="38" t="str">
        <f t="shared" si="3"/>
        <v>шт</v>
      </c>
      <c r="N40" s="39">
        <f t="shared" si="4"/>
        <v>70000</v>
      </c>
      <c r="O40" s="24"/>
      <c r="P40" s="40">
        <f t="shared" si="5"/>
        <v>1</v>
      </c>
      <c r="Q40" s="41">
        <f t="shared" si="6"/>
        <v>0</v>
      </c>
      <c r="R40" s="3"/>
      <c r="S40" s="3"/>
      <c r="T40" s="3"/>
      <c r="U40" s="3"/>
      <c r="V40" s="3"/>
      <c r="W40" s="3"/>
      <c r="X40" s="3"/>
      <c r="Y40" s="3"/>
      <c r="Z40" s="3"/>
      <c r="AA40" s="3"/>
    </row>
    <row r="41">
      <c r="A41" s="29"/>
      <c r="B41" s="30">
        <v>32</v>
      </c>
      <c r="C41" s="31" t="s">
        <v>46</v>
      </c>
      <c r="D41" s="32" t="s">
        <v>21</v>
      </c>
      <c r="E41" s="33">
        <v>25000</v>
      </c>
      <c r="F41" s="34">
        <v>2</v>
      </c>
      <c r="G41" s="26">
        <f t="shared" si="0"/>
        <v>50000</v>
      </c>
      <c r="H41" s="16"/>
      <c r="I41" s="35">
        <f t="shared" si="1"/>
        <v>32</v>
      </c>
      <c r="J41" s="36" t="str">
        <f t="shared" si="2"/>
        <v xml:space="preserve">Вентилятор осевой ВО-6-300-3,15 или эквивалент</v>
      </c>
      <c r="K41" s="37"/>
      <c r="L41" s="37"/>
      <c r="M41" s="38" t="str">
        <f t="shared" si="3"/>
        <v>шт</v>
      </c>
      <c r="N41" s="39">
        <f t="shared" si="4"/>
        <v>25000</v>
      </c>
      <c r="O41" s="24"/>
      <c r="P41" s="40">
        <f t="shared" si="5"/>
        <v>2</v>
      </c>
      <c r="Q41" s="41">
        <f t="shared" si="6"/>
        <v>0</v>
      </c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ht="14.25">
      <c r="A42" s="29"/>
      <c r="B42" s="30">
        <v>33</v>
      </c>
      <c r="C42" s="31" t="s">
        <v>45</v>
      </c>
      <c r="D42" s="32" t="s">
        <v>21</v>
      </c>
      <c r="E42" s="33">
        <v>70000</v>
      </c>
      <c r="F42" s="34">
        <v>4</v>
      </c>
      <c r="G42" s="26">
        <f t="shared" si="0"/>
        <v>280000</v>
      </c>
      <c r="H42" s="16"/>
      <c r="I42" s="35">
        <f t="shared" si="1"/>
        <v>33</v>
      </c>
      <c r="J42" s="36" t="str">
        <f t="shared" si="2"/>
        <v xml:space="preserve">Калорифер КСк 3-11 или эквивалент </v>
      </c>
      <c r="K42" s="37"/>
      <c r="L42" s="37"/>
      <c r="M42" s="38" t="str">
        <f t="shared" si="3"/>
        <v>шт</v>
      </c>
      <c r="N42" s="39">
        <f t="shared" si="4"/>
        <v>70000</v>
      </c>
      <c r="O42" s="24"/>
      <c r="P42" s="40">
        <f t="shared" si="5"/>
        <v>4</v>
      </c>
      <c r="Q42" s="41">
        <f t="shared" si="6"/>
        <v>0</v>
      </c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ht="14.25">
      <c r="A43" s="29"/>
      <c r="B43" s="30">
        <v>34</v>
      </c>
      <c r="C43" s="31" t="s">
        <v>47</v>
      </c>
      <c r="D43" s="32" t="s">
        <v>21</v>
      </c>
      <c r="E43" s="33">
        <v>30000</v>
      </c>
      <c r="F43" s="34">
        <v>1</v>
      </c>
      <c r="G43" s="26">
        <f t="shared" si="0"/>
        <v>30000</v>
      </c>
      <c r="H43" s="16"/>
      <c r="I43" s="35">
        <f t="shared" si="1"/>
        <v>34</v>
      </c>
      <c r="J43" s="36" t="str">
        <f t="shared" si="2"/>
        <v xml:space="preserve">Вентилятор центробежный ВЦ-14-46-2 или эквивалент </v>
      </c>
      <c r="K43" s="37"/>
      <c r="L43" s="37"/>
      <c r="M43" s="38" t="str">
        <f t="shared" si="3"/>
        <v>шт</v>
      </c>
      <c r="N43" s="39">
        <f t="shared" si="4"/>
        <v>30000</v>
      </c>
      <c r="O43" s="24"/>
      <c r="P43" s="40">
        <f t="shared" si="5"/>
        <v>1</v>
      </c>
      <c r="Q43" s="41">
        <f t="shared" si="6"/>
        <v>0</v>
      </c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ht="14.25">
      <c r="A44" s="29"/>
      <c r="B44" s="30">
        <v>35</v>
      </c>
      <c r="C44" s="31" t="s">
        <v>45</v>
      </c>
      <c r="D44" s="32" t="s">
        <v>21</v>
      </c>
      <c r="E44" s="33">
        <v>70000</v>
      </c>
      <c r="F44" s="34">
        <v>3</v>
      </c>
      <c r="G44" s="26">
        <f t="shared" si="0"/>
        <v>210000</v>
      </c>
      <c r="H44" s="16"/>
      <c r="I44" s="35">
        <f t="shared" si="1"/>
        <v>35</v>
      </c>
      <c r="J44" s="36" t="str">
        <f t="shared" si="2"/>
        <v xml:space="preserve">Калорифер КСк 3-11 или эквивалент </v>
      </c>
      <c r="K44" s="37"/>
      <c r="L44" s="37"/>
      <c r="M44" s="38" t="str">
        <f t="shared" si="3"/>
        <v>шт</v>
      </c>
      <c r="N44" s="39">
        <f t="shared" si="4"/>
        <v>70000</v>
      </c>
      <c r="O44" s="24"/>
      <c r="P44" s="40">
        <f t="shared" si="5"/>
        <v>3</v>
      </c>
      <c r="Q44" s="41">
        <f t="shared" si="6"/>
        <v>0</v>
      </c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ht="14.25">
      <c r="A45" s="29"/>
      <c r="B45" s="30">
        <v>36</v>
      </c>
      <c r="C45" s="31" t="s">
        <v>48</v>
      </c>
      <c r="D45" s="32" t="s">
        <v>21</v>
      </c>
      <c r="E45" s="33">
        <v>100000</v>
      </c>
      <c r="F45" s="34">
        <v>1</v>
      </c>
      <c r="G45" s="26">
        <f t="shared" si="0"/>
        <v>100000</v>
      </c>
      <c r="H45" s="16"/>
      <c r="I45" s="35">
        <f t="shared" si="1"/>
        <v>36</v>
      </c>
      <c r="J45" s="36" t="str">
        <f t="shared" si="2"/>
        <v xml:space="preserve">Вентилятор Zilon ZKAM 250 или эквивалент</v>
      </c>
      <c r="K45" s="37"/>
      <c r="L45" s="37"/>
      <c r="M45" s="38" t="str">
        <f t="shared" si="3"/>
        <v>шт</v>
      </c>
      <c r="N45" s="39">
        <f t="shared" si="4"/>
        <v>100000</v>
      </c>
      <c r="O45" s="24"/>
      <c r="P45" s="40">
        <f t="shared" si="5"/>
        <v>1</v>
      </c>
      <c r="Q45" s="41">
        <f t="shared" si="6"/>
        <v>0</v>
      </c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ht="14.25">
      <c r="A46" s="29"/>
      <c r="B46" s="30">
        <v>37</v>
      </c>
      <c r="C46" s="31" t="s">
        <v>49</v>
      </c>
      <c r="D46" s="32" t="s">
        <v>21</v>
      </c>
      <c r="E46" s="33">
        <v>6667</v>
      </c>
      <c r="F46" s="34">
        <v>2</v>
      </c>
      <c r="G46" s="26">
        <f t="shared" si="0"/>
        <v>13334</v>
      </c>
      <c r="H46" s="16"/>
      <c r="I46" s="35">
        <f t="shared" si="1"/>
        <v>37</v>
      </c>
      <c r="J46" s="36" t="str">
        <f t="shared" si="2"/>
        <v xml:space="preserve">Воздушный клапан КВК-250М или эквивалент</v>
      </c>
      <c r="K46" s="37"/>
      <c r="L46" s="37"/>
      <c r="M46" s="38" t="str">
        <f t="shared" si="3"/>
        <v>шт</v>
      </c>
      <c r="N46" s="39">
        <f t="shared" si="4"/>
        <v>6667</v>
      </c>
      <c r="O46" s="24"/>
      <c r="P46" s="40">
        <f t="shared" si="5"/>
        <v>2</v>
      </c>
      <c r="Q46" s="41">
        <f t="shared" si="6"/>
        <v>0</v>
      </c>
      <c r="R46" s="3"/>
      <c r="S46" s="3"/>
      <c r="T46" s="3"/>
      <c r="U46" s="3"/>
      <c r="V46" s="3"/>
      <c r="W46" s="3"/>
      <c r="X46" s="3"/>
      <c r="Y46" s="3"/>
      <c r="Z46" s="3"/>
      <c r="AA46" s="3"/>
    </row>
    <row r="47">
      <c r="A47" s="29"/>
      <c r="B47" s="30">
        <v>38</v>
      </c>
      <c r="C47" s="31" t="s">
        <v>50</v>
      </c>
      <c r="D47" s="32" t="s">
        <v>21</v>
      </c>
      <c r="E47" s="33">
        <v>8333</v>
      </c>
      <c r="F47" s="34">
        <v>2</v>
      </c>
      <c r="G47" s="26">
        <f t="shared" si="0"/>
        <v>16666</v>
      </c>
      <c r="H47" s="16"/>
      <c r="I47" s="35">
        <f t="shared" si="1"/>
        <v>38</v>
      </c>
      <c r="J47" s="36" t="str">
        <f t="shared" si="2"/>
        <v xml:space="preserve">Турбодефлектор крышный ТД-250 или эквивалент</v>
      </c>
      <c r="K47" s="37"/>
      <c r="L47" s="37"/>
      <c r="M47" s="38" t="str">
        <f t="shared" si="3"/>
        <v>шт</v>
      </c>
      <c r="N47" s="39">
        <f t="shared" si="4"/>
        <v>8333</v>
      </c>
      <c r="O47" s="24"/>
      <c r="P47" s="40">
        <f t="shared" si="5"/>
        <v>2</v>
      </c>
      <c r="Q47" s="41">
        <f t="shared" si="6"/>
        <v>0</v>
      </c>
      <c r="R47" s="3"/>
      <c r="S47" s="3"/>
      <c r="T47" s="3"/>
      <c r="U47" s="3"/>
      <c r="V47" s="3"/>
      <c r="W47" s="3"/>
      <c r="X47" s="3"/>
      <c r="Y47" s="3"/>
      <c r="Z47" s="3"/>
      <c r="AA47" s="3"/>
    </row>
    <row r="48">
      <c r="A48" s="29"/>
      <c r="B48" s="30">
        <v>39</v>
      </c>
      <c r="C48" s="31" t="s">
        <v>51</v>
      </c>
      <c r="D48" s="32" t="s">
        <v>21</v>
      </c>
      <c r="E48" s="33">
        <v>26000</v>
      </c>
      <c r="F48" s="34">
        <v>2</v>
      </c>
      <c r="G48" s="26">
        <f t="shared" si="0"/>
        <v>52000</v>
      </c>
      <c r="H48" s="16"/>
      <c r="I48" s="35">
        <f t="shared" si="1"/>
        <v>39</v>
      </c>
      <c r="J48" s="36" t="str">
        <f t="shared" si="2"/>
        <v xml:space="preserve">Осевой вентилятор VO 400-4Е-02 или эквивалент</v>
      </c>
      <c r="K48" s="37"/>
      <c r="L48" s="37"/>
      <c r="M48" s="38" t="str">
        <f t="shared" si="3"/>
        <v>шт</v>
      </c>
      <c r="N48" s="39">
        <f t="shared" si="4"/>
        <v>26000</v>
      </c>
      <c r="O48" s="24"/>
      <c r="P48" s="40">
        <f t="shared" si="5"/>
        <v>2</v>
      </c>
      <c r="Q48" s="41">
        <f t="shared" si="6"/>
        <v>0</v>
      </c>
      <c r="R48" s="3"/>
      <c r="S48" s="3"/>
      <c r="T48" s="3"/>
      <c r="U48" s="3"/>
      <c r="V48" s="3"/>
      <c r="W48" s="3"/>
      <c r="X48" s="3"/>
      <c r="Y48" s="3"/>
      <c r="Z48" s="3"/>
      <c r="AA48" s="3"/>
    </row>
    <row r="49">
      <c r="A49" s="29"/>
      <c r="B49" s="30">
        <v>40</v>
      </c>
      <c r="C49" s="31" t="s">
        <v>52</v>
      </c>
      <c r="D49" s="32" t="s">
        <v>21</v>
      </c>
      <c r="E49" s="33">
        <v>35000</v>
      </c>
      <c r="F49" s="34">
        <v>8</v>
      </c>
      <c r="G49" s="26">
        <f t="shared" si="0"/>
        <v>280000</v>
      </c>
      <c r="H49" s="16"/>
      <c r="I49" s="35">
        <f t="shared" si="1"/>
        <v>40</v>
      </c>
      <c r="J49" s="36" t="str">
        <f t="shared" si="2"/>
        <v xml:space="preserve">Калорифер КП4-10 СК-01УЗ или эквивалент </v>
      </c>
      <c r="K49" s="37"/>
      <c r="L49" s="37"/>
      <c r="M49" s="38" t="str">
        <f t="shared" si="3"/>
        <v>шт</v>
      </c>
      <c r="N49" s="39">
        <f t="shared" si="4"/>
        <v>35000</v>
      </c>
      <c r="O49" s="24"/>
      <c r="P49" s="40">
        <f t="shared" si="5"/>
        <v>8</v>
      </c>
      <c r="Q49" s="41">
        <f t="shared" si="6"/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</row>
    <row r="50">
      <c r="A50" s="29"/>
      <c r="B50" s="30">
        <v>41</v>
      </c>
      <c r="C50" s="31" t="s">
        <v>53</v>
      </c>
      <c r="D50" s="32" t="s">
        <v>21</v>
      </c>
      <c r="E50" s="33">
        <v>53333</v>
      </c>
      <c r="F50" s="34">
        <v>1</v>
      </c>
      <c r="G50" s="26">
        <f t="shared" si="0"/>
        <v>53333</v>
      </c>
      <c r="H50" s="16"/>
      <c r="I50" s="35">
        <f t="shared" si="1"/>
        <v>41</v>
      </c>
      <c r="J50" s="36" t="str">
        <f t="shared" si="2"/>
        <v xml:space="preserve">Вентилятор осевой ВО 06-300-8 или эквивалент </v>
      </c>
      <c r="K50" s="37"/>
      <c r="L50" s="37"/>
      <c r="M50" s="38" t="str">
        <f t="shared" si="3"/>
        <v>шт</v>
      </c>
      <c r="N50" s="39">
        <f t="shared" si="4"/>
        <v>53333</v>
      </c>
      <c r="O50" s="24"/>
      <c r="P50" s="40">
        <f t="shared" si="5"/>
        <v>1</v>
      </c>
      <c r="Q50" s="41">
        <f t="shared" si="6"/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ht="38.25">
      <c r="A51" s="29"/>
      <c r="B51" s="30">
        <v>42</v>
      </c>
      <c r="C51" s="31" t="s">
        <v>42</v>
      </c>
      <c r="D51" s="32" t="s">
        <v>21</v>
      </c>
      <c r="E51" s="33">
        <v>100000</v>
      </c>
      <c r="F51" s="34">
        <v>1</v>
      </c>
      <c r="G51" s="26">
        <f t="shared" si="0"/>
        <v>100000</v>
      </c>
      <c r="H51" s="16"/>
      <c r="I51" s="35">
        <f t="shared" si="1"/>
        <v>42</v>
      </c>
      <c r="J51" s="36" t="str">
        <f t="shared" si="2"/>
        <v xml:space="preserve">Калорифер КСк 3-12 или эквивалент </v>
      </c>
      <c r="K51" s="37"/>
      <c r="L51" s="37"/>
      <c r="M51" s="38" t="str">
        <f t="shared" si="3"/>
        <v>шт</v>
      </c>
      <c r="N51" s="39">
        <f t="shared" si="4"/>
        <v>100000</v>
      </c>
      <c r="O51" s="24"/>
      <c r="P51" s="40">
        <f t="shared" si="5"/>
        <v>1</v>
      </c>
      <c r="Q51" s="41">
        <f t="shared" si="6"/>
        <v>0</v>
      </c>
      <c r="R51" s="3"/>
      <c r="S51" s="3"/>
      <c r="T51" s="3"/>
      <c r="U51" s="3"/>
      <c r="V51" s="3"/>
      <c r="W51" s="3"/>
      <c r="X51" s="3"/>
      <c r="Y51" s="3"/>
      <c r="Z51" s="3"/>
      <c r="AA51" s="3"/>
    </row>
    <row r="52">
      <c r="A52" s="29"/>
      <c r="B52" s="30">
        <v>43</v>
      </c>
      <c r="C52" s="31" t="s">
        <v>52</v>
      </c>
      <c r="D52" s="32" t="s">
        <v>21</v>
      </c>
      <c r="E52" s="33">
        <v>35000</v>
      </c>
      <c r="F52" s="34">
        <v>2</v>
      </c>
      <c r="G52" s="26">
        <f t="shared" si="0"/>
        <v>70000</v>
      </c>
      <c r="H52" s="16"/>
      <c r="I52" s="35">
        <f t="shared" si="1"/>
        <v>43</v>
      </c>
      <c r="J52" s="36" t="str">
        <f t="shared" si="2"/>
        <v xml:space="preserve">Калорифер КП4-10 СК-01УЗ или эквивалент </v>
      </c>
      <c r="K52" s="37"/>
      <c r="L52" s="37"/>
      <c r="M52" s="38" t="str">
        <f t="shared" si="3"/>
        <v>шт</v>
      </c>
      <c r="N52" s="39">
        <f t="shared" si="4"/>
        <v>35000</v>
      </c>
      <c r="O52" s="24"/>
      <c r="P52" s="40">
        <f t="shared" si="5"/>
        <v>2</v>
      </c>
      <c r="Q52" s="41">
        <f t="shared" si="6"/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</row>
    <row r="53">
      <c r="A53" s="29"/>
      <c r="B53" s="30">
        <v>44</v>
      </c>
      <c r="C53" s="31" t="s">
        <v>52</v>
      </c>
      <c r="D53" s="32" t="s">
        <v>21</v>
      </c>
      <c r="E53" s="33">
        <v>35000</v>
      </c>
      <c r="F53" s="34">
        <v>2</v>
      </c>
      <c r="G53" s="26">
        <f t="shared" si="0"/>
        <v>70000</v>
      </c>
      <c r="H53" s="16"/>
      <c r="I53" s="35">
        <f t="shared" si="1"/>
        <v>44</v>
      </c>
      <c r="J53" s="36" t="str">
        <f t="shared" si="2"/>
        <v xml:space="preserve">Калорифер КП4-10 СК-01УЗ или эквивалент </v>
      </c>
      <c r="K53" s="37"/>
      <c r="L53" s="37"/>
      <c r="M53" s="38" t="str">
        <f t="shared" si="3"/>
        <v>шт</v>
      </c>
      <c r="N53" s="39">
        <f t="shared" si="4"/>
        <v>35000</v>
      </c>
      <c r="O53" s="24"/>
      <c r="P53" s="40">
        <f t="shared" si="5"/>
        <v>2</v>
      </c>
      <c r="Q53" s="41">
        <f t="shared" si="6"/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ht="25.5">
      <c r="A54" s="29"/>
      <c r="B54" s="30">
        <v>45</v>
      </c>
      <c r="C54" s="31" t="s">
        <v>34</v>
      </c>
      <c r="D54" s="32" t="s">
        <v>21</v>
      </c>
      <c r="E54" s="33">
        <v>3333</v>
      </c>
      <c r="F54" s="34">
        <v>3</v>
      </c>
      <c r="G54" s="26">
        <f t="shared" si="0"/>
        <v>9999</v>
      </c>
      <c r="H54" s="16"/>
      <c r="I54" s="35">
        <f t="shared" si="1"/>
        <v>45</v>
      </c>
      <c r="J54" s="36" t="str">
        <f t="shared" si="2"/>
        <v xml:space="preserve">Воздуховод </v>
      </c>
      <c r="K54" s="37"/>
      <c r="L54" s="37"/>
      <c r="M54" s="38" t="str">
        <f t="shared" si="3"/>
        <v>шт</v>
      </c>
      <c r="N54" s="39">
        <f t="shared" si="4"/>
        <v>3333</v>
      </c>
      <c r="O54" s="24"/>
      <c r="P54" s="40">
        <f t="shared" si="5"/>
        <v>3</v>
      </c>
      <c r="Q54" s="41">
        <f t="shared" si="6"/>
        <v>0</v>
      </c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ht="25.5">
      <c r="A55" s="29"/>
      <c r="B55" s="30">
        <v>46</v>
      </c>
      <c r="C55" s="31" t="s">
        <v>54</v>
      </c>
      <c r="D55" s="32" t="s">
        <v>21</v>
      </c>
      <c r="E55" s="33">
        <v>3000</v>
      </c>
      <c r="F55" s="34">
        <v>12</v>
      </c>
      <c r="G55" s="26">
        <f t="shared" si="0"/>
        <v>36000</v>
      </c>
      <c r="H55" s="16"/>
      <c r="I55" s="35">
        <f t="shared" si="1"/>
        <v>46</v>
      </c>
      <c r="J55" s="36" t="str">
        <f t="shared" si="2"/>
        <v xml:space="preserve">Конвектор электрический Equation LM LCM-2000 или эквивалент</v>
      </c>
      <c r="K55" s="37"/>
      <c r="L55" s="37"/>
      <c r="M55" s="38" t="str">
        <f t="shared" si="3"/>
        <v>шт</v>
      </c>
      <c r="N55" s="39">
        <f t="shared" si="4"/>
        <v>3000</v>
      </c>
      <c r="O55" s="24"/>
      <c r="P55" s="40">
        <f t="shared" si="5"/>
        <v>12</v>
      </c>
      <c r="Q55" s="41">
        <f t="shared" si="6"/>
        <v>0</v>
      </c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ht="25.5">
      <c r="A56" s="29"/>
      <c r="B56" s="30">
        <v>47</v>
      </c>
      <c r="C56" s="31" t="s">
        <v>55</v>
      </c>
      <c r="D56" s="32" t="s">
        <v>21</v>
      </c>
      <c r="E56" s="33">
        <v>194219</v>
      </c>
      <c r="F56" s="34">
        <v>1</v>
      </c>
      <c r="G56" s="26">
        <f t="shared" si="0"/>
        <v>194219</v>
      </c>
      <c r="H56" s="16"/>
      <c r="I56" s="35">
        <f t="shared" si="1"/>
        <v>47</v>
      </c>
      <c r="J56" s="36" t="str">
        <f t="shared" si="2"/>
        <v xml:space="preserve">Электродвигатель центробежный  ebmpapst R3G560-AQ04-01  или эквивалент</v>
      </c>
      <c r="K56" s="37"/>
      <c r="L56" s="37"/>
      <c r="M56" s="38" t="str">
        <f t="shared" si="3"/>
        <v>шт</v>
      </c>
      <c r="N56" s="39">
        <f t="shared" si="4"/>
        <v>194219</v>
      </c>
      <c r="O56" s="24"/>
      <c r="P56" s="40">
        <f t="shared" si="5"/>
        <v>1</v>
      </c>
      <c r="Q56" s="41">
        <f t="shared" si="6"/>
        <v>0</v>
      </c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ht="25.5">
      <c r="A57" s="29"/>
      <c r="B57" s="21"/>
      <c r="C57" s="42" t="s">
        <v>56</v>
      </c>
      <c r="D57" s="43"/>
      <c r="E57" s="24"/>
      <c r="F57" s="44"/>
      <c r="G57" s="26"/>
      <c r="H57" s="16"/>
      <c r="I57" s="35"/>
      <c r="J57" s="36"/>
      <c r="K57" s="37"/>
      <c r="L57" s="37"/>
      <c r="M57" s="38"/>
      <c r="N57" s="39"/>
      <c r="O57" s="24"/>
      <c r="P57" s="40"/>
      <c r="Q57" s="41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>
      <c r="A58" s="29"/>
      <c r="B58" s="30">
        <v>48</v>
      </c>
      <c r="C58" s="31" t="s">
        <v>57</v>
      </c>
      <c r="D58" s="32" t="s">
        <v>21</v>
      </c>
      <c r="E58" s="33">
        <v>2000</v>
      </c>
      <c r="F58" s="34">
        <v>1</v>
      </c>
      <c r="G58" s="26">
        <f t="shared" si="0"/>
        <v>2000</v>
      </c>
      <c r="H58" s="16"/>
      <c r="I58" s="35">
        <f t="shared" si="1"/>
        <v>48</v>
      </c>
      <c r="J58" s="36" t="str">
        <f t="shared" si="2"/>
        <v xml:space="preserve">Фильтр ФВК-305-610-300-4-G4 или эквивалент</v>
      </c>
      <c r="K58" s="37"/>
      <c r="L58" s="37"/>
      <c r="M58" s="38" t="str">
        <f t="shared" si="3"/>
        <v>шт</v>
      </c>
      <c r="N58" s="39">
        <f t="shared" si="4"/>
        <v>2000</v>
      </c>
      <c r="O58" s="24"/>
      <c r="P58" s="40">
        <f t="shared" si="5"/>
        <v>1</v>
      </c>
      <c r="Q58" s="41">
        <f t="shared" si="6"/>
        <v>0</v>
      </c>
      <c r="R58" s="3"/>
      <c r="S58" s="3"/>
      <c r="T58" s="3"/>
      <c r="U58" s="3"/>
      <c r="V58" s="3"/>
      <c r="W58" s="3"/>
      <c r="X58" s="3"/>
      <c r="Y58" s="3"/>
      <c r="Z58" s="3"/>
      <c r="AA58" s="3"/>
    </row>
    <row r="59">
      <c r="A59" s="29"/>
      <c r="B59" s="30">
        <v>49</v>
      </c>
      <c r="C59" s="31" t="s">
        <v>58</v>
      </c>
      <c r="D59" s="32" t="s">
        <v>21</v>
      </c>
      <c r="E59" s="33">
        <v>2000</v>
      </c>
      <c r="F59" s="34">
        <v>1</v>
      </c>
      <c r="G59" s="26">
        <f t="shared" si="0"/>
        <v>2000</v>
      </c>
      <c r="H59" s="16"/>
      <c r="I59" s="35">
        <f t="shared" si="1"/>
        <v>49</v>
      </c>
      <c r="J59" s="36" t="str">
        <f t="shared" si="2"/>
        <v xml:space="preserve">Фильтр ФВК-610-305-300-6-G4 или эквивалент</v>
      </c>
      <c r="K59" s="37"/>
      <c r="L59" s="37"/>
      <c r="M59" s="38" t="str">
        <f t="shared" si="3"/>
        <v>шт</v>
      </c>
      <c r="N59" s="39">
        <f t="shared" si="4"/>
        <v>2000</v>
      </c>
      <c r="O59" s="24"/>
      <c r="P59" s="40">
        <f t="shared" si="5"/>
        <v>1</v>
      </c>
      <c r="Q59" s="41">
        <f t="shared" si="6"/>
        <v>0</v>
      </c>
      <c r="R59" s="3"/>
      <c r="S59" s="3"/>
      <c r="T59" s="3"/>
      <c r="U59" s="3"/>
      <c r="V59" s="3"/>
      <c r="W59" s="3"/>
      <c r="X59" s="3"/>
      <c r="Y59" s="3"/>
      <c r="Z59" s="3"/>
      <c r="AA59" s="3"/>
    </row>
    <row r="60">
      <c r="A60" s="29"/>
      <c r="B60" s="30">
        <v>50</v>
      </c>
      <c r="C60" s="31" t="s">
        <v>59</v>
      </c>
      <c r="D60" s="32" t="s">
        <v>21</v>
      </c>
      <c r="E60" s="33">
        <v>2000</v>
      </c>
      <c r="F60" s="34">
        <v>1</v>
      </c>
      <c r="G60" s="26">
        <f t="shared" si="0"/>
        <v>2000</v>
      </c>
      <c r="H60" s="16"/>
      <c r="I60" s="35">
        <f t="shared" si="1"/>
        <v>50</v>
      </c>
      <c r="J60" s="36" t="str">
        <f t="shared" si="2"/>
        <v xml:space="preserve">Фильтр ФВК-610-610-300-6-G4 или эквивалент</v>
      </c>
      <c r="K60" s="37"/>
      <c r="L60" s="37"/>
      <c r="M60" s="38" t="str">
        <f t="shared" si="3"/>
        <v>шт</v>
      </c>
      <c r="N60" s="39">
        <f t="shared" si="4"/>
        <v>2000</v>
      </c>
      <c r="O60" s="24"/>
      <c r="P60" s="40">
        <f t="shared" si="5"/>
        <v>1</v>
      </c>
      <c r="Q60" s="41">
        <f t="shared" si="6"/>
        <v>0</v>
      </c>
      <c r="R60" s="3"/>
      <c r="S60" s="3"/>
      <c r="T60" s="3"/>
      <c r="U60" s="3"/>
      <c r="V60" s="3"/>
      <c r="W60" s="3"/>
      <c r="X60" s="3"/>
      <c r="Y60" s="3"/>
      <c r="Z60" s="3"/>
      <c r="AA60" s="3"/>
    </row>
    <row r="61">
      <c r="A61" s="29"/>
      <c r="B61" s="30">
        <v>51</v>
      </c>
      <c r="C61" s="31" t="s">
        <v>60</v>
      </c>
      <c r="D61" s="32" t="s">
        <v>21</v>
      </c>
      <c r="E61" s="33">
        <v>2000</v>
      </c>
      <c r="F61" s="34">
        <v>1</v>
      </c>
      <c r="G61" s="26">
        <f t="shared" si="0"/>
        <v>2000</v>
      </c>
      <c r="H61" s="16"/>
      <c r="I61" s="35">
        <f t="shared" si="1"/>
        <v>51</v>
      </c>
      <c r="J61" s="36" t="str">
        <f t="shared" si="2"/>
        <v xml:space="preserve">Фильтр ФВК-305-305-300-4-G4 или эквивалент</v>
      </c>
      <c r="K61" s="37"/>
      <c r="L61" s="37"/>
      <c r="M61" s="38" t="str">
        <f t="shared" si="3"/>
        <v>шт</v>
      </c>
      <c r="N61" s="39">
        <f t="shared" si="4"/>
        <v>2000</v>
      </c>
      <c r="O61" s="24"/>
      <c r="P61" s="40">
        <f t="shared" si="5"/>
        <v>1</v>
      </c>
      <c r="Q61" s="41">
        <f t="shared" si="6"/>
        <v>0</v>
      </c>
      <c r="R61" s="3"/>
      <c r="S61" s="3"/>
      <c r="T61" s="3"/>
      <c r="U61" s="3"/>
      <c r="V61" s="3"/>
      <c r="W61" s="3"/>
      <c r="X61" s="3"/>
      <c r="Y61" s="3"/>
      <c r="Z61" s="3"/>
      <c r="AA61" s="3"/>
    </row>
    <row r="62">
      <c r="A62" s="29"/>
      <c r="B62" s="30">
        <v>52</v>
      </c>
      <c r="C62" s="31" t="s">
        <v>61</v>
      </c>
      <c r="D62" s="32" t="s">
        <v>21</v>
      </c>
      <c r="E62" s="33">
        <v>3333</v>
      </c>
      <c r="F62" s="34">
        <v>10</v>
      </c>
      <c r="G62" s="26">
        <f t="shared" si="0"/>
        <v>33330</v>
      </c>
      <c r="H62" s="16"/>
      <c r="I62" s="35">
        <f t="shared" si="1"/>
        <v>52</v>
      </c>
      <c r="J62" s="36" t="str">
        <f t="shared" si="2"/>
        <v xml:space="preserve">ТЭН воздушный 100 А 13/1,0 S 220 R 30</v>
      </c>
      <c r="K62" s="37"/>
      <c r="L62" s="37"/>
      <c r="M62" s="38" t="str">
        <f t="shared" si="3"/>
        <v>шт</v>
      </c>
      <c r="N62" s="39">
        <f t="shared" si="4"/>
        <v>3333</v>
      </c>
      <c r="O62" s="24"/>
      <c r="P62" s="40">
        <f t="shared" si="5"/>
        <v>10</v>
      </c>
      <c r="Q62" s="41">
        <f t="shared" si="6"/>
        <v>0</v>
      </c>
      <c r="R62" s="3"/>
      <c r="S62" s="3"/>
      <c r="T62" s="3"/>
      <c r="U62" s="3"/>
      <c r="V62" s="3"/>
      <c r="W62" s="3"/>
      <c r="X62" s="3"/>
      <c r="Y62" s="3"/>
      <c r="Z62" s="3"/>
      <c r="AA62" s="3"/>
    </row>
    <row r="63">
      <c r="A63" s="29"/>
      <c r="B63" s="30">
        <v>53</v>
      </c>
      <c r="C63" s="31" t="s">
        <v>62</v>
      </c>
      <c r="D63" s="32" t="s">
        <v>21</v>
      </c>
      <c r="E63" s="33">
        <v>7517</v>
      </c>
      <c r="F63" s="34">
        <v>4</v>
      </c>
      <c r="G63" s="26">
        <f t="shared" si="0"/>
        <v>30068</v>
      </c>
      <c r="H63" s="16"/>
      <c r="I63" s="35">
        <f t="shared" si="1"/>
        <v>53</v>
      </c>
      <c r="J63" s="36" t="str">
        <f t="shared" si="2"/>
        <v xml:space="preserve">Конвектор РЕСАНТА ОК-2000 или эквивалент</v>
      </c>
      <c r="K63" s="37"/>
      <c r="L63" s="37"/>
      <c r="M63" s="38" t="str">
        <f t="shared" si="3"/>
        <v>шт</v>
      </c>
      <c r="N63" s="39">
        <f t="shared" si="4"/>
        <v>7517</v>
      </c>
      <c r="O63" s="24"/>
      <c r="P63" s="40">
        <f t="shared" si="5"/>
        <v>4</v>
      </c>
      <c r="Q63" s="41">
        <f t="shared" si="6"/>
        <v>0</v>
      </c>
      <c r="R63" s="3"/>
      <c r="S63" s="3"/>
      <c r="T63" s="3"/>
      <c r="U63" s="3"/>
      <c r="V63" s="3"/>
      <c r="W63" s="3"/>
      <c r="X63" s="3"/>
      <c r="Y63" s="3"/>
      <c r="Z63" s="3"/>
      <c r="AA63" s="3"/>
    </row>
    <row r="64">
      <c r="A64" s="29"/>
      <c r="B64" s="30">
        <v>54</v>
      </c>
      <c r="C64" s="31" t="s">
        <v>63</v>
      </c>
      <c r="D64" s="32" t="s">
        <v>21</v>
      </c>
      <c r="E64" s="33">
        <v>15000</v>
      </c>
      <c r="F64" s="34">
        <v>1</v>
      </c>
      <c r="G64" s="26">
        <f t="shared" si="0"/>
        <v>15000</v>
      </c>
      <c r="H64" s="16"/>
      <c r="I64" s="35">
        <f t="shared" si="1"/>
        <v>54</v>
      </c>
      <c r="J64" s="36" t="str">
        <f t="shared" si="2"/>
        <v xml:space="preserve">Тепловая пушка СФО-6 или эквивалент </v>
      </c>
      <c r="K64" s="37"/>
      <c r="L64" s="37"/>
      <c r="M64" s="38" t="str">
        <f t="shared" si="3"/>
        <v>шт</v>
      </c>
      <c r="N64" s="39">
        <f t="shared" si="4"/>
        <v>15000</v>
      </c>
      <c r="O64" s="24"/>
      <c r="P64" s="40">
        <f t="shared" si="5"/>
        <v>1</v>
      </c>
      <c r="Q64" s="41">
        <f t="shared" si="6"/>
        <v>0</v>
      </c>
      <c r="R64" s="3"/>
      <c r="S64" s="3"/>
      <c r="T64" s="3"/>
      <c r="U64" s="3"/>
      <c r="V64" s="3"/>
      <c r="W64" s="3"/>
      <c r="X64" s="3"/>
      <c r="Y64" s="3"/>
      <c r="Z64" s="3"/>
      <c r="AA64" s="3"/>
    </row>
    <row r="65">
      <c r="A65" s="29"/>
      <c r="B65" s="30">
        <v>55</v>
      </c>
      <c r="C65" s="31" t="s">
        <v>63</v>
      </c>
      <c r="D65" s="32" t="s">
        <v>21</v>
      </c>
      <c r="E65" s="33">
        <v>15000</v>
      </c>
      <c r="F65" s="34">
        <v>2</v>
      </c>
      <c r="G65" s="26">
        <f t="shared" si="0"/>
        <v>30000</v>
      </c>
      <c r="H65" s="16"/>
      <c r="I65" s="35">
        <f t="shared" si="1"/>
        <v>55</v>
      </c>
      <c r="J65" s="36" t="str">
        <f t="shared" si="2"/>
        <v xml:space="preserve">Тепловая пушка СФО-6 или эквивалент </v>
      </c>
      <c r="K65" s="37"/>
      <c r="L65" s="37"/>
      <c r="M65" s="38" t="str">
        <f t="shared" si="3"/>
        <v>шт</v>
      </c>
      <c r="N65" s="39">
        <f t="shared" si="4"/>
        <v>15000</v>
      </c>
      <c r="O65" s="24"/>
      <c r="P65" s="40">
        <f t="shared" si="5"/>
        <v>2</v>
      </c>
      <c r="Q65" s="41">
        <f t="shared" si="6"/>
        <v>0</v>
      </c>
      <c r="R65" s="3"/>
      <c r="S65" s="3"/>
      <c r="T65" s="3"/>
      <c r="U65" s="3"/>
      <c r="V65" s="3"/>
      <c r="W65" s="3"/>
      <c r="X65" s="3"/>
      <c r="Y65" s="3"/>
      <c r="Z65" s="3"/>
      <c r="AA65" s="3"/>
    </row>
    <row r="66">
      <c r="A66" s="29"/>
      <c r="B66" s="30">
        <v>56</v>
      </c>
      <c r="C66" s="31" t="s">
        <v>64</v>
      </c>
      <c r="D66" s="32" t="s">
        <v>21</v>
      </c>
      <c r="E66" s="33">
        <v>10317</v>
      </c>
      <c r="F66" s="34">
        <v>2</v>
      </c>
      <c r="G66" s="26">
        <f t="shared" si="0"/>
        <v>20634</v>
      </c>
      <c r="H66" s="16"/>
      <c r="I66" s="35">
        <f t="shared" si="1"/>
        <v>56</v>
      </c>
      <c r="J66" s="36" t="str">
        <f t="shared" si="2"/>
        <v xml:space="preserve">Пушка тепловая </v>
      </c>
      <c r="K66" s="37"/>
      <c r="L66" s="37"/>
      <c r="M66" s="38" t="str">
        <f t="shared" si="3"/>
        <v>шт</v>
      </c>
      <c r="N66" s="39">
        <f t="shared" si="4"/>
        <v>10317</v>
      </c>
      <c r="O66" s="24"/>
      <c r="P66" s="40">
        <f t="shared" si="5"/>
        <v>2</v>
      </c>
      <c r="Q66" s="41">
        <f t="shared" si="6"/>
        <v>0</v>
      </c>
      <c r="R66" s="3"/>
      <c r="S66" s="3"/>
      <c r="T66" s="3"/>
      <c r="U66" s="3"/>
      <c r="V66" s="3"/>
      <c r="W66" s="3"/>
      <c r="X66" s="3"/>
      <c r="Y66" s="3"/>
      <c r="Z66" s="3"/>
      <c r="AA66" s="3"/>
    </row>
    <row r="67">
      <c r="A67" s="29"/>
      <c r="B67" s="30">
        <v>57</v>
      </c>
      <c r="C67" s="31" t="s">
        <v>65</v>
      </c>
      <c r="D67" s="32" t="s">
        <v>21</v>
      </c>
      <c r="E67" s="33">
        <v>86990</v>
      </c>
      <c r="F67" s="34">
        <v>1</v>
      </c>
      <c r="G67" s="26">
        <f t="shared" si="0"/>
        <v>86990</v>
      </c>
      <c r="H67" s="16"/>
      <c r="I67" s="35">
        <f t="shared" si="1"/>
        <v>57</v>
      </c>
      <c r="J67" s="36" t="str">
        <f t="shared" si="2"/>
        <v xml:space="preserve">Тепловая завеса  ТЗ-24 "МАКАР" или эквивалент </v>
      </c>
      <c r="K67" s="37"/>
      <c r="L67" s="37"/>
      <c r="M67" s="38" t="str">
        <f t="shared" si="3"/>
        <v>шт</v>
      </c>
      <c r="N67" s="39">
        <f t="shared" si="4"/>
        <v>86990</v>
      </c>
      <c r="O67" s="24"/>
      <c r="P67" s="40">
        <f t="shared" si="5"/>
        <v>1</v>
      </c>
      <c r="Q67" s="41">
        <f t="shared" si="6"/>
        <v>0</v>
      </c>
      <c r="R67" s="3"/>
      <c r="S67" s="3"/>
      <c r="T67" s="3"/>
      <c r="U67" s="3"/>
      <c r="V67" s="3"/>
      <c r="W67" s="3"/>
      <c r="X67" s="3"/>
      <c r="Y67" s="3"/>
      <c r="Z67" s="3"/>
      <c r="AA67" s="3"/>
    </row>
    <row r="68">
      <c r="A68" s="29"/>
      <c r="B68" s="30">
        <v>58</v>
      </c>
      <c r="C68" s="31" t="s">
        <v>39</v>
      </c>
      <c r="D68" s="32" t="s">
        <v>21</v>
      </c>
      <c r="E68" s="33">
        <v>2500</v>
      </c>
      <c r="F68" s="34">
        <v>15</v>
      </c>
      <c r="G68" s="26">
        <f t="shared" si="0"/>
        <v>37500</v>
      </c>
      <c r="H68" s="16"/>
      <c r="I68" s="35">
        <f t="shared" si="1"/>
        <v>58</v>
      </c>
      <c r="J68" s="36" t="str">
        <f t="shared" si="2"/>
        <v xml:space="preserve">Печь электрическая ПЭТ-4/2,0 или эквивалент</v>
      </c>
      <c r="K68" s="37"/>
      <c r="L68" s="37"/>
      <c r="M68" s="38" t="str">
        <f t="shared" si="3"/>
        <v>шт</v>
      </c>
      <c r="N68" s="39">
        <f t="shared" si="4"/>
        <v>2500</v>
      </c>
      <c r="O68" s="24"/>
      <c r="P68" s="40">
        <f t="shared" si="5"/>
        <v>15</v>
      </c>
      <c r="Q68" s="41">
        <f t="shared" si="6"/>
        <v>0</v>
      </c>
      <c r="R68" s="3"/>
      <c r="S68" s="3"/>
      <c r="T68" s="3"/>
      <c r="U68" s="3"/>
      <c r="V68" s="3"/>
      <c r="W68" s="3"/>
      <c r="X68" s="3"/>
      <c r="Y68" s="3"/>
      <c r="Z68" s="3"/>
      <c r="AA68" s="3"/>
    </row>
    <row r="69">
      <c r="A69" s="29"/>
      <c r="B69" s="30">
        <v>59</v>
      </c>
      <c r="C69" s="31" t="s">
        <v>64</v>
      </c>
      <c r="D69" s="32" t="s">
        <v>21</v>
      </c>
      <c r="E69" s="33">
        <v>10317</v>
      </c>
      <c r="F69" s="34">
        <v>1</v>
      </c>
      <c r="G69" s="26">
        <f t="shared" si="0"/>
        <v>10317</v>
      </c>
      <c r="H69" s="16"/>
      <c r="I69" s="35">
        <f t="shared" si="1"/>
        <v>59</v>
      </c>
      <c r="J69" s="36" t="str">
        <f t="shared" si="2"/>
        <v xml:space="preserve">Пушка тепловая </v>
      </c>
      <c r="K69" s="37"/>
      <c r="L69" s="37"/>
      <c r="M69" s="38" t="str">
        <f t="shared" si="3"/>
        <v>шт</v>
      </c>
      <c r="N69" s="39">
        <f t="shared" si="4"/>
        <v>10317</v>
      </c>
      <c r="O69" s="24"/>
      <c r="P69" s="40">
        <f t="shared" si="5"/>
        <v>1</v>
      </c>
      <c r="Q69" s="41">
        <f t="shared" si="6"/>
        <v>0</v>
      </c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ht="27">
      <c r="A70" s="29"/>
      <c r="B70" s="30">
        <v>60</v>
      </c>
      <c r="C70" s="31" t="s">
        <v>37</v>
      </c>
      <c r="D70" s="32" t="s">
        <v>21</v>
      </c>
      <c r="E70" s="33">
        <v>25000</v>
      </c>
      <c r="F70" s="34">
        <v>1</v>
      </c>
      <c r="G70" s="26">
        <f t="shared" si="0"/>
        <v>25000</v>
      </c>
      <c r="H70" s="16"/>
      <c r="I70" s="35">
        <f t="shared" si="1"/>
        <v>60</v>
      </c>
      <c r="J70" s="36" t="str">
        <f t="shared" si="2"/>
        <v xml:space="preserve">Вентилятор осевой ВО 06-300-4 или эквивалент</v>
      </c>
      <c r="K70" s="37"/>
      <c r="L70" s="37"/>
      <c r="M70" s="38" t="str">
        <f t="shared" si="3"/>
        <v>шт</v>
      </c>
      <c r="N70" s="39">
        <f t="shared" si="4"/>
        <v>25000</v>
      </c>
      <c r="O70" s="24"/>
      <c r="P70" s="40">
        <f t="shared" si="5"/>
        <v>1</v>
      </c>
      <c r="Q70" s="41">
        <f t="shared" si="6"/>
        <v>0</v>
      </c>
      <c r="R70" s="3"/>
      <c r="S70" s="3"/>
      <c r="T70" s="3"/>
      <c r="U70" s="3"/>
      <c r="V70" s="3"/>
      <c r="W70" s="3"/>
      <c r="X70" s="3"/>
      <c r="Y70" s="3"/>
      <c r="Z70" s="3"/>
      <c r="AA70" s="3"/>
    </row>
    <row r="71">
      <c r="A71" s="29"/>
      <c r="B71" s="30">
        <v>61</v>
      </c>
      <c r="C71" s="31" t="s">
        <v>66</v>
      </c>
      <c r="D71" s="32" t="s">
        <v>21</v>
      </c>
      <c r="E71" s="33">
        <v>93333</v>
      </c>
      <c r="F71" s="34">
        <v>1</v>
      </c>
      <c r="G71" s="26">
        <f t="shared" si="0"/>
        <v>93333</v>
      </c>
      <c r="H71" s="16"/>
      <c r="I71" s="35">
        <f t="shared" si="1"/>
        <v>61</v>
      </c>
      <c r="J71" s="36" t="str">
        <f t="shared" si="2"/>
        <v xml:space="preserve">Вентилятор для продувки колодцев переносной ВП-2000 (200) или эквивалент </v>
      </c>
      <c r="K71" s="37"/>
      <c r="L71" s="37"/>
      <c r="M71" s="38" t="str">
        <f t="shared" si="3"/>
        <v>шт</v>
      </c>
      <c r="N71" s="39">
        <f t="shared" si="4"/>
        <v>93333</v>
      </c>
      <c r="O71" s="24"/>
      <c r="P71" s="40">
        <f t="shared" si="5"/>
        <v>1</v>
      </c>
      <c r="Q71" s="41">
        <f t="shared" si="6"/>
        <v>0</v>
      </c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ht="40.5">
      <c r="A72" s="29"/>
      <c r="B72" s="30">
        <v>62</v>
      </c>
      <c r="C72" s="31" t="s">
        <v>67</v>
      </c>
      <c r="D72" s="32" t="s">
        <v>21</v>
      </c>
      <c r="E72" s="33">
        <v>5000</v>
      </c>
      <c r="F72" s="34">
        <v>2</v>
      </c>
      <c r="G72" s="26">
        <f t="shared" si="0"/>
        <v>10000</v>
      </c>
      <c r="H72" s="16"/>
      <c r="I72" s="35">
        <f t="shared" si="1"/>
        <v>62</v>
      </c>
      <c r="J72" s="36" t="str">
        <f t="shared" si="2"/>
        <v xml:space="preserve">Инфакрасный обогреватель</v>
      </c>
      <c r="K72" s="37"/>
      <c r="L72" s="37"/>
      <c r="M72" s="38" t="str">
        <f t="shared" si="3"/>
        <v>шт</v>
      </c>
      <c r="N72" s="39">
        <f t="shared" si="4"/>
        <v>5000</v>
      </c>
      <c r="O72" s="24"/>
      <c r="P72" s="40">
        <f t="shared" si="5"/>
        <v>2</v>
      </c>
      <c r="Q72" s="41">
        <f t="shared" si="6"/>
        <v>0</v>
      </c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ht="40.5">
      <c r="A73" s="29"/>
      <c r="B73" s="30">
        <v>63</v>
      </c>
      <c r="C73" s="31" t="s">
        <v>68</v>
      </c>
      <c r="D73" s="32" t="s">
        <v>21</v>
      </c>
      <c r="E73" s="33">
        <v>833</v>
      </c>
      <c r="F73" s="34">
        <v>10</v>
      </c>
      <c r="G73" s="26">
        <f t="shared" si="0"/>
        <v>8330</v>
      </c>
      <c r="H73" s="16"/>
      <c r="I73" s="35">
        <f t="shared" si="1"/>
        <v>63</v>
      </c>
      <c r="J73" s="36" t="str">
        <f t="shared" si="2"/>
        <v xml:space="preserve">ТЭН воздушный  60 А13/0,4 S 110 R30 или эквивалент</v>
      </c>
      <c r="K73" s="37"/>
      <c r="L73" s="37"/>
      <c r="M73" s="38" t="str">
        <f t="shared" si="3"/>
        <v>шт</v>
      </c>
      <c r="N73" s="39">
        <f t="shared" si="4"/>
        <v>833</v>
      </c>
      <c r="O73" s="24"/>
      <c r="P73" s="40">
        <f t="shared" si="5"/>
        <v>10</v>
      </c>
      <c r="Q73" s="41">
        <f t="shared" si="6"/>
        <v>0</v>
      </c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ht="40.5">
      <c r="A74" s="29"/>
      <c r="B74" s="30">
        <v>64</v>
      </c>
      <c r="C74" s="31" t="s">
        <v>51</v>
      </c>
      <c r="D74" s="32" t="s">
        <v>21</v>
      </c>
      <c r="E74" s="33">
        <v>26000</v>
      </c>
      <c r="F74" s="34">
        <v>1</v>
      </c>
      <c r="G74" s="26">
        <f t="shared" ref="G74:G96" si="7">E74*F74</f>
        <v>26000</v>
      </c>
      <c r="H74" s="16"/>
      <c r="I74" s="35">
        <f t="shared" ref="I74:I96" si="8">B74</f>
        <v>64</v>
      </c>
      <c r="J74" s="36" t="str">
        <f t="shared" ref="J74:J96" si="9">C74</f>
        <v xml:space="preserve">Осевой вентилятор VO 400-4Е-02 или эквивалент</v>
      </c>
      <c r="K74" s="37"/>
      <c r="L74" s="37"/>
      <c r="M74" s="38" t="str">
        <f t="shared" ref="M74:M96" si="10">D74</f>
        <v>шт</v>
      </c>
      <c r="N74" s="39">
        <f t="shared" ref="N74:N96" si="11">E74</f>
        <v>26000</v>
      </c>
      <c r="O74" s="24"/>
      <c r="P74" s="40">
        <f t="shared" ref="P74:P96" si="12">F74</f>
        <v>1</v>
      </c>
      <c r="Q74" s="41">
        <f t="shared" ref="Q74:Q96" si="13">O74*P74</f>
        <v>0</v>
      </c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ht="40.5">
      <c r="A75" s="29"/>
      <c r="B75" s="30">
        <v>65</v>
      </c>
      <c r="C75" s="31" t="s">
        <v>54</v>
      </c>
      <c r="D75" s="32" t="s">
        <v>21</v>
      </c>
      <c r="E75" s="33">
        <v>3000</v>
      </c>
      <c r="F75" s="34">
        <v>10</v>
      </c>
      <c r="G75" s="26">
        <f t="shared" si="7"/>
        <v>30000</v>
      </c>
      <c r="H75" s="16"/>
      <c r="I75" s="35">
        <f t="shared" si="8"/>
        <v>65</v>
      </c>
      <c r="J75" s="36" t="str">
        <f t="shared" si="9"/>
        <v xml:space="preserve">Конвектор электрический Equation LM LCM-2000 или эквивалент</v>
      </c>
      <c r="K75" s="37"/>
      <c r="L75" s="37"/>
      <c r="M75" s="38" t="str">
        <f t="shared" si="10"/>
        <v>шт</v>
      </c>
      <c r="N75" s="39">
        <f t="shared" si="11"/>
        <v>3000</v>
      </c>
      <c r="O75" s="24"/>
      <c r="P75" s="40">
        <f t="shared" si="12"/>
        <v>10</v>
      </c>
      <c r="Q75" s="41">
        <f t="shared" si="13"/>
        <v>0</v>
      </c>
      <c r="R75" s="3"/>
      <c r="S75" s="3"/>
      <c r="T75" s="3"/>
      <c r="U75" s="3"/>
      <c r="V75" s="3"/>
      <c r="W75" s="3"/>
      <c r="X75" s="3"/>
      <c r="Y75" s="3"/>
      <c r="Z75" s="3"/>
      <c r="AA75" s="3"/>
    </row>
    <row r="76">
      <c r="A76" s="29"/>
      <c r="B76" s="30">
        <v>66</v>
      </c>
      <c r="C76" s="31" t="s">
        <v>66</v>
      </c>
      <c r="D76" s="32" t="s">
        <v>21</v>
      </c>
      <c r="E76" s="33">
        <v>93333</v>
      </c>
      <c r="F76" s="34">
        <v>1</v>
      </c>
      <c r="G76" s="26">
        <f t="shared" si="7"/>
        <v>93333</v>
      </c>
      <c r="H76" s="16"/>
      <c r="I76" s="35">
        <f t="shared" si="8"/>
        <v>66</v>
      </c>
      <c r="J76" s="36" t="str">
        <f t="shared" si="9"/>
        <v xml:space="preserve">Вентилятор для продувки колодцев переносной ВП-2000 (200) или эквивалент </v>
      </c>
      <c r="K76" s="37"/>
      <c r="L76" s="37"/>
      <c r="M76" s="38" t="str">
        <f t="shared" si="10"/>
        <v>шт</v>
      </c>
      <c r="N76" s="39">
        <f t="shared" si="11"/>
        <v>93333</v>
      </c>
      <c r="O76" s="24"/>
      <c r="P76" s="40">
        <f t="shared" si="12"/>
        <v>1</v>
      </c>
      <c r="Q76" s="41">
        <f t="shared" si="13"/>
        <v>0</v>
      </c>
      <c r="R76" s="3"/>
      <c r="S76" s="3"/>
      <c r="T76" s="3"/>
      <c r="U76" s="3"/>
      <c r="V76" s="3"/>
      <c r="W76" s="3"/>
      <c r="X76" s="3"/>
      <c r="Y76" s="3"/>
      <c r="Z76" s="3"/>
      <c r="AA76" s="3"/>
    </row>
    <row r="77">
      <c r="A77" s="29"/>
      <c r="B77" s="30">
        <v>67</v>
      </c>
      <c r="C77" s="31" t="s">
        <v>66</v>
      </c>
      <c r="D77" s="32" t="s">
        <v>21</v>
      </c>
      <c r="E77" s="33">
        <v>93333</v>
      </c>
      <c r="F77" s="34">
        <v>1</v>
      </c>
      <c r="G77" s="26">
        <f t="shared" si="7"/>
        <v>93333</v>
      </c>
      <c r="H77" s="16"/>
      <c r="I77" s="35">
        <f t="shared" si="8"/>
        <v>67</v>
      </c>
      <c r="J77" s="36" t="str">
        <f t="shared" si="9"/>
        <v xml:space="preserve">Вентилятор для продувки колодцев переносной ВП-2000 (200) или эквивалент </v>
      </c>
      <c r="K77" s="37"/>
      <c r="L77" s="37"/>
      <c r="M77" s="38" t="str">
        <f t="shared" si="10"/>
        <v>шт</v>
      </c>
      <c r="N77" s="39">
        <f t="shared" si="11"/>
        <v>93333</v>
      </c>
      <c r="O77" s="24"/>
      <c r="P77" s="40">
        <f t="shared" si="12"/>
        <v>1</v>
      </c>
      <c r="Q77" s="41">
        <f t="shared" si="13"/>
        <v>0</v>
      </c>
      <c r="R77" s="3"/>
      <c r="S77" s="3"/>
      <c r="T77" s="3"/>
      <c r="U77" s="3"/>
      <c r="V77" s="3"/>
      <c r="W77" s="3"/>
      <c r="X77" s="3"/>
      <c r="Y77" s="3"/>
      <c r="Z77" s="3"/>
      <c r="AA77" s="3"/>
    </row>
    <row r="78">
      <c r="A78" s="29"/>
      <c r="B78" s="30">
        <v>68</v>
      </c>
      <c r="C78" s="31" t="s">
        <v>66</v>
      </c>
      <c r="D78" s="32" t="s">
        <v>21</v>
      </c>
      <c r="E78" s="33">
        <v>93333</v>
      </c>
      <c r="F78" s="34">
        <v>1</v>
      </c>
      <c r="G78" s="26">
        <f t="shared" si="7"/>
        <v>93333</v>
      </c>
      <c r="H78" s="16"/>
      <c r="I78" s="35">
        <f t="shared" si="8"/>
        <v>68</v>
      </c>
      <c r="J78" s="36" t="str">
        <f t="shared" si="9"/>
        <v xml:space="preserve">Вентилятор для продувки колодцев переносной ВП-2000 (200) или эквивалент </v>
      </c>
      <c r="K78" s="37"/>
      <c r="L78" s="37"/>
      <c r="M78" s="38" t="str">
        <f t="shared" si="10"/>
        <v>шт</v>
      </c>
      <c r="N78" s="39">
        <f t="shared" si="11"/>
        <v>93333</v>
      </c>
      <c r="O78" s="24"/>
      <c r="P78" s="40">
        <f t="shared" si="12"/>
        <v>1</v>
      </c>
      <c r="Q78" s="41">
        <f t="shared" si="13"/>
        <v>0</v>
      </c>
      <c r="R78" s="3"/>
      <c r="S78" s="3"/>
      <c r="T78" s="3"/>
      <c r="U78" s="3"/>
      <c r="V78" s="3"/>
      <c r="W78" s="3"/>
      <c r="X78" s="3"/>
      <c r="Y78" s="3"/>
      <c r="Z78" s="3"/>
      <c r="AA78" s="3"/>
    </row>
    <row r="79">
      <c r="A79" s="29"/>
      <c r="B79" s="30">
        <v>69</v>
      </c>
      <c r="C79" s="31" t="s">
        <v>69</v>
      </c>
      <c r="D79" s="32" t="s">
        <v>21</v>
      </c>
      <c r="E79" s="33">
        <v>14833</v>
      </c>
      <c r="F79" s="34">
        <v>2</v>
      </c>
      <c r="G79" s="26">
        <f t="shared" si="7"/>
        <v>29666</v>
      </c>
      <c r="H79" s="16"/>
      <c r="I79" s="35">
        <f t="shared" si="8"/>
        <v>69</v>
      </c>
      <c r="J79" s="36" t="str">
        <f t="shared" si="9"/>
        <v xml:space="preserve">Электрическая тепловая пушка ELITECH ТВ 24ЕКТ</v>
      </c>
      <c r="K79" s="37"/>
      <c r="L79" s="37"/>
      <c r="M79" s="38" t="str">
        <f t="shared" si="10"/>
        <v>шт</v>
      </c>
      <c r="N79" s="39">
        <f t="shared" si="11"/>
        <v>14833</v>
      </c>
      <c r="O79" s="24"/>
      <c r="P79" s="40">
        <f t="shared" si="12"/>
        <v>2</v>
      </c>
      <c r="Q79" s="41">
        <f t="shared" si="13"/>
        <v>0</v>
      </c>
      <c r="R79" s="3"/>
      <c r="S79" s="3"/>
      <c r="T79" s="3"/>
      <c r="U79" s="3"/>
      <c r="V79" s="3"/>
      <c r="W79" s="3"/>
      <c r="X79" s="3"/>
      <c r="Y79" s="3"/>
      <c r="Z79" s="3"/>
      <c r="AA79" s="3"/>
    </row>
    <row r="80">
      <c r="A80" s="29"/>
      <c r="B80" s="30">
        <v>70</v>
      </c>
      <c r="C80" s="31" t="s">
        <v>29</v>
      </c>
      <c r="D80" s="32" t="s">
        <v>21</v>
      </c>
      <c r="E80" s="33">
        <v>12540</v>
      </c>
      <c r="F80" s="34">
        <v>2</v>
      </c>
      <c r="G80" s="26">
        <f t="shared" si="7"/>
        <v>25080</v>
      </c>
      <c r="H80" s="16"/>
      <c r="I80" s="35">
        <f t="shared" si="8"/>
        <v>70</v>
      </c>
      <c r="J80" s="36" t="str">
        <f t="shared" si="9"/>
        <v xml:space="preserve">Тепловая завеса электрическая стацонарная Ballu BHC-L06-S03  или эквивалент</v>
      </c>
      <c r="K80" s="37"/>
      <c r="L80" s="37"/>
      <c r="M80" s="38" t="str">
        <f t="shared" si="10"/>
        <v>шт</v>
      </c>
      <c r="N80" s="39">
        <f t="shared" si="11"/>
        <v>12540</v>
      </c>
      <c r="O80" s="24"/>
      <c r="P80" s="40">
        <f t="shared" si="12"/>
        <v>2</v>
      </c>
      <c r="Q80" s="41">
        <f t="shared" si="13"/>
        <v>0</v>
      </c>
      <c r="R80" s="3"/>
      <c r="S80" s="3"/>
      <c r="T80" s="3"/>
      <c r="U80" s="3"/>
      <c r="V80" s="3"/>
      <c r="W80" s="3"/>
      <c r="X80" s="3"/>
      <c r="Y80" s="3"/>
      <c r="Z80" s="3"/>
      <c r="AA80" s="3"/>
    </row>
    <row r="81">
      <c r="A81" s="29"/>
      <c r="B81" s="30">
        <v>71</v>
      </c>
      <c r="C81" s="31" t="s">
        <v>39</v>
      </c>
      <c r="D81" s="32" t="s">
        <v>21</v>
      </c>
      <c r="E81" s="33">
        <v>2500</v>
      </c>
      <c r="F81" s="34">
        <v>5</v>
      </c>
      <c r="G81" s="26">
        <f t="shared" si="7"/>
        <v>12500</v>
      </c>
      <c r="H81" s="16"/>
      <c r="I81" s="35">
        <f t="shared" si="8"/>
        <v>71</v>
      </c>
      <c r="J81" s="36" t="str">
        <f t="shared" si="9"/>
        <v xml:space="preserve">Печь электрическая ПЭТ-4/2,0 или эквивалент</v>
      </c>
      <c r="K81" s="37"/>
      <c r="L81" s="37"/>
      <c r="M81" s="38" t="str">
        <f t="shared" si="10"/>
        <v>шт</v>
      </c>
      <c r="N81" s="39">
        <f t="shared" si="11"/>
        <v>2500</v>
      </c>
      <c r="O81" s="24"/>
      <c r="P81" s="40">
        <f t="shared" si="12"/>
        <v>5</v>
      </c>
      <c r="Q81" s="41">
        <f t="shared" si="13"/>
        <v>0</v>
      </c>
      <c r="R81" s="3"/>
      <c r="S81" s="3"/>
      <c r="T81" s="3"/>
      <c r="U81" s="3"/>
      <c r="V81" s="3"/>
      <c r="W81" s="3"/>
      <c r="X81" s="3"/>
      <c r="Y81" s="3"/>
      <c r="Z81" s="3"/>
      <c r="AA81" s="3"/>
    </row>
    <row r="82">
      <c r="A82" s="29"/>
      <c r="B82" s="30">
        <v>72</v>
      </c>
      <c r="C82" s="31" t="s">
        <v>62</v>
      </c>
      <c r="D82" s="32" t="s">
        <v>21</v>
      </c>
      <c r="E82" s="33">
        <v>14833</v>
      </c>
      <c r="F82" s="34">
        <v>6</v>
      </c>
      <c r="G82" s="26">
        <f t="shared" si="7"/>
        <v>88998</v>
      </c>
      <c r="H82" s="16"/>
      <c r="I82" s="35">
        <f t="shared" si="8"/>
        <v>72</v>
      </c>
      <c r="J82" s="36" t="str">
        <f t="shared" si="9"/>
        <v xml:space="preserve">Конвектор РЕСАНТА ОК-2000 или эквивалент</v>
      </c>
      <c r="K82" s="37"/>
      <c r="L82" s="37"/>
      <c r="M82" s="38" t="str">
        <f t="shared" si="10"/>
        <v>шт</v>
      </c>
      <c r="N82" s="39">
        <f t="shared" si="11"/>
        <v>14833</v>
      </c>
      <c r="O82" s="24"/>
      <c r="P82" s="40">
        <f t="shared" si="12"/>
        <v>6</v>
      </c>
      <c r="Q82" s="41">
        <f t="shared" si="13"/>
        <v>0</v>
      </c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ht="14.25">
      <c r="A83" s="29"/>
      <c r="B83" s="30">
        <v>73</v>
      </c>
      <c r="C83" s="31" t="s">
        <v>64</v>
      </c>
      <c r="D83" s="32" t="s">
        <v>21</v>
      </c>
      <c r="E83" s="33">
        <v>10317</v>
      </c>
      <c r="F83" s="34">
        <v>2</v>
      </c>
      <c r="G83" s="26">
        <f t="shared" si="7"/>
        <v>20634</v>
      </c>
      <c r="H83" s="16"/>
      <c r="I83" s="35">
        <f t="shared" si="8"/>
        <v>73</v>
      </c>
      <c r="J83" s="36" t="str">
        <f t="shared" si="9"/>
        <v xml:space="preserve">Пушка тепловая </v>
      </c>
      <c r="K83" s="37"/>
      <c r="L83" s="37"/>
      <c r="M83" s="38" t="str">
        <f t="shared" si="10"/>
        <v>шт</v>
      </c>
      <c r="N83" s="39">
        <f t="shared" si="11"/>
        <v>10317</v>
      </c>
      <c r="O83" s="24"/>
      <c r="P83" s="40">
        <f t="shared" si="12"/>
        <v>2</v>
      </c>
      <c r="Q83" s="41">
        <f t="shared" si="13"/>
        <v>0</v>
      </c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ht="14.25">
      <c r="A84" s="29"/>
      <c r="B84" s="30">
        <v>74</v>
      </c>
      <c r="C84" s="31" t="s">
        <v>29</v>
      </c>
      <c r="D84" s="32" t="s">
        <v>21</v>
      </c>
      <c r="E84" s="33">
        <v>12540</v>
      </c>
      <c r="F84" s="34">
        <v>2</v>
      </c>
      <c r="G84" s="26">
        <f t="shared" si="7"/>
        <v>25080</v>
      </c>
      <c r="H84" s="16"/>
      <c r="I84" s="35">
        <f t="shared" si="8"/>
        <v>74</v>
      </c>
      <c r="J84" s="36" t="str">
        <f t="shared" si="9"/>
        <v xml:space="preserve">Тепловая завеса электрическая стацонарная Ballu BHC-L06-S03  или эквивалент</v>
      </c>
      <c r="K84" s="37"/>
      <c r="L84" s="37"/>
      <c r="M84" s="38" t="str">
        <f t="shared" si="10"/>
        <v>шт</v>
      </c>
      <c r="N84" s="39">
        <f t="shared" si="11"/>
        <v>12540</v>
      </c>
      <c r="O84" s="24"/>
      <c r="P84" s="40">
        <f t="shared" si="12"/>
        <v>2</v>
      </c>
      <c r="Q84" s="41">
        <f t="shared" si="13"/>
        <v>0</v>
      </c>
      <c r="R84" s="3"/>
      <c r="S84" s="3"/>
      <c r="T84" s="3"/>
      <c r="U84" s="3"/>
      <c r="V84" s="3"/>
      <c r="W84" s="3"/>
      <c r="X84" s="3"/>
      <c r="Y84" s="3"/>
      <c r="Z84" s="3"/>
      <c r="AA84" s="3"/>
    </row>
    <row r="85">
      <c r="A85" s="29"/>
      <c r="B85" s="30">
        <v>75</v>
      </c>
      <c r="C85" s="31" t="s">
        <v>65</v>
      </c>
      <c r="D85" s="32" t="s">
        <v>21</v>
      </c>
      <c r="E85" s="33">
        <v>86990</v>
      </c>
      <c r="F85" s="34">
        <v>1</v>
      </c>
      <c r="G85" s="26">
        <f t="shared" si="7"/>
        <v>86990</v>
      </c>
      <c r="H85" s="16"/>
      <c r="I85" s="35">
        <f t="shared" si="8"/>
        <v>75</v>
      </c>
      <c r="J85" s="36" t="str">
        <f t="shared" si="9"/>
        <v xml:space="preserve">Тепловая завеса  ТЗ-24 "МАКАР" или эквивалент </v>
      </c>
      <c r="K85" s="37"/>
      <c r="L85" s="37"/>
      <c r="M85" s="38" t="str">
        <f t="shared" si="10"/>
        <v>шт</v>
      </c>
      <c r="N85" s="39">
        <f t="shared" si="11"/>
        <v>86990</v>
      </c>
      <c r="O85" s="24"/>
      <c r="P85" s="40">
        <f t="shared" si="12"/>
        <v>1</v>
      </c>
      <c r="Q85" s="41">
        <f t="shared" si="13"/>
        <v>0</v>
      </c>
      <c r="R85" s="3"/>
      <c r="S85" s="3"/>
      <c r="T85" s="3"/>
      <c r="U85" s="3"/>
      <c r="V85" s="3"/>
      <c r="W85" s="3"/>
      <c r="X85" s="3"/>
      <c r="Y85" s="3"/>
      <c r="Z85" s="3"/>
      <c r="AA85" s="3"/>
    </row>
    <row r="86">
      <c r="A86" s="29"/>
      <c r="B86" s="30">
        <v>76</v>
      </c>
      <c r="C86" s="31" t="s">
        <v>70</v>
      </c>
      <c r="D86" s="32" t="s">
        <v>21</v>
      </c>
      <c r="E86" s="33">
        <v>27962</v>
      </c>
      <c r="F86" s="34">
        <v>1</v>
      </c>
      <c r="G86" s="26">
        <f t="shared" si="7"/>
        <v>27962</v>
      </c>
      <c r="H86" s="16"/>
      <c r="I86" s="35">
        <f t="shared" si="8"/>
        <v>76</v>
      </c>
      <c r="J86" s="36" t="str">
        <f t="shared" si="9"/>
        <v xml:space="preserve">Тепловая пушка СФО-10 или эквивалент</v>
      </c>
      <c r="K86" s="37"/>
      <c r="L86" s="37"/>
      <c r="M86" s="38" t="str">
        <f t="shared" si="10"/>
        <v>шт</v>
      </c>
      <c r="N86" s="39">
        <f t="shared" si="11"/>
        <v>27962</v>
      </c>
      <c r="O86" s="24"/>
      <c r="P86" s="40">
        <f t="shared" si="12"/>
        <v>1</v>
      </c>
      <c r="Q86" s="41">
        <f t="shared" si="13"/>
        <v>0</v>
      </c>
      <c r="R86" s="3"/>
      <c r="S86" s="3"/>
      <c r="T86" s="3"/>
      <c r="U86" s="3"/>
      <c r="V86" s="3"/>
      <c r="W86" s="3"/>
      <c r="X86" s="3"/>
      <c r="Y86" s="3"/>
      <c r="Z86" s="3"/>
      <c r="AA86" s="3"/>
    </row>
    <row r="87">
      <c r="A87" s="29"/>
      <c r="B87" s="30">
        <v>77</v>
      </c>
      <c r="C87" s="31" t="s">
        <v>20</v>
      </c>
      <c r="D87" s="32" t="s">
        <v>21</v>
      </c>
      <c r="E87" s="33">
        <v>14833</v>
      </c>
      <c r="F87" s="34">
        <v>2</v>
      </c>
      <c r="G87" s="26">
        <f t="shared" si="7"/>
        <v>29666</v>
      </c>
      <c r="H87" s="16"/>
      <c r="I87" s="35">
        <f t="shared" si="8"/>
        <v>77</v>
      </c>
      <c r="J87" s="36" t="str">
        <f t="shared" si="9"/>
        <v xml:space="preserve">Обогреватель электрический ОВЭ-4 или эквивалент</v>
      </c>
      <c r="K87" s="37"/>
      <c r="L87" s="37"/>
      <c r="M87" s="38" t="str">
        <f t="shared" si="10"/>
        <v>шт</v>
      </c>
      <c r="N87" s="39">
        <f t="shared" si="11"/>
        <v>14833</v>
      </c>
      <c r="O87" s="24"/>
      <c r="P87" s="40">
        <f t="shared" si="12"/>
        <v>2</v>
      </c>
      <c r="Q87" s="41">
        <f t="shared" si="13"/>
        <v>0</v>
      </c>
      <c r="R87" s="3"/>
      <c r="S87" s="3"/>
      <c r="T87" s="3"/>
      <c r="U87" s="3"/>
      <c r="V87" s="3"/>
      <c r="W87" s="3"/>
      <c r="X87" s="3"/>
      <c r="Y87" s="3"/>
      <c r="Z87" s="3"/>
      <c r="AA87" s="3"/>
    </row>
    <row r="88">
      <c r="A88" s="29"/>
      <c r="B88" s="30">
        <v>78</v>
      </c>
      <c r="C88" s="31" t="s">
        <v>22</v>
      </c>
      <c r="D88" s="32" t="s">
        <v>21</v>
      </c>
      <c r="E88" s="33">
        <v>60000</v>
      </c>
      <c r="F88" s="34">
        <v>1</v>
      </c>
      <c r="G88" s="26">
        <f t="shared" si="7"/>
        <v>60000</v>
      </c>
      <c r="H88" s="16"/>
      <c r="I88" s="35">
        <f t="shared" si="8"/>
        <v>78</v>
      </c>
      <c r="J88" s="36" t="str">
        <f t="shared" si="9"/>
        <v xml:space="preserve">Вентилятор центробежный ВЦ-14-46-4 или эквивалент </v>
      </c>
      <c r="K88" s="37"/>
      <c r="L88" s="37"/>
      <c r="M88" s="38" t="str">
        <f t="shared" si="10"/>
        <v>шт</v>
      </c>
      <c r="N88" s="39">
        <f t="shared" si="11"/>
        <v>60000</v>
      </c>
      <c r="O88" s="24"/>
      <c r="P88" s="40">
        <f t="shared" si="12"/>
        <v>1</v>
      </c>
      <c r="Q88" s="41">
        <f t="shared" si="13"/>
        <v>0</v>
      </c>
      <c r="R88" s="3"/>
      <c r="S88" s="3"/>
      <c r="T88" s="3"/>
      <c r="U88" s="3"/>
      <c r="V88" s="3"/>
      <c r="W88" s="3"/>
      <c r="X88" s="3"/>
      <c r="Y88" s="3"/>
      <c r="Z88" s="3"/>
      <c r="AA88" s="3"/>
    </row>
    <row r="89">
      <c r="A89" s="29"/>
      <c r="B89" s="30">
        <v>79</v>
      </c>
      <c r="C89" s="31" t="s">
        <v>37</v>
      </c>
      <c r="D89" s="32" t="s">
        <v>21</v>
      </c>
      <c r="E89" s="33">
        <v>25000</v>
      </c>
      <c r="F89" s="34">
        <v>1</v>
      </c>
      <c r="G89" s="26">
        <f t="shared" si="7"/>
        <v>25000</v>
      </c>
      <c r="H89" s="16"/>
      <c r="I89" s="35">
        <f t="shared" si="8"/>
        <v>79</v>
      </c>
      <c r="J89" s="36" t="str">
        <f t="shared" si="9"/>
        <v xml:space="preserve">Вентилятор осевой ВО 06-300-4 или эквивалент</v>
      </c>
      <c r="K89" s="37"/>
      <c r="L89" s="37"/>
      <c r="M89" s="38" t="str">
        <f t="shared" si="10"/>
        <v>шт</v>
      </c>
      <c r="N89" s="39">
        <f t="shared" si="11"/>
        <v>25000</v>
      </c>
      <c r="O89" s="24"/>
      <c r="P89" s="40">
        <f t="shared" si="12"/>
        <v>1</v>
      </c>
      <c r="Q89" s="41">
        <f t="shared" si="13"/>
        <v>0</v>
      </c>
      <c r="R89" s="3"/>
      <c r="S89" s="3"/>
      <c r="T89" s="3"/>
      <c r="U89" s="3"/>
      <c r="V89" s="3"/>
      <c r="W89" s="3"/>
      <c r="X89" s="3"/>
      <c r="Y89" s="3"/>
      <c r="Z89" s="3"/>
      <c r="AA89" s="3"/>
    </row>
    <row r="90">
      <c r="A90" s="29"/>
      <c r="B90" s="30">
        <v>80</v>
      </c>
      <c r="C90" s="31" t="s">
        <v>66</v>
      </c>
      <c r="D90" s="32" t="s">
        <v>21</v>
      </c>
      <c r="E90" s="33">
        <v>93333</v>
      </c>
      <c r="F90" s="34">
        <v>1</v>
      </c>
      <c r="G90" s="26">
        <f t="shared" si="7"/>
        <v>93333</v>
      </c>
      <c r="H90" s="16"/>
      <c r="I90" s="35">
        <f t="shared" si="8"/>
        <v>80</v>
      </c>
      <c r="J90" s="36" t="str">
        <f t="shared" si="9"/>
        <v xml:space="preserve">Вентилятор для продувки колодцев переносной ВП-2000 (200) или эквивалент </v>
      </c>
      <c r="K90" s="37"/>
      <c r="L90" s="37"/>
      <c r="M90" s="38" t="str">
        <f t="shared" si="10"/>
        <v>шт</v>
      </c>
      <c r="N90" s="39">
        <f t="shared" si="11"/>
        <v>93333</v>
      </c>
      <c r="O90" s="24"/>
      <c r="P90" s="40">
        <f t="shared" si="12"/>
        <v>1</v>
      </c>
      <c r="Q90" s="41">
        <f t="shared" si="13"/>
        <v>0</v>
      </c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ht="27">
      <c r="A91" s="29"/>
      <c r="B91" s="30">
        <v>81</v>
      </c>
      <c r="C91" s="31" t="s">
        <v>37</v>
      </c>
      <c r="D91" s="32" t="s">
        <v>21</v>
      </c>
      <c r="E91" s="33">
        <v>25000</v>
      </c>
      <c r="F91" s="34">
        <v>1</v>
      </c>
      <c r="G91" s="26">
        <f t="shared" si="7"/>
        <v>25000</v>
      </c>
      <c r="H91" s="16"/>
      <c r="I91" s="35">
        <f t="shared" si="8"/>
        <v>81</v>
      </c>
      <c r="J91" s="36" t="str">
        <f t="shared" si="9"/>
        <v xml:space="preserve">Вентилятор осевой ВО 06-300-4 или эквивалент</v>
      </c>
      <c r="K91" s="37"/>
      <c r="L91" s="37"/>
      <c r="M91" s="38" t="str">
        <f t="shared" si="10"/>
        <v>шт</v>
      </c>
      <c r="N91" s="39">
        <f t="shared" si="11"/>
        <v>25000</v>
      </c>
      <c r="O91" s="24"/>
      <c r="P91" s="40">
        <f t="shared" si="12"/>
        <v>1</v>
      </c>
      <c r="Q91" s="41">
        <f t="shared" si="13"/>
        <v>0</v>
      </c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ht="27">
      <c r="A92" s="29"/>
      <c r="B92" s="30">
        <v>82</v>
      </c>
      <c r="C92" s="31" t="s">
        <v>70</v>
      </c>
      <c r="D92" s="32" t="s">
        <v>21</v>
      </c>
      <c r="E92" s="33">
        <v>27962</v>
      </c>
      <c r="F92" s="34">
        <v>2</v>
      </c>
      <c r="G92" s="26">
        <f t="shared" si="7"/>
        <v>55924</v>
      </c>
      <c r="H92" s="16"/>
      <c r="I92" s="35">
        <f t="shared" si="8"/>
        <v>82</v>
      </c>
      <c r="J92" s="36" t="str">
        <f t="shared" si="9"/>
        <v xml:space="preserve">Тепловая пушка СФО-10 или эквивалент</v>
      </c>
      <c r="K92" s="37"/>
      <c r="L92" s="37"/>
      <c r="M92" s="38" t="str">
        <f t="shared" si="10"/>
        <v>шт</v>
      </c>
      <c r="N92" s="39">
        <f t="shared" si="11"/>
        <v>27962</v>
      </c>
      <c r="O92" s="24"/>
      <c r="P92" s="40">
        <f t="shared" si="12"/>
        <v>2</v>
      </c>
      <c r="Q92" s="41">
        <f t="shared" si="13"/>
        <v>0</v>
      </c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ht="27">
      <c r="A93" s="29"/>
      <c r="B93" s="30">
        <v>83</v>
      </c>
      <c r="C93" s="31" t="s">
        <v>29</v>
      </c>
      <c r="D93" s="32" t="s">
        <v>21</v>
      </c>
      <c r="E93" s="33">
        <v>12540</v>
      </c>
      <c r="F93" s="34">
        <v>1</v>
      </c>
      <c r="G93" s="26">
        <f t="shared" si="7"/>
        <v>12540</v>
      </c>
      <c r="H93" s="16"/>
      <c r="I93" s="35">
        <f t="shared" si="8"/>
        <v>83</v>
      </c>
      <c r="J93" s="36" t="str">
        <f t="shared" si="9"/>
        <v xml:space="preserve">Тепловая завеса электрическая стацонарная Ballu BHC-L06-S03  или эквивалент</v>
      </c>
      <c r="K93" s="37"/>
      <c r="L93" s="37"/>
      <c r="M93" s="38" t="str">
        <f t="shared" si="10"/>
        <v>шт</v>
      </c>
      <c r="N93" s="39">
        <f t="shared" si="11"/>
        <v>12540</v>
      </c>
      <c r="O93" s="24"/>
      <c r="P93" s="40">
        <f t="shared" si="12"/>
        <v>1</v>
      </c>
      <c r="Q93" s="41">
        <f t="shared" si="13"/>
        <v>0</v>
      </c>
      <c r="R93" s="3"/>
      <c r="S93" s="3"/>
      <c r="T93" s="3"/>
      <c r="U93" s="3"/>
      <c r="V93" s="3"/>
      <c r="W93" s="3"/>
      <c r="X93" s="3"/>
      <c r="Y93" s="3"/>
      <c r="Z93" s="3"/>
      <c r="AA93" s="3"/>
    </row>
    <row r="94">
      <c r="A94" s="29"/>
      <c r="B94" s="30">
        <v>84</v>
      </c>
      <c r="C94" s="31" t="s">
        <v>64</v>
      </c>
      <c r="D94" s="32" t="s">
        <v>21</v>
      </c>
      <c r="E94" s="33">
        <v>10317</v>
      </c>
      <c r="F94" s="34">
        <v>1</v>
      </c>
      <c r="G94" s="26">
        <f t="shared" si="7"/>
        <v>10317</v>
      </c>
      <c r="H94" s="16"/>
      <c r="I94" s="35">
        <f t="shared" si="8"/>
        <v>84</v>
      </c>
      <c r="J94" s="36" t="str">
        <f t="shared" si="9"/>
        <v xml:space="preserve">Пушка тепловая </v>
      </c>
      <c r="K94" s="37"/>
      <c r="L94" s="37"/>
      <c r="M94" s="38" t="str">
        <f t="shared" si="10"/>
        <v>шт</v>
      </c>
      <c r="N94" s="39">
        <f t="shared" si="11"/>
        <v>10317</v>
      </c>
      <c r="O94" s="24"/>
      <c r="P94" s="40">
        <f t="shared" si="12"/>
        <v>1</v>
      </c>
      <c r="Q94" s="41">
        <f t="shared" si="13"/>
        <v>0</v>
      </c>
      <c r="R94" s="3"/>
      <c r="S94" s="3"/>
      <c r="T94" s="3"/>
      <c r="U94" s="3"/>
      <c r="V94" s="3"/>
      <c r="W94" s="3"/>
      <c r="X94" s="3"/>
      <c r="Y94" s="3"/>
      <c r="Z94" s="3"/>
      <c r="AA94" s="3"/>
    </row>
    <row r="95">
      <c r="A95" s="29"/>
      <c r="B95" s="30">
        <v>85</v>
      </c>
      <c r="C95" s="31" t="s">
        <v>29</v>
      </c>
      <c r="D95" s="32" t="s">
        <v>21</v>
      </c>
      <c r="E95" s="33">
        <v>12540</v>
      </c>
      <c r="F95" s="34">
        <v>5</v>
      </c>
      <c r="G95" s="26">
        <f t="shared" si="7"/>
        <v>62700</v>
      </c>
      <c r="H95" s="16"/>
      <c r="I95" s="35">
        <f t="shared" si="8"/>
        <v>85</v>
      </c>
      <c r="J95" s="36" t="str">
        <f t="shared" si="9"/>
        <v xml:space="preserve">Тепловая завеса электрическая стацонарная Ballu BHC-L06-S03  или эквивалент</v>
      </c>
      <c r="K95" s="37"/>
      <c r="L95" s="37"/>
      <c r="M95" s="38" t="str">
        <f t="shared" si="10"/>
        <v>шт</v>
      </c>
      <c r="N95" s="39">
        <f t="shared" si="11"/>
        <v>12540</v>
      </c>
      <c r="O95" s="24"/>
      <c r="P95" s="40">
        <f t="shared" si="12"/>
        <v>5</v>
      </c>
      <c r="Q95" s="41">
        <f t="shared" si="13"/>
        <v>0</v>
      </c>
      <c r="R95" s="3"/>
      <c r="S95" s="3"/>
      <c r="T95" s="3"/>
      <c r="U95" s="3"/>
      <c r="V95" s="3"/>
      <c r="W95" s="3"/>
      <c r="X95" s="3"/>
      <c r="Y95" s="3"/>
      <c r="Z95" s="3"/>
      <c r="AA95" s="3"/>
    </row>
    <row r="96">
      <c r="A96" s="29"/>
      <c r="B96" s="30">
        <v>86</v>
      </c>
      <c r="C96" s="31" t="s">
        <v>71</v>
      </c>
      <c r="D96" s="32" t="s">
        <v>21</v>
      </c>
      <c r="E96" s="33">
        <v>43333</v>
      </c>
      <c r="F96" s="34">
        <v>2</v>
      </c>
      <c r="G96" s="26">
        <f t="shared" si="7"/>
        <v>86666</v>
      </c>
      <c r="H96" s="16"/>
      <c r="I96" s="35">
        <f t="shared" si="8"/>
        <v>86</v>
      </c>
      <c r="J96" s="36" t="str">
        <f t="shared" si="9"/>
        <v xml:space="preserve">Вентилятор центробежный ВЦ-14-46-3,15 или эквивалент</v>
      </c>
      <c r="K96" s="37"/>
      <c r="L96" s="37"/>
      <c r="M96" s="38" t="str">
        <f t="shared" si="10"/>
        <v>шт</v>
      </c>
      <c r="N96" s="39">
        <f t="shared" si="11"/>
        <v>43333</v>
      </c>
      <c r="O96" s="24"/>
      <c r="P96" s="40">
        <f t="shared" si="12"/>
        <v>2</v>
      </c>
      <c r="Q96" s="41">
        <f t="shared" si="13"/>
        <v>0</v>
      </c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ht="14.25">
      <c r="A97" s="45"/>
      <c r="B97" s="46" t="s">
        <v>72</v>
      </c>
      <c r="C97" s="47"/>
      <c r="D97" s="47"/>
      <c r="E97" s="48"/>
      <c r="F97" s="49"/>
      <c r="G97" s="50">
        <f>SUM(G10:G96)</f>
        <v>9296051</v>
      </c>
      <c r="H97" s="51"/>
      <c r="I97" s="46" t="s">
        <v>72</v>
      </c>
      <c r="J97" s="48"/>
      <c r="K97" s="48"/>
      <c r="L97" s="48"/>
      <c r="M97" s="48"/>
      <c r="N97" s="48"/>
      <c r="O97" s="48"/>
      <c r="P97" s="52"/>
      <c r="Q97" s="50">
        <f>SUM('Структура НМЦ и форма КП'!Q105:Q594)</f>
        <v>0</v>
      </c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ht="14.25">
      <c r="A98" s="45"/>
      <c r="B98" s="53" t="s">
        <v>73</v>
      </c>
      <c r="C98" s="54"/>
      <c r="D98" s="54"/>
      <c r="E98" s="55"/>
      <c r="F98" s="56">
        <v>0.20000000000000001</v>
      </c>
      <c r="G98" s="57">
        <f>'Структура НМЦ и форма КП'!G97*'Структура НМЦ и форма КП'!F98</f>
        <v>1859210.2000000002</v>
      </c>
      <c r="H98" s="51"/>
      <c r="I98" s="53" t="s">
        <v>73</v>
      </c>
      <c r="J98" s="54"/>
      <c r="K98" s="54"/>
      <c r="L98" s="54"/>
      <c r="M98" s="54"/>
      <c r="N98" s="54"/>
      <c r="O98" s="55"/>
      <c r="P98" s="56">
        <v>0.20000000000000001</v>
      </c>
      <c r="Q98" s="57">
        <f>'Структура НМЦ и форма КП'!Q97*'Структура НМЦ и форма КП'!P98</f>
        <v>0</v>
      </c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ht="14.25">
      <c r="A99" s="45"/>
      <c r="B99" s="58" t="s">
        <v>74</v>
      </c>
      <c r="C99" s="59"/>
      <c r="D99" s="59"/>
      <c r="E99" s="59"/>
      <c r="F99" s="60"/>
      <c r="G99" s="61">
        <f>'Структура НМЦ и форма КП'!G97+'Структура НМЦ и форма КП'!G98</f>
        <v>11155261.199999999</v>
      </c>
      <c r="H99" s="51"/>
      <c r="I99" s="58" t="s">
        <v>74</v>
      </c>
      <c r="J99" s="59"/>
      <c r="K99" s="59"/>
      <c r="L99" s="59"/>
      <c r="M99" s="59"/>
      <c r="N99" s="59"/>
      <c r="O99" s="59"/>
      <c r="P99" s="60"/>
      <c r="Q99" s="61">
        <f>'Структура НМЦ и форма КП'!Q97+'Структура НМЦ и форма КП'!Q98</f>
        <v>0</v>
      </c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ht="14.25">
      <c r="H100" s="3"/>
      <c r="I100" s="3"/>
      <c r="J100" s="3"/>
      <c r="K100" s="3"/>
      <c r="L100" s="3"/>
      <c r="M100" s="16"/>
      <c r="N100" s="16"/>
      <c r="O100" s="16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ht="14.25">
      <c r="F101" s="62"/>
      <c r="G101" s="63"/>
      <c r="H101" s="3"/>
      <c r="I101" s="3"/>
      <c r="J101" s="64" t="s">
        <v>75</v>
      </c>
      <c r="K101" s="64"/>
      <c r="L101" s="65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ht="14.25">
      <c r="J102" s="66"/>
      <c r="K102" s="66"/>
      <c r="L102" s="66"/>
      <c r="AA102" s="3"/>
    </row>
    <row r="103" ht="14.25"/>
    <row r="104" ht="14.25"/>
    <row r="105" ht="14.25"/>
    <row r="106" ht="14.25"/>
    <row r="107" ht="14.25"/>
    <row r="108" ht="14.25"/>
    <row r="109" ht="14.25"/>
    <row r="110" ht="14.25"/>
    <row r="111" ht="14.25"/>
    <row r="112" ht="14.25"/>
    <row r="113" ht="14.25"/>
    <row r="114" ht="14.25"/>
    <row r="115" ht="14.25"/>
    <row r="116" ht="14.25"/>
    <row r="117" ht="14.25"/>
    <row r="118" ht="14.25"/>
    <row r="119" ht="14.25"/>
    <row r="120" ht="14.25"/>
    <row r="121" ht="14.25"/>
    <row r="122" ht="14.25"/>
    <row r="123" ht="14.25"/>
    <row r="124" ht="14.25"/>
    <row r="125" ht="14.25"/>
    <row r="126" ht="14.25"/>
    <row r="127" ht="14.25"/>
    <row r="128" ht="14.25"/>
    <row r="129" ht="14.25"/>
    <row r="130" ht="14.25"/>
    <row r="131" ht="14.25"/>
    <row r="132" ht="14.25"/>
    <row r="133" ht="14.25"/>
    <row r="134" ht="14.25"/>
    <row r="135" ht="14.25"/>
    <row r="136" ht="14.25"/>
    <row r="137" ht="14.25"/>
    <row r="138" ht="14.25"/>
    <row r="139" ht="14.25"/>
    <row r="140" ht="14.25"/>
    <row r="141" ht="14.25"/>
    <row r="142" ht="14.25"/>
    <row r="143" ht="14.25"/>
    <row r="144" ht="14.25"/>
    <row r="145" ht="14.25"/>
    <row r="146" ht="14.25"/>
    <row r="147" ht="14.25"/>
    <row r="148" ht="14.25"/>
    <row r="149" ht="14.25"/>
    <row r="150" ht="14.25"/>
    <row r="151" ht="14.25"/>
    <row r="152" ht="14.25"/>
    <row r="153" ht="14.25"/>
    <row r="154" ht="14.25"/>
    <row r="155" ht="14.25"/>
    <row r="156" ht="14.25"/>
    <row r="157" ht="14.25"/>
    <row r="158" ht="14.25"/>
    <row r="159" ht="14.25"/>
    <row r="160" ht="14.25"/>
    <row r="161" ht="14.25"/>
    <row r="162" ht="14.25"/>
    <row r="163" ht="14.25"/>
    <row r="164" ht="14.25"/>
    <row r="165" ht="14.25"/>
    <row r="166" ht="14.25"/>
    <row r="167" ht="14.25"/>
    <row r="168" ht="14.25"/>
    <row r="169" ht="14.25"/>
    <row r="170" ht="14.25"/>
    <row r="171" ht="14.25"/>
    <row r="172" ht="14.25"/>
    <row r="173" ht="14.25"/>
    <row r="174" ht="14.25"/>
    <row r="175" ht="14.25"/>
    <row r="176" ht="14.25"/>
    <row r="177" ht="14.25"/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  <row r="223" ht="14.25"/>
    <row r="224" ht="14.25"/>
    <row r="225" ht="14.25"/>
    <row r="226" ht="14.25"/>
    <row r="227" ht="14.25"/>
    <row r="228" ht="14.25"/>
    <row r="229" ht="14.25"/>
    <row r="230" ht="14.25"/>
    <row r="231" ht="14.25"/>
    <row r="232" ht="14.25"/>
    <row r="233" ht="14.25"/>
    <row r="234" ht="14.25"/>
    <row r="235" ht="14.25"/>
    <row r="236" ht="14.25"/>
    <row r="237" ht="14.25"/>
    <row r="238" ht="14.25"/>
    <row r="239" ht="14.25"/>
    <row r="240" ht="14.25"/>
    <row r="241" ht="14.25"/>
    <row r="242" ht="14.25"/>
    <row r="243" ht="14.25"/>
    <row r="244" ht="14.25"/>
    <row r="245" ht="14.25"/>
    <row r="246" ht="14.25"/>
    <row r="247" ht="14.25"/>
    <row r="248" ht="14.25"/>
    <row r="249" ht="14.25"/>
    <row r="250" ht="14.25"/>
    <row r="251" ht="14.25"/>
    <row r="252" ht="14.25"/>
    <row r="253" ht="14.25"/>
    <row r="254" ht="14.25"/>
    <row r="255" ht="14.25"/>
    <row r="256" ht="14.25"/>
    <row r="257" ht="14.25"/>
    <row r="258" ht="14.25"/>
    <row r="259" ht="14.25"/>
    <row r="260" ht="14.25"/>
    <row r="261" ht="14.25"/>
    <row r="262" ht="14.25"/>
    <row r="263" ht="14.25"/>
    <row r="264" ht="14.25"/>
    <row r="265" ht="14.25"/>
    <row r="266" ht="14.25"/>
    <row r="267" ht="14.25"/>
    <row r="268" ht="14.25"/>
    <row r="269" ht="14.25"/>
    <row r="270" ht="14.25"/>
    <row r="271" ht="14.25"/>
    <row r="272" ht="14.25"/>
    <row r="273" ht="14.25"/>
    <row r="274" ht="14.25"/>
    <row r="275" ht="14.25"/>
    <row r="276" ht="14.25"/>
    <row r="277" ht="14.25"/>
    <row r="278" ht="14.25"/>
    <row r="279" ht="14.25"/>
    <row r="280" ht="14.25"/>
    <row r="281" ht="14.25"/>
    <row r="282" ht="14.25"/>
    <row r="283" ht="14.25"/>
    <row r="284" ht="14.25"/>
    <row r="285" ht="14.25"/>
    <row r="286" ht="14.25"/>
    <row r="287" ht="14.25"/>
    <row r="288" ht="14.25"/>
    <row r="289" ht="14.25"/>
    <row r="290" ht="14.25"/>
    <row r="291" ht="14.25"/>
    <row r="292" ht="14.25"/>
    <row r="293" ht="14.25"/>
    <row r="294" ht="14.25"/>
    <row r="295" ht="14.25"/>
    <row r="296" ht="14.25"/>
    <row r="297" ht="14.25"/>
    <row r="298" ht="14.25"/>
    <row r="299" ht="14.25"/>
    <row r="300" ht="14.25"/>
    <row r="301" ht="14.25"/>
    <row r="302" ht="14.25"/>
    <row r="303" ht="14.25"/>
    <row r="304" ht="14.25"/>
    <row r="305" ht="14.25"/>
    <row r="306" ht="14.25"/>
    <row r="307" ht="14.25"/>
    <row r="308" ht="14.25"/>
    <row r="309" ht="14.25"/>
    <row r="310" ht="14.25"/>
    <row r="311" ht="14.25"/>
    <row r="312" ht="14.25"/>
    <row r="313" ht="14.25"/>
    <row r="314" ht="14.25"/>
    <row r="315" ht="14.25"/>
    <row r="316" ht="14.25"/>
    <row r="317" ht="14.25"/>
    <row r="318" ht="14.25"/>
    <row r="319" ht="14.25"/>
    <row r="320" ht="14.25"/>
    <row r="321" ht="14.25"/>
    <row r="322" ht="14.25"/>
    <row r="323" ht="14.25"/>
    <row r="324" ht="14.25"/>
    <row r="325" ht="14.25"/>
    <row r="326" ht="14.25"/>
    <row r="327" ht="14.25"/>
    <row r="328" ht="14.25"/>
    <row r="329" ht="14.25"/>
    <row r="330" ht="14.25"/>
    <row r="331" ht="14.25"/>
    <row r="332" ht="14.25"/>
    <row r="333" ht="14.25"/>
    <row r="334" ht="14.25"/>
    <row r="335" ht="14.25"/>
    <row r="336" ht="14.25"/>
    <row r="337" ht="14.25"/>
    <row r="338" ht="14.25"/>
    <row r="339" ht="14.25"/>
    <row r="340" ht="14.25"/>
    <row r="341" ht="14.25"/>
    <row r="342" ht="14.25"/>
    <row r="343" ht="14.25"/>
    <row r="344" ht="14.25"/>
    <row r="345" ht="14.25"/>
    <row r="346" ht="14.25"/>
    <row r="347" ht="14.25"/>
    <row r="348" ht="14.25"/>
    <row r="349" ht="14.25"/>
    <row r="350" ht="14.25"/>
    <row r="351" ht="14.25"/>
    <row r="352" ht="14.25"/>
    <row r="353" ht="14.25"/>
    <row r="354" ht="14.25"/>
    <row r="355" ht="14.25"/>
    <row r="356" ht="14.25"/>
    <row r="357" ht="14.25"/>
    <row r="358" ht="14.25"/>
    <row r="359" ht="14.25"/>
    <row r="360" ht="14.25"/>
    <row r="361" ht="14.25"/>
    <row r="362" ht="14.25"/>
    <row r="363" ht="14.25"/>
    <row r="364" ht="14.25"/>
    <row r="365" ht="14.25"/>
    <row r="366" ht="14.25"/>
    <row r="367" ht="14.25"/>
    <row r="368" ht="14.25"/>
    <row r="369" ht="14.25"/>
    <row r="370" ht="14.25"/>
    <row r="371" ht="14.25"/>
    <row r="372" ht="14.25"/>
    <row r="373" ht="14.25"/>
    <row r="374" ht="14.25"/>
    <row r="375" ht="14.25"/>
    <row r="376" ht="14.25"/>
    <row r="377" ht="14.25"/>
    <row r="378" ht="14.25"/>
    <row r="379" ht="14.25"/>
    <row r="380" ht="14.25"/>
    <row r="381" ht="14.25"/>
    <row r="382" ht="14.25"/>
    <row r="383" ht="14.25"/>
    <row r="384" ht="14.25"/>
    <row r="385" ht="14.25"/>
    <row r="386" ht="14.25"/>
    <row r="387" ht="14.25"/>
    <row r="388" ht="14.25"/>
    <row r="389" ht="14.25"/>
    <row r="390" ht="14.25"/>
    <row r="391" ht="14.25"/>
    <row r="392" ht="14.25"/>
    <row r="393" ht="14.25"/>
    <row r="394" ht="14.25"/>
    <row r="395" ht="14.25"/>
    <row r="396" ht="14.25"/>
    <row r="397" ht="14.25"/>
    <row r="398" ht="14.25"/>
    <row r="399" ht="14.25"/>
    <row r="400" ht="14.25"/>
    <row r="401" ht="14.25"/>
    <row r="402" ht="14.25"/>
    <row r="403" ht="14.25"/>
    <row r="404" ht="14.25"/>
    <row r="405" ht="14.25"/>
    <row r="406" ht="14.25"/>
    <row r="407" ht="14.25"/>
    <row r="408" ht="14.25"/>
    <row r="409" ht="14.25"/>
    <row r="410" ht="14.25"/>
    <row r="411" ht="14.25"/>
    <row r="412" ht="14.25"/>
    <row r="413" ht="14.25"/>
    <row r="414" ht="14.25"/>
    <row r="415" ht="14.25"/>
    <row r="416" ht="14.25"/>
    <row r="417" ht="14.25"/>
    <row r="418" ht="14.25"/>
    <row r="419" ht="14.25"/>
    <row r="420" ht="14.25"/>
    <row r="421" ht="14.25"/>
    <row r="422" ht="14.25"/>
    <row r="423" ht="14.25"/>
    <row r="424" ht="14.25"/>
    <row r="425" ht="14.25"/>
    <row r="426" ht="14.25"/>
    <row r="427" ht="14.25"/>
    <row r="428" ht="14.25"/>
    <row r="429" ht="14.25"/>
    <row r="430" ht="14.25"/>
    <row r="431" ht="14.25"/>
    <row r="432" ht="14.25"/>
    <row r="433" ht="14.25"/>
    <row r="434" ht="14.25"/>
    <row r="435" ht="14.25"/>
    <row r="436" ht="14.25"/>
    <row r="437" ht="14.25"/>
    <row r="438" ht="14.25"/>
    <row r="439" ht="14.25"/>
    <row r="440" ht="14.25"/>
    <row r="441" ht="14.25"/>
    <row r="442" ht="14.25"/>
    <row r="443" ht="14.25"/>
    <row r="444" ht="14.25"/>
    <row r="445" ht="14.25"/>
    <row r="446" ht="14.25"/>
    <row r="447" ht="14.25"/>
    <row r="448" ht="14.25"/>
    <row r="449" ht="14.25"/>
    <row r="450" ht="14.25"/>
    <row r="451" ht="14.25"/>
    <row r="452" ht="14.25"/>
    <row r="453" ht="14.25"/>
    <row r="454" ht="14.25"/>
    <row r="455" ht="14.25"/>
    <row r="456" ht="14.25"/>
    <row r="457" ht="14.25"/>
    <row r="458" ht="14.25"/>
    <row r="459" ht="14.25"/>
    <row r="460" ht="14.25"/>
    <row r="461" ht="14.25"/>
    <row r="462" ht="14.25"/>
    <row r="463" ht="14.25"/>
    <row r="464" ht="14.25"/>
    <row r="465" ht="14.25"/>
    <row r="466" ht="14.25"/>
    <row r="467" ht="14.25"/>
    <row r="468" ht="14.25"/>
    <row r="469" ht="14.25"/>
    <row r="470" ht="14.25"/>
    <row r="471" ht="14.25"/>
    <row r="472" ht="14.25"/>
    <row r="473" ht="14.25"/>
    <row r="474" ht="14.25"/>
    <row r="475" ht="14.25"/>
    <row r="476" ht="14.25"/>
    <row r="477" ht="14.25"/>
    <row r="478" ht="14.25"/>
    <row r="479" ht="14.25"/>
    <row r="480" ht="14.25"/>
    <row r="481" ht="14.25"/>
    <row r="482" ht="14.25"/>
    <row r="483" ht="14.25"/>
    <row r="484" ht="14.25"/>
    <row r="485" ht="14.25"/>
    <row r="486" ht="14.25"/>
    <row r="487" ht="14.25"/>
    <row r="488" ht="14.25"/>
    <row r="489" ht="14.25"/>
    <row r="490" ht="14.25"/>
    <row r="491" ht="14.25"/>
    <row r="492" ht="14.25"/>
    <row r="493" ht="14.25"/>
    <row r="494" ht="14.25"/>
    <row r="495" ht="14.25"/>
    <row r="496" ht="14.25"/>
    <row r="497" ht="14.25"/>
    <row r="498" ht="14.25"/>
    <row r="499" ht="14.25"/>
    <row r="500" ht="14.25"/>
    <row r="501" ht="14.25"/>
    <row r="502" ht="14.25"/>
    <row r="503" ht="14.25"/>
    <row r="504" ht="14.25"/>
    <row r="505" ht="14.25"/>
    <row r="506" ht="14.25"/>
    <row r="507" ht="14.25"/>
    <row r="508" ht="14.25"/>
    <row r="509" ht="14.25"/>
    <row r="510" ht="14.25"/>
    <row r="511" ht="14.25"/>
    <row r="512" ht="14.25"/>
    <row r="513" ht="14.25"/>
    <row r="514" ht="14.25"/>
    <row r="515" ht="14.25"/>
    <row r="516" ht="14.25"/>
    <row r="517" ht="14.25"/>
    <row r="518" ht="14.25"/>
    <row r="519" ht="14.25"/>
    <row r="520" ht="14.25"/>
    <row r="521" ht="14.25"/>
    <row r="522" ht="14.25"/>
    <row r="523" ht="14.25"/>
    <row r="524" ht="14.25"/>
    <row r="525" ht="14.25"/>
    <row r="526" ht="14.25"/>
    <row r="527" ht="14.25"/>
    <row r="528" ht="14.25"/>
    <row r="529" ht="14.25"/>
    <row r="530" ht="14.25"/>
    <row r="531" ht="14.25"/>
    <row r="532" ht="14.25"/>
    <row r="533" ht="14.25"/>
    <row r="534" ht="14.25"/>
    <row r="535" ht="14.25"/>
    <row r="536" ht="14.25"/>
    <row r="537" ht="14.25"/>
    <row r="538" ht="14.25"/>
    <row r="539" ht="14.25"/>
    <row r="540" ht="14.25"/>
    <row r="541" ht="14.25"/>
    <row r="542" ht="14.25"/>
    <row r="543" ht="14.25"/>
    <row r="544" ht="14.25"/>
    <row r="545" ht="14.25"/>
    <row r="546" ht="14.25"/>
    <row r="547" ht="14.25"/>
    <row r="548" ht="14.25"/>
    <row r="549" ht="14.25"/>
    <row r="550" ht="14.25"/>
    <row r="551" ht="14.25"/>
    <row r="552" ht="14.25"/>
    <row r="553" ht="14.25"/>
    <row r="554" ht="14.25"/>
    <row r="555" ht="14.25"/>
    <row r="556" ht="14.25"/>
    <row r="557" ht="14.25"/>
    <row r="558" ht="14.25"/>
    <row r="559" ht="14.25"/>
    <row r="560" ht="14.25"/>
    <row r="561" ht="14.25"/>
    <row r="562" ht="14.25"/>
    <row r="563" ht="14.25"/>
    <row r="564" ht="14.25"/>
    <row r="565" ht="14.25"/>
    <row r="566" ht="14.25"/>
    <row r="567" ht="14.25"/>
    <row r="568" ht="14.25"/>
    <row r="569" ht="14.25"/>
    <row r="570" ht="14.25"/>
    <row r="571" ht="14.25"/>
    <row r="572" ht="14.25"/>
    <row r="573" ht="14.25"/>
    <row r="574" ht="14.25"/>
    <row r="575" ht="14.25"/>
    <row r="576" ht="14.25"/>
    <row r="577" ht="14.25"/>
    <row r="578" ht="14.25"/>
    <row r="579" ht="14.25"/>
    <row r="580" ht="14.25"/>
    <row r="581" ht="14.25"/>
    <row r="582" ht="14.25"/>
    <row r="583" ht="14.25"/>
    <row r="584" ht="14.25"/>
    <row r="585" ht="14.25"/>
    <row r="586" ht="14.25"/>
    <row r="587" ht="14.25"/>
    <row r="588" ht="14.25"/>
    <row r="589" ht="14.25"/>
    <row r="590" ht="14.25"/>
    <row r="591" ht="14.25"/>
    <row r="592" ht="14.25"/>
    <row r="593" ht="14.25"/>
    <row r="594" ht="14.25"/>
    <row r="595" ht="14.25"/>
    <row r="596" ht="14.25"/>
    <row r="597" ht="14.25"/>
    <row r="598" ht="14.25"/>
    <row r="599" ht="14.25"/>
    <row r="600" ht="14.25"/>
    <row r="601" ht="14.25"/>
    <row r="602" ht="14.25"/>
    <row r="603" ht="14.25"/>
    <row r="604" ht="14.25"/>
    <row r="605" ht="14.25"/>
    <row r="606" ht="14.25"/>
    <row r="607" ht="14.25"/>
    <row r="608" ht="14.25"/>
    <row r="609" ht="14.25"/>
    <row r="610" ht="14.25"/>
    <row r="611" ht="14.25"/>
    <row r="612" ht="14.25"/>
    <row r="613" ht="14.25"/>
    <row r="614" ht="14.25"/>
    <row r="615" ht="14.25"/>
    <row r="616" ht="14.25"/>
    <row r="617" ht="14.25"/>
    <row r="618" ht="14.25"/>
    <row r="619" ht="14.25"/>
    <row r="620" ht="14.25"/>
    <row r="621" ht="14.25"/>
    <row r="622" ht="14.25"/>
    <row r="623" ht="14.25"/>
    <row r="624" ht="14.25"/>
    <row r="625" ht="14.25"/>
    <row r="626" ht="14.25"/>
    <row r="627" ht="14.25"/>
    <row r="628" ht="14.25"/>
    <row r="629" ht="14.25"/>
    <row r="630" ht="14.25"/>
    <row r="631" ht="14.25"/>
    <row r="632" ht="14.25"/>
    <row r="633" ht="14.25"/>
    <row r="634" ht="14.25"/>
    <row r="635" ht="14.25"/>
    <row r="636" ht="14.25"/>
    <row r="637" ht="14.25"/>
    <row r="638" ht="14.25"/>
    <row r="639" ht="14.25"/>
    <row r="640" ht="14.25"/>
    <row r="641" ht="14.25"/>
    <row r="642" ht="14.25"/>
    <row r="643" ht="14.25"/>
    <row r="644" ht="14.25"/>
    <row r="645" ht="14.25"/>
    <row r="646" ht="14.25"/>
    <row r="647" ht="14.25"/>
    <row r="648" ht="14.25"/>
    <row r="649" ht="14.25"/>
    <row r="650" ht="14.25"/>
    <row r="651" ht="14.25"/>
    <row r="652" ht="14.25"/>
    <row r="653" ht="14.25"/>
    <row r="654" ht="14.25"/>
    <row r="655" ht="14.25"/>
    <row r="656" ht="14.25"/>
    <row r="657" ht="14.25"/>
    <row r="658" ht="14.25"/>
    <row r="659" ht="14.25"/>
    <row r="660" ht="14.25"/>
    <row r="661" ht="14.25"/>
    <row r="662" ht="14.25"/>
    <row r="663" ht="14.25"/>
    <row r="664" ht="14.25"/>
    <row r="665" ht="14.25"/>
    <row r="666" ht="14.25"/>
    <row r="667" ht="14.25"/>
    <row r="668" ht="14.25"/>
    <row r="669" ht="14.25"/>
    <row r="670" ht="14.25"/>
    <row r="671" ht="14.25"/>
    <row r="672" ht="14.25"/>
    <row r="673" ht="14.25"/>
    <row r="674" ht="14.25"/>
    <row r="675" ht="14.25"/>
    <row r="676" ht="14.25"/>
    <row r="677" ht="14.25"/>
    <row r="678" ht="14.25"/>
    <row r="679" ht="14.25"/>
    <row r="680" ht="14.25"/>
    <row r="681" ht="14.25"/>
    <row r="682" ht="14.25"/>
    <row r="683" ht="14.25"/>
    <row r="684" ht="14.25"/>
    <row r="685" ht="14.25"/>
    <row r="686" ht="14.25"/>
    <row r="687" ht="14.25"/>
    <row r="688" ht="14.25"/>
    <row r="689" ht="14.25"/>
    <row r="690" ht="14.25"/>
    <row r="691" ht="14.25"/>
    <row r="692" ht="14.25"/>
    <row r="693" ht="14.25"/>
    <row r="694" ht="14.25"/>
    <row r="695" ht="14.25"/>
    <row r="696" ht="14.25"/>
    <row r="697" ht="14.25"/>
    <row r="698" ht="14.25"/>
    <row r="699" ht="14.25"/>
    <row r="700" ht="14.25"/>
    <row r="701" ht="14.25"/>
    <row r="702" ht="14.25"/>
    <row r="703" ht="14.25"/>
    <row r="704" ht="14.25"/>
    <row r="705" ht="14.25"/>
    <row r="706" ht="14.25"/>
    <row r="707" ht="14.25"/>
    <row r="708" ht="14.25"/>
    <row r="709" ht="14.25"/>
    <row r="710" ht="14.25"/>
    <row r="711" ht="14.25"/>
    <row r="712" ht="14.25"/>
    <row r="713" ht="14.25"/>
    <row r="714" ht="14.25"/>
    <row r="715" ht="14.25"/>
    <row r="716" ht="14.25"/>
    <row r="717" ht="14.25"/>
    <row r="718" ht="14.25"/>
    <row r="719" ht="14.25"/>
    <row r="720" ht="14.25"/>
    <row r="721" ht="14.25"/>
    <row r="722" ht="14.25"/>
    <row r="723" ht="14.25"/>
    <row r="724" ht="14.25"/>
    <row r="725" ht="14.25"/>
    <row r="726" ht="14.25"/>
    <row r="727" ht="14.25"/>
    <row r="728" ht="14.25"/>
    <row r="729" ht="14.25"/>
    <row r="730" ht="14.25"/>
    <row r="731" ht="14.25"/>
    <row r="732" ht="14.25"/>
    <row r="733" ht="14.25"/>
    <row r="734" ht="14.25"/>
    <row r="735" ht="14.25"/>
    <row r="736" ht="14.25"/>
    <row r="737" ht="14.25"/>
    <row r="738" ht="14.25"/>
    <row r="739" ht="14.25"/>
    <row r="740" ht="14.25"/>
    <row r="741" ht="14.25"/>
    <row r="742" ht="14.25"/>
    <row r="743" ht="14.25"/>
    <row r="744" ht="14.25"/>
    <row r="745" ht="14.25"/>
    <row r="746" ht="14.25"/>
    <row r="747" ht="14.25"/>
    <row r="748" ht="14.25"/>
    <row r="749" ht="14.25"/>
    <row r="750" ht="14.25"/>
    <row r="751" ht="14.25"/>
    <row r="752" ht="14.25"/>
    <row r="753" ht="14.25"/>
    <row r="754" ht="14.25"/>
    <row r="755" ht="14.25"/>
    <row r="756" ht="14.25"/>
    <row r="757" ht="14.25"/>
    <row r="758" ht="14.25"/>
    <row r="759" ht="14.25"/>
    <row r="760" ht="14.25"/>
    <row r="761" ht="14.25"/>
    <row r="762" ht="14.25"/>
    <row r="763" ht="14.25"/>
    <row r="764" ht="14.25"/>
    <row r="765" ht="14.25"/>
    <row r="766" ht="14.25"/>
    <row r="767" ht="14.25"/>
    <row r="768" ht="14.25"/>
    <row r="769" ht="14.25"/>
    <row r="770" ht="14.25"/>
    <row r="771" ht="14.25"/>
    <row r="772" ht="14.25"/>
    <row r="773" ht="14.25"/>
    <row r="774" ht="14.25"/>
    <row r="775" ht="14.25"/>
    <row r="776" ht="14.25"/>
    <row r="777" ht="14.25"/>
    <row r="778" ht="14.25"/>
    <row r="779" ht="14.25"/>
    <row r="780" ht="14.25"/>
    <row r="781" ht="14.25"/>
    <row r="782" ht="14.25"/>
    <row r="783" ht="14.25"/>
    <row r="784" ht="14.25"/>
    <row r="785" ht="14.25"/>
    <row r="786" ht="14.25"/>
    <row r="787" ht="14.25"/>
    <row r="788" ht="14.25"/>
    <row r="789" ht="14.25"/>
    <row r="790" ht="14.25"/>
    <row r="791" ht="14.25"/>
    <row r="792" ht="14.25"/>
    <row r="793" ht="14.25"/>
    <row r="794" ht="14.25"/>
    <row r="795" ht="14.25"/>
    <row r="796" ht="14.25"/>
    <row r="797" ht="14.25"/>
    <row r="798" ht="14.25"/>
    <row r="799" ht="14.25"/>
    <row r="800" ht="14.25"/>
    <row r="801" ht="14.25"/>
    <row r="802" ht="14.25"/>
    <row r="803" ht="14.25"/>
    <row r="804" ht="14.25"/>
    <row r="805" ht="14.25"/>
    <row r="806" ht="14.25"/>
    <row r="807" ht="14.25"/>
    <row r="808" ht="14.25"/>
    <row r="809" ht="14.25"/>
    <row r="810" ht="14.25"/>
    <row r="811" ht="14.25"/>
    <row r="812" ht="14.25"/>
    <row r="813" ht="14.25"/>
    <row r="814" ht="14.25"/>
    <row r="815" ht="14.25"/>
    <row r="816" ht="14.25"/>
    <row r="817" ht="14.25"/>
    <row r="818" ht="14.25"/>
    <row r="819" ht="14.25"/>
    <row r="820" ht="14.25"/>
    <row r="821" ht="14.25"/>
    <row r="822" ht="14.25"/>
    <row r="823" ht="14.25"/>
    <row r="824" ht="14.25"/>
    <row r="825" ht="14.25"/>
    <row r="826" ht="14.25"/>
    <row r="827" ht="14.25"/>
    <row r="828" ht="14.25"/>
    <row r="829" ht="14.25"/>
    <row r="830" ht="14.25"/>
    <row r="831" ht="14.25"/>
    <row r="832" ht="14.25"/>
    <row r="833" ht="14.25"/>
    <row r="834" ht="14.25"/>
    <row r="835" ht="14.25"/>
    <row r="836" ht="14.25"/>
    <row r="837" ht="14.25"/>
    <row r="838" ht="14.25"/>
    <row r="839" ht="14.25"/>
    <row r="840" ht="14.25"/>
    <row r="841" ht="14.25"/>
    <row r="842" ht="14.25"/>
    <row r="843" ht="14.25"/>
    <row r="844" ht="14.25"/>
    <row r="845" ht="14.25"/>
    <row r="846" ht="14.25"/>
    <row r="847" ht="14.25"/>
    <row r="848" ht="14.25"/>
    <row r="849" ht="14.25"/>
    <row r="850" ht="14.25"/>
    <row r="851" ht="14.25"/>
    <row r="852" ht="14.25"/>
    <row r="853" ht="14.25"/>
    <row r="854" ht="14.25"/>
    <row r="855" ht="14.25"/>
    <row r="856" ht="14.25"/>
    <row r="857" ht="14.25"/>
    <row r="858" ht="14.25"/>
    <row r="859" ht="14.25"/>
    <row r="860" ht="14.25"/>
    <row r="861" ht="14.25"/>
    <row r="862" ht="14.25"/>
    <row r="863" ht="14.25"/>
    <row r="864" ht="14.25"/>
    <row r="865" ht="14.25"/>
    <row r="866" ht="14.25"/>
    <row r="867" ht="14.25"/>
    <row r="868" ht="14.25"/>
    <row r="869" ht="14.25"/>
    <row r="870" ht="14.25"/>
    <row r="871" ht="14.25"/>
    <row r="872" ht="14.25"/>
    <row r="873" ht="14.25"/>
    <row r="874" ht="14.25"/>
    <row r="875" ht="14.25"/>
    <row r="876" ht="14.25"/>
    <row r="877" ht="14.25"/>
    <row r="878" ht="14.25"/>
    <row r="879" ht="14.25"/>
    <row r="880" ht="14.25"/>
    <row r="881" ht="14.25"/>
    <row r="882" ht="14.25"/>
    <row r="883" ht="14.25"/>
    <row r="884" ht="14.25"/>
    <row r="885" ht="14.25"/>
    <row r="886" ht="14.25"/>
    <row r="887" ht="14.25"/>
    <row r="888" ht="14.25"/>
    <row r="889" ht="14.25"/>
    <row r="890" ht="14.25"/>
    <row r="891" ht="14.25"/>
    <row r="892" ht="14.25"/>
    <row r="893" ht="14.25"/>
    <row r="894" ht="14.25"/>
    <row r="895" ht="14.25"/>
    <row r="896" ht="14.25"/>
    <row r="897" ht="14.25"/>
    <row r="898" ht="14.25"/>
    <row r="899" ht="14.25"/>
    <row r="900" ht="14.25"/>
    <row r="901" ht="14.25"/>
    <row r="902" ht="14.25"/>
    <row r="903" ht="14.25"/>
    <row r="904" ht="14.25"/>
    <row r="905" ht="14.25"/>
    <row r="906" ht="14.25"/>
    <row r="907" ht="14.25"/>
    <row r="908" ht="14.25"/>
    <row r="909" ht="14.25"/>
    <row r="910" ht="14.25"/>
    <row r="911" ht="14.25"/>
    <row r="912" ht="14.25"/>
    <row r="913" ht="14.25"/>
    <row r="914" ht="14.25"/>
    <row r="915" ht="14.25"/>
    <row r="916" ht="14.25"/>
    <row r="917" ht="14.25"/>
    <row r="918" ht="14.25"/>
    <row r="919" ht="14.25"/>
    <row r="920" ht="14.25"/>
    <row r="921" ht="14.25"/>
    <row r="922" ht="14.25"/>
    <row r="923" ht="14.25"/>
    <row r="924" ht="14.25"/>
    <row r="925" ht="14.25"/>
    <row r="926" ht="14.25"/>
    <row r="927" ht="14.25"/>
    <row r="928" ht="14.25"/>
    <row r="929" ht="14.25"/>
    <row r="930" ht="14.25"/>
    <row r="931" ht="14.25"/>
    <row r="932" ht="14.25"/>
    <row r="933" ht="14.25"/>
    <row r="934" ht="14.25"/>
    <row r="935" ht="14.25"/>
    <row r="936" ht="14.25"/>
    <row r="937" ht="14.25"/>
    <row r="938" ht="14.25"/>
    <row r="939" ht="14.25"/>
    <row r="940" ht="14.25"/>
    <row r="941" ht="14.25"/>
    <row r="942" ht="14.25"/>
    <row r="943" ht="14.25"/>
    <row r="944" ht="14.25"/>
    <row r="945" ht="14.25"/>
    <row r="946" ht="14.25"/>
    <row r="947" ht="14.25"/>
    <row r="1022" ht="14.25"/>
    <row r="1023" ht="14.25"/>
    <row r="1024" ht="14.25"/>
  </sheetData>
  <sheetProtection autoFilter="1" deleteColumns="1" deleteRows="0" formatCells="0" formatColumns="0" formatRows="0" insertColumns="1" insertHyperlinks="1" insertRows="0" pivotTables="1" selectLockedCells="0" selectUnlockedCells="0" sheet="0" sort="1"/>
  <autoFilter ref="B8:G96"/>
  <mergeCells count="14">
    <mergeCell ref="B1:Q1"/>
    <mergeCell ref="B3:E3"/>
    <mergeCell ref="I3:Q3"/>
    <mergeCell ref="I4:L4"/>
    <mergeCell ref="B7:G7"/>
    <mergeCell ref="I7:Q7"/>
    <mergeCell ref="B97:F97"/>
    <mergeCell ref="I97:P97"/>
    <mergeCell ref="B98:E98"/>
    <mergeCell ref="I98:O98"/>
    <mergeCell ref="B99:F99"/>
    <mergeCell ref="I99:P99"/>
    <mergeCell ref="J101:K101"/>
    <mergeCell ref="J102:K10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plevako_ov</cp:lastModifiedBy>
  <cp:revision>5</cp:revision>
  <dcterms:created xsi:type="dcterms:W3CDTF">2018-05-22T01:14:50Z</dcterms:created>
  <dcterms:modified xsi:type="dcterms:W3CDTF">2024-12-04T06:00:16Z</dcterms:modified>
</cp:coreProperties>
</file>