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стало\2023\Приложения №4\"/>
    </mc:Choice>
  </mc:AlternateContent>
  <bookViews>
    <workbookView xWindow="0" yWindow="0" windowWidth="28110" windowHeight="9525" firstSheet="2" activeTab="2"/>
  </bookViews>
  <sheets>
    <sheet name="стр.1" sheetId="2" state="hidden" r:id="rId1"/>
    <sheet name="стр.2" sheetId="3" state="hidden" r:id="rId2"/>
    <sheet name="стр.3" sheetId="4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DR14" i="3" l="1"/>
  <c r="DR18" i="2"/>
  <c r="EL18" i="2" l="1"/>
  <c r="CD8" i="6" l="1"/>
  <c r="BI8" i="6"/>
  <c r="DZ14" i="5"/>
  <c r="CT14" i="5"/>
  <c r="EL14" i="3"/>
  <c r="BO14" i="5"/>
  <c r="DA14" i="3"/>
  <c r="CJ14" i="3"/>
  <c r="DA18" i="2"/>
  <c r="AN8" i="6"/>
  <c r="DB8" i="6" l="1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<sst xmlns="http://schemas.openxmlformats.org/spreadsheetml/2006/main" count="135" uniqueCount="75">
  <si>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</si>
  <si>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</si>
  <si>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</si>
  <si>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</si>
  <si>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</si>
  <si>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</si>
  <si>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</si>
  <si>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</si>
  <si>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</si>
  <si>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</si>
  <si>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</si>
  <si>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</si>
  <si>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</si>
  <si>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</si>
  <si>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</si>
  <si>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</si>
  <si>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</si>
  <si>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</si>
  <si>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</si>
  <si>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январь</t>
  </si>
  <si>
    <t>23</t>
  </si>
  <si>
    <t>1-31 января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</si>
  <si>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</si>
  <si>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</si>
  <si>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</si>
  <si>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</si>
  <si>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</si>
  <si>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</si>
  <si>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</si>
  <si>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</si>
  <si>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</si>
  <si>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</si>
  <si>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</si>
  <si>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</si>
  <si>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</si>
  <si>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</si>
  <si>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</si>
  <si>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</si>
  <si>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</si>
  <si>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</si>
  <si>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</si>
  <si>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</si>
  <si>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</si>
  <si>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</si>
  <si>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</si>
  <si>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</si>
  <si>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</si>
  <si>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</si>
  <si>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</si>
  <si>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</si>
  <si>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</si>
  <si>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</si>
  <si>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Загрузка газораспределительной станции</t>
  </si>
  <si>
    <t>Наличие (дефицит) пропускной способности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</si>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</sst>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7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1" fillId="26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7" xfId="0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2" fontId="19" fillId="0" borderId="16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6" zoomScaleNormal="100" workbookViewId="0">
      <selection activeCell="DR18" sqref="DR18:EK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24" t="s">
        <v>11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25" t="s">
        <v>18</v>
      </c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26" t="s">
        <v>3</v>
      </c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</row>
    <row r="11" spans="1:161" s="11" customFormat="1" ht="15" customHeight="1" x14ac:dyDescent="0.25">
      <c r="BY11" s="14" t="s">
        <v>14</v>
      </c>
      <c r="BZ11" s="29" t="s">
        <v>19</v>
      </c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8">
        <v>20</v>
      </c>
      <c r="CS11" s="28"/>
      <c r="CT11" s="28"/>
      <c r="CU11" s="28"/>
      <c r="CV11" s="27" t="s">
        <v>20</v>
      </c>
      <c r="CW11" s="27"/>
      <c r="CX11" s="27"/>
      <c r="CY11" s="27"/>
      <c r="CZ11" s="15" t="s">
        <v>13</v>
      </c>
      <c r="DA11" s="15"/>
      <c r="DB11" s="15"/>
      <c r="DC11" s="15"/>
    </row>
    <row r="12" spans="1:161" s="16" customFormat="1" ht="11.25" x14ac:dyDescent="0.2">
      <c r="BZ12" s="33" t="s">
        <v>12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0" t="s">
        <v>21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61" s="16" customFormat="1" ht="11.25" x14ac:dyDescent="0.2">
      <c r="A14" s="33" t="s">
        <v>15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6" customFormat="1" ht="11.25" x14ac:dyDescent="0.2"/>
    <row r="16" spans="1:161" s="6" customFormat="1" ht="48.75" customHeight="1" x14ac:dyDescent="0.2">
      <c r="A16" s="31" t="s">
        <v>5</v>
      </c>
      <c r="B16" s="31"/>
      <c r="C16" s="31"/>
      <c r="D16" s="31"/>
      <c r="E16" s="31"/>
      <c r="F16" s="31" t="s">
        <v>10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 t="s">
        <v>6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 t="s">
        <v>7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 t="s">
        <v>8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 t="s">
        <v>9</v>
      </c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 t="s">
        <v>71</v>
      </c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 t="s">
        <v>70</v>
      </c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 t="s">
        <v>73</v>
      </c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 t="s">
        <v>72</v>
      </c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  <row r="17" spans="1:161" s="7" customFormat="1" ht="12" x14ac:dyDescent="0.2">
      <c r="A17" s="44">
        <v>1</v>
      </c>
      <c r="B17" s="45"/>
      <c r="C17" s="45"/>
      <c r="D17" s="45"/>
      <c r="E17" s="46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7" customFormat="1" ht="226.5" customHeight="1" x14ac:dyDescent="0.2">
      <c r="A18" s="40"/>
      <c r="B18" s="41"/>
      <c r="C18" s="41"/>
      <c r="D18" s="41"/>
      <c r="E18" s="42"/>
      <c r="F18" s="34" t="s"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4" t="s">
        <v>56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6"/>
      <c r="AN18" s="43" t="s">
        <v>17</v>
      </c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 t="s">
        <v>64</v>
      </c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37" t="s">
        <v>74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9"/>
      <c r="CJ18" s="22">
        <v>0.14871200000000001</v>
      </c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>
        <f>CJ18</f>
        <v>0.14871200000000001</v>
      </c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3">
        <f>0.011*24*31</f>
        <v>8.1840000000000011</v>
      </c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2">
        <f>DR18-DA18-2.488397-0.0044143</f>
        <v>5.5424767000000017</v>
      </c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</row>
  </sheetData>
  <mergeCells count="39"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DR18" sqref="DR18:EK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22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Y7" s="18" t="s">
        <v>23</v>
      </c>
      <c r="BZ7" s="47" t="str">
        <f>стр.1!BZ11</f>
        <v>январь</v>
      </c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28">
        <v>20</v>
      </c>
      <c r="CS7" s="28"/>
      <c r="CT7" s="28"/>
      <c r="CU7" s="28"/>
      <c r="CV7" s="48" t="str">
        <f>стр.1!CV11</f>
        <v>23</v>
      </c>
      <c r="CW7" s="48"/>
      <c r="CX7" s="48"/>
      <c r="CY7" s="48"/>
      <c r="CZ7" s="15" t="s">
        <v>13</v>
      </c>
      <c r="DA7" s="15"/>
      <c r="DB7" s="15"/>
      <c r="DC7" s="15"/>
    </row>
    <row r="8" spans="1:161" s="16" customFormat="1" ht="11.25" x14ac:dyDescent="0.2">
      <c r="BZ8" s="33" t="s">
        <v>12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49" t="str">
        <f>стр.1!A13</f>
        <v>1-31 января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48.75" customHeight="1" x14ac:dyDescent="0.2">
      <c r="A12" s="31" t="s">
        <v>5</v>
      </c>
      <c r="B12" s="31"/>
      <c r="C12" s="31"/>
      <c r="D12" s="31"/>
      <c r="E12" s="31"/>
      <c r="F12" s="31" t="s">
        <v>24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6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 t="s">
        <v>25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 t="s">
        <v>26</v>
      </c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 t="s">
        <v>27</v>
      </c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 t="s">
        <v>71</v>
      </c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 t="s">
        <v>70</v>
      </c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 t="s">
        <v>69</v>
      </c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 t="s">
        <v>68</v>
      </c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44">
        <v>1</v>
      </c>
      <c r="B13" s="45"/>
      <c r="C13" s="45"/>
      <c r="D13" s="45"/>
      <c r="E13" s="46"/>
      <c r="F13" s="32"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>
        <v>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>
        <v>5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>
        <v>6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>
        <v>7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>
        <v>8</v>
      </c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>
        <v>9</v>
      </c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>
        <v>10</v>
      </c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7" customFormat="1" ht="59.25" customHeight="1" x14ac:dyDescent="0.2">
      <c r="A14" s="40"/>
      <c r="B14" s="41"/>
      <c r="C14" s="41"/>
      <c r="D14" s="41"/>
      <c r="E14" s="42"/>
      <c r="F14" s="3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1"/>
      <c r="W14" s="34" t="str">
        <f>стр.1!W18</f>
        <v>Газопровод-отвод к предприятию ОАО «СК «Агроэнерго»</v>
      </c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1"/>
      <c r="AN14" s="2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 t="s">
        <v>63</v>
      </c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52" t="s">
        <v>57</v>
      </c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23">
        <f>стр.1!CJ18</f>
        <v>0.14871200000000001</v>
      </c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53">
        <f>стр.1!DA18</f>
        <v>0.14871200000000001</v>
      </c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23">
        <f>стр.1!DR18</f>
        <v>8.1840000000000011</v>
      </c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53">
        <f>стр.1!EL18</f>
        <v>5.5424767000000017</v>
      </c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view="pageBreakPreview" zoomScaleNormal="100" workbookViewId="0">
      <selection activeCell="AO18" sqref="AO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28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CH7" s="18" t="s">
        <v>29</v>
      </c>
      <c r="CI7" s="47" t="str">
        <f>стр.1!BZ11</f>
        <v>январь</v>
      </c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28">
        <v>20</v>
      </c>
      <c r="DB7" s="28"/>
      <c r="DC7" s="28"/>
      <c r="DD7" s="28"/>
      <c r="DE7" s="48" t="str">
        <f>стр.1!CV11</f>
        <v>23</v>
      </c>
      <c r="DF7" s="48"/>
      <c r="DG7" s="48"/>
      <c r="DH7" s="48"/>
      <c r="DI7" s="15" t="s">
        <v>13</v>
      </c>
      <c r="DJ7" s="15"/>
      <c r="DK7" s="15"/>
      <c r="DL7" s="15"/>
    </row>
    <row r="8" spans="1:161" s="19" customFormat="1" ht="11.25" x14ac:dyDescent="0.2">
      <c r="CI8" s="54" t="s">
        <v>12</v>
      </c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</row>
    <row r="9" spans="1:161" x14ac:dyDescent="0.25">
      <c r="A9" s="49" t="str">
        <f>стр.1!A13</f>
        <v>1-31 января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12.75" customHeight="1" x14ac:dyDescent="0.2">
      <c r="A12" s="31" t="s">
        <v>30</v>
      </c>
      <c r="B12" s="31"/>
      <c r="C12" s="31"/>
      <c r="D12" s="31"/>
      <c r="E12" s="31"/>
      <c r="F12" s="31"/>
      <c r="G12" s="31"/>
      <c r="H12" s="31"/>
      <c r="I12" s="31"/>
      <c r="J12" s="31"/>
      <c r="K12" s="31" t="s">
        <v>24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 t="s">
        <v>31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6" customFormat="1" ht="13.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55">
        <v>1</v>
      </c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7"/>
      <c r="BH13" s="55">
        <v>2</v>
      </c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7"/>
      <c r="CP13" s="55">
        <v>3</v>
      </c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7"/>
      <c r="DX13" s="31" t="s">
        <v>32</v>
      </c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6" customFormat="1" ht="13.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55" t="s">
        <v>33</v>
      </c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7"/>
      <c r="BH14" s="55" t="s">
        <v>34</v>
      </c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7"/>
      <c r="CP14" s="55" t="s">
        <v>35</v>
      </c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7"/>
      <c r="DX14" s="31" t="s">
        <v>32</v>
      </c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</row>
    <row r="15" spans="1:161" s="6" customFormat="1" ht="36.7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 t="s">
        <v>67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 t="s">
        <v>37</v>
      </c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 t="s">
        <v>36</v>
      </c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 t="s">
        <v>37</v>
      </c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 t="s">
        <v>36</v>
      </c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 t="s">
        <v>37</v>
      </c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 t="s">
        <v>36</v>
      </c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 t="s">
        <v>37</v>
      </c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</row>
    <row r="16" spans="1:161" s="7" customFormat="1" ht="12" x14ac:dyDescent="0.2">
      <c r="A16" s="58" t="s">
        <v>38</v>
      </c>
      <c r="B16" s="59"/>
      <c r="C16" s="59"/>
      <c r="D16" s="59"/>
      <c r="E16" s="59"/>
      <c r="F16" s="59"/>
      <c r="G16" s="59"/>
      <c r="H16" s="59"/>
      <c r="I16" s="59"/>
      <c r="J16" s="20"/>
      <c r="K16" s="60" t="str">
        <f>стр.2!W14</f>
        <v>Газопровод-отвод к предприятию ОАО «СК «Агроэнерго»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1">
        <f>стр.2!EL14</f>
        <v>5.5424767000000017</v>
      </c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 t="s">
        <v>60</v>
      </c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2" t="s">
        <v>60</v>
      </c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1" t="s">
        <v>60</v>
      </c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 t="s">
        <v>60</v>
      </c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 t="s">
        <v>60</v>
      </c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 t="s">
        <v>60</v>
      </c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 t="s">
        <v>60</v>
      </c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CT14" sqref="CT14:DY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39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Q7" s="18" t="s">
        <v>40</v>
      </c>
      <c r="BR7" s="47" t="str">
        <f>стр.1!BZ11</f>
        <v>январь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28">
        <v>20</v>
      </c>
      <c r="CK7" s="28"/>
      <c r="CL7" s="28"/>
      <c r="CM7" s="28"/>
      <c r="CN7" s="48" t="str">
        <f>стр.1!CV11</f>
        <v>23</v>
      </c>
      <c r="CO7" s="48"/>
      <c r="CP7" s="48"/>
      <c r="CQ7" s="48"/>
      <c r="CR7" s="15" t="s">
        <v>13</v>
      </c>
      <c r="CV7" s="15"/>
      <c r="CW7" s="15"/>
      <c r="CX7" s="15"/>
    </row>
    <row r="8" spans="1:161" s="19" customFormat="1" ht="11.25" x14ac:dyDescent="0.2">
      <c r="BR8" s="54" t="s">
        <v>12</v>
      </c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</row>
    <row r="9" spans="1:161" x14ac:dyDescent="0.25">
      <c r="A9" s="49" t="str">
        <f>стр.1!A13</f>
        <v>1-31 января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37.5" customHeight="1" x14ac:dyDescent="0.2">
      <c r="A12" s="31" t="s">
        <v>41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42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 t="s">
        <v>43</v>
      </c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 t="s">
        <v>44</v>
      </c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 t="s">
        <v>45</v>
      </c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 t="s">
        <v>46</v>
      </c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61">
        <v>1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>
        <v>2</v>
      </c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>
        <v>3</v>
      </c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>
        <v>4</v>
      </c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>
        <v>5</v>
      </c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>
        <v>6</v>
      </c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</row>
    <row r="14" spans="1:161" s="17" customFormat="1" ht="123" customHeight="1" x14ac:dyDescent="0.2">
      <c r="A14" s="63" t="s">
        <v>61</v>
      </c>
      <c r="B14" s="63" t="s">
        <v>61</v>
      </c>
      <c r="C14" s="63" t="s">
        <v>61</v>
      </c>
      <c r="D14" s="63" t="s">
        <v>61</v>
      </c>
      <c r="E14" s="63" t="s">
        <v>61</v>
      </c>
      <c r="F14" s="63" t="s">
        <v>61</v>
      </c>
      <c r="G14" s="63" t="s">
        <v>61</v>
      </c>
      <c r="H14" s="63" t="s">
        <v>61</v>
      </c>
      <c r="I14" s="63" t="s">
        <v>61</v>
      </c>
      <c r="J14" s="63" t="s">
        <v>61</v>
      </c>
      <c r="K14" s="63" t="s">
        <v>61</v>
      </c>
      <c r="L14" s="63" t="s">
        <v>61</v>
      </c>
      <c r="M14" s="63" t="s">
        <v>61</v>
      </c>
      <c r="N14" s="63" t="s">
        <v>61</v>
      </c>
      <c r="O14" s="63" t="s">
        <v>61</v>
      </c>
      <c r="P14" s="63" t="s">
        <v>61</v>
      </c>
      <c r="Q14" s="63" t="s">
        <v>61</v>
      </c>
      <c r="R14" s="63" t="s">
        <v>61</v>
      </c>
      <c r="S14" s="63" t="s">
        <v>61</v>
      </c>
      <c r="T14" s="63" t="s">
        <v>61</v>
      </c>
      <c r="U14" s="63" t="s">
        <v>61</v>
      </c>
      <c r="V14" s="63" t="s">
        <v>61</v>
      </c>
      <c r="W14" s="63" t="s">
        <v>62</v>
      </c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52" t="s">
        <v>57</v>
      </c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23">
        <f>стр.1!CJ18</f>
        <v>0.14871200000000001</v>
      </c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53">
        <f>BO14</f>
        <v>0.14871200000000001</v>
      </c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23">
        <f>стр.1!EL18</f>
        <v>5.5424767000000017</v>
      </c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</row>
    <row r="15" spans="1:161" s="17" customFormat="1" ht="16.5" customHeight="1" x14ac:dyDescent="0.2">
      <c r="A15" s="23" t="s">
        <v>47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T14" sqref="CT14:DY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48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6" t="s">
        <v>49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5" customFormat="1" ht="15.75" x14ac:dyDescent="0.25"/>
    <row r="6" spans="1:161" s="17" customFormat="1" ht="50.25" customHeight="1" x14ac:dyDescent="0.2">
      <c r="A6" s="67" t="s">
        <v>50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 t="s">
        <v>51</v>
      </c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 t="s">
        <v>65</v>
      </c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 t="s">
        <v>52</v>
      </c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 t="s">
        <v>66</v>
      </c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 t="s">
        <v>53</v>
      </c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 t="s">
        <v>54</v>
      </c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 t="s">
        <v>55</v>
      </c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</row>
    <row r="7" spans="1:161" s="7" customFormat="1" ht="12" x14ac:dyDescent="0.2">
      <c r="A7" s="61">
        <v>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>
        <v>2</v>
      </c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>
        <v>3</v>
      </c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>
        <v>4</v>
      </c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>
        <v>5</v>
      </c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>
        <v>6</v>
      </c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>
        <v>7</v>
      </c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>
        <v>8</v>
      </c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</row>
    <row r="8" spans="1:161" s="17" customFormat="1" ht="12" x14ac:dyDescent="0.2">
      <c r="A8" s="43" t="s">
        <v>58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 t="s">
        <v>59</v>
      </c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68">
        <f>11</f>
        <v>11</v>
      </c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53">
        <f>стр.1!DR18-стр.1!EL18</f>
        <v>2.6415232999999994</v>
      </c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23">
        <f>0.0296129+3.86255</f>
        <v>3.8921629000000002</v>
      </c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>
        <f>AN8-CD8</f>
        <v>7.1078370999999994</v>
      </c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69" t="s">
        <v>60</v>
      </c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43" t="s">
        <v>60</v>
      </c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</row>
    <row r="9" spans="1:161" s="21" customFormat="1" ht="12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</row>
  </sheetData>
  <mergeCells count="33">
    <mergeCell ref="DR9:EM9"/>
    <mergeCell ref="EN9:FE9"/>
    <mergeCell ref="A9:R9"/>
    <mergeCell ref="S9:AM9"/>
    <mergeCell ref="AN9:BH9"/>
    <mergeCell ref="BI9:CC9"/>
    <mergeCell ref="CD9:DA9"/>
    <mergeCell ref="DB9:DQ9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2023-05-03T21:55:57Z</cp:lastPrinted>
  <dcterms:created xsi:type="dcterms:W3CDTF">2008-10-01T13:21:49Z</dcterms:created>
  <dcterms:modified xsi:type="dcterms:W3CDTF">2023-05-05T03:56:16Z</dcterms:modified>
</cp:coreProperties>
</file>