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2\Отчет 4 квартал 2022\на отправку\"/>
    </mc:Choice>
  </mc:AlternateContent>
  <bookViews>
    <workbookView xWindow="0" yWindow="0" windowWidth="28800" windowHeight="12000"/>
  </bookViews>
  <sheets>
    <sheet name="10 Кв ф" sheetId="1" r:id="rId1"/>
  </sheets>
  <definedNames>
    <definedName name="_xlnm._FilterDatabase" localSheetId="0" hidden="1">'10 Кв ф'!$A$19:$AK$657</definedName>
    <definedName name="Z_0166F564_6860_4A4D_BCAA_7E652E2AE38D_.wvu.FilterData" localSheetId="0" hidden="1">'10 Кв ф'!$A$18:$T$623</definedName>
    <definedName name="Z_06A3F353_51B3_4A72_AD0A_D70EC1B6E0CE_.wvu.FilterData" localSheetId="0" hidden="1">'10 Кв ф'!$A$19:$T$623</definedName>
    <definedName name="Z_0A56C8BB_F57D_4E95_9156_3312F9525C5E_.wvu.FilterData" localSheetId="0" hidden="1">'10 Кв ф'!$A$19:$T$623</definedName>
    <definedName name="Z_0D2A7B5C_0C40_4E6D_963D_52EC84514A68_.wvu.FilterData" localSheetId="0" hidden="1">'10 Кв ф'!$A$19:$T$623</definedName>
    <definedName name="Z_0D93C89F_D6DE_45E3_8D65_4852C654EFF1_.wvu.FilterData" localSheetId="0" hidden="1">'10 Кв ф'!$A$18:$T$653</definedName>
    <definedName name="Z_0D93C89F_D6DE_45E3_8D65_4852C654EFF1_.wvu.PrintArea" localSheetId="0" hidden="1">'10 Кв ф'!$A$1:$T$653</definedName>
    <definedName name="Z_0D93C89F_D6DE_45E3_8D65_4852C654EFF1_.wvu.Rows" localSheetId="0" hidden="1">'10 Кв ф'!$2:$13</definedName>
    <definedName name="Z_1017E5F6_993F_45C9_9841_6CF924CF1200_.wvu.FilterData" localSheetId="0" hidden="1">'10 Кв ф'!$A$18:$T$623</definedName>
    <definedName name="Z_12DE1D8C_2E36_443D_8681_573806BBC37D_.wvu.FilterData" localSheetId="0" hidden="1">'10 Кв ф'!$A$18:$T$621</definedName>
    <definedName name="Z_1470A267_A675_4CA9_A66C_50B69FF85DA3_.wvu.FilterData" localSheetId="0" hidden="1">'10 Кв ф'!$A$18:$T$623</definedName>
    <definedName name="Z_17749444_678E_426F_BD89_F71E60B050A4_.wvu.FilterData" localSheetId="0" hidden="1">'10 Кв ф'!$A$18:$T$623</definedName>
    <definedName name="Z_1E4EBB30_6787_4635_A1AD_11437E13556E_.wvu.FilterData" localSheetId="0" hidden="1">'10 Кв ф'!$A$18:$T$623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ф'!$A$18:$T$623</definedName>
    <definedName name="Z_3D6FFAC9_26ED_4EAD_9DCA_78A482DA12FA_.wvu.FilterData" localSheetId="0" hidden="1">'10 Кв ф'!$A$18:$T$653</definedName>
    <definedName name="Z_3E520E1B_F34B_498F_8FF1_F06CA90FBFAA_.wvu.FilterData" localSheetId="0" hidden="1">'10 Кв ф'!$A$18:$T$621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ф'!$A$18:$T$653</definedName>
    <definedName name="Z_57B90536_E403_481F_B537_76A8A1190347_.wvu.FilterData" localSheetId="0" hidden="1">'10 Кв ф'!$A$18:$T$653</definedName>
    <definedName name="Z_57B90536_E403_481F_B537_76A8A1190347_.wvu.PrintArea" localSheetId="0" hidden="1">'10 Кв ф'!$A$1:$T$653</definedName>
    <definedName name="Z_584ABB53_32FF_4B7B_98BB_CA3B2584A02E_.wvu.FilterData" localSheetId="0" hidden="1">'10 Кв ф'!$A$18:$T$653</definedName>
    <definedName name="Z_58D64E48_2FAA_4C54_85F8_4917CD959A23_.wvu.FilterData" localSheetId="0" hidden="1">'10 Кв ф'!$A$19:$T$623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ф'!$A$18:$T$623</definedName>
    <definedName name="Z_655DFEB5_C371_40DD_82FC_2F6B360E2859_.wvu.FilterData" localSheetId="0" hidden="1">'10 Кв ф'!$A$18:$T$623</definedName>
    <definedName name="Z_66D403AB_EA89_4957_AA3A_9374DB17FF5F_.wvu.FilterData" localSheetId="0" hidden="1">'10 Кв ф'!$A$18:$T$623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ф'!$A$18:$T$623</definedName>
    <definedName name="Z_6F5C25E3_FA9C_4839_AF94_DEE882837079_.wvu.FilterData" localSheetId="0" hidden="1">'10 Кв ф'!$A$18:$T$623</definedName>
    <definedName name="Z_6FC8CDDA_2F22_43F0_A6F6_3C1F10ECFB0A_.wvu.FilterData" localSheetId="0" hidden="1">'10 Кв ф'!$A$18:$T$621</definedName>
    <definedName name="Z_71843E8E_FECF_48AE_A09C_6820DB9CAE0B_.wvu.FilterData" localSheetId="0" hidden="1">'10 Кв ф'!$A$18:$T$653</definedName>
    <definedName name="Z_7694D342_12FA_4800_9B2F_894DCECAE7B4_.wvu.FilterData" localSheetId="0" hidden="1">'10 Кв ф'!$A$18:$T$623</definedName>
    <definedName name="Z_78D53BCC_1172_4F12_88DD_9A2C70FA2088_.wvu.FilterData" localSheetId="0" hidden="1">'10 Кв ф'!$A$18:$T$653</definedName>
    <definedName name="Z_84623340_CF58_4BC5_A988_3823C261B227_.wvu.FilterData" localSheetId="0" hidden="1">'10 Кв ф'!$A$18:$T$653</definedName>
    <definedName name="Z_84623340_CF58_4BC5_A988_3823C261B227_.wvu.PrintArea" localSheetId="0" hidden="1">'10 Кв ф'!$A$1:$T$653</definedName>
    <definedName name="Z_84623340_CF58_4BC5_A988_3823C261B227_.wvu.Rows" localSheetId="0" hidden="1">'10 Кв ф'!$2:$13</definedName>
    <definedName name="Z_8B154DE0_53DB_4AF6_B1C2_32179B4E88BC_.wvu.FilterData" localSheetId="0" hidden="1">'10 Кв ф'!$A$18:$T$623</definedName>
    <definedName name="Z_8DFE875F_0C3F_4914_B6AA_FBE17C23D7D2_.wvu.FilterData" localSheetId="0" hidden="1">'10 Кв ф'!$A$19:$T$623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ф'!$A$18:$T$623</definedName>
    <definedName name="Z_A77A5C65_3B6D_434F_8258_50CC036FD700_.wvu.FilterData" localSheetId="0" hidden="1">'10 Кв ф'!$A$18:$T$653</definedName>
    <definedName name="Z_A828C0E4_02B6_47D2_81F6_4D00B4CDDD76_.wvu.FilterData" localSheetId="0" hidden="1">'10 Кв ф'!$A$18:$T$653</definedName>
    <definedName name="Z_A828C0E4_02B6_47D2_81F6_4D00B4CDDD76_.wvu.PrintArea" localSheetId="0" hidden="1">'10 Кв ф'!$A$1:$T$653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ф'!$A$18:$T$623</definedName>
    <definedName name="Z_C15C57B9_037F_4445_B888_4EC853978147_.wvu.FilterData" localSheetId="0" hidden="1">'10 Кв ф'!$A$18:$T$621</definedName>
    <definedName name="Z_C60D55EC_865E_4D38_AE27_9E8AD04058A4_.wvu.FilterData" localSheetId="0" hidden="1">'10 Кв ф'!$A$18:$T$623</definedName>
    <definedName name="Z_C8834271_1CC2_459D_BFED_D8003474F42A_.wvu.FilterData" localSheetId="0" hidden="1">'10 Кв ф'!$A$18:$T$623</definedName>
    <definedName name="Z_CD577179_AC97_47E1_BD55_34C9FD4F7788_.wvu.FilterData" localSheetId="0" hidden="1">'10 Кв ф'!$A$18:$T$623</definedName>
    <definedName name="Z_CE1E033E_FF00_49FF_86F8_A53BE3AEB0CB_.wvu.FilterData" localSheetId="0" hidden="1">'10 Кв ф'!$A$18:$T$653</definedName>
    <definedName name="Z_CE1E033E_FF00_49FF_86F8_A53BE3AEB0CB_.wvu.PrintArea" localSheetId="0" hidden="1">'10 Кв ф'!$A$1:$T$653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ф'!$A$18:$T$653</definedName>
    <definedName name="Z_D2CBDC49_B9AD_49DF_A2DD_0C0CEC3CCF43_.wvu.FilterData" localSheetId="0" hidden="1">'10 Кв ф'!$A$18:$T$623</definedName>
    <definedName name="Z_D65DB3B3_D583_4A50_96A0_49F0BFBC42FA_.wvu.FilterData" localSheetId="0" hidden="1">'10 Кв ф'!$A$18:$T$653</definedName>
    <definedName name="Z_D6D9C024_8179_4E41_8196_D59861ADD944_.wvu.FilterData" localSheetId="0" hidden="1">'10 Кв ф'!$A$18:$T$653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ф'!$A$18:$T$623</definedName>
    <definedName name="Z_DD79EF37_1308_44D2_981A_C28745460F44_.wvu.FilterData" localSheetId="0" hidden="1">'10 Кв ф'!$A$18:$T$623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ф'!$A$18:$T$653</definedName>
    <definedName name="Z_E104860A_A3B7_4FDF_8BAB_6F219D9D3E8F_.wvu.PrintArea" localSheetId="0" hidden="1">'10 Кв ф'!$A$1:$T$653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ф'!$A$18:$T$623</definedName>
    <definedName name="Z_E65E1C7B_B53B_4B88_8602_A3F4B4E3D382_.wvu.FilterData" localSheetId="0" hidden="1">'10 Кв ф'!$A$18:$T$653</definedName>
    <definedName name="Z_E8944C33_CF35_4790_9FEB_7204E02DE563_.wvu.FilterData" localSheetId="0" hidden="1">'10 Кв ф'!$A$18:$T$653</definedName>
    <definedName name="Z_E8944C33_CF35_4790_9FEB_7204E02DE563_.wvu.PrintArea" localSheetId="0" hidden="1">'10 Кв ф'!$A$1:$T$653</definedName>
    <definedName name="Z_EBE17BEF_ADE5_48A1_B3B0_13D095BC5397_.wvu.FilterData" localSheetId="0" hidden="1">'10 Кв ф'!$A$18:$T$623</definedName>
    <definedName name="Z_EF664B56_5069_481F_BF03_744F9121EDA1_.wvu.FilterData" localSheetId="0" hidden="1">'10 Кв ф'!$A$19:$T$623</definedName>
    <definedName name="Z_F5250458_B3DA_4BC9_8608_3E38DAC94C38_.wvu.FilterData" localSheetId="0" hidden="1">'10 Кв ф'!$A$18:$T$623</definedName>
    <definedName name="Z_F542FC93_15B6_4F75_8CE6_13289B723FF3_.wvu.FilterData" localSheetId="0" hidden="1">'10 Кв ф'!$A$18:$T$621</definedName>
    <definedName name="Z_FF811F01_18A2_472F_A2B1_C8CB4F7C4144_.wvu.FilterData" localSheetId="0" hidden="1">'10 Кв ф'!$A$18:$T$621</definedName>
    <definedName name="Z_FFD7E54C_3584_445D_916C_CB13835F8BCF_.wvu.FilterData" localSheetId="0" hidden="1">'10 Кв ф'!$A$18:$T$623</definedName>
    <definedName name="_xlnm.Print_Area" localSheetId="0">'10 Кв ф'!$A$1:$T$657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7" i="1" l="1"/>
  <c r="R657" i="1" s="1"/>
  <c r="S657" i="1" s="1"/>
  <c r="G657" i="1"/>
  <c r="F657" i="1"/>
  <c r="Q657" i="1" s="1"/>
  <c r="H656" i="1"/>
  <c r="R656" i="1" s="1"/>
  <c r="S656" i="1" s="1"/>
  <c r="G656" i="1"/>
  <c r="F656" i="1"/>
  <c r="H655" i="1"/>
  <c r="R655" i="1" s="1"/>
  <c r="S655" i="1" s="1"/>
  <c r="G655" i="1"/>
  <c r="F655" i="1"/>
  <c r="H654" i="1"/>
  <c r="G654" i="1"/>
  <c r="F654" i="1"/>
  <c r="F653" i="1" s="1"/>
  <c r="P653" i="1"/>
  <c r="O653" i="1"/>
  <c r="N653" i="1"/>
  <c r="M653" i="1"/>
  <c r="L653" i="1"/>
  <c r="K653" i="1"/>
  <c r="J653" i="1"/>
  <c r="I653" i="1"/>
  <c r="E653" i="1"/>
  <c r="D653" i="1"/>
  <c r="R647" i="1"/>
  <c r="Q647" i="1"/>
  <c r="P647" i="1"/>
  <c r="O647" i="1"/>
  <c r="N647" i="1"/>
  <c r="M647" i="1"/>
  <c r="L647" i="1"/>
  <c r="K647" i="1"/>
  <c r="J647" i="1"/>
  <c r="I647" i="1"/>
  <c r="H647" i="1"/>
  <c r="G647" i="1"/>
  <c r="F647" i="1"/>
  <c r="E647" i="1"/>
  <c r="D647" i="1"/>
  <c r="R641" i="1"/>
  <c r="R640" i="1" s="1"/>
  <c r="Q641" i="1"/>
  <c r="Q640" i="1" s="1"/>
  <c r="P641" i="1"/>
  <c r="P640" i="1" s="1"/>
  <c r="O641" i="1"/>
  <c r="O640" i="1" s="1"/>
  <c r="N641" i="1"/>
  <c r="N640" i="1" s="1"/>
  <c r="M641" i="1"/>
  <c r="M640" i="1" s="1"/>
  <c r="L641" i="1"/>
  <c r="L640" i="1" s="1"/>
  <c r="K641" i="1"/>
  <c r="K640" i="1" s="1"/>
  <c r="J641" i="1"/>
  <c r="J640" i="1" s="1"/>
  <c r="I641" i="1"/>
  <c r="H641" i="1"/>
  <c r="H640" i="1" s="1"/>
  <c r="G641" i="1"/>
  <c r="G640" i="1" s="1"/>
  <c r="F641" i="1"/>
  <c r="F640" i="1" s="1"/>
  <c r="E641" i="1"/>
  <c r="E640" i="1" s="1"/>
  <c r="I640" i="1"/>
  <c r="H639" i="1"/>
  <c r="H638" i="1"/>
  <c r="R638" i="1" s="1"/>
  <c r="S638" i="1" s="1"/>
  <c r="G638" i="1"/>
  <c r="F638" i="1"/>
  <c r="H637" i="1"/>
  <c r="G637" i="1"/>
  <c r="F637" i="1"/>
  <c r="H636" i="1"/>
  <c r="R636" i="1" s="1"/>
  <c r="S636" i="1" s="1"/>
  <c r="G636" i="1"/>
  <c r="F636" i="1"/>
  <c r="H635" i="1"/>
  <c r="R635" i="1" s="1"/>
  <c r="S635" i="1" s="1"/>
  <c r="G635" i="1"/>
  <c r="F635" i="1"/>
  <c r="H634" i="1"/>
  <c r="R634" i="1" s="1"/>
  <c r="G634" i="1"/>
  <c r="F634" i="1"/>
  <c r="P633" i="1"/>
  <c r="P629" i="1" s="1"/>
  <c r="O633" i="1"/>
  <c r="O629" i="1" s="1"/>
  <c r="N633" i="1"/>
  <c r="N629" i="1" s="1"/>
  <c r="M633" i="1"/>
  <c r="M629" i="1" s="1"/>
  <c r="L633" i="1"/>
  <c r="L629" i="1" s="1"/>
  <c r="K633" i="1"/>
  <c r="K629" i="1" s="1"/>
  <c r="J633" i="1"/>
  <c r="J629" i="1" s="1"/>
  <c r="I633" i="1"/>
  <c r="I629" i="1" s="1"/>
  <c r="E633" i="1"/>
  <c r="E629" i="1" s="1"/>
  <c r="D633" i="1"/>
  <c r="D629" i="1" s="1"/>
  <c r="R624" i="1"/>
  <c r="Q624" i="1"/>
  <c r="P624" i="1"/>
  <c r="O624" i="1"/>
  <c r="N624" i="1"/>
  <c r="M624" i="1"/>
  <c r="L624" i="1"/>
  <c r="K624" i="1"/>
  <c r="J624" i="1"/>
  <c r="I624" i="1"/>
  <c r="H624" i="1"/>
  <c r="G624" i="1"/>
  <c r="F624" i="1"/>
  <c r="E624" i="1"/>
  <c r="D624" i="1"/>
  <c r="H622" i="1"/>
  <c r="H621" i="1" s="1"/>
  <c r="H616" i="1" s="1"/>
  <c r="R621" i="1"/>
  <c r="R616" i="1" s="1"/>
  <c r="Q621" i="1"/>
  <c r="Q616" i="1" s="1"/>
  <c r="P621" i="1"/>
  <c r="O621" i="1"/>
  <c r="O616" i="1" s="1"/>
  <c r="N621" i="1"/>
  <c r="N616" i="1" s="1"/>
  <c r="M621" i="1"/>
  <c r="M616" i="1" s="1"/>
  <c r="L621" i="1"/>
  <c r="K621" i="1"/>
  <c r="K616" i="1" s="1"/>
  <c r="J621" i="1"/>
  <c r="J616" i="1" s="1"/>
  <c r="I621" i="1"/>
  <c r="I616" i="1" s="1"/>
  <c r="G621" i="1"/>
  <c r="G616" i="1" s="1"/>
  <c r="F621" i="1"/>
  <c r="F616" i="1" s="1"/>
  <c r="E621" i="1"/>
  <c r="E616" i="1" s="1"/>
  <c r="D621" i="1"/>
  <c r="D616" i="1" s="1"/>
  <c r="P616" i="1"/>
  <c r="L616" i="1"/>
  <c r="R613" i="1"/>
  <c r="Q613" i="1"/>
  <c r="P613" i="1"/>
  <c r="O613" i="1"/>
  <c r="N613" i="1"/>
  <c r="M613" i="1"/>
  <c r="L613" i="1"/>
  <c r="K613" i="1"/>
  <c r="J613" i="1"/>
  <c r="I613" i="1"/>
  <c r="H613" i="1"/>
  <c r="G613" i="1"/>
  <c r="F613" i="1"/>
  <c r="E613" i="1"/>
  <c r="D613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F610" i="1"/>
  <c r="E610" i="1"/>
  <c r="D610" i="1"/>
  <c r="H607" i="1"/>
  <c r="H606" i="1"/>
  <c r="H605" i="1"/>
  <c r="H604" i="1"/>
  <c r="H603" i="1"/>
  <c r="R603" i="1" s="1"/>
  <c r="S603" i="1" s="1"/>
  <c r="G603" i="1"/>
  <c r="F603" i="1"/>
  <c r="H602" i="1"/>
  <c r="H601" i="1"/>
  <c r="H600" i="1"/>
  <c r="H599" i="1"/>
  <c r="R599" i="1" s="1"/>
  <c r="S599" i="1" s="1"/>
  <c r="G599" i="1"/>
  <c r="F599" i="1"/>
  <c r="H598" i="1"/>
  <c r="R598" i="1" s="1"/>
  <c r="S598" i="1" s="1"/>
  <c r="G598" i="1"/>
  <c r="F598" i="1"/>
  <c r="H597" i="1"/>
  <c r="G597" i="1"/>
  <c r="F597" i="1"/>
  <c r="P596" i="1"/>
  <c r="O596" i="1"/>
  <c r="N596" i="1"/>
  <c r="M596" i="1"/>
  <c r="L596" i="1"/>
  <c r="K596" i="1"/>
  <c r="J596" i="1"/>
  <c r="I596" i="1"/>
  <c r="E596" i="1"/>
  <c r="D596" i="1"/>
  <c r="H594" i="1"/>
  <c r="R594" i="1" s="1"/>
  <c r="G594" i="1"/>
  <c r="G593" i="1" s="1"/>
  <c r="F594" i="1"/>
  <c r="F593" i="1" s="1"/>
  <c r="F589" i="1" s="1"/>
  <c r="P593" i="1"/>
  <c r="P589" i="1" s="1"/>
  <c r="O593" i="1"/>
  <c r="O589" i="1" s="1"/>
  <c r="N593" i="1"/>
  <c r="N589" i="1" s="1"/>
  <c r="M593" i="1"/>
  <c r="M589" i="1" s="1"/>
  <c r="L593" i="1"/>
  <c r="L589" i="1" s="1"/>
  <c r="K593" i="1"/>
  <c r="K589" i="1" s="1"/>
  <c r="J593" i="1"/>
  <c r="J589" i="1" s="1"/>
  <c r="I593" i="1"/>
  <c r="I589" i="1" s="1"/>
  <c r="E593" i="1"/>
  <c r="E589" i="1" s="1"/>
  <c r="D593" i="1"/>
  <c r="D589" i="1" s="1"/>
  <c r="G589" i="1"/>
  <c r="R583" i="1"/>
  <c r="R582" i="1" s="1"/>
  <c r="Q583" i="1"/>
  <c r="Q582" i="1" s="1"/>
  <c r="P583" i="1"/>
  <c r="P582" i="1" s="1"/>
  <c r="O583" i="1"/>
  <c r="O582" i="1" s="1"/>
  <c r="N583" i="1"/>
  <c r="N582" i="1" s="1"/>
  <c r="M583" i="1"/>
  <c r="M582" i="1" s="1"/>
  <c r="L583" i="1"/>
  <c r="L582" i="1" s="1"/>
  <c r="K583" i="1"/>
  <c r="K582" i="1" s="1"/>
  <c r="J583" i="1"/>
  <c r="J582" i="1" s="1"/>
  <c r="I583" i="1"/>
  <c r="I582" i="1" s="1"/>
  <c r="H583" i="1"/>
  <c r="H582" i="1" s="1"/>
  <c r="G583" i="1"/>
  <c r="G582" i="1" s="1"/>
  <c r="F583" i="1"/>
  <c r="F582" i="1" s="1"/>
  <c r="E583" i="1"/>
  <c r="E582" i="1" s="1"/>
  <c r="D582" i="1"/>
  <c r="H581" i="1"/>
  <c r="H580" i="1"/>
  <c r="H579" i="1"/>
  <c r="H578" i="1"/>
  <c r="R578" i="1" s="1"/>
  <c r="S578" i="1" s="1"/>
  <c r="G578" i="1"/>
  <c r="F578" i="1"/>
  <c r="H577" i="1"/>
  <c r="R577" i="1" s="1"/>
  <c r="S577" i="1" s="1"/>
  <c r="G577" i="1"/>
  <c r="F577" i="1"/>
  <c r="H576" i="1"/>
  <c r="H575" i="1"/>
  <c r="R575" i="1" s="1"/>
  <c r="S575" i="1" s="1"/>
  <c r="G575" i="1"/>
  <c r="F575" i="1"/>
  <c r="H574" i="1"/>
  <c r="R574" i="1" s="1"/>
  <c r="S574" i="1" s="1"/>
  <c r="G574" i="1"/>
  <c r="F574" i="1"/>
  <c r="H573" i="1"/>
  <c r="G573" i="1"/>
  <c r="F573" i="1"/>
  <c r="H572" i="1"/>
  <c r="R572" i="1" s="1"/>
  <c r="S572" i="1" s="1"/>
  <c r="G572" i="1"/>
  <c r="F572" i="1"/>
  <c r="H571" i="1"/>
  <c r="H570" i="1"/>
  <c r="R570" i="1" s="1"/>
  <c r="S570" i="1" s="1"/>
  <c r="G570" i="1"/>
  <c r="F570" i="1"/>
  <c r="H569" i="1"/>
  <c r="R569" i="1" s="1"/>
  <c r="S569" i="1" s="1"/>
  <c r="G569" i="1"/>
  <c r="F569" i="1"/>
  <c r="H568" i="1"/>
  <c r="R568" i="1" s="1"/>
  <c r="S568" i="1" s="1"/>
  <c r="G568" i="1"/>
  <c r="F568" i="1"/>
  <c r="H567" i="1"/>
  <c r="R567" i="1" s="1"/>
  <c r="S567" i="1" s="1"/>
  <c r="G567" i="1"/>
  <c r="F567" i="1"/>
  <c r="H566" i="1"/>
  <c r="G566" i="1"/>
  <c r="F566" i="1"/>
  <c r="P565" i="1"/>
  <c r="O565" i="1"/>
  <c r="N565" i="1"/>
  <c r="M565" i="1"/>
  <c r="L565" i="1"/>
  <c r="K565" i="1"/>
  <c r="J565" i="1"/>
  <c r="I565" i="1"/>
  <c r="E565" i="1"/>
  <c r="D565" i="1"/>
  <c r="H563" i="1"/>
  <c r="H562" i="1" s="1"/>
  <c r="R562" i="1"/>
  <c r="Q562" i="1"/>
  <c r="P562" i="1"/>
  <c r="O562" i="1"/>
  <c r="N562" i="1"/>
  <c r="N551" i="1" s="1"/>
  <c r="M562" i="1"/>
  <c r="L562" i="1"/>
  <c r="K562" i="1"/>
  <c r="J562" i="1"/>
  <c r="I562" i="1"/>
  <c r="G562" i="1"/>
  <c r="F562" i="1"/>
  <c r="E562" i="1"/>
  <c r="D562" i="1"/>
  <c r="H561" i="1"/>
  <c r="H560" i="1"/>
  <c r="R560" i="1" s="1"/>
  <c r="S560" i="1" s="1"/>
  <c r="G560" i="1"/>
  <c r="F560" i="1"/>
  <c r="H559" i="1"/>
  <c r="R559" i="1" s="1"/>
  <c r="S559" i="1" s="1"/>
  <c r="G559" i="1"/>
  <c r="F559" i="1"/>
  <c r="H558" i="1"/>
  <c r="H557" i="1"/>
  <c r="R557" i="1" s="1"/>
  <c r="S557" i="1" s="1"/>
  <c r="G557" i="1"/>
  <c r="F557" i="1"/>
  <c r="H556" i="1"/>
  <c r="R556" i="1" s="1"/>
  <c r="S556" i="1" s="1"/>
  <c r="G556" i="1"/>
  <c r="F556" i="1"/>
  <c r="H555" i="1"/>
  <c r="R555" i="1" s="1"/>
  <c r="S555" i="1" s="1"/>
  <c r="G555" i="1"/>
  <c r="F555" i="1"/>
  <c r="H554" i="1"/>
  <c r="H553" i="1"/>
  <c r="G553" i="1"/>
  <c r="F553" i="1"/>
  <c r="P552" i="1"/>
  <c r="O552" i="1"/>
  <c r="N552" i="1"/>
  <c r="M552" i="1"/>
  <c r="L552" i="1"/>
  <c r="K552" i="1"/>
  <c r="J552" i="1"/>
  <c r="I552" i="1"/>
  <c r="E552" i="1"/>
  <c r="D552" i="1"/>
  <c r="H550" i="1"/>
  <c r="R550" i="1" s="1"/>
  <c r="S550" i="1" s="1"/>
  <c r="G550" i="1"/>
  <c r="F550" i="1"/>
  <c r="H549" i="1"/>
  <c r="G549" i="1"/>
  <c r="F549" i="1"/>
  <c r="P548" i="1"/>
  <c r="O548" i="1"/>
  <c r="N548" i="1"/>
  <c r="M548" i="1"/>
  <c r="L548" i="1"/>
  <c r="K548" i="1"/>
  <c r="J548" i="1"/>
  <c r="I548" i="1"/>
  <c r="E548" i="1"/>
  <c r="D548" i="1"/>
  <c r="H547" i="1"/>
  <c r="R547" i="1" s="1"/>
  <c r="G547" i="1"/>
  <c r="G546" i="1" s="1"/>
  <c r="F547" i="1"/>
  <c r="P546" i="1"/>
  <c r="O546" i="1"/>
  <c r="N546" i="1"/>
  <c r="M546" i="1"/>
  <c r="L546" i="1"/>
  <c r="K546" i="1"/>
  <c r="J546" i="1"/>
  <c r="I546" i="1"/>
  <c r="E546" i="1"/>
  <c r="D546" i="1"/>
  <c r="H544" i="1"/>
  <c r="R544" i="1" s="1"/>
  <c r="S544" i="1" s="1"/>
  <c r="G544" i="1"/>
  <c r="F544" i="1"/>
  <c r="H543" i="1"/>
  <c r="R543" i="1" s="1"/>
  <c r="G543" i="1"/>
  <c r="F543" i="1"/>
  <c r="P542" i="1"/>
  <c r="O542" i="1"/>
  <c r="N542" i="1"/>
  <c r="M542" i="1"/>
  <c r="L542" i="1"/>
  <c r="K542" i="1"/>
  <c r="J542" i="1"/>
  <c r="I542" i="1"/>
  <c r="E542" i="1"/>
  <c r="D542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E534" i="1"/>
  <c r="D534" i="1"/>
  <c r="R531" i="1"/>
  <c r="Q531" i="1"/>
  <c r="P531" i="1"/>
  <c r="O531" i="1"/>
  <c r="N531" i="1"/>
  <c r="M531" i="1"/>
  <c r="L531" i="1"/>
  <c r="K531" i="1"/>
  <c r="J531" i="1"/>
  <c r="I531" i="1"/>
  <c r="H531" i="1"/>
  <c r="G531" i="1"/>
  <c r="F531" i="1"/>
  <c r="E531" i="1"/>
  <c r="H530" i="1"/>
  <c r="G530" i="1"/>
  <c r="G529" i="1" s="1"/>
  <c r="G527" i="1" s="1"/>
  <c r="F530" i="1"/>
  <c r="F529" i="1" s="1"/>
  <c r="F527" i="1" s="1"/>
  <c r="P529" i="1"/>
  <c r="O529" i="1"/>
  <c r="O527" i="1" s="1"/>
  <c r="N529" i="1"/>
  <c r="N527" i="1" s="1"/>
  <c r="M529" i="1"/>
  <c r="M527" i="1" s="1"/>
  <c r="L529" i="1"/>
  <c r="L527" i="1" s="1"/>
  <c r="K529" i="1"/>
  <c r="K527" i="1" s="1"/>
  <c r="J529" i="1"/>
  <c r="J527" i="1" s="1"/>
  <c r="I529" i="1"/>
  <c r="I527" i="1" s="1"/>
  <c r="E529" i="1"/>
  <c r="E527" i="1" s="1"/>
  <c r="D529" i="1"/>
  <c r="D527" i="1" s="1"/>
  <c r="P527" i="1"/>
  <c r="H524" i="1"/>
  <c r="H523" i="1"/>
  <c r="H522" i="1"/>
  <c r="G522" i="1"/>
  <c r="F522" i="1"/>
  <c r="H521" i="1"/>
  <c r="H520" i="1"/>
  <c r="H519" i="1"/>
  <c r="R519" i="1" s="1"/>
  <c r="S519" i="1" s="1"/>
  <c r="G519" i="1"/>
  <c r="F519" i="1"/>
  <c r="H518" i="1"/>
  <c r="R518" i="1" s="1"/>
  <c r="S518" i="1" s="1"/>
  <c r="G518" i="1"/>
  <c r="F518" i="1"/>
  <c r="H517" i="1"/>
  <c r="R517" i="1" s="1"/>
  <c r="S517" i="1" s="1"/>
  <c r="G517" i="1"/>
  <c r="F517" i="1"/>
  <c r="H516" i="1"/>
  <c r="R516" i="1" s="1"/>
  <c r="S516" i="1" s="1"/>
  <c r="G516" i="1"/>
  <c r="F516" i="1"/>
  <c r="H515" i="1"/>
  <c r="R515" i="1" s="1"/>
  <c r="S515" i="1" s="1"/>
  <c r="G515" i="1"/>
  <c r="F515" i="1"/>
  <c r="H514" i="1"/>
  <c r="G514" i="1"/>
  <c r="F514" i="1"/>
  <c r="H513" i="1"/>
  <c r="R513" i="1" s="1"/>
  <c r="S513" i="1" s="1"/>
  <c r="G513" i="1"/>
  <c r="F513" i="1"/>
  <c r="H512" i="1"/>
  <c r="R512" i="1" s="1"/>
  <c r="S512" i="1" s="1"/>
  <c r="G512" i="1"/>
  <c r="F512" i="1"/>
  <c r="H511" i="1"/>
  <c r="R511" i="1" s="1"/>
  <c r="S511" i="1" s="1"/>
  <c r="G511" i="1"/>
  <c r="F511" i="1"/>
  <c r="H510" i="1"/>
  <c r="R510" i="1" s="1"/>
  <c r="S510" i="1" s="1"/>
  <c r="G510" i="1"/>
  <c r="F510" i="1"/>
  <c r="H509" i="1"/>
  <c r="R509" i="1" s="1"/>
  <c r="S509" i="1" s="1"/>
  <c r="G509" i="1"/>
  <c r="F509" i="1"/>
  <c r="H508" i="1"/>
  <c r="R508" i="1" s="1"/>
  <c r="S508" i="1" s="1"/>
  <c r="G508" i="1"/>
  <c r="F508" i="1"/>
  <c r="H507" i="1"/>
  <c r="R507" i="1" s="1"/>
  <c r="S507" i="1" s="1"/>
  <c r="G507" i="1"/>
  <c r="F507" i="1"/>
  <c r="H506" i="1"/>
  <c r="G506" i="1"/>
  <c r="F506" i="1"/>
  <c r="H505" i="1"/>
  <c r="R505" i="1" s="1"/>
  <c r="S505" i="1" s="1"/>
  <c r="G505" i="1"/>
  <c r="F505" i="1"/>
  <c r="H504" i="1"/>
  <c r="R504" i="1" s="1"/>
  <c r="S504" i="1" s="1"/>
  <c r="G504" i="1"/>
  <c r="F504" i="1"/>
  <c r="H503" i="1"/>
  <c r="R503" i="1" s="1"/>
  <c r="S503" i="1" s="1"/>
  <c r="G503" i="1"/>
  <c r="F503" i="1"/>
  <c r="H502" i="1"/>
  <c r="R502" i="1" s="1"/>
  <c r="S502" i="1" s="1"/>
  <c r="G502" i="1"/>
  <c r="F502" i="1"/>
  <c r="H501" i="1"/>
  <c r="R501" i="1" s="1"/>
  <c r="S501" i="1" s="1"/>
  <c r="G501" i="1"/>
  <c r="F501" i="1"/>
  <c r="H500" i="1"/>
  <c r="R500" i="1" s="1"/>
  <c r="S500" i="1" s="1"/>
  <c r="G500" i="1"/>
  <c r="F500" i="1"/>
  <c r="H499" i="1"/>
  <c r="R499" i="1" s="1"/>
  <c r="S499" i="1" s="1"/>
  <c r="G499" i="1"/>
  <c r="F499" i="1"/>
  <c r="H498" i="1"/>
  <c r="G498" i="1"/>
  <c r="F498" i="1"/>
  <c r="H497" i="1"/>
  <c r="R497" i="1" s="1"/>
  <c r="S497" i="1" s="1"/>
  <c r="G497" i="1"/>
  <c r="F497" i="1"/>
  <c r="H496" i="1"/>
  <c r="R496" i="1" s="1"/>
  <c r="S496" i="1" s="1"/>
  <c r="G496" i="1"/>
  <c r="F496" i="1"/>
  <c r="H495" i="1"/>
  <c r="R495" i="1" s="1"/>
  <c r="S495" i="1" s="1"/>
  <c r="G495" i="1"/>
  <c r="F495" i="1"/>
  <c r="H494" i="1"/>
  <c r="R494" i="1" s="1"/>
  <c r="S494" i="1" s="1"/>
  <c r="G494" i="1"/>
  <c r="F494" i="1"/>
  <c r="H493" i="1"/>
  <c r="H492" i="1"/>
  <c r="R492" i="1" s="1"/>
  <c r="S492" i="1" s="1"/>
  <c r="G492" i="1"/>
  <c r="F492" i="1"/>
  <c r="H491" i="1"/>
  <c r="R491" i="1" s="1"/>
  <c r="S491" i="1" s="1"/>
  <c r="G491" i="1"/>
  <c r="F491" i="1"/>
  <c r="H490" i="1"/>
  <c r="R490" i="1" s="1"/>
  <c r="S490" i="1" s="1"/>
  <c r="G490" i="1"/>
  <c r="F490" i="1"/>
  <c r="H489" i="1"/>
  <c r="R489" i="1" s="1"/>
  <c r="S489" i="1" s="1"/>
  <c r="G489" i="1"/>
  <c r="F489" i="1"/>
  <c r="H488" i="1"/>
  <c r="R488" i="1" s="1"/>
  <c r="S488" i="1" s="1"/>
  <c r="G488" i="1"/>
  <c r="F488" i="1"/>
  <c r="H487" i="1"/>
  <c r="R487" i="1" s="1"/>
  <c r="S487" i="1" s="1"/>
  <c r="G487" i="1"/>
  <c r="F487" i="1"/>
  <c r="H486" i="1"/>
  <c r="R486" i="1" s="1"/>
  <c r="S486" i="1" s="1"/>
  <c r="G486" i="1"/>
  <c r="F486" i="1"/>
  <c r="H485" i="1"/>
  <c r="H484" i="1"/>
  <c r="H483" i="1"/>
  <c r="R483" i="1" s="1"/>
  <c r="S483" i="1" s="1"/>
  <c r="G483" i="1"/>
  <c r="F483" i="1"/>
  <c r="H482" i="1"/>
  <c r="R482" i="1" s="1"/>
  <c r="S482" i="1" s="1"/>
  <c r="G482" i="1"/>
  <c r="F482" i="1"/>
  <c r="H481" i="1"/>
  <c r="R481" i="1" s="1"/>
  <c r="S481" i="1" s="1"/>
  <c r="G481" i="1"/>
  <c r="F481" i="1"/>
  <c r="H480" i="1"/>
  <c r="H479" i="1"/>
  <c r="H478" i="1"/>
  <c r="H477" i="1"/>
  <c r="H476" i="1"/>
  <c r="H475" i="1"/>
  <c r="R475" i="1" s="1"/>
  <c r="S475" i="1" s="1"/>
  <c r="G475" i="1"/>
  <c r="F475" i="1"/>
  <c r="H474" i="1"/>
  <c r="R474" i="1" s="1"/>
  <c r="S474" i="1" s="1"/>
  <c r="G474" i="1"/>
  <c r="F474" i="1"/>
  <c r="H473" i="1"/>
  <c r="R473" i="1" s="1"/>
  <c r="S473" i="1" s="1"/>
  <c r="G473" i="1"/>
  <c r="F473" i="1"/>
  <c r="H472" i="1"/>
  <c r="G472" i="1"/>
  <c r="F472" i="1"/>
  <c r="H471" i="1"/>
  <c r="R471" i="1" s="1"/>
  <c r="S471" i="1" s="1"/>
  <c r="G471" i="1"/>
  <c r="F471" i="1"/>
  <c r="H470" i="1"/>
  <c r="G470" i="1"/>
  <c r="F470" i="1"/>
  <c r="H469" i="1"/>
  <c r="R469" i="1" s="1"/>
  <c r="S469" i="1" s="1"/>
  <c r="G469" i="1"/>
  <c r="F469" i="1"/>
  <c r="H468" i="1"/>
  <c r="H467" i="1"/>
  <c r="R467" i="1" s="1"/>
  <c r="S467" i="1" s="1"/>
  <c r="G467" i="1"/>
  <c r="F467" i="1"/>
  <c r="H466" i="1"/>
  <c r="R466" i="1" s="1"/>
  <c r="S466" i="1" s="1"/>
  <c r="G466" i="1"/>
  <c r="F466" i="1"/>
  <c r="H465" i="1"/>
  <c r="G465" i="1"/>
  <c r="F465" i="1"/>
  <c r="H464" i="1"/>
  <c r="R464" i="1" s="1"/>
  <c r="S464" i="1" s="1"/>
  <c r="G464" i="1"/>
  <c r="F464" i="1"/>
  <c r="H463" i="1"/>
  <c r="R463" i="1" s="1"/>
  <c r="S463" i="1" s="1"/>
  <c r="G463" i="1"/>
  <c r="F463" i="1"/>
  <c r="H462" i="1"/>
  <c r="R462" i="1" s="1"/>
  <c r="S462" i="1" s="1"/>
  <c r="G462" i="1"/>
  <c r="F462" i="1"/>
  <c r="H461" i="1"/>
  <c r="R461" i="1" s="1"/>
  <c r="S461" i="1" s="1"/>
  <c r="G461" i="1"/>
  <c r="F461" i="1"/>
  <c r="H460" i="1"/>
  <c r="R460" i="1" s="1"/>
  <c r="S460" i="1" s="1"/>
  <c r="G460" i="1"/>
  <c r="F460" i="1"/>
  <c r="H459" i="1"/>
  <c r="G459" i="1"/>
  <c r="F459" i="1"/>
  <c r="H458" i="1"/>
  <c r="R458" i="1" s="1"/>
  <c r="G458" i="1"/>
  <c r="F458" i="1"/>
  <c r="H457" i="1"/>
  <c r="H456" i="1"/>
  <c r="H455" i="1"/>
  <c r="H454" i="1"/>
  <c r="P453" i="1"/>
  <c r="O453" i="1"/>
  <c r="N453" i="1"/>
  <c r="M453" i="1"/>
  <c r="L453" i="1"/>
  <c r="K453" i="1"/>
  <c r="J453" i="1"/>
  <c r="I453" i="1"/>
  <c r="E453" i="1"/>
  <c r="D453" i="1"/>
  <c r="H451" i="1"/>
  <c r="G451" i="1"/>
  <c r="G450" i="1" s="1"/>
  <c r="G446" i="1" s="1"/>
  <c r="F451" i="1"/>
  <c r="F450" i="1" s="1"/>
  <c r="F446" i="1" s="1"/>
  <c r="P450" i="1"/>
  <c r="P446" i="1" s="1"/>
  <c r="O450" i="1"/>
  <c r="O446" i="1" s="1"/>
  <c r="N450" i="1"/>
  <c r="M450" i="1"/>
  <c r="M446" i="1" s="1"/>
  <c r="L450" i="1"/>
  <c r="L446" i="1" s="1"/>
  <c r="K450" i="1"/>
  <c r="J450" i="1"/>
  <c r="J446" i="1" s="1"/>
  <c r="I450" i="1"/>
  <c r="I446" i="1" s="1"/>
  <c r="E450" i="1"/>
  <c r="E446" i="1" s="1"/>
  <c r="D450" i="1"/>
  <c r="N446" i="1"/>
  <c r="K446" i="1"/>
  <c r="D446" i="1"/>
  <c r="R442" i="1"/>
  <c r="R440" i="1" s="1"/>
  <c r="R439" i="1" s="1"/>
  <c r="Q442" i="1"/>
  <c r="Q440" i="1" s="1"/>
  <c r="Q439" i="1" s="1"/>
  <c r="P442" i="1"/>
  <c r="P440" i="1" s="1"/>
  <c r="P439" i="1" s="1"/>
  <c r="O442" i="1"/>
  <c r="O440" i="1" s="1"/>
  <c r="O439" i="1" s="1"/>
  <c r="N442" i="1"/>
  <c r="N440" i="1" s="1"/>
  <c r="N439" i="1" s="1"/>
  <c r="M442" i="1"/>
  <c r="M440" i="1" s="1"/>
  <c r="M439" i="1" s="1"/>
  <c r="L442" i="1"/>
  <c r="L440" i="1" s="1"/>
  <c r="L439" i="1" s="1"/>
  <c r="K442" i="1"/>
  <c r="K440" i="1" s="1"/>
  <c r="K439" i="1" s="1"/>
  <c r="J442" i="1"/>
  <c r="J440" i="1" s="1"/>
  <c r="J439" i="1" s="1"/>
  <c r="I442" i="1"/>
  <c r="I440" i="1" s="1"/>
  <c r="I439" i="1" s="1"/>
  <c r="H442" i="1"/>
  <c r="H440" i="1" s="1"/>
  <c r="H439" i="1" s="1"/>
  <c r="G442" i="1"/>
  <c r="G440" i="1" s="1"/>
  <c r="G439" i="1" s="1"/>
  <c r="F442" i="1"/>
  <c r="F440" i="1" s="1"/>
  <c r="F439" i="1" s="1"/>
  <c r="E442" i="1"/>
  <c r="E440" i="1" s="1"/>
  <c r="E439" i="1" s="1"/>
  <c r="D442" i="1"/>
  <c r="D440" i="1" s="1"/>
  <c r="D439" i="1" s="1"/>
  <c r="H438" i="1"/>
  <c r="R438" i="1" s="1"/>
  <c r="S438" i="1" s="1"/>
  <c r="G438" i="1"/>
  <c r="F438" i="1"/>
  <c r="H437" i="1"/>
  <c r="H436" i="1"/>
  <c r="H435" i="1"/>
  <c r="R435" i="1" s="1"/>
  <c r="S435" i="1" s="1"/>
  <c r="G435" i="1"/>
  <c r="F435" i="1"/>
  <c r="H434" i="1"/>
  <c r="R434" i="1" s="1"/>
  <c r="S434" i="1" s="1"/>
  <c r="G434" i="1"/>
  <c r="F434" i="1"/>
  <c r="H433" i="1"/>
  <c r="R433" i="1" s="1"/>
  <c r="S433" i="1" s="1"/>
  <c r="G433" i="1"/>
  <c r="F433" i="1"/>
  <c r="H432" i="1"/>
  <c r="G432" i="1"/>
  <c r="F432" i="1"/>
  <c r="H431" i="1"/>
  <c r="R431" i="1" s="1"/>
  <c r="S431" i="1" s="1"/>
  <c r="G431" i="1"/>
  <c r="F431" i="1"/>
  <c r="H430" i="1"/>
  <c r="R430" i="1" s="1"/>
  <c r="S430" i="1" s="1"/>
  <c r="G430" i="1"/>
  <c r="F430" i="1"/>
  <c r="H429" i="1"/>
  <c r="R429" i="1" s="1"/>
  <c r="S429" i="1" s="1"/>
  <c r="G429" i="1"/>
  <c r="F429" i="1"/>
  <c r="H428" i="1"/>
  <c r="G428" i="1"/>
  <c r="F428" i="1"/>
  <c r="H427" i="1"/>
  <c r="R427" i="1" s="1"/>
  <c r="S427" i="1" s="1"/>
  <c r="G427" i="1"/>
  <c r="F427" i="1"/>
  <c r="H426" i="1"/>
  <c r="R426" i="1" s="1"/>
  <c r="S426" i="1" s="1"/>
  <c r="G426" i="1"/>
  <c r="F426" i="1"/>
  <c r="H425" i="1"/>
  <c r="R425" i="1" s="1"/>
  <c r="S425" i="1" s="1"/>
  <c r="G425" i="1"/>
  <c r="F425" i="1"/>
  <c r="H424" i="1"/>
  <c r="G424" i="1"/>
  <c r="F424" i="1"/>
  <c r="H423" i="1"/>
  <c r="R423" i="1" s="1"/>
  <c r="S423" i="1" s="1"/>
  <c r="G423" i="1"/>
  <c r="F423" i="1"/>
  <c r="H422" i="1"/>
  <c r="R422" i="1" s="1"/>
  <c r="S422" i="1" s="1"/>
  <c r="G422" i="1"/>
  <c r="F422" i="1"/>
  <c r="H421" i="1"/>
  <c r="R421" i="1" s="1"/>
  <c r="S421" i="1" s="1"/>
  <c r="G421" i="1"/>
  <c r="F421" i="1"/>
  <c r="H420" i="1"/>
  <c r="R420" i="1" s="1"/>
  <c r="S420" i="1" s="1"/>
  <c r="G420" i="1"/>
  <c r="F420" i="1"/>
  <c r="H419" i="1"/>
  <c r="R419" i="1" s="1"/>
  <c r="S419" i="1" s="1"/>
  <c r="G419" i="1"/>
  <c r="F419" i="1"/>
  <c r="H418" i="1"/>
  <c r="R418" i="1" s="1"/>
  <c r="S418" i="1" s="1"/>
  <c r="G418" i="1"/>
  <c r="F418" i="1"/>
  <c r="H417" i="1"/>
  <c r="R417" i="1" s="1"/>
  <c r="S417" i="1" s="1"/>
  <c r="G417" i="1"/>
  <c r="F417" i="1"/>
  <c r="H416" i="1"/>
  <c r="G416" i="1"/>
  <c r="F416" i="1"/>
  <c r="H415" i="1"/>
  <c r="R415" i="1" s="1"/>
  <c r="S415" i="1" s="1"/>
  <c r="G415" i="1"/>
  <c r="F415" i="1"/>
  <c r="H414" i="1"/>
  <c r="R414" i="1" s="1"/>
  <c r="S414" i="1" s="1"/>
  <c r="G414" i="1"/>
  <c r="F414" i="1"/>
  <c r="H413" i="1"/>
  <c r="R413" i="1" s="1"/>
  <c r="S413" i="1" s="1"/>
  <c r="G413" i="1"/>
  <c r="F413" i="1"/>
  <c r="H412" i="1"/>
  <c r="G412" i="1"/>
  <c r="F412" i="1"/>
  <c r="H411" i="1"/>
  <c r="R411" i="1" s="1"/>
  <c r="G411" i="1"/>
  <c r="F411" i="1"/>
  <c r="P410" i="1"/>
  <c r="O410" i="1"/>
  <c r="N410" i="1"/>
  <c r="M410" i="1"/>
  <c r="L410" i="1"/>
  <c r="K410" i="1"/>
  <c r="J410" i="1"/>
  <c r="I410" i="1"/>
  <c r="E410" i="1"/>
  <c r="D410" i="1"/>
  <c r="H409" i="1"/>
  <c r="R409" i="1" s="1"/>
  <c r="S409" i="1" s="1"/>
  <c r="G409" i="1"/>
  <c r="F409" i="1"/>
  <c r="H408" i="1"/>
  <c r="R408" i="1" s="1"/>
  <c r="S408" i="1" s="1"/>
  <c r="G408" i="1"/>
  <c r="F408" i="1"/>
  <c r="H407" i="1"/>
  <c r="G407" i="1"/>
  <c r="F407" i="1"/>
  <c r="H406" i="1"/>
  <c r="R406" i="1" s="1"/>
  <c r="S406" i="1" s="1"/>
  <c r="G406" i="1"/>
  <c r="F406" i="1"/>
  <c r="H405" i="1"/>
  <c r="G405" i="1"/>
  <c r="F405" i="1"/>
  <c r="H404" i="1"/>
  <c r="R404" i="1" s="1"/>
  <c r="S404" i="1" s="1"/>
  <c r="G404" i="1"/>
  <c r="F404" i="1"/>
  <c r="H403" i="1"/>
  <c r="R403" i="1" s="1"/>
  <c r="S403" i="1" s="1"/>
  <c r="G403" i="1"/>
  <c r="F403" i="1"/>
  <c r="H402" i="1"/>
  <c r="R402" i="1" s="1"/>
  <c r="S402" i="1" s="1"/>
  <c r="G402" i="1"/>
  <c r="F402" i="1"/>
  <c r="H401" i="1"/>
  <c r="R401" i="1" s="1"/>
  <c r="S401" i="1" s="1"/>
  <c r="G401" i="1"/>
  <c r="F401" i="1"/>
  <c r="H400" i="1"/>
  <c r="R400" i="1" s="1"/>
  <c r="S400" i="1" s="1"/>
  <c r="G400" i="1"/>
  <c r="F400" i="1"/>
  <c r="H399" i="1"/>
  <c r="G399" i="1"/>
  <c r="F399" i="1"/>
  <c r="H398" i="1"/>
  <c r="H397" i="1"/>
  <c r="H396" i="1"/>
  <c r="H395" i="1"/>
  <c r="H394" i="1"/>
  <c r="R394" i="1" s="1"/>
  <c r="S394" i="1" s="1"/>
  <c r="G394" i="1"/>
  <c r="F394" i="1"/>
  <c r="H393" i="1"/>
  <c r="R393" i="1" s="1"/>
  <c r="S393" i="1" s="1"/>
  <c r="G393" i="1"/>
  <c r="F393" i="1"/>
  <c r="H392" i="1"/>
  <c r="R392" i="1" s="1"/>
  <c r="S392" i="1" s="1"/>
  <c r="G392" i="1"/>
  <c r="F392" i="1"/>
  <c r="H391" i="1"/>
  <c r="R391" i="1" s="1"/>
  <c r="S391" i="1" s="1"/>
  <c r="G391" i="1"/>
  <c r="F391" i="1"/>
  <c r="H390" i="1"/>
  <c r="H389" i="1"/>
  <c r="G389" i="1"/>
  <c r="F389" i="1"/>
  <c r="H388" i="1"/>
  <c r="H387" i="1"/>
  <c r="R387" i="1" s="1"/>
  <c r="S387" i="1" s="1"/>
  <c r="G387" i="1"/>
  <c r="F387" i="1"/>
  <c r="H386" i="1"/>
  <c r="R386" i="1" s="1"/>
  <c r="S386" i="1" s="1"/>
  <c r="G386" i="1"/>
  <c r="F386" i="1"/>
  <c r="H385" i="1"/>
  <c r="R385" i="1" s="1"/>
  <c r="S385" i="1" s="1"/>
  <c r="G385" i="1"/>
  <c r="F385" i="1"/>
  <c r="H384" i="1"/>
  <c r="G384" i="1"/>
  <c r="F384" i="1"/>
  <c r="H383" i="1"/>
  <c r="R383" i="1" s="1"/>
  <c r="S383" i="1" s="1"/>
  <c r="G383" i="1"/>
  <c r="F383" i="1"/>
  <c r="P382" i="1"/>
  <c r="O382" i="1"/>
  <c r="N382" i="1"/>
  <c r="M382" i="1"/>
  <c r="L382" i="1"/>
  <c r="K382" i="1"/>
  <c r="J382" i="1"/>
  <c r="I382" i="1"/>
  <c r="E382" i="1"/>
  <c r="D382" i="1"/>
  <c r="H381" i="1"/>
  <c r="H380" i="1"/>
  <c r="R380" i="1" s="1"/>
  <c r="G380" i="1"/>
  <c r="G379" i="1" s="1"/>
  <c r="F380" i="1"/>
  <c r="F379" i="1" s="1"/>
  <c r="P379" i="1"/>
  <c r="O379" i="1"/>
  <c r="N379" i="1"/>
  <c r="M379" i="1"/>
  <c r="L379" i="1"/>
  <c r="K379" i="1"/>
  <c r="J379" i="1"/>
  <c r="I379" i="1"/>
  <c r="E379" i="1"/>
  <c r="D379" i="1"/>
  <c r="H378" i="1"/>
  <c r="R378" i="1" s="1"/>
  <c r="S378" i="1" s="1"/>
  <c r="G378" i="1"/>
  <c r="F378" i="1"/>
  <c r="H377" i="1"/>
  <c r="R377" i="1" s="1"/>
  <c r="S377" i="1" s="1"/>
  <c r="G377" i="1"/>
  <c r="F377" i="1"/>
  <c r="H376" i="1"/>
  <c r="G376" i="1"/>
  <c r="F376" i="1"/>
  <c r="P375" i="1"/>
  <c r="O375" i="1"/>
  <c r="N375" i="1"/>
  <c r="M375" i="1"/>
  <c r="L375" i="1"/>
  <c r="K375" i="1"/>
  <c r="J375" i="1"/>
  <c r="I375" i="1"/>
  <c r="E375" i="1"/>
  <c r="D375" i="1"/>
  <c r="H373" i="1"/>
  <c r="R373" i="1" s="1"/>
  <c r="S373" i="1" s="1"/>
  <c r="G373" i="1"/>
  <c r="F373" i="1"/>
  <c r="H372" i="1"/>
  <c r="G372" i="1"/>
  <c r="F372" i="1"/>
  <c r="P371" i="1"/>
  <c r="O371" i="1"/>
  <c r="N371" i="1"/>
  <c r="M371" i="1"/>
  <c r="L371" i="1"/>
  <c r="K371" i="1"/>
  <c r="J371" i="1"/>
  <c r="I371" i="1"/>
  <c r="E371" i="1"/>
  <c r="D371" i="1"/>
  <c r="H370" i="1"/>
  <c r="R370" i="1" s="1"/>
  <c r="G370" i="1"/>
  <c r="G369" i="1" s="1"/>
  <c r="F370" i="1"/>
  <c r="P369" i="1"/>
  <c r="O369" i="1"/>
  <c r="N369" i="1"/>
  <c r="M369" i="1"/>
  <c r="L369" i="1"/>
  <c r="K369" i="1"/>
  <c r="J369" i="1"/>
  <c r="I369" i="1"/>
  <c r="E369" i="1"/>
  <c r="D369" i="1"/>
  <c r="H364" i="1"/>
  <c r="H363" i="1"/>
  <c r="H362" i="1"/>
  <c r="H361" i="1"/>
  <c r="H360" i="1"/>
  <c r="R360" i="1" s="1"/>
  <c r="S360" i="1" s="1"/>
  <c r="G360" i="1"/>
  <c r="F360" i="1"/>
  <c r="H359" i="1"/>
  <c r="R359" i="1" s="1"/>
  <c r="G359" i="1"/>
  <c r="F359" i="1"/>
  <c r="H358" i="1"/>
  <c r="P357" i="1"/>
  <c r="O357" i="1"/>
  <c r="N357" i="1"/>
  <c r="M357" i="1"/>
  <c r="L357" i="1"/>
  <c r="K357" i="1"/>
  <c r="J357" i="1"/>
  <c r="I357" i="1"/>
  <c r="E357" i="1"/>
  <c r="D357" i="1"/>
  <c r="H356" i="1"/>
  <c r="G356" i="1"/>
  <c r="G355" i="1" s="1"/>
  <c r="F356" i="1"/>
  <c r="F355" i="1" s="1"/>
  <c r="P355" i="1"/>
  <c r="O355" i="1"/>
  <c r="N355" i="1"/>
  <c r="M355" i="1"/>
  <c r="L355" i="1"/>
  <c r="K355" i="1"/>
  <c r="J355" i="1"/>
  <c r="I355" i="1"/>
  <c r="E355" i="1"/>
  <c r="D355" i="1"/>
  <c r="H354" i="1"/>
  <c r="H353" i="1"/>
  <c r="H352" i="1"/>
  <c r="H351" i="1"/>
  <c r="H350" i="1"/>
  <c r="R350" i="1" s="1"/>
  <c r="G350" i="1"/>
  <c r="G349" i="1" s="1"/>
  <c r="F350" i="1"/>
  <c r="P349" i="1"/>
  <c r="O349" i="1"/>
  <c r="N349" i="1"/>
  <c r="M349" i="1"/>
  <c r="L349" i="1"/>
  <c r="K349" i="1"/>
  <c r="J349" i="1"/>
  <c r="I349" i="1"/>
  <c r="E349" i="1"/>
  <c r="D349" i="1"/>
  <c r="H347" i="1"/>
  <c r="H346" i="1"/>
  <c r="H345" i="1"/>
  <c r="H344" i="1"/>
  <c r="H343" i="1"/>
  <c r="H342" i="1"/>
  <c r="H341" i="1"/>
  <c r="R340" i="1"/>
  <c r="Q340" i="1"/>
  <c r="P340" i="1"/>
  <c r="O340" i="1"/>
  <c r="N340" i="1"/>
  <c r="M340" i="1"/>
  <c r="L340" i="1"/>
  <c r="K340" i="1"/>
  <c r="J340" i="1"/>
  <c r="I340" i="1"/>
  <c r="G340" i="1"/>
  <c r="F340" i="1"/>
  <c r="E340" i="1"/>
  <c r="D340" i="1"/>
  <c r="H330" i="1"/>
  <c r="H329" i="1"/>
  <c r="H328" i="1"/>
  <c r="H327" i="1"/>
  <c r="H326" i="1"/>
  <c r="H325" i="1"/>
  <c r="R325" i="1" s="1"/>
  <c r="S325" i="1" s="1"/>
  <c r="G325" i="1"/>
  <c r="F325" i="1"/>
  <c r="H324" i="1"/>
  <c r="R324" i="1" s="1"/>
  <c r="S324" i="1" s="1"/>
  <c r="G324" i="1"/>
  <c r="F324" i="1"/>
  <c r="H323" i="1"/>
  <c r="R323" i="1" s="1"/>
  <c r="S323" i="1" s="1"/>
  <c r="G323" i="1"/>
  <c r="F323" i="1"/>
  <c r="H322" i="1"/>
  <c r="R322" i="1" s="1"/>
  <c r="S322" i="1" s="1"/>
  <c r="G322" i="1"/>
  <c r="F322" i="1"/>
  <c r="H321" i="1"/>
  <c r="R321" i="1" s="1"/>
  <c r="S321" i="1" s="1"/>
  <c r="G321" i="1"/>
  <c r="F321" i="1"/>
  <c r="H320" i="1"/>
  <c r="H319" i="1"/>
  <c r="H318" i="1"/>
  <c r="R318" i="1" s="1"/>
  <c r="S318" i="1" s="1"/>
  <c r="G318" i="1"/>
  <c r="F318" i="1"/>
  <c r="H317" i="1"/>
  <c r="R317" i="1" s="1"/>
  <c r="G317" i="1"/>
  <c r="F317" i="1"/>
  <c r="P316" i="1"/>
  <c r="O316" i="1"/>
  <c r="N316" i="1"/>
  <c r="M316" i="1"/>
  <c r="L316" i="1"/>
  <c r="K316" i="1"/>
  <c r="J316" i="1"/>
  <c r="I316" i="1"/>
  <c r="E316" i="1"/>
  <c r="D316" i="1"/>
  <c r="H314" i="1"/>
  <c r="G314" i="1"/>
  <c r="G313" i="1" s="1"/>
  <c r="G309" i="1" s="1"/>
  <c r="F314" i="1"/>
  <c r="F313" i="1" s="1"/>
  <c r="F309" i="1" s="1"/>
  <c r="P313" i="1"/>
  <c r="P309" i="1" s="1"/>
  <c r="O313" i="1"/>
  <c r="O309" i="1" s="1"/>
  <c r="N313" i="1"/>
  <c r="N309" i="1" s="1"/>
  <c r="M313" i="1"/>
  <c r="M309" i="1" s="1"/>
  <c r="L313" i="1"/>
  <c r="L309" i="1" s="1"/>
  <c r="K313" i="1"/>
  <c r="K309" i="1" s="1"/>
  <c r="J313" i="1"/>
  <c r="J309" i="1" s="1"/>
  <c r="I313" i="1"/>
  <c r="I309" i="1" s="1"/>
  <c r="E313" i="1"/>
  <c r="E309" i="1" s="1"/>
  <c r="D313" i="1"/>
  <c r="D309" i="1" s="1"/>
  <c r="H308" i="1"/>
  <c r="H307" i="1" s="1"/>
  <c r="H305" i="1" s="1"/>
  <c r="R307" i="1"/>
  <c r="R305" i="1" s="1"/>
  <c r="Q307" i="1"/>
  <c r="Q305" i="1" s="1"/>
  <c r="P307" i="1"/>
  <c r="P305" i="1" s="1"/>
  <c r="O307" i="1"/>
  <c r="O305" i="1" s="1"/>
  <c r="N307" i="1"/>
  <c r="N305" i="1" s="1"/>
  <c r="M307" i="1"/>
  <c r="M305" i="1" s="1"/>
  <c r="L307" i="1"/>
  <c r="L305" i="1" s="1"/>
  <c r="K307" i="1"/>
  <c r="K305" i="1" s="1"/>
  <c r="J307" i="1"/>
  <c r="J305" i="1" s="1"/>
  <c r="I307" i="1"/>
  <c r="I305" i="1" s="1"/>
  <c r="G307" i="1"/>
  <c r="G305" i="1" s="1"/>
  <c r="F307" i="1"/>
  <c r="F305" i="1" s="1"/>
  <c r="E307" i="1"/>
  <c r="E305" i="1" s="1"/>
  <c r="D307" i="1"/>
  <c r="D305" i="1" s="1"/>
  <c r="H304" i="1"/>
  <c r="H303" i="1" s="1"/>
  <c r="R303" i="1"/>
  <c r="R301" i="1" s="1"/>
  <c r="Q303" i="1"/>
  <c r="Q301" i="1" s="1"/>
  <c r="P303" i="1"/>
  <c r="P301" i="1" s="1"/>
  <c r="O303" i="1"/>
  <c r="O301" i="1" s="1"/>
  <c r="N303" i="1"/>
  <c r="N301" i="1" s="1"/>
  <c r="M303" i="1"/>
  <c r="M301" i="1" s="1"/>
  <c r="L303" i="1"/>
  <c r="K303" i="1"/>
  <c r="K301" i="1" s="1"/>
  <c r="J303" i="1"/>
  <c r="J301" i="1" s="1"/>
  <c r="I303" i="1"/>
  <c r="I301" i="1" s="1"/>
  <c r="G303" i="1"/>
  <c r="G301" i="1" s="1"/>
  <c r="F303" i="1"/>
  <c r="F301" i="1" s="1"/>
  <c r="E303" i="1"/>
  <c r="E301" i="1" s="1"/>
  <c r="D303" i="1"/>
  <c r="D301" i="1" s="1"/>
  <c r="L301" i="1"/>
  <c r="H301" i="1"/>
  <c r="H299" i="1"/>
  <c r="H298" i="1"/>
  <c r="H297" i="1"/>
  <c r="H296" i="1"/>
  <c r="H295" i="1"/>
  <c r="R295" i="1" s="1"/>
  <c r="S295" i="1" s="1"/>
  <c r="G295" i="1"/>
  <c r="F295" i="1"/>
  <c r="H294" i="1"/>
  <c r="R294" i="1" s="1"/>
  <c r="S294" i="1" s="1"/>
  <c r="G294" i="1"/>
  <c r="F294" i="1"/>
  <c r="H293" i="1"/>
  <c r="H292" i="1"/>
  <c r="H291" i="1"/>
  <c r="R291" i="1" s="1"/>
  <c r="S291" i="1" s="1"/>
  <c r="G291" i="1"/>
  <c r="F291" i="1"/>
  <c r="H290" i="1"/>
  <c r="R290" i="1" s="1"/>
  <c r="S290" i="1" s="1"/>
  <c r="G290" i="1"/>
  <c r="F290" i="1"/>
  <c r="H289" i="1"/>
  <c r="H288" i="1"/>
  <c r="R288" i="1" s="1"/>
  <c r="S288" i="1" s="1"/>
  <c r="G288" i="1"/>
  <c r="F288" i="1"/>
  <c r="H287" i="1"/>
  <c r="R287" i="1" s="1"/>
  <c r="S287" i="1" s="1"/>
  <c r="G287" i="1"/>
  <c r="F287" i="1"/>
  <c r="H286" i="1"/>
  <c r="R286" i="1" s="1"/>
  <c r="S286" i="1" s="1"/>
  <c r="G286" i="1"/>
  <c r="F286" i="1"/>
  <c r="H285" i="1"/>
  <c r="G285" i="1"/>
  <c r="F285" i="1"/>
  <c r="P284" i="1"/>
  <c r="O284" i="1"/>
  <c r="N284" i="1"/>
  <c r="M284" i="1"/>
  <c r="L284" i="1"/>
  <c r="K284" i="1"/>
  <c r="J284" i="1"/>
  <c r="I284" i="1"/>
  <c r="E284" i="1"/>
  <c r="D284" i="1"/>
  <c r="H281" i="1"/>
  <c r="H280" i="1"/>
  <c r="R280" i="1" s="1"/>
  <c r="S280" i="1" s="1"/>
  <c r="G280" i="1"/>
  <c r="F280" i="1"/>
  <c r="H279" i="1"/>
  <c r="G279" i="1"/>
  <c r="F279" i="1"/>
  <c r="P278" i="1"/>
  <c r="O278" i="1"/>
  <c r="N278" i="1"/>
  <c r="M278" i="1"/>
  <c r="L278" i="1"/>
  <c r="K278" i="1"/>
  <c r="J278" i="1"/>
  <c r="I278" i="1"/>
  <c r="E278" i="1"/>
  <c r="D278" i="1"/>
  <c r="H276" i="1"/>
  <c r="R276" i="1" s="1"/>
  <c r="S276" i="1" s="1"/>
  <c r="G276" i="1"/>
  <c r="F276" i="1"/>
  <c r="H275" i="1"/>
  <c r="G275" i="1"/>
  <c r="F275" i="1"/>
  <c r="H274" i="1"/>
  <c r="R274" i="1" s="1"/>
  <c r="S274" i="1" s="1"/>
  <c r="G274" i="1"/>
  <c r="F274" i="1"/>
  <c r="H273" i="1"/>
  <c r="G273" i="1"/>
  <c r="F273" i="1"/>
  <c r="H272" i="1"/>
  <c r="R272" i="1" s="1"/>
  <c r="S272" i="1" s="1"/>
  <c r="G272" i="1"/>
  <c r="F272" i="1"/>
  <c r="H271" i="1"/>
  <c r="G271" i="1"/>
  <c r="F271" i="1"/>
  <c r="P270" i="1"/>
  <c r="O270" i="1"/>
  <c r="N270" i="1"/>
  <c r="M270" i="1"/>
  <c r="L270" i="1"/>
  <c r="K270" i="1"/>
  <c r="J270" i="1"/>
  <c r="I270" i="1"/>
  <c r="E270" i="1"/>
  <c r="D270" i="1"/>
  <c r="H269" i="1"/>
  <c r="H268" i="1"/>
  <c r="G268" i="1"/>
  <c r="G267" i="1" s="1"/>
  <c r="F268" i="1"/>
  <c r="F267" i="1" s="1"/>
  <c r="P267" i="1"/>
  <c r="O267" i="1"/>
  <c r="N267" i="1"/>
  <c r="M267" i="1"/>
  <c r="L267" i="1"/>
  <c r="K267" i="1"/>
  <c r="J267" i="1"/>
  <c r="I267" i="1"/>
  <c r="E267" i="1"/>
  <c r="D267" i="1"/>
  <c r="H265" i="1"/>
  <c r="R265" i="1" s="1"/>
  <c r="S265" i="1" s="1"/>
  <c r="G265" i="1"/>
  <c r="F265" i="1"/>
  <c r="H264" i="1"/>
  <c r="R264" i="1" s="1"/>
  <c r="S264" i="1" s="1"/>
  <c r="G264" i="1"/>
  <c r="F264" i="1"/>
  <c r="H263" i="1"/>
  <c r="G263" i="1"/>
  <c r="F263" i="1"/>
  <c r="P262" i="1"/>
  <c r="O262" i="1"/>
  <c r="N262" i="1"/>
  <c r="M262" i="1"/>
  <c r="L262" i="1"/>
  <c r="K262" i="1"/>
  <c r="J262" i="1"/>
  <c r="I262" i="1"/>
  <c r="E262" i="1"/>
  <c r="D262" i="1"/>
  <c r="H259" i="1"/>
  <c r="G259" i="1"/>
  <c r="F259" i="1"/>
  <c r="H258" i="1"/>
  <c r="R258" i="1" s="1"/>
  <c r="G258" i="1"/>
  <c r="F258" i="1"/>
  <c r="P257" i="1"/>
  <c r="O257" i="1"/>
  <c r="N257" i="1"/>
  <c r="M257" i="1"/>
  <c r="L257" i="1"/>
  <c r="K257" i="1"/>
  <c r="J257" i="1"/>
  <c r="I257" i="1"/>
  <c r="E257" i="1"/>
  <c r="D257" i="1"/>
  <c r="H254" i="1"/>
  <c r="H253" i="1"/>
  <c r="R252" i="1"/>
  <c r="Q252" i="1"/>
  <c r="P252" i="1"/>
  <c r="O252" i="1"/>
  <c r="N252" i="1"/>
  <c r="M252" i="1"/>
  <c r="L252" i="1"/>
  <c r="K252" i="1"/>
  <c r="J252" i="1"/>
  <c r="I252" i="1"/>
  <c r="G252" i="1"/>
  <c r="F252" i="1"/>
  <c r="E252" i="1"/>
  <c r="E250" i="1" s="1"/>
  <c r="D252" i="1"/>
  <c r="D250" i="1" s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H241" i="1"/>
  <c r="H240" i="1"/>
  <c r="H239" i="1"/>
  <c r="R239" i="1" s="1"/>
  <c r="S239" i="1" s="1"/>
  <c r="G239" i="1"/>
  <c r="F239" i="1"/>
  <c r="H238" i="1"/>
  <c r="R238" i="1" s="1"/>
  <c r="S238" i="1" s="1"/>
  <c r="G238" i="1"/>
  <c r="F238" i="1"/>
  <c r="H237" i="1"/>
  <c r="R237" i="1" s="1"/>
  <c r="S237" i="1" s="1"/>
  <c r="G237" i="1"/>
  <c r="F237" i="1"/>
  <c r="H236" i="1"/>
  <c r="R236" i="1" s="1"/>
  <c r="S236" i="1" s="1"/>
  <c r="G236" i="1"/>
  <c r="F236" i="1"/>
  <c r="Q236" i="1" s="1"/>
  <c r="H235" i="1"/>
  <c r="R235" i="1" s="1"/>
  <c r="S235" i="1" s="1"/>
  <c r="G235" i="1"/>
  <c r="F235" i="1"/>
  <c r="H234" i="1"/>
  <c r="R234" i="1" s="1"/>
  <c r="S234" i="1" s="1"/>
  <c r="G234" i="1"/>
  <c r="F234" i="1"/>
  <c r="H233" i="1"/>
  <c r="G233" i="1"/>
  <c r="F233" i="1"/>
  <c r="H232" i="1"/>
  <c r="R232" i="1" s="1"/>
  <c r="S232" i="1" s="1"/>
  <c r="G232" i="1"/>
  <c r="F232" i="1"/>
  <c r="H231" i="1"/>
  <c r="R231" i="1" s="1"/>
  <c r="S231" i="1" s="1"/>
  <c r="G231" i="1"/>
  <c r="F231" i="1"/>
  <c r="H230" i="1"/>
  <c r="R230" i="1" s="1"/>
  <c r="S230" i="1" s="1"/>
  <c r="G230" i="1"/>
  <c r="F230" i="1"/>
  <c r="H229" i="1"/>
  <c r="H228" i="1"/>
  <c r="H227" i="1"/>
  <c r="H226" i="1"/>
  <c r="H225" i="1"/>
  <c r="H224" i="1"/>
  <c r="H223" i="1"/>
  <c r="R223" i="1" s="1"/>
  <c r="S223" i="1" s="1"/>
  <c r="G223" i="1"/>
  <c r="F223" i="1"/>
  <c r="H222" i="1"/>
  <c r="H221" i="1"/>
  <c r="H220" i="1"/>
  <c r="H219" i="1"/>
  <c r="R219" i="1" s="1"/>
  <c r="S219" i="1" s="1"/>
  <c r="G219" i="1"/>
  <c r="F219" i="1"/>
  <c r="H218" i="1"/>
  <c r="H217" i="1"/>
  <c r="H216" i="1"/>
  <c r="H215" i="1"/>
  <c r="R215" i="1" s="1"/>
  <c r="S215" i="1" s="1"/>
  <c r="G215" i="1"/>
  <c r="F215" i="1"/>
  <c r="H214" i="1"/>
  <c r="R214" i="1" s="1"/>
  <c r="S214" i="1" s="1"/>
  <c r="G214" i="1"/>
  <c r="F214" i="1"/>
  <c r="H213" i="1"/>
  <c r="G213" i="1"/>
  <c r="F213" i="1"/>
  <c r="H212" i="1"/>
  <c r="R212" i="1" s="1"/>
  <c r="S212" i="1" s="1"/>
  <c r="G212" i="1"/>
  <c r="F212" i="1"/>
  <c r="Q212" i="1" s="1"/>
  <c r="H211" i="1"/>
  <c r="R211" i="1" s="1"/>
  <c r="S211" i="1" s="1"/>
  <c r="G211" i="1"/>
  <c r="F211" i="1"/>
  <c r="H210" i="1"/>
  <c r="H209" i="1"/>
  <c r="R209" i="1" s="1"/>
  <c r="S209" i="1" s="1"/>
  <c r="G209" i="1"/>
  <c r="F209" i="1"/>
  <c r="H208" i="1"/>
  <c r="R208" i="1" s="1"/>
  <c r="S208" i="1" s="1"/>
  <c r="G208" i="1"/>
  <c r="F208" i="1"/>
  <c r="H207" i="1"/>
  <c r="R207" i="1" s="1"/>
  <c r="S207" i="1" s="1"/>
  <c r="G207" i="1"/>
  <c r="F207" i="1"/>
  <c r="H206" i="1"/>
  <c r="G206" i="1"/>
  <c r="F206" i="1"/>
  <c r="H205" i="1"/>
  <c r="R205" i="1" s="1"/>
  <c r="S205" i="1" s="1"/>
  <c r="G205" i="1"/>
  <c r="F205" i="1"/>
  <c r="H204" i="1"/>
  <c r="R204" i="1" s="1"/>
  <c r="S204" i="1" s="1"/>
  <c r="G204" i="1"/>
  <c r="F204" i="1"/>
  <c r="H203" i="1"/>
  <c r="R203" i="1" s="1"/>
  <c r="S203" i="1" s="1"/>
  <c r="G203" i="1"/>
  <c r="F203" i="1"/>
  <c r="H202" i="1"/>
  <c r="G202" i="1"/>
  <c r="F202" i="1"/>
  <c r="H201" i="1"/>
  <c r="H200" i="1"/>
  <c r="R200" i="1" s="1"/>
  <c r="S200" i="1" s="1"/>
  <c r="G200" i="1"/>
  <c r="F200" i="1"/>
  <c r="H199" i="1"/>
  <c r="R199" i="1" s="1"/>
  <c r="S199" i="1" s="1"/>
  <c r="G199" i="1"/>
  <c r="F199" i="1"/>
  <c r="H198" i="1"/>
  <c r="R198" i="1" s="1"/>
  <c r="S198" i="1" s="1"/>
  <c r="G198" i="1"/>
  <c r="F198" i="1"/>
  <c r="H197" i="1"/>
  <c r="R197" i="1" s="1"/>
  <c r="S197" i="1" s="1"/>
  <c r="G197" i="1"/>
  <c r="F197" i="1"/>
  <c r="H196" i="1"/>
  <c r="G196" i="1"/>
  <c r="F196" i="1"/>
  <c r="H195" i="1"/>
  <c r="R195" i="1" s="1"/>
  <c r="S195" i="1" s="1"/>
  <c r="G195" i="1"/>
  <c r="F195" i="1"/>
  <c r="H194" i="1"/>
  <c r="R194" i="1" s="1"/>
  <c r="S194" i="1" s="1"/>
  <c r="G194" i="1"/>
  <c r="F194" i="1"/>
  <c r="H193" i="1"/>
  <c r="H192" i="1"/>
  <c r="H191" i="1"/>
  <c r="R191" i="1" s="1"/>
  <c r="S191" i="1" s="1"/>
  <c r="G191" i="1"/>
  <c r="F191" i="1"/>
  <c r="H190" i="1"/>
  <c r="R190" i="1" s="1"/>
  <c r="S190" i="1" s="1"/>
  <c r="G190" i="1"/>
  <c r="F190" i="1"/>
  <c r="H189" i="1"/>
  <c r="R189" i="1" s="1"/>
  <c r="S189" i="1" s="1"/>
  <c r="G189" i="1"/>
  <c r="F189" i="1"/>
  <c r="H188" i="1"/>
  <c r="R188" i="1" s="1"/>
  <c r="S188" i="1" s="1"/>
  <c r="G188" i="1"/>
  <c r="F188" i="1"/>
  <c r="H187" i="1"/>
  <c r="G187" i="1"/>
  <c r="F187" i="1"/>
  <c r="H186" i="1"/>
  <c r="R186" i="1" s="1"/>
  <c r="S186" i="1" s="1"/>
  <c r="G186" i="1"/>
  <c r="F186" i="1"/>
  <c r="H185" i="1"/>
  <c r="R185" i="1" s="1"/>
  <c r="S185" i="1" s="1"/>
  <c r="G185" i="1"/>
  <c r="F185" i="1"/>
  <c r="H184" i="1"/>
  <c r="R184" i="1" s="1"/>
  <c r="S184" i="1" s="1"/>
  <c r="G184" i="1"/>
  <c r="F184" i="1"/>
  <c r="H183" i="1"/>
  <c r="R183" i="1" s="1"/>
  <c r="S183" i="1" s="1"/>
  <c r="G183" i="1"/>
  <c r="F183" i="1"/>
  <c r="H182" i="1"/>
  <c r="R182" i="1" s="1"/>
  <c r="S182" i="1" s="1"/>
  <c r="G182" i="1"/>
  <c r="F182" i="1"/>
  <c r="H181" i="1"/>
  <c r="H180" i="1"/>
  <c r="H179" i="1"/>
  <c r="H178" i="1"/>
  <c r="H177" i="1"/>
  <c r="G177" i="1"/>
  <c r="F177" i="1"/>
  <c r="P176" i="1"/>
  <c r="O176" i="1"/>
  <c r="N176" i="1"/>
  <c r="M176" i="1"/>
  <c r="L176" i="1"/>
  <c r="K176" i="1"/>
  <c r="J176" i="1"/>
  <c r="I176" i="1"/>
  <c r="E176" i="1"/>
  <c r="D176" i="1"/>
  <c r="H174" i="1"/>
  <c r="R174" i="1" s="1"/>
  <c r="S174" i="1" s="1"/>
  <c r="G174" i="1"/>
  <c r="F174" i="1"/>
  <c r="H173" i="1"/>
  <c r="R173" i="1" s="1"/>
  <c r="S173" i="1" s="1"/>
  <c r="G173" i="1"/>
  <c r="F173" i="1"/>
  <c r="H172" i="1"/>
  <c r="R172" i="1" s="1"/>
  <c r="S172" i="1" s="1"/>
  <c r="G172" i="1"/>
  <c r="F172" i="1"/>
  <c r="H171" i="1"/>
  <c r="R171" i="1" s="1"/>
  <c r="S171" i="1" s="1"/>
  <c r="G171" i="1"/>
  <c r="F171" i="1"/>
  <c r="H170" i="1"/>
  <c r="G170" i="1"/>
  <c r="F170" i="1"/>
  <c r="P169" i="1"/>
  <c r="O169" i="1"/>
  <c r="N169" i="1"/>
  <c r="M169" i="1"/>
  <c r="L169" i="1"/>
  <c r="K169" i="1"/>
  <c r="J169" i="1"/>
  <c r="I169" i="1"/>
  <c r="E169" i="1"/>
  <c r="D169" i="1"/>
  <c r="H168" i="1"/>
  <c r="R168" i="1" s="1"/>
  <c r="S168" i="1" s="1"/>
  <c r="G168" i="1"/>
  <c r="F168" i="1"/>
  <c r="H167" i="1"/>
  <c r="R167" i="1" s="1"/>
  <c r="G167" i="1"/>
  <c r="F167" i="1"/>
  <c r="P166" i="1"/>
  <c r="O166" i="1"/>
  <c r="N166" i="1"/>
  <c r="M166" i="1"/>
  <c r="L166" i="1"/>
  <c r="K166" i="1"/>
  <c r="J166" i="1"/>
  <c r="I166" i="1"/>
  <c r="E166" i="1"/>
  <c r="D166" i="1"/>
  <c r="H165" i="1"/>
  <c r="H164" i="1"/>
  <c r="G164" i="1"/>
  <c r="G163" i="1" s="1"/>
  <c r="F164" i="1"/>
  <c r="F163" i="1" s="1"/>
  <c r="P163" i="1"/>
  <c r="O163" i="1"/>
  <c r="N163" i="1"/>
  <c r="M163" i="1"/>
  <c r="L163" i="1"/>
  <c r="K163" i="1"/>
  <c r="J163" i="1"/>
  <c r="I163" i="1"/>
  <c r="E163" i="1"/>
  <c r="D163" i="1"/>
  <c r="R155" i="1"/>
  <c r="R154" i="1" s="1"/>
  <c r="Q155" i="1"/>
  <c r="Q154" i="1" s="1"/>
  <c r="P155" i="1"/>
  <c r="P154" i="1" s="1"/>
  <c r="O155" i="1"/>
  <c r="O154" i="1" s="1"/>
  <c r="N155" i="1"/>
  <c r="N154" i="1" s="1"/>
  <c r="M155" i="1"/>
  <c r="M154" i="1" s="1"/>
  <c r="L155" i="1"/>
  <c r="L154" i="1" s="1"/>
  <c r="K155" i="1"/>
  <c r="J155" i="1"/>
  <c r="J154" i="1" s="1"/>
  <c r="I155" i="1"/>
  <c r="I154" i="1" s="1"/>
  <c r="H155" i="1"/>
  <c r="H154" i="1" s="1"/>
  <c r="G155" i="1"/>
  <c r="G154" i="1" s="1"/>
  <c r="F155" i="1"/>
  <c r="F154" i="1" s="1"/>
  <c r="E155" i="1"/>
  <c r="E154" i="1" s="1"/>
  <c r="D155" i="1"/>
  <c r="D154" i="1" s="1"/>
  <c r="K154" i="1"/>
  <c r="H153" i="1"/>
  <c r="R153" i="1" s="1"/>
  <c r="S153" i="1" s="1"/>
  <c r="G153" i="1"/>
  <c r="F153" i="1"/>
  <c r="H152" i="1"/>
  <c r="R152" i="1" s="1"/>
  <c r="S152" i="1" s="1"/>
  <c r="G152" i="1"/>
  <c r="F152" i="1"/>
  <c r="H151" i="1"/>
  <c r="H150" i="1"/>
  <c r="G150" i="1"/>
  <c r="F150" i="1"/>
  <c r="H149" i="1"/>
  <c r="R149" i="1" s="1"/>
  <c r="S149" i="1" s="1"/>
  <c r="G149" i="1"/>
  <c r="F149" i="1"/>
  <c r="H148" i="1"/>
  <c r="R148" i="1" s="1"/>
  <c r="S148" i="1" s="1"/>
  <c r="G148" i="1"/>
  <c r="F148" i="1"/>
  <c r="H147" i="1"/>
  <c r="R147" i="1" s="1"/>
  <c r="S147" i="1" s="1"/>
  <c r="G147" i="1"/>
  <c r="F147" i="1"/>
  <c r="H146" i="1"/>
  <c r="H145" i="1"/>
  <c r="H144" i="1"/>
  <c r="H143" i="1"/>
  <c r="R143" i="1" s="1"/>
  <c r="S143" i="1" s="1"/>
  <c r="G143" i="1"/>
  <c r="F143" i="1"/>
  <c r="H142" i="1"/>
  <c r="R142" i="1" s="1"/>
  <c r="S142" i="1" s="1"/>
  <c r="G142" i="1"/>
  <c r="F142" i="1"/>
  <c r="H141" i="1"/>
  <c r="R141" i="1" s="1"/>
  <c r="S141" i="1" s="1"/>
  <c r="G141" i="1"/>
  <c r="F141" i="1"/>
  <c r="H140" i="1"/>
  <c r="G140" i="1"/>
  <c r="F140" i="1"/>
  <c r="H139" i="1"/>
  <c r="H138" i="1"/>
  <c r="H137" i="1"/>
  <c r="R137" i="1" s="1"/>
  <c r="S137" i="1" s="1"/>
  <c r="G137" i="1"/>
  <c r="F137" i="1"/>
  <c r="H136" i="1"/>
  <c r="R136" i="1" s="1"/>
  <c r="S136" i="1" s="1"/>
  <c r="G136" i="1"/>
  <c r="F136" i="1"/>
  <c r="H135" i="1"/>
  <c r="R135" i="1" s="1"/>
  <c r="S135" i="1" s="1"/>
  <c r="G135" i="1"/>
  <c r="F135" i="1"/>
  <c r="H134" i="1"/>
  <c r="R134" i="1" s="1"/>
  <c r="S134" i="1" s="1"/>
  <c r="G134" i="1"/>
  <c r="F134" i="1"/>
  <c r="H133" i="1"/>
  <c r="R133" i="1" s="1"/>
  <c r="S133" i="1" s="1"/>
  <c r="G133" i="1"/>
  <c r="F133" i="1"/>
  <c r="H132" i="1"/>
  <c r="R132" i="1" s="1"/>
  <c r="S132" i="1" s="1"/>
  <c r="G132" i="1"/>
  <c r="F132" i="1"/>
  <c r="H131" i="1"/>
  <c r="R131" i="1" s="1"/>
  <c r="S131" i="1" s="1"/>
  <c r="G131" i="1"/>
  <c r="F131" i="1"/>
  <c r="H130" i="1"/>
  <c r="R130" i="1" s="1"/>
  <c r="S130" i="1" s="1"/>
  <c r="G130" i="1"/>
  <c r="F130" i="1"/>
  <c r="H129" i="1"/>
  <c r="H128" i="1"/>
  <c r="R128" i="1" s="1"/>
  <c r="S128" i="1" s="1"/>
  <c r="G128" i="1"/>
  <c r="F128" i="1"/>
  <c r="H127" i="1"/>
  <c r="H126" i="1"/>
  <c r="R126" i="1" s="1"/>
  <c r="S126" i="1" s="1"/>
  <c r="G126" i="1"/>
  <c r="F126" i="1"/>
  <c r="H125" i="1"/>
  <c r="R125" i="1" s="1"/>
  <c r="S125" i="1" s="1"/>
  <c r="G125" i="1"/>
  <c r="F125" i="1"/>
  <c r="H124" i="1"/>
  <c r="R124" i="1" s="1"/>
  <c r="S124" i="1" s="1"/>
  <c r="G124" i="1"/>
  <c r="F124" i="1"/>
  <c r="H123" i="1"/>
  <c r="R123" i="1" s="1"/>
  <c r="S123" i="1" s="1"/>
  <c r="G123" i="1"/>
  <c r="F123" i="1"/>
  <c r="H122" i="1"/>
  <c r="R122" i="1" s="1"/>
  <c r="S122" i="1" s="1"/>
  <c r="G122" i="1"/>
  <c r="F122" i="1"/>
  <c r="H121" i="1"/>
  <c r="R121" i="1" s="1"/>
  <c r="S121" i="1" s="1"/>
  <c r="G121" i="1"/>
  <c r="F121" i="1"/>
  <c r="H120" i="1"/>
  <c r="R120" i="1" s="1"/>
  <c r="S120" i="1" s="1"/>
  <c r="G120" i="1"/>
  <c r="F120" i="1"/>
  <c r="H119" i="1"/>
  <c r="R119" i="1" s="1"/>
  <c r="S119" i="1" s="1"/>
  <c r="G119" i="1"/>
  <c r="F119" i="1"/>
  <c r="H118" i="1"/>
  <c r="R118" i="1" s="1"/>
  <c r="S118" i="1" s="1"/>
  <c r="G118" i="1"/>
  <c r="F118" i="1"/>
  <c r="H117" i="1"/>
  <c r="R117" i="1" s="1"/>
  <c r="S117" i="1" s="1"/>
  <c r="G117" i="1"/>
  <c r="F117" i="1"/>
  <c r="H116" i="1"/>
  <c r="R116" i="1" s="1"/>
  <c r="S116" i="1" s="1"/>
  <c r="G116" i="1"/>
  <c r="F116" i="1"/>
  <c r="H115" i="1"/>
  <c r="R115" i="1" s="1"/>
  <c r="S115" i="1" s="1"/>
  <c r="G115" i="1"/>
  <c r="F115" i="1"/>
  <c r="H114" i="1"/>
  <c r="R114" i="1" s="1"/>
  <c r="S114" i="1" s="1"/>
  <c r="G114" i="1"/>
  <c r="F114" i="1"/>
  <c r="H113" i="1"/>
  <c r="R113" i="1" s="1"/>
  <c r="S113" i="1" s="1"/>
  <c r="G113" i="1"/>
  <c r="F113" i="1"/>
  <c r="H112" i="1"/>
  <c r="R112" i="1" s="1"/>
  <c r="S112" i="1" s="1"/>
  <c r="G112" i="1"/>
  <c r="F112" i="1"/>
  <c r="H111" i="1"/>
  <c r="R111" i="1" s="1"/>
  <c r="S111" i="1" s="1"/>
  <c r="G111" i="1"/>
  <c r="F111" i="1"/>
  <c r="H110" i="1"/>
  <c r="R110" i="1" s="1"/>
  <c r="S110" i="1" s="1"/>
  <c r="G110" i="1"/>
  <c r="F110" i="1"/>
  <c r="H109" i="1"/>
  <c r="R109" i="1" s="1"/>
  <c r="S109" i="1" s="1"/>
  <c r="G109" i="1"/>
  <c r="F109" i="1"/>
  <c r="H108" i="1"/>
  <c r="R108" i="1" s="1"/>
  <c r="S108" i="1" s="1"/>
  <c r="G108" i="1"/>
  <c r="F108" i="1"/>
  <c r="H107" i="1"/>
  <c r="R107" i="1" s="1"/>
  <c r="S107" i="1" s="1"/>
  <c r="G107" i="1"/>
  <c r="F107" i="1"/>
  <c r="H106" i="1"/>
  <c r="R106" i="1" s="1"/>
  <c r="S106" i="1" s="1"/>
  <c r="G106" i="1"/>
  <c r="F106" i="1"/>
  <c r="H105" i="1"/>
  <c r="R105" i="1" s="1"/>
  <c r="S105" i="1" s="1"/>
  <c r="G105" i="1"/>
  <c r="F105" i="1"/>
  <c r="H104" i="1"/>
  <c r="R104" i="1" s="1"/>
  <c r="S104" i="1" s="1"/>
  <c r="G104" i="1"/>
  <c r="F104" i="1"/>
  <c r="H103" i="1"/>
  <c r="H102" i="1"/>
  <c r="G102" i="1"/>
  <c r="F102" i="1"/>
  <c r="H101" i="1"/>
  <c r="R101" i="1" s="1"/>
  <c r="S101" i="1" s="1"/>
  <c r="G101" i="1"/>
  <c r="F101" i="1"/>
  <c r="H100" i="1"/>
  <c r="G100" i="1"/>
  <c r="F100" i="1"/>
  <c r="H99" i="1"/>
  <c r="R99" i="1" s="1"/>
  <c r="S99" i="1" s="1"/>
  <c r="G99" i="1"/>
  <c r="F99" i="1"/>
  <c r="H98" i="1"/>
  <c r="G98" i="1"/>
  <c r="F98" i="1"/>
  <c r="H97" i="1"/>
  <c r="R97" i="1" s="1"/>
  <c r="S97" i="1" s="1"/>
  <c r="G97" i="1"/>
  <c r="F97" i="1"/>
  <c r="H96" i="1"/>
  <c r="G96" i="1"/>
  <c r="F96" i="1"/>
  <c r="P95" i="1"/>
  <c r="O95" i="1"/>
  <c r="N95" i="1"/>
  <c r="M95" i="1"/>
  <c r="L95" i="1"/>
  <c r="K95" i="1"/>
  <c r="J95" i="1"/>
  <c r="I95" i="1"/>
  <c r="E95" i="1"/>
  <c r="D95" i="1"/>
  <c r="H94" i="1"/>
  <c r="R94" i="1" s="1"/>
  <c r="S94" i="1" s="1"/>
  <c r="G94" i="1"/>
  <c r="F94" i="1"/>
  <c r="H93" i="1"/>
  <c r="R93" i="1" s="1"/>
  <c r="S93" i="1" s="1"/>
  <c r="G93" i="1"/>
  <c r="F93" i="1"/>
  <c r="H92" i="1"/>
  <c r="R92" i="1" s="1"/>
  <c r="S92" i="1" s="1"/>
  <c r="G92" i="1"/>
  <c r="F92" i="1"/>
  <c r="H91" i="1"/>
  <c r="R91" i="1" s="1"/>
  <c r="S91" i="1" s="1"/>
  <c r="G91" i="1"/>
  <c r="F91" i="1"/>
  <c r="H90" i="1"/>
  <c r="H89" i="1"/>
  <c r="R89" i="1" s="1"/>
  <c r="S89" i="1" s="1"/>
  <c r="G89" i="1"/>
  <c r="F89" i="1"/>
  <c r="H88" i="1"/>
  <c r="R88" i="1" s="1"/>
  <c r="S88" i="1" s="1"/>
  <c r="G88" i="1"/>
  <c r="F88" i="1"/>
  <c r="H87" i="1"/>
  <c r="R87" i="1" s="1"/>
  <c r="S87" i="1" s="1"/>
  <c r="G87" i="1"/>
  <c r="F87" i="1"/>
  <c r="H86" i="1"/>
  <c r="R86" i="1" s="1"/>
  <c r="S86" i="1" s="1"/>
  <c r="G86" i="1"/>
  <c r="F86" i="1"/>
  <c r="H85" i="1"/>
  <c r="R85" i="1" s="1"/>
  <c r="S85" i="1" s="1"/>
  <c r="G85" i="1"/>
  <c r="F85" i="1"/>
  <c r="H84" i="1"/>
  <c r="R84" i="1" s="1"/>
  <c r="S84" i="1" s="1"/>
  <c r="G84" i="1"/>
  <c r="F84" i="1"/>
  <c r="H83" i="1"/>
  <c r="R83" i="1" s="1"/>
  <c r="S83" i="1" s="1"/>
  <c r="G83" i="1"/>
  <c r="F83" i="1"/>
  <c r="H82" i="1"/>
  <c r="R82" i="1" s="1"/>
  <c r="S82" i="1" s="1"/>
  <c r="G82" i="1"/>
  <c r="F82" i="1"/>
  <c r="H81" i="1"/>
  <c r="R81" i="1" s="1"/>
  <c r="S81" i="1" s="1"/>
  <c r="G81" i="1"/>
  <c r="F81" i="1"/>
  <c r="P80" i="1"/>
  <c r="O80" i="1"/>
  <c r="N80" i="1"/>
  <c r="M80" i="1"/>
  <c r="L80" i="1"/>
  <c r="K80" i="1"/>
  <c r="J80" i="1"/>
  <c r="I80" i="1"/>
  <c r="E80" i="1"/>
  <c r="D80" i="1"/>
  <c r="H78" i="1"/>
  <c r="R78" i="1" s="1"/>
  <c r="S78" i="1" s="1"/>
  <c r="G78" i="1"/>
  <c r="F78" i="1"/>
  <c r="H77" i="1"/>
  <c r="R77" i="1" s="1"/>
  <c r="S77" i="1" s="1"/>
  <c r="G77" i="1"/>
  <c r="F77" i="1"/>
  <c r="H76" i="1"/>
  <c r="R76" i="1" s="1"/>
  <c r="S76" i="1" s="1"/>
  <c r="G76" i="1"/>
  <c r="F76" i="1"/>
  <c r="H75" i="1"/>
  <c r="R75" i="1" s="1"/>
  <c r="S75" i="1" s="1"/>
  <c r="G75" i="1"/>
  <c r="F75" i="1"/>
  <c r="H74" i="1"/>
  <c r="G74" i="1"/>
  <c r="F74" i="1"/>
  <c r="H73" i="1"/>
  <c r="R73" i="1" s="1"/>
  <c r="S73" i="1" s="1"/>
  <c r="G73" i="1"/>
  <c r="F73" i="1"/>
  <c r="H72" i="1"/>
  <c r="R72" i="1" s="1"/>
  <c r="S72" i="1" s="1"/>
  <c r="G72" i="1"/>
  <c r="F72" i="1"/>
  <c r="H71" i="1"/>
  <c r="R71" i="1" s="1"/>
  <c r="S71" i="1" s="1"/>
  <c r="G71" i="1"/>
  <c r="F71" i="1"/>
  <c r="H70" i="1"/>
  <c r="R70" i="1" s="1"/>
  <c r="S70" i="1" s="1"/>
  <c r="G70" i="1"/>
  <c r="F70" i="1"/>
  <c r="H69" i="1"/>
  <c r="R69" i="1" s="1"/>
  <c r="S69" i="1" s="1"/>
  <c r="G69" i="1"/>
  <c r="F69" i="1"/>
  <c r="H68" i="1"/>
  <c r="R68" i="1" s="1"/>
  <c r="S68" i="1" s="1"/>
  <c r="G68" i="1"/>
  <c r="F68" i="1"/>
  <c r="H67" i="1"/>
  <c r="R67" i="1" s="1"/>
  <c r="S67" i="1" s="1"/>
  <c r="G67" i="1"/>
  <c r="F67" i="1"/>
  <c r="H66" i="1"/>
  <c r="G66" i="1"/>
  <c r="F66" i="1"/>
  <c r="P65" i="1"/>
  <c r="O65" i="1"/>
  <c r="N65" i="1"/>
  <c r="M65" i="1"/>
  <c r="L65" i="1"/>
  <c r="K65" i="1"/>
  <c r="J65" i="1"/>
  <c r="I65" i="1"/>
  <c r="E65" i="1"/>
  <c r="D65" i="1"/>
  <c r="H63" i="1"/>
  <c r="H62" i="1"/>
  <c r="R62" i="1" s="1"/>
  <c r="S62" i="1" s="1"/>
  <c r="G62" i="1"/>
  <c r="F62" i="1"/>
  <c r="H61" i="1"/>
  <c r="R61" i="1" s="1"/>
  <c r="S61" i="1" s="1"/>
  <c r="G61" i="1"/>
  <c r="F61" i="1"/>
  <c r="H60" i="1"/>
  <c r="R60" i="1" s="1"/>
  <c r="S60" i="1" s="1"/>
  <c r="G60" i="1"/>
  <c r="F60" i="1"/>
  <c r="H59" i="1"/>
  <c r="R59" i="1" s="1"/>
  <c r="S59" i="1" s="1"/>
  <c r="G59" i="1"/>
  <c r="F59" i="1"/>
  <c r="H58" i="1"/>
  <c r="G58" i="1"/>
  <c r="F58" i="1"/>
  <c r="P57" i="1"/>
  <c r="O57" i="1"/>
  <c r="N57" i="1"/>
  <c r="M57" i="1"/>
  <c r="L57" i="1"/>
  <c r="K57" i="1"/>
  <c r="J57" i="1"/>
  <c r="I57" i="1"/>
  <c r="E57" i="1"/>
  <c r="D57" i="1"/>
  <c r="H56" i="1"/>
  <c r="H55" i="1" s="1"/>
  <c r="R55" i="1"/>
  <c r="Q55" i="1"/>
  <c r="P55" i="1"/>
  <c r="O55" i="1"/>
  <c r="N55" i="1"/>
  <c r="M55" i="1"/>
  <c r="L55" i="1"/>
  <c r="K55" i="1"/>
  <c r="J55" i="1"/>
  <c r="I55" i="1"/>
  <c r="G55" i="1"/>
  <c r="F55" i="1"/>
  <c r="E55" i="1"/>
  <c r="D55" i="1"/>
  <c r="H54" i="1"/>
  <c r="R54" i="1" s="1"/>
  <c r="S54" i="1" s="1"/>
  <c r="G54" i="1"/>
  <c r="F54" i="1"/>
  <c r="H53" i="1"/>
  <c r="H52" i="1"/>
  <c r="R52" i="1" s="1"/>
  <c r="G52" i="1"/>
  <c r="F52" i="1"/>
  <c r="H51" i="1"/>
  <c r="P50" i="1"/>
  <c r="O50" i="1"/>
  <c r="N50" i="1"/>
  <c r="M50" i="1"/>
  <c r="L50" i="1"/>
  <c r="K50" i="1"/>
  <c r="J50" i="1"/>
  <c r="I50" i="1"/>
  <c r="E50" i="1"/>
  <c r="D50" i="1"/>
  <c r="H49" i="1"/>
  <c r="R49" i="1" s="1"/>
  <c r="S49" i="1" s="1"/>
  <c r="G49" i="1"/>
  <c r="F49" i="1"/>
  <c r="H48" i="1"/>
  <c r="R48" i="1" s="1"/>
  <c r="S48" i="1" s="1"/>
  <c r="G48" i="1"/>
  <c r="F48" i="1"/>
  <c r="H47" i="1"/>
  <c r="G47" i="1"/>
  <c r="F47" i="1"/>
  <c r="P46" i="1"/>
  <c r="O46" i="1"/>
  <c r="N46" i="1"/>
  <c r="M46" i="1"/>
  <c r="L46" i="1"/>
  <c r="K46" i="1"/>
  <c r="J46" i="1"/>
  <c r="I46" i="1"/>
  <c r="E46" i="1"/>
  <c r="D46" i="1"/>
  <c r="H43" i="1"/>
  <c r="H42" i="1"/>
  <c r="R42" i="1" s="1"/>
  <c r="S42" i="1" s="1"/>
  <c r="G42" i="1"/>
  <c r="F42" i="1"/>
  <c r="H41" i="1"/>
  <c r="R41" i="1" s="1"/>
  <c r="S41" i="1" s="1"/>
  <c r="G41" i="1"/>
  <c r="F41" i="1"/>
  <c r="P40" i="1"/>
  <c r="P35" i="1" s="1"/>
  <c r="O40" i="1"/>
  <c r="O35" i="1" s="1"/>
  <c r="N40" i="1"/>
  <c r="N35" i="1" s="1"/>
  <c r="M40" i="1"/>
  <c r="M35" i="1" s="1"/>
  <c r="L40" i="1"/>
  <c r="L35" i="1" s="1"/>
  <c r="K40" i="1"/>
  <c r="K35" i="1" s="1"/>
  <c r="J40" i="1"/>
  <c r="J35" i="1" s="1"/>
  <c r="I40" i="1"/>
  <c r="I35" i="1" s="1"/>
  <c r="E40" i="1"/>
  <c r="E35" i="1" s="1"/>
  <c r="D40" i="1"/>
  <c r="D35" i="1" s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C18" i="1"/>
  <c r="D18" i="1" s="1"/>
  <c r="E18" i="1" s="1"/>
  <c r="F18" i="1" s="1"/>
  <c r="G18" i="1" s="1"/>
  <c r="B18" i="1"/>
  <c r="Q114" i="1" l="1"/>
  <c r="Q122" i="1"/>
  <c r="Q174" i="1"/>
  <c r="Q182" i="1"/>
  <c r="Q186" i="1"/>
  <c r="Q198" i="1"/>
  <c r="Q208" i="1"/>
  <c r="R166" i="1"/>
  <c r="S166" i="1" s="1"/>
  <c r="F257" i="1"/>
  <c r="G40" i="1"/>
  <c r="G35" i="1" s="1"/>
  <c r="J161" i="1"/>
  <c r="J24" i="1" s="1"/>
  <c r="N161" i="1"/>
  <c r="N24" i="1" s="1"/>
  <c r="Q183" i="1"/>
  <c r="Q195" i="1"/>
  <c r="Q199" i="1"/>
  <c r="Q237" i="1"/>
  <c r="Q147" i="1"/>
  <c r="Q322" i="1"/>
  <c r="Q376" i="1"/>
  <c r="Q494" i="1"/>
  <c r="Q502" i="1"/>
  <c r="L541" i="1"/>
  <c r="J551" i="1"/>
  <c r="N300" i="1"/>
  <c r="N23" i="1" s="1"/>
  <c r="R300" i="1"/>
  <c r="G548" i="1"/>
  <c r="M26" i="1"/>
  <c r="Q62" i="1"/>
  <c r="Q184" i="1"/>
  <c r="L26" i="1"/>
  <c r="F300" i="1"/>
  <c r="F23" i="1" s="1"/>
  <c r="D261" i="1"/>
  <c r="Q421" i="1"/>
  <c r="Q425" i="1"/>
  <c r="Q519" i="1"/>
  <c r="F46" i="1"/>
  <c r="Q54" i="1"/>
  <c r="Q272" i="1"/>
  <c r="D277" i="1"/>
  <c r="P64" i="1"/>
  <c r="H163" i="1"/>
  <c r="I250" i="1"/>
  <c r="I243" i="1" s="1"/>
  <c r="M250" i="1"/>
  <c r="M243" i="1" s="1"/>
  <c r="G262" i="1"/>
  <c r="P261" i="1"/>
  <c r="G278" i="1"/>
  <c r="I26" i="1"/>
  <c r="G526" i="1"/>
  <c r="H593" i="1"/>
  <c r="H589" i="1" s="1"/>
  <c r="F596" i="1"/>
  <c r="J26" i="1"/>
  <c r="N26" i="1"/>
  <c r="G28" i="1"/>
  <c r="Q124" i="1"/>
  <c r="Q152" i="1"/>
  <c r="Q294" i="1"/>
  <c r="Q422" i="1"/>
  <c r="Q426" i="1"/>
  <c r="Q491" i="1"/>
  <c r="Q636" i="1"/>
  <c r="Q123" i="1"/>
  <c r="H252" i="1"/>
  <c r="L277" i="1"/>
  <c r="P277" i="1"/>
  <c r="L366" i="1"/>
  <c r="P366" i="1"/>
  <c r="D366" i="1"/>
  <c r="Q97" i="1"/>
  <c r="Q172" i="1"/>
  <c r="E26" i="1"/>
  <c r="J339" i="1"/>
  <c r="J332" i="1" s="1"/>
  <c r="K339" i="1"/>
  <c r="K332" i="1" s="1"/>
  <c r="K526" i="1"/>
  <c r="H542" i="1"/>
  <c r="Q42" i="1"/>
  <c r="Q84" i="1"/>
  <c r="Q94" i="1"/>
  <c r="Q108" i="1"/>
  <c r="Q116" i="1"/>
  <c r="Q128" i="1"/>
  <c r="Q134" i="1"/>
  <c r="H169" i="1"/>
  <c r="Q203" i="1"/>
  <c r="K261" i="1"/>
  <c r="O261" i="1"/>
  <c r="Q279" i="1"/>
  <c r="Q286" i="1"/>
  <c r="Q401" i="1"/>
  <c r="Q420" i="1"/>
  <c r="Q489" i="1"/>
  <c r="Q511" i="1"/>
  <c r="Q517" i="1"/>
  <c r="L526" i="1"/>
  <c r="Q543" i="1"/>
  <c r="Q569" i="1"/>
  <c r="N28" i="1"/>
  <c r="I45" i="1"/>
  <c r="P26" i="1"/>
  <c r="N339" i="1"/>
  <c r="N332" i="1" s="1"/>
  <c r="H369" i="1"/>
  <c r="O366" i="1"/>
  <c r="Q373" i="1"/>
  <c r="O526" i="1"/>
  <c r="E28" i="1"/>
  <c r="Q41" i="1"/>
  <c r="L64" i="1"/>
  <c r="Q107" i="1"/>
  <c r="Q115" i="1"/>
  <c r="Q200" i="1"/>
  <c r="Q238" i="1"/>
  <c r="J277" i="1"/>
  <c r="N277" i="1"/>
  <c r="F284" i="1"/>
  <c r="Q291" i="1"/>
  <c r="H316" i="1"/>
  <c r="Q359" i="1"/>
  <c r="Q377" i="1"/>
  <c r="H379" i="1"/>
  <c r="Q380" i="1"/>
  <c r="Q379" i="1" s="1"/>
  <c r="Q384" i="1"/>
  <c r="Q400" i="1"/>
  <c r="Q404" i="1"/>
  <c r="Q427" i="1"/>
  <c r="Q501" i="1"/>
  <c r="Q509" i="1"/>
  <c r="Q510" i="1"/>
  <c r="D526" i="1"/>
  <c r="D541" i="1"/>
  <c r="Q568" i="1"/>
  <c r="G596" i="1"/>
  <c r="O609" i="1"/>
  <c r="O608" i="1" s="1"/>
  <c r="G633" i="1"/>
  <c r="G629" i="1" s="1"/>
  <c r="Q61" i="1"/>
  <c r="J64" i="1"/>
  <c r="N64" i="1"/>
  <c r="D64" i="1"/>
  <c r="K64" i="1"/>
  <c r="Q133" i="1"/>
  <c r="Q141" i="1"/>
  <c r="G166" i="1"/>
  <c r="R170" i="1"/>
  <c r="S170" i="1" s="1"/>
  <c r="L250" i="1"/>
  <c r="L243" i="1" s="1"/>
  <c r="P250" i="1"/>
  <c r="G257" i="1"/>
  <c r="G250" i="1" s="1"/>
  <c r="G243" i="1" s="1"/>
  <c r="H300" i="1"/>
  <c r="H23" i="1" s="1"/>
  <c r="O300" i="1"/>
  <c r="O23" i="1" s="1"/>
  <c r="Q318" i="1"/>
  <c r="Q324" i="1"/>
  <c r="Q325" i="1"/>
  <c r="E366" i="1"/>
  <c r="Q386" i="1"/>
  <c r="Q394" i="1"/>
  <c r="Q408" i="1"/>
  <c r="Q409" i="1"/>
  <c r="Q418" i="1"/>
  <c r="Q460" i="1"/>
  <c r="Q471" i="1"/>
  <c r="Q482" i="1"/>
  <c r="Q486" i="1"/>
  <c r="Q487" i="1"/>
  <c r="Q515" i="1"/>
  <c r="J526" i="1"/>
  <c r="H546" i="1"/>
  <c r="D551" i="1"/>
  <c r="I551" i="1"/>
  <c r="M551" i="1"/>
  <c r="G609" i="1"/>
  <c r="K609" i="1"/>
  <c r="K608" i="1" s="1"/>
  <c r="J28" i="1"/>
  <c r="D28" i="1"/>
  <c r="Q48" i="1"/>
  <c r="Q49" i="1"/>
  <c r="K45" i="1"/>
  <c r="Q68" i="1"/>
  <c r="Q69" i="1"/>
  <c r="Q105" i="1"/>
  <c r="Q110" i="1"/>
  <c r="Q111" i="1"/>
  <c r="Q112" i="1"/>
  <c r="Q118" i="1"/>
  <c r="Q119" i="1"/>
  <c r="Q120" i="1"/>
  <c r="Q126" i="1"/>
  <c r="I161" i="1"/>
  <c r="I24" i="1" s="1"/>
  <c r="Q170" i="1"/>
  <c r="Q171" i="1"/>
  <c r="Q230" i="1"/>
  <c r="Q265" i="1"/>
  <c r="E261" i="1"/>
  <c r="G300" i="1"/>
  <c r="G23" i="1" s="1"/>
  <c r="H357" i="1"/>
  <c r="I366" i="1"/>
  <c r="M366" i="1"/>
  <c r="F371" i="1"/>
  <c r="Q387" i="1"/>
  <c r="Q392" i="1"/>
  <c r="Q393" i="1"/>
  <c r="Q402" i="1"/>
  <c r="Q423" i="1"/>
  <c r="Q429" i="1"/>
  <c r="Q458" i="1"/>
  <c r="Q467" i="1"/>
  <c r="Q469" i="1"/>
  <c r="E541" i="1"/>
  <c r="Q559" i="1"/>
  <c r="Q572" i="1"/>
  <c r="Q594" i="1"/>
  <c r="Q593" i="1" s="1"/>
  <c r="Q589" i="1" s="1"/>
  <c r="Q603" i="1"/>
  <c r="Q635" i="1"/>
  <c r="Q655" i="1"/>
  <c r="F609" i="1"/>
  <c r="K28" i="1"/>
  <c r="Q58" i="1"/>
  <c r="Q85" i="1"/>
  <c r="Q101" i="1"/>
  <c r="K26" i="1"/>
  <c r="O26" i="1"/>
  <c r="Q177" i="1"/>
  <c r="Q190" i="1"/>
  <c r="Q197" i="1"/>
  <c r="E243" i="1"/>
  <c r="L261" i="1"/>
  <c r="K300" i="1"/>
  <c r="K23" i="1" s="1"/>
  <c r="J300" i="1"/>
  <c r="J23" i="1" s="1"/>
  <c r="H349" i="1"/>
  <c r="F526" i="1"/>
  <c r="P526" i="1"/>
  <c r="N609" i="1"/>
  <c r="N608" i="1" s="1"/>
  <c r="Q638" i="1"/>
  <c r="G95" i="1"/>
  <c r="K250" i="1"/>
  <c r="K243" i="1" s="1"/>
  <c r="O250" i="1"/>
  <c r="O243" i="1" s="1"/>
  <c r="F250" i="1"/>
  <c r="F243" i="1" s="1"/>
  <c r="E277" i="1"/>
  <c r="R263" i="1"/>
  <c r="H262" i="1"/>
  <c r="Q191" i="1"/>
  <c r="Q223" i="1"/>
  <c r="Q232" i="1"/>
  <c r="Q258" i="1"/>
  <c r="L45" i="1"/>
  <c r="P45" i="1"/>
  <c r="G57" i="1"/>
  <c r="Q52" i="1"/>
  <c r="Q50" i="1" s="1"/>
  <c r="Q149" i="1"/>
  <c r="R23" i="1"/>
  <c r="M161" i="1"/>
  <c r="M24" i="1" s="1"/>
  <c r="F166" i="1"/>
  <c r="Q167" i="1"/>
  <c r="K277" i="1"/>
  <c r="O277" i="1"/>
  <c r="I28" i="1"/>
  <c r="M28" i="1"/>
  <c r="G46" i="1"/>
  <c r="H50" i="1"/>
  <c r="G50" i="1"/>
  <c r="O64" i="1"/>
  <c r="H65" i="1"/>
  <c r="Q74" i="1"/>
  <c r="Q76" i="1"/>
  <c r="Q77" i="1"/>
  <c r="E64" i="1"/>
  <c r="Q99" i="1"/>
  <c r="D161" i="1"/>
  <c r="D24" i="1" s="1"/>
  <c r="G169" i="1"/>
  <c r="F176" i="1"/>
  <c r="Q188" i="1"/>
  <c r="H257" i="1"/>
  <c r="J261" i="1"/>
  <c r="Q276" i="1"/>
  <c r="Q288" i="1"/>
  <c r="Q295" i="1"/>
  <c r="H340" i="1"/>
  <c r="E339" i="1"/>
  <c r="E332" i="1" s="1"/>
  <c r="I374" i="1"/>
  <c r="M374" i="1"/>
  <c r="R465" i="1"/>
  <c r="S465" i="1" s="1"/>
  <c r="Q465" i="1"/>
  <c r="F548" i="1"/>
  <c r="Q550" i="1"/>
  <c r="Q566" i="1"/>
  <c r="J609" i="1"/>
  <c r="J608" i="1" s="1"/>
  <c r="J45" i="1"/>
  <c r="F50" i="1"/>
  <c r="Q59" i="1"/>
  <c r="Q81" i="1"/>
  <c r="Q88" i="1"/>
  <c r="Q89" i="1"/>
  <c r="Q92" i="1"/>
  <c r="Q130" i="1"/>
  <c r="Q137" i="1"/>
  <c r="Q142" i="1"/>
  <c r="Q207" i="1"/>
  <c r="Q214" i="1"/>
  <c r="Q234" i="1"/>
  <c r="Q264" i="1"/>
  <c r="I261" i="1"/>
  <c r="M261" i="1"/>
  <c r="Q274" i="1"/>
  <c r="Q280" i="1"/>
  <c r="I277" i="1"/>
  <c r="M277" i="1"/>
  <c r="Q285" i="1"/>
  <c r="Q287" i="1"/>
  <c r="Q290" i="1"/>
  <c r="L339" i="1"/>
  <c r="L332" i="1" s="1"/>
  <c r="P339" i="1"/>
  <c r="P332" i="1" s="1"/>
  <c r="Q434" i="1"/>
  <c r="G453" i="1"/>
  <c r="Q496" i="1"/>
  <c r="N45" i="1"/>
  <c r="H40" i="1"/>
  <c r="H35" i="1" s="1"/>
  <c r="H28" i="1" s="1"/>
  <c r="L28" i="1"/>
  <c r="P28" i="1"/>
  <c r="E45" i="1"/>
  <c r="O45" i="1"/>
  <c r="D45" i="1"/>
  <c r="M45" i="1"/>
  <c r="G65" i="1"/>
  <c r="Q72" i="1"/>
  <c r="Q73" i="1"/>
  <c r="E161" i="1"/>
  <c r="E24" i="1" s="1"/>
  <c r="Q204" i="1"/>
  <c r="J250" i="1"/>
  <c r="J243" i="1" s="1"/>
  <c r="N250" i="1"/>
  <c r="N243" i="1" s="1"/>
  <c r="G270" i="1"/>
  <c r="G284" i="1"/>
  <c r="L300" i="1"/>
  <c r="L23" i="1" s="1"/>
  <c r="D300" i="1"/>
  <c r="D23" i="1" s="1"/>
  <c r="P300" i="1"/>
  <c r="P23" i="1" s="1"/>
  <c r="I339" i="1"/>
  <c r="I332" i="1" s="1"/>
  <c r="M339" i="1"/>
  <c r="M332" i="1" s="1"/>
  <c r="L374" i="1"/>
  <c r="P374" i="1"/>
  <c r="D26" i="1"/>
  <c r="Q504" i="1"/>
  <c r="Q512" i="1"/>
  <c r="R566" i="1"/>
  <c r="S566" i="1" s="1"/>
  <c r="H565" i="1"/>
  <c r="F357" i="1"/>
  <c r="J366" i="1"/>
  <c r="N366" i="1"/>
  <c r="G371" i="1"/>
  <c r="G366" i="1" s="1"/>
  <c r="E374" i="1"/>
  <c r="F375" i="1"/>
  <c r="Q417" i="1"/>
  <c r="Q433" i="1"/>
  <c r="Q438" i="1"/>
  <c r="Q475" i="1"/>
  <c r="Q492" i="1"/>
  <c r="Q495" i="1"/>
  <c r="Q499" i="1"/>
  <c r="Q503" i="1"/>
  <c r="Q507" i="1"/>
  <c r="E526" i="1"/>
  <c r="I526" i="1"/>
  <c r="M526" i="1"/>
  <c r="G542" i="1"/>
  <c r="G541" i="1" s="1"/>
  <c r="K541" i="1"/>
  <c r="O541" i="1"/>
  <c r="I541" i="1"/>
  <c r="M541" i="1"/>
  <c r="G382" i="1"/>
  <c r="Q385" i="1"/>
  <c r="Q406" i="1"/>
  <c r="Q415" i="1"/>
  <c r="Q419" i="1"/>
  <c r="Q431" i="1"/>
  <c r="Q435" i="1"/>
  <c r="Q461" i="1"/>
  <c r="Q462" i="1"/>
  <c r="Q463" i="1"/>
  <c r="Q473" i="1"/>
  <c r="Q497" i="1"/>
  <c r="Q505" i="1"/>
  <c r="Q513" i="1"/>
  <c r="P541" i="1"/>
  <c r="J541" i="1"/>
  <c r="N541" i="1"/>
  <c r="E551" i="1"/>
  <c r="K551" i="1"/>
  <c r="O551" i="1"/>
  <c r="Q570" i="1"/>
  <c r="Q574" i="1"/>
  <c r="Q577" i="1"/>
  <c r="Q598" i="1"/>
  <c r="Q599" i="1"/>
  <c r="G357" i="1"/>
  <c r="G339" i="1" s="1"/>
  <c r="G332" i="1" s="1"/>
  <c r="K366" i="1"/>
  <c r="J374" i="1"/>
  <c r="N374" i="1"/>
  <c r="G375" i="1"/>
  <c r="K374" i="1"/>
  <c r="O374" i="1"/>
  <c r="Q413" i="1"/>
  <c r="Q518" i="1"/>
  <c r="F542" i="1"/>
  <c r="Q553" i="1"/>
  <c r="Q556" i="1"/>
  <c r="Q557" i="1"/>
  <c r="D609" i="1"/>
  <c r="D608" i="1" s="1"/>
  <c r="M609" i="1"/>
  <c r="M608" i="1" s="1"/>
  <c r="R609" i="1"/>
  <c r="G45" i="1"/>
  <c r="O28" i="1"/>
  <c r="R80" i="1"/>
  <c r="S80" i="1" s="1"/>
  <c r="R47" i="1"/>
  <c r="H46" i="1"/>
  <c r="R233" i="1"/>
  <c r="S233" i="1" s="1"/>
  <c r="Q233" i="1"/>
  <c r="R407" i="1"/>
  <c r="S407" i="1" s="1"/>
  <c r="Q407" i="1"/>
  <c r="S411" i="1"/>
  <c r="R597" i="1"/>
  <c r="H596" i="1"/>
  <c r="Q47" i="1"/>
  <c r="S52" i="1"/>
  <c r="R50" i="1"/>
  <c r="S50" i="1" s="1"/>
  <c r="Q60" i="1"/>
  <c r="Q70" i="1"/>
  <c r="Q82" i="1"/>
  <c r="R187" i="1"/>
  <c r="S187" i="1" s="1"/>
  <c r="Q187" i="1"/>
  <c r="Q235" i="1"/>
  <c r="R271" i="1"/>
  <c r="H270" i="1"/>
  <c r="R405" i="1"/>
  <c r="S405" i="1" s="1"/>
  <c r="Q405" i="1"/>
  <c r="R451" i="1"/>
  <c r="H450" i="1"/>
  <c r="H446" i="1" s="1"/>
  <c r="Q451" i="1"/>
  <c r="Q450" i="1" s="1"/>
  <c r="Q446" i="1" s="1"/>
  <c r="R549" i="1"/>
  <c r="H548" i="1"/>
  <c r="Q555" i="1"/>
  <c r="F552" i="1"/>
  <c r="R66" i="1"/>
  <c r="R74" i="1"/>
  <c r="S74" i="1" s="1"/>
  <c r="H80" i="1"/>
  <c r="G80" i="1"/>
  <c r="Q91" i="1"/>
  <c r="R102" i="1"/>
  <c r="S102" i="1" s="1"/>
  <c r="Q102" i="1"/>
  <c r="R150" i="1"/>
  <c r="S150" i="1" s="1"/>
  <c r="Q150" i="1"/>
  <c r="R177" i="1"/>
  <c r="H176" i="1"/>
  <c r="R275" i="1"/>
  <c r="S275" i="1" s="1"/>
  <c r="Q275" i="1"/>
  <c r="R472" i="1"/>
  <c r="S472" i="1" s="1"/>
  <c r="Q472" i="1"/>
  <c r="R58" i="1"/>
  <c r="H57" i="1"/>
  <c r="F65" i="1"/>
  <c r="Q66" i="1"/>
  <c r="Q78" i="1"/>
  <c r="F80" i="1"/>
  <c r="Q86" i="1"/>
  <c r="Q93" i="1"/>
  <c r="R96" i="1"/>
  <c r="H95" i="1"/>
  <c r="Q96" i="1"/>
  <c r="R164" i="1"/>
  <c r="R163" i="1" s="1"/>
  <c r="Q164" i="1"/>
  <c r="Q163" i="1" s="1"/>
  <c r="R213" i="1"/>
  <c r="S213" i="1" s="1"/>
  <c r="Q213" i="1"/>
  <c r="R273" i="1"/>
  <c r="S273" i="1" s="1"/>
  <c r="Q273" i="1"/>
  <c r="R369" i="1"/>
  <c r="S369" i="1" s="1"/>
  <c r="S370" i="1"/>
  <c r="R372" i="1"/>
  <c r="H371" i="1"/>
  <c r="R459" i="1"/>
  <c r="S459" i="1" s="1"/>
  <c r="Q459" i="1"/>
  <c r="R470" i="1"/>
  <c r="S470" i="1" s="1"/>
  <c r="Q470" i="1"/>
  <c r="R40" i="1"/>
  <c r="F57" i="1"/>
  <c r="R98" i="1"/>
  <c r="S98" i="1" s="1"/>
  <c r="Q98" i="1"/>
  <c r="Q104" i="1"/>
  <c r="L161" i="1"/>
  <c r="L24" i="1" s="1"/>
  <c r="P161" i="1"/>
  <c r="P24" i="1" s="1"/>
  <c r="Q189" i="1"/>
  <c r="Q215" i="1"/>
  <c r="R262" i="1"/>
  <c r="S263" i="1"/>
  <c r="Q271" i="1"/>
  <c r="F278" i="1"/>
  <c r="F316" i="1"/>
  <c r="Q317" i="1"/>
  <c r="F369" i="1"/>
  <c r="Q370" i="1"/>
  <c r="Q369" i="1" s="1"/>
  <c r="Q403" i="1"/>
  <c r="F40" i="1"/>
  <c r="F35" i="1" s="1"/>
  <c r="F28" i="1" s="1"/>
  <c r="Q67" i="1"/>
  <c r="Q71" i="1"/>
  <c r="Q75" i="1"/>
  <c r="I64" i="1"/>
  <c r="M64" i="1"/>
  <c r="Q83" i="1"/>
  <c r="Q87" i="1"/>
  <c r="F95" i="1"/>
  <c r="R100" i="1"/>
  <c r="S100" i="1" s="1"/>
  <c r="Q100" i="1"/>
  <c r="Q106" i="1"/>
  <c r="Q131" i="1"/>
  <c r="Q135" i="1"/>
  <c r="R140" i="1"/>
  <c r="S140" i="1" s="1"/>
  <c r="Q140" i="1"/>
  <c r="G176" i="1"/>
  <c r="R196" i="1"/>
  <c r="S196" i="1" s="1"/>
  <c r="Q196" i="1"/>
  <c r="R202" i="1"/>
  <c r="S202" i="1" s="1"/>
  <c r="Q202" i="1"/>
  <c r="R206" i="1"/>
  <c r="S206" i="1" s="1"/>
  <c r="Q206" i="1"/>
  <c r="S258" i="1"/>
  <c r="R259" i="1"/>
  <c r="S259" i="1" s="1"/>
  <c r="G316" i="1"/>
  <c r="R349" i="1"/>
  <c r="S350" i="1"/>
  <c r="Q383" i="1"/>
  <c r="F382" i="1"/>
  <c r="R412" i="1"/>
  <c r="S412" i="1" s="1"/>
  <c r="H410" i="1"/>
  <c r="Q412" i="1"/>
  <c r="R424" i="1"/>
  <c r="S424" i="1" s="1"/>
  <c r="Q424" i="1"/>
  <c r="R428" i="1"/>
  <c r="S428" i="1" s="1"/>
  <c r="Q428" i="1"/>
  <c r="Q143" i="1"/>
  <c r="Q153" i="1"/>
  <c r="Q205" i="1"/>
  <c r="Q209" i="1"/>
  <c r="Q219" i="1"/>
  <c r="D243" i="1"/>
  <c r="P243" i="1"/>
  <c r="Q259" i="1"/>
  <c r="F262" i="1"/>
  <c r="Q263" i="1"/>
  <c r="R268" i="1"/>
  <c r="H267" i="1"/>
  <c r="R314" i="1"/>
  <c r="H313" i="1"/>
  <c r="H309" i="1" s="1"/>
  <c r="R356" i="1"/>
  <c r="H355" i="1"/>
  <c r="Q360" i="1"/>
  <c r="Q378" i="1"/>
  <c r="D374" i="1"/>
  <c r="Q411" i="1"/>
  <c r="F410" i="1"/>
  <c r="R416" i="1"/>
  <c r="S416" i="1" s="1"/>
  <c r="Q416" i="1"/>
  <c r="R432" i="1"/>
  <c r="S432" i="1" s="1"/>
  <c r="Q432" i="1"/>
  <c r="H453" i="1"/>
  <c r="F453" i="1"/>
  <c r="S458" i="1"/>
  <c r="G565" i="1"/>
  <c r="Q109" i="1"/>
  <c r="Q113" i="1"/>
  <c r="Q117" i="1"/>
  <c r="Q121" i="1"/>
  <c r="Q125" i="1"/>
  <c r="Q132" i="1"/>
  <c r="Q136" i="1"/>
  <c r="Q148" i="1"/>
  <c r="H166" i="1"/>
  <c r="S167" i="1"/>
  <c r="Q168" i="1"/>
  <c r="K161" i="1"/>
  <c r="K24" i="1" s="1"/>
  <c r="O161" i="1"/>
  <c r="O24" i="1" s="1"/>
  <c r="F169" i="1"/>
  <c r="Q173" i="1"/>
  <c r="Q185" i="1"/>
  <c r="Q194" i="1"/>
  <c r="Q211" i="1"/>
  <c r="Q231" i="1"/>
  <c r="Q239" i="1"/>
  <c r="N261" i="1"/>
  <c r="F270" i="1"/>
  <c r="R279" i="1"/>
  <c r="H278" i="1"/>
  <c r="R316" i="1"/>
  <c r="S316" i="1" s="1"/>
  <c r="S317" i="1"/>
  <c r="Q323" i="1"/>
  <c r="O339" i="1"/>
  <c r="O332" i="1" s="1"/>
  <c r="Q356" i="1"/>
  <c r="Q355" i="1" s="1"/>
  <c r="R384" i="1"/>
  <c r="S384" i="1" s="1"/>
  <c r="H382" i="1"/>
  <c r="Q391" i="1"/>
  <c r="R399" i="1"/>
  <c r="S399" i="1" s="1"/>
  <c r="Q399" i="1"/>
  <c r="G410" i="1"/>
  <c r="Q414" i="1"/>
  <c r="Q430" i="1"/>
  <c r="Q268" i="1"/>
  <c r="Q267" i="1" s="1"/>
  <c r="R285" i="1"/>
  <c r="H284" i="1"/>
  <c r="E300" i="1"/>
  <c r="E23" i="1" s="1"/>
  <c r="I300" i="1"/>
  <c r="I23" i="1" s="1"/>
  <c r="M300" i="1"/>
  <c r="M23" i="1" s="1"/>
  <c r="Q300" i="1"/>
  <c r="Q23" i="1" s="1"/>
  <c r="Q314" i="1"/>
  <c r="Q313" i="1" s="1"/>
  <c r="Q309" i="1" s="1"/>
  <c r="Q321" i="1"/>
  <c r="D339" i="1"/>
  <c r="D332" i="1" s="1"/>
  <c r="Q350" i="1"/>
  <c r="Q349" i="1" s="1"/>
  <c r="F349" i="1"/>
  <c r="S359" i="1"/>
  <c r="R357" i="1"/>
  <c r="S357" i="1" s="1"/>
  <c r="Q372" i="1"/>
  <c r="R376" i="1"/>
  <c r="H375" i="1"/>
  <c r="R379" i="1"/>
  <c r="S379" i="1" s="1"/>
  <c r="S380" i="1"/>
  <c r="R389" i="1"/>
  <c r="S389" i="1" s="1"/>
  <c r="Q389" i="1"/>
  <c r="R498" i="1"/>
  <c r="S498" i="1" s="1"/>
  <c r="Q498" i="1"/>
  <c r="R506" i="1"/>
  <c r="S506" i="1" s="1"/>
  <c r="Q506" i="1"/>
  <c r="R514" i="1"/>
  <c r="S514" i="1" s="1"/>
  <c r="Q514" i="1"/>
  <c r="R522" i="1"/>
  <c r="S522" i="1" s="1"/>
  <c r="Q522" i="1"/>
  <c r="Q464" i="1"/>
  <c r="Q481" i="1"/>
  <c r="Q488" i="1"/>
  <c r="R546" i="1"/>
  <c r="S546" i="1" s="1"/>
  <c r="S547" i="1"/>
  <c r="G552" i="1"/>
  <c r="R573" i="1"/>
  <c r="S573" i="1" s="1"/>
  <c r="Q573" i="1"/>
  <c r="R593" i="1"/>
  <c r="S594" i="1"/>
  <c r="S634" i="1"/>
  <c r="R637" i="1"/>
  <c r="S637" i="1" s="1"/>
  <c r="H633" i="1"/>
  <c r="H629" i="1" s="1"/>
  <c r="R654" i="1"/>
  <c r="H653" i="1"/>
  <c r="Q466" i="1"/>
  <c r="Q474" i="1"/>
  <c r="Q483" i="1"/>
  <c r="Q490" i="1"/>
  <c r="Q500" i="1"/>
  <c r="Q508" i="1"/>
  <c r="Q516" i="1"/>
  <c r="N526" i="1"/>
  <c r="F546" i="1"/>
  <c r="Q547" i="1"/>
  <c r="Q546" i="1" s="1"/>
  <c r="L551" i="1"/>
  <c r="P551" i="1"/>
  <c r="F633" i="1"/>
  <c r="F629" i="1" s="1"/>
  <c r="F608" i="1" s="1"/>
  <c r="Q634" i="1"/>
  <c r="R530" i="1"/>
  <c r="H529" i="1"/>
  <c r="H527" i="1" s="1"/>
  <c r="H526" i="1" s="1"/>
  <c r="R542" i="1"/>
  <c r="S543" i="1"/>
  <c r="Q549" i="1"/>
  <c r="R553" i="1"/>
  <c r="R552" i="1" s="1"/>
  <c r="H552" i="1"/>
  <c r="F565" i="1"/>
  <c r="Q578" i="1"/>
  <c r="Q637" i="1"/>
  <c r="Q654" i="1"/>
  <c r="Q530" i="1"/>
  <c r="Q529" i="1" s="1"/>
  <c r="Q527" i="1" s="1"/>
  <c r="Q526" i="1" s="1"/>
  <c r="Q544" i="1"/>
  <c r="Q560" i="1"/>
  <c r="Q567" i="1"/>
  <c r="Q575" i="1"/>
  <c r="Q597" i="1"/>
  <c r="H609" i="1"/>
  <c r="L609" i="1"/>
  <c r="L608" i="1" s="1"/>
  <c r="P609" i="1"/>
  <c r="P608" i="1" s="1"/>
  <c r="E609" i="1"/>
  <c r="E608" i="1" s="1"/>
  <c r="I609" i="1"/>
  <c r="I608" i="1" s="1"/>
  <c r="Q609" i="1"/>
  <c r="G653" i="1"/>
  <c r="Q656" i="1"/>
  <c r="F161" i="1" l="1"/>
  <c r="F24" i="1" s="1"/>
  <c r="P242" i="1"/>
  <c r="G608" i="1"/>
  <c r="Q357" i="1"/>
  <c r="Q339" i="1" s="1"/>
  <c r="Q332" i="1" s="1"/>
  <c r="H366" i="1"/>
  <c r="Q40" i="1"/>
  <c r="Q35" i="1" s="1"/>
  <c r="Q28" i="1" s="1"/>
  <c r="G261" i="1"/>
  <c r="F45" i="1"/>
  <c r="Q548" i="1"/>
  <c r="M22" i="1"/>
  <c r="P22" i="1"/>
  <c r="N22" i="1"/>
  <c r="N27" i="1"/>
  <c r="J22" i="1"/>
  <c r="R257" i="1"/>
  <c r="R250" i="1" s="1"/>
  <c r="D242" i="1"/>
  <c r="J525" i="1"/>
  <c r="M525" i="1"/>
  <c r="D525" i="1"/>
  <c r="E331" i="1"/>
  <c r="H339" i="1"/>
  <c r="H332" i="1" s="1"/>
  <c r="G277" i="1"/>
  <c r="E21" i="1"/>
  <c r="Q375" i="1"/>
  <c r="O331" i="1"/>
  <c r="H250" i="1"/>
  <c r="H243" i="1" s="1"/>
  <c r="F277" i="1"/>
  <c r="M331" i="1"/>
  <c r="O242" i="1"/>
  <c r="H551" i="1"/>
  <c r="D331" i="1"/>
  <c r="G374" i="1"/>
  <c r="G331" i="1" s="1"/>
  <c r="F374" i="1"/>
  <c r="E27" i="1"/>
  <c r="H541" i="1"/>
  <c r="Q57" i="1"/>
  <c r="D21" i="1"/>
  <c r="L22" i="1"/>
  <c r="H161" i="1"/>
  <c r="H24" i="1" s="1"/>
  <c r="Q262" i="1"/>
  <c r="L242" i="1"/>
  <c r="Q596" i="1"/>
  <c r="Q542" i="1"/>
  <c r="N525" i="1"/>
  <c r="Q169" i="1"/>
  <c r="K21" i="1"/>
  <c r="G161" i="1"/>
  <c r="G24" i="1" s="1"/>
  <c r="R169" i="1"/>
  <c r="R161" i="1" s="1"/>
  <c r="Q257" i="1"/>
  <c r="Q250" i="1" s="1"/>
  <c r="Q243" i="1" s="1"/>
  <c r="I22" i="1"/>
  <c r="I21" i="1"/>
  <c r="J27" i="1"/>
  <c r="F541" i="1"/>
  <c r="I331" i="1"/>
  <c r="Q284" i="1"/>
  <c r="M20" i="1"/>
  <c r="F366" i="1"/>
  <c r="Q371" i="1"/>
  <c r="Q366" i="1" s="1"/>
  <c r="N21" i="1"/>
  <c r="O525" i="1"/>
  <c r="I525" i="1"/>
  <c r="J242" i="1"/>
  <c r="Q278" i="1"/>
  <c r="Q277" i="1" s="1"/>
  <c r="Q552" i="1"/>
  <c r="F26" i="1"/>
  <c r="Q46" i="1"/>
  <c r="K525" i="1"/>
  <c r="O21" i="1"/>
  <c r="L21" i="1"/>
  <c r="H374" i="1"/>
  <c r="Q166" i="1"/>
  <c r="H261" i="1"/>
  <c r="G64" i="1"/>
  <c r="D27" i="1"/>
  <c r="F339" i="1"/>
  <c r="F332" i="1" s="1"/>
  <c r="F20" i="1" s="1"/>
  <c r="D22" i="1"/>
  <c r="N331" i="1"/>
  <c r="G20" i="1"/>
  <c r="J331" i="1"/>
  <c r="K22" i="1"/>
  <c r="K242" i="1"/>
  <c r="K20" i="1"/>
  <c r="P525" i="1"/>
  <c r="Q176" i="1"/>
  <c r="F64" i="1"/>
  <c r="Q80" i="1"/>
  <c r="J20" i="1"/>
  <c r="K331" i="1"/>
  <c r="Q565" i="1"/>
  <c r="Q316" i="1"/>
  <c r="F551" i="1"/>
  <c r="G242" i="1"/>
  <c r="M21" i="1"/>
  <c r="P331" i="1"/>
  <c r="J21" i="1"/>
  <c r="E22" i="1"/>
  <c r="Q633" i="1"/>
  <c r="Q629" i="1" s="1"/>
  <c r="R633" i="1"/>
  <c r="R629" i="1" s="1"/>
  <c r="Q453" i="1"/>
  <c r="H64" i="1"/>
  <c r="I20" i="1"/>
  <c r="E525" i="1"/>
  <c r="L331" i="1"/>
  <c r="O22" i="1"/>
  <c r="P21" i="1"/>
  <c r="L525" i="1"/>
  <c r="S279" i="1"/>
  <c r="R278" i="1"/>
  <c r="Q95" i="1"/>
  <c r="R410" i="1"/>
  <c r="S410" i="1" s="1"/>
  <c r="S552" i="1"/>
  <c r="S654" i="1"/>
  <c r="R653" i="1"/>
  <c r="S653" i="1" s="1"/>
  <c r="R382" i="1"/>
  <c r="S382" i="1" s="1"/>
  <c r="Q382" i="1"/>
  <c r="G26" i="1"/>
  <c r="S262" i="1"/>
  <c r="N242" i="1"/>
  <c r="S372" i="1"/>
  <c r="R371" i="1"/>
  <c r="S177" i="1"/>
  <c r="R176" i="1"/>
  <c r="E242" i="1"/>
  <c r="H45" i="1"/>
  <c r="P27" i="1"/>
  <c r="M242" i="1"/>
  <c r="M27" i="1"/>
  <c r="S356" i="1"/>
  <c r="R355" i="1"/>
  <c r="S355" i="1" s="1"/>
  <c r="S268" i="1"/>
  <c r="R267" i="1"/>
  <c r="S267" i="1" s="1"/>
  <c r="K27" i="1"/>
  <c r="G21" i="1"/>
  <c r="Q653" i="1"/>
  <c r="R565" i="1"/>
  <c r="S565" i="1" s="1"/>
  <c r="S285" i="1"/>
  <c r="R284" i="1"/>
  <c r="S284" i="1" s="1"/>
  <c r="R453" i="1"/>
  <c r="S453" i="1" s="1"/>
  <c r="Q410" i="1"/>
  <c r="S314" i="1"/>
  <c r="R313" i="1"/>
  <c r="F261" i="1"/>
  <c r="S96" i="1"/>
  <c r="R95" i="1"/>
  <c r="S95" i="1" s="1"/>
  <c r="S58" i="1"/>
  <c r="R57" i="1"/>
  <c r="S57" i="1" s="1"/>
  <c r="S66" i="1"/>
  <c r="R65" i="1"/>
  <c r="S451" i="1"/>
  <c r="R450" i="1"/>
  <c r="S597" i="1"/>
  <c r="R596" i="1"/>
  <c r="S596" i="1" s="1"/>
  <c r="S47" i="1"/>
  <c r="R46" i="1"/>
  <c r="L20" i="1"/>
  <c r="O27" i="1"/>
  <c r="O20" i="1"/>
  <c r="N20" i="1"/>
  <c r="E20" i="1"/>
  <c r="D20" i="1"/>
  <c r="S542" i="1"/>
  <c r="S376" i="1"/>
  <c r="R375" i="1"/>
  <c r="H26" i="1"/>
  <c r="P20" i="1"/>
  <c r="H608" i="1"/>
  <c r="S530" i="1"/>
  <c r="R529" i="1"/>
  <c r="R589" i="1"/>
  <c r="S589" i="1" s="1"/>
  <c r="S593" i="1"/>
  <c r="G551" i="1"/>
  <c r="G525" i="1" s="1"/>
  <c r="H277" i="1"/>
  <c r="S349" i="1"/>
  <c r="Q270" i="1"/>
  <c r="S40" i="1"/>
  <c r="R35" i="1"/>
  <c r="I242" i="1"/>
  <c r="Q65" i="1"/>
  <c r="S549" i="1"/>
  <c r="R548" i="1"/>
  <c r="S548" i="1" s="1"/>
  <c r="S271" i="1"/>
  <c r="R270" i="1"/>
  <c r="S270" i="1" s="1"/>
  <c r="L27" i="1"/>
  <c r="I27" i="1"/>
  <c r="F27" i="1" l="1"/>
  <c r="H331" i="1"/>
  <c r="H525" i="1"/>
  <c r="Q541" i="1"/>
  <c r="Q64" i="1"/>
  <c r="Q20" i="1"/>
  <c r="H20" i="1"/>
  <c r="S257" i="1"/>
  <c r="F242" i="1"/>
  <c r="L19" i="1"/>
  <c r="F525" i="1"/>
  <c r="I19" i="1"/>
  <c r="Q551" i="1"/>
  <c r="M19" i="1"/>
  <c r="D19" i="1"/>
  <c r="P19" i="1"/>
  <c r="E19" i="1"/>
  <c r="N19" i="1"/>
  <c r="G27" i="1"/>
  <c r="Q45" i="1"/>
  <c r="S169" i="1"/>
  <c r="Q261" i="1"/>
  <c r="Q242" i="1" s="1"/>
  <c r="S633" i="1"/>
  <c r="Q26" i="1"/>
  <c r="F331" i="1"/>
  <c r="Q161" i="1"/>
  <c r="Q24" i="1" s="1"/>
  <c r="J19" i="1"/>
  <c r="F22" i="1"/>
  <c r="H242" i="1"/>
  <c r="K19" i="1"/>
  <c r="R339" i="1"/>
  <c r="R332" i="1" s="1"/>
  <c r="O19" i="1"/>
  <c r="Q374" i="1"/>
  <c r="Q331" i="1" s="1"/>
  <c r="Q608" i="1"/>
  <c r="R541" i="1"/>
  <c r="S541" i="1" s="1"/>
  <c r="F21" i="1"/>
  <c r="S529" i="1"/>
  <c r="R527" i="1"/>
  <c r="S46" i="1"/>
  <c r="R45" i="1"/>
  <c r="S450" i="1"/>
  <c r="R446" i="1"/>
  <c r="S446" i="1" s="1"/>
  <c r="S339" i="1"/>
  <c r="S375" i="1"/>
  <c r="R374" i="1"/>
  <c r="S374" i="1" s="1"/>
  <c r="S313" i="1"/>
  <c r="R309" i="1"/>
  <c r="S309" i="1" s="1"/>
  <c r="S176" i="1"/>
  <c r="R26" i="1"/>
  <c r="S26" i="1" s="1"/>
  <c r="H22" i="1"/>
  <c r="R28" i="1"/>
  <c r="S35" i="1"/>
  <c r="S65" i="1"/>
  <c r="R64" i="1"/>
  <c r="R551" i="1"/>
  <c r="S551" i="1" s="1"/>
  <c r="S629" i="1"/>
  <c r="R608" i="1"/>
  <c r="S608" i="1" s="1"/>
  <c r="S250" i="1"/>
  <c r="R243" i="1"/>
  <c r="H21" i="1"/>
  <c r="H27" i="1"/>
  <c r="R366" i="1"/>
  <c r="S366" i="1" s="1"/>
  <c r="S371" i="1"/>
  <c r="R261" i="1"/>
  <c r="S261" i="1" s="1"/>
  <c r="S161" i="1"/>
  <c r="R277" i="1"/>
  <c r="S277" i="1" s="1"/>
  <c r="S278" i="1"/>
  <c r="G22" i="1"/>
  <c r="G19" i="1" s="1"/>
  <c r="Q525" i="1" l="1"/>
  <c r="Q27" i="1"/>
  <c r="F19" i="1"/>
  <c r="Q22" i="1"/>
  <c r="Q21" i="1"/>
  <c r="H19" i="1"/>
  <c r="R526" i="1"/>
  <c r="R20" i="1" s="1"/>
  <c r="S527" i="1"/>
  <c r="R24" i="1"/>
  <c r="S24" i="1" s="1"/>
  <c r="R22" i="1"/>
  <c r="S22" i="1" s="1"/>
  <c r="S64" i="1"/>
  <c r="S243" i="1"/>
  <c r="R242" i="1"/>
  <c r="S242" i="1" s="1"/>
  <c r="R331" i="1"/>
  <c r="S331" i="1" s="1"/>
  <c r="S332" i="1"/>
  <c r="R21" i="1"/>
  <c r="S21" i="1" s="1"/>
  <c r="S45" i="1"/>
  <c r="S28" i="1"/>
  <c r="R27" i="1"/>
  <c r="S27" i="1" s="1"/>
  <c r="Q19" i="1" l="1"/>
  <c r="R19" i="1"/>
  <c r="S19" i="1" s="1"/>
  <c r="S20" i="1"/>
  <c r="S526" i="1"/>
  <c r="R525" i="1"/>
  <c r="S525" i="1" s="1"/>
</calcChain>
</file>

<file path=xl/sharedStrings.xml><?xml version="1.0" encoding="utf-8"?>
<sst xmlns="http://schemas.openxmlformats.org/spreadsheetml/2006/main" count="3891" uniqueCount="1367">
  <si>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</si>
  <si>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</si>
  <si>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</si>
  <si>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</si>
  <si>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12 месяцев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</si>
  <si>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</si>
  <si>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</si>
  <si>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2023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</si>
  <si>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</si>
  <si>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</si>
  <si>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</si>
  <si>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</si>
  <si>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</si>
  <si>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</si>
  <si>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01.01.2022 года, млн рублей 
(с НДС) </t>
  </si>
  <si>
    <t xml:space="preserve">Остаток финансирования капитальных вложений 
на  01.01.2022 года  в прогнозных ценах соответствующих лет,  млн рублей (с НДС) </t>
  </si>
  <si>
    <t>Финансирование капитальных вложений года 2022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</si>
  <si>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</si>
  <si>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</si>
  <si>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</si>
  <si>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</si>
  <si>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</si>
  <si>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</si>
  <si>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</si>
  <si>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</si>
  <si>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</si>
  <si>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</si>
  <si>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</si>
  <si>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</si>
  <si>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</si>
  <si>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</si>
  <si>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</si>
  <si>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</si>
  <si>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</si>
  <si>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</si>
  <si>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</si>
  <si>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</si>
  <si>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</si>
  <si>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</si>
  <si>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</si>
  <si>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</si>
  <si>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</si>
  <si>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</si>
  <si>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</si>
  <si>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</si>
  <si>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</si>
  <si>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</si>
  <si>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</si>
  <si>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</si>
  <si>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</si>
  <si>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</si>
  <si>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</si>
  <si>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</si>
  <si>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</si>
  <si>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</si>
  <si>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</si>
  <si>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</si>
  <si>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</si>
  <si>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</si>
  <si>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</si>
  <si>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</si>
  <si>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</si>
  <si>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</si>
  <si>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</si>
  <si>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</si>
  <si>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</si>
  <si>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</si>
  <si>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</si>
  <si>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</si>
  <si>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</si>
  <si>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</si>
  <si>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</si>
  <si>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</si>
  <si>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</si>
  <si>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</si>
  <si>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Рост стоимости закупочных материалов в 2023г., Влияние  входящего Сальдо  на начало года.</t>
  </si>
  <si>
    <t>Реконструкция ТМ-32 с увеличением диаметра от ТК 326.00 до ТК 328.26 с Ду 720/820 до 1020х12мм L=3418х2 (СП ХТС)</t>
  </si>
  <si>
    <t>H_505-ХТСКх-39</t>
  </si>
  <si>
    <t>Отставание подрядной организации от графика выполнения ПИР.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</si>
  <si>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</si>
  <si>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</si>
  <si>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 xml:space="preserve">Включен в ИПР на основании заключенного договора на технологическое присоединение. 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</si>
  <si>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</si>
  <si>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</si>
  <si>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</si>
  <si>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</si>
  <si>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</si>
  <si>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</si>
  <si>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</si>
  <si>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</si>
  <si>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 xml:space="preserve">Экономия по результатам закупочных процедур </t>
  </si>
  <si>
    <t>Реконструкция градирни ст. № 2 Хабаровской ТЭЦ-3</t>
  </si>
  <si>
    <t>H_505-ХГ-104</t>
  </si>
  <si>
    <t>Финансирование фактически сложившейся КЗ на конец 2021 года</t>
  </si>
  <si>
    <t>Реконструкция градирни ст. №3 Хабаровской ТЭЦ-3</t>
  </si>
  <si>
    <t>I_505-ХГ-136</t>
  </si>
  <si>
    <t>Изменение объемов инвестиций по годам реалиазции связано с корректировкой графика производства работ.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</si>
  <si>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</si>
  <si>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</si>
  <si>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</si>
  <si>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</si>
  <si>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Финансирование КЗ 2021 года</t>
  </si>
  <si>
    <t>Реконструкция котла ПТВМ-100 ст№6 КЦ №1 Хабаровской ТЭЦ-2</t>
  </si>
  <si>
    <t>H_505-ХТСКх-41</t>
  </si>
  <si>
    <t>Произведен пересчет сметной части стоимости проекта, уточнены коэффициенты при производстве работ, в результате чего договор подряда перезаключен на новых условиях с увеличением цены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</si>
  <si>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</si>
  <si>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</si>
  <si>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Пролонгация договора подряда на 2022 год в связи с отставанием Подрядчика от графика выполнения работ</t>
  </si>
  <si>
    <t>Расширение автоматической котельной в п. Некрасовка с приростом мощности на 5,59 Гкал/ч</t>
  </si>
  <si>
    <t>H_505-ХТСКх-30-1</t>
  </si>
  <si>
    <t>Пролонгация договора подряда на 2023 год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</si>
  <si>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</si>
  <si>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</si>
  <si>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</si>
  <si>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</si>
  <si>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Заключено Мировое соглашение с контрагентом по возврату неотработанного аванса.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</si>
  <si>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</si>
  <si>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</si>
  <si>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</si>
  <si>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</si>
  <si>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По объекту приняты фактические затраты по аренде земельного участка, в соответствии с договором аренды, пересмотренные в сторону уменьшения.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</si>
  <si>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</si>
  <si>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</si>
  <si>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</si>
  <si>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</si>
  <si>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Пролонгация договора на проектно-изысательские работы на 2023 год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</si>
  <si>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</si>
  <si>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</si>
  <si>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</si>
  <si>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</si>
  <si>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Деятельность Проектировщика не облагается НДС в связи с УСН</t>
  </si>
  <si>
    <t>Реконструкция насосного оборудования на ЦТП-6 в г. Советская Гавань</t>
  </si>
  <si>
    <t>M_505-ХГ-209</t>
  </si>
  <si>
    <t>Новый проект. Выполнены ПИРы согласно заключенному договору.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</si>
  <si>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</si>
  <si>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</si>
  <si>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</si>
  <si>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</si>
  <si>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</si>
  <si>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</si>
  <si>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Объект введен и профинансирован  в 2021 г</t>
  </si>
  <si>
    <t>Замена силового трансформатора РТСР-1 на ХТЭЦ-3</t>
  </si>
  <si>
    <t>K_505-ХГ-152</t>
  </si>
  <si>
    <t>Поставка основного оборудования, в соответствии с заключенным договором поставки запланирована в феврале 2023 г.</t>
  </si>
  <si>
    <t>Установка на Амурской ТЭЦ-1 третьего трансформатора связи 110/35/6 кВ мощностью 60 МВА, СП Амурская ТЭЦ</t>
  </si>
  <si>
    <t>L_505-ХГ-178</t>
  </si>
  <si>
    <t>Удорожание проекта (пересчет стоимости ПИРов, договор с проектировщиком заключен).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</si>
  <si>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</si>
  <si>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</si>
  <si>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</si>
  <si>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</si>
  <si>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</si>
  <si>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</si>
  <si>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</si>
  <si>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</si>
  <si>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</si>
  <si>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</si>
  <si>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 xml:space="preserve">Причиной отклонения является удорожание закупочной стоимости материалов по актуальному прайсу по отношению к стоимости запланированной. 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</si>
  <si>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</si>
  <si>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</si>
  <si>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</si>
  <si>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</si>
  <si>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Все работы по договору подряда выполнены в 2022 году. В связи с переносом сроков работ , остаток ввыполнения будет профинансированв январе 2023 года (согласно договорным условиям)</t>
  </si>
  <si>
    <t>Модернизация котлоагрегата ст. №1 Николаевской ТЭЦ</t>
  </si>
  <si>
    <t>H_505-ХГ-102</t>
  </si>
  <si>
    <t>Отставание Подрядчика от графика выполнения работ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</si>
  <si>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</si>
  <si>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</si>
  <si>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</si>
  <si>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</si>
  <si>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 xml:space="preserve">Учтен договор 2021 года. Длительные торговые процедуры., позднее заключение договора 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</si>
  <si>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</si>
  <si>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</si>
  <si>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</si>
  <si>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</si>
  <si>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</si>
  <si>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</si>
  <si>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Отставание Подрядчика от графика выполнения работ в связи с урегулированием вопроса об изменении стоимости работ.</t>
  </si>
  <si>
    <t>Техперевооружение теплотрассы №4 г. Комсомольск-на-Амуре.(СП КТС)</t>
  </si>
  <si>
    <t>H_505-ХТСКх-9-37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</si>
  <si>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</si>
  <si>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</si>
  <si>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</si>
  <si>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</si>
  <si>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</si>
  <si>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Фактическая КЗ меньше запланированной. Досрочное погашение в 2021г.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</si>
  <si>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</si>
  <si>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</si>
  <si>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</si>
  <si>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</si>
  <si>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</si>
  <si>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</si>
  <si>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</si>
  <si>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</si>
  <si>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</si>
  <si>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</si>
  <si>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</si>
  <si>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</si>
  <si>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</si>
  <si>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</si>
  <si>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</si>
  <si>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</si>
  <si>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 xml:space="preserve">Фактическая КЗ больше запланированной. 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</si>
  <si>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</si>
  <si>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</si>
  <si>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</si>
  <si>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</si>
  <si>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Рост стоимости закупочных материалов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</si>
  <si>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</si>
  <si>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</si>
  <si>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</si>
  <si>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</si>
  <si>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участка, пересмотренные в договоре в сторону уменьшения.</t>
  </si>
  <si>
    <t>Техническое перевооружение ПЭН (питательных электронасосов) на СП  "Комсомольская ТЭЦ-3" (2 шт)</t>
  </si>
  <si>
    <t>I_505-ХГ-138</t>
  </si>
  <si>
    <t>Изменение срока реализации проекта и объемов инвестиций  в связи с невыполнением договорных обязательств 2021 года.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</si>
  <si>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</si>
  <si>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</si>
  <si>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</si>
  <si>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</si>
  <si>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 xml:space="preserve">Изменение срока реализации проекта и объемов инвестиций  в связи с невыполнением договорных обязательств 2021 года. На выполнение запланированных объемов 2022 г. заключен договор подряда, со сроком исполнения до 30.11.2023 г. 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</si>
  <si>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</si>
  <si>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</si>
  <si>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 xml:space="preserve"> Позднее заключение договора подряда в связи с длительными закупочными процедурами</t>
  </si>
  <si>
    <t>Техперевооружение комплекса инженерно-технических средств физической защиты СП  Амурская ТЭЦ</t>
  </si>
  <si>
    <t>F_505-ХГ-29</t>
  </si>
  <si>
    <t>Срыв сроков исполнения договора Подрядчиком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</si>
  <si>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</si>
  <si>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</si>
  <si>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</si>
  <si>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</si>
  <si>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</si>
  <si>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</si>
  <si>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>Реализация проекта приостановлена до 2023 года.Профинансирована фактически сложившаяся КЗ за 2021 год.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</si>
  <si>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</si>
  <si>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</si>
  <si>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Изменение условий финансирования, согласно заключенному договору Подряда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</si>
  <si>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</si>
  <si>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</si>
  <si>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Неисполнение договора подряда ПИР по договору от 19.05.2022 №743/24-22 с ООО "Уралэнерготел". На основании письма от Подрядчика от 15.12.2022 №2947/1 (вх от 19.12.2022 №12420) выполнение объемов планируется принять в 1 кв.2023.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</si>
  <si>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</si>
  <si>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</si>
  <si>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</si>
  <si>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</si>
  <si>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</si>
  <si>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</si>
  <si>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</si>
  <si>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</si>
  <si>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Перераспределение затрат между идентичными объектами ИП в рамках договора Подряда с АО "РЭС Групп" 93/24-22 от 22.01.2022, заключенного для нужд 3х станций филиала (НТЭЦ, КТЭЦ-2, КТЭЦ-3), без превышения цены договора и совокупной стоимости проектов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</si>
  <si>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</si>
  <si>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</si>
  <si>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Работы по договору выполнены в полном объеме. Экономия от проведения закупочных процедур.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</si>
  <si>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</si>
  <si>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</si>
  <si>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</si>
  <si>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</si>
  <si>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</si>
  <si>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</si>
  <si>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</si>
  <si>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</si>
  <si>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</si>
  <si>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</si>
  <si>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Пересчет сметной стоимости в связи с удорожанием оборудования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</si>
  <si>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</si>
  <si>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</si>
  <si>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</si>
  <si>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</si>
  <si>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</si>
  <si>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</si>
  <si>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Планируется заключение ДС на увеличение сроков проектных работ.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</si>
  <si>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</si>
  <si>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</si>
  <si>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Неисполнение 2021 года в связи с длительными закупочными процедурами.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</si>
  <si>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</si>
  <si>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</si>
  <si>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</si>
  <si>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</si>
  <si>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Длительные закупочные процедуры по выбору подрядной организации на выполнение монтажа основного оборудования.</t>
  </si>
  <si>
    <t>Техперевооружение системы управления информационной безопасности, СП Амурская ТЭЦ</t>
  </si>
  <si>
    <t>K_505-ХГ-170</t>
  </si>
  <si>
    <t>Перераспределение затрат между идентичными объектами ИП в рамках комплексных договоров поставки оборудования и Подряда, заключенных для  станций АО "ДГК", без превышения цены договора и совокупной стоимости проектов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</si>
  <si>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</si>
  <si>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</si>
  <si>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</si>
  <si>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</si>
  <si>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</si>
  <si>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</si>
  <si>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</si>
  <si>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</si>
  <si>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</si>
  <si>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</si>
  <si>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</si>
  <si>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>Уменьшение цены доовора по результатам заключения доп.соглашения</t>
  </si>
  <si>
    <t xml:space="preserve">
Установка системы пожаротушения трансформаторов ст. 5Т, 1Т, 2Т  Амурской ТЭЦ
</t>
  </si>
  <si>
    <t>K_505-ХГ-171</t>
  </si>
  <si>
    <t>Перенос работ 2021 года на 2022 год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</si>
  <si>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</si>
  <si>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</si>
  <si>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</si>
  <si>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</si>
  <si>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</si>
  <si>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</si>
  <si>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</si>
  <si>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</si>
  <si>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Уменьшение стоимости основного оборудования по результатам закупочных процедур.</t>
  </si>
  <si>
    <t>Установка приборов учета сточных вод Амурской ТЭЦ (выпуск № 1, № 2), 2 шт.</t>
  </si>
  <si>
    <t>H_505-ХГ-115</t>
  </si>
  <si>
    <t>Работы выполнены и оплачены в 2021 году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</si>
  <si>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</si>
  <si>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</si>
  <si>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</si>
  <si>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</si>
  <si>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</si>
  <si>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</si>
  <si>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Экономия по результатам закупочных процедур.Перенос финансирования за выполненные работы на 2023 год согласно договорным условиям</t>
  </si>
  <si>
    <t>Замена компрессора 2ВМ4 – 24/9 ст.№1 СП Хабаровская ТЭЦ-3</t>
  </si>
  <si>
    <t>L_505-ХГ-179</t>
  </si>
  <si>
    <t>Задержка поставки оборудования.Финансирование фактически сложившейся КЗ на конец 2021 года и поставки в 2022 году за объект 2021 года</t>
  </si>
  <si>
    <t>Установка автомобильных весов СП ХТЭЦ-3, 1 шт</t>
  </si>
  <si>
    <t>N_505-ХТЭЦ-3-1</t>
  </si>
  <si>
    <t>Новый проект. Необходимость автоматизации  системы взвешивания.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</si>
  <si>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</si>
  <si>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</si>
  <si>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</si>
  <si>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</si>
  <si>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Перенос финансирования за выполненные работы на 2023 год согласно договорным условиям. Стоимость договора Подряда ниже, т.к. Подрядчик работает на УСН, НДС не облагается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</si>
  <si>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</si>
  <si>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</si>
  <si>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Проект исключен на основании письма АО «ДГК» от 23.09.2021 года № 01.10/16910, договора купли-продажи недвижимого имущества № Упр 3-007/21/968/52-21 от 22.09.2021 года «О реализации газотранспортных активов», и согласно Приказа филиала «Хабаровская генерация» от 24.09.2021 №193 «О мероприятиях по реализации объектов основных средств»</t>
  </si>
  <si>
    <t>Техперевооружение дымовой трубы СП Хабаровская ТЭЦ-2</t>
  </si>
  <si>
    <t>F_505-ХТСКх-32</t>
  </si>
  <si>
    <t>Проект исключен в связи с несостовяшимися закупками</t>
  </si>
  <si>
    <t>Модернизация автомобилей КАМАЗ 65115-50 (2 шт.) СП "ТЭЦ в г. Советская Гавань"</t>
  </si>
  <si>
    <t>N_505-ТЭЦСов.Гавань-3</t>
  </si>
  <si>
    <t>Новый проект. Включен  в соответствии с договором о присоединении АО "Благовещенская ТЭЦ" и АО "ТЭЦ в г. Советская Гавань" к АО "ДГК" от 10.03.2022 г.</t>
  </si>
  <si>
    <t>Модернизация  питательных электронасосов АПЭ-315-150-3, 4 шт,  СП "ТЭЦ в г. Советская Гавань"</t>
  </si>
  <si>
    <t>N_505-ТЭЦСов.Гавань-4</t>
  </si>
  <si>
    <t>Установка автомобильных весов в г.Советская Гавань, 1 шт. СП "ТЭЦ в г. Советская Гавань"</t>
  </si>
  <si>
    <t>N_505-ТЭЦСов.Гавань-7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</si>
  <si>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</si>
  <si>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</si>
  <si>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</si>
  <si>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</si>
  <si>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</si>
  <si>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</si>
  <si>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</si>
  <si>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</si>
  <si>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</si>
  <si>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</si>
  <si>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</si>
  <si>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</si>
  <si>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</si>
  <si>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 xml:space="preserve">Отставание подрядной организации от графика выполнения работ, проект доп. соглашения о переносе сроков окончания работ на 1 полугодие 2023 г. </t>
  </si>
  <si>
    <t>Техперевооружение системы управления информационной безопасности, Исполнительный аппарат  АО "ДГК"</t>
  </si>
  <si>
    <t>K_505-ИА-8</t>
  </si>
  <si>
    <t>Длительные закупочные процедуры по выбору подрядной организации на выполнение монтажа основного оборудования. Приняты к учету фактические затраты службы заказчика.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</si>
  <si>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</si>
  <si>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</si>
  <si>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</si>
  <si>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</si>
  <si>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</si>
  <si>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</si>
  <si>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</si>
  <si>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</si>
  <si>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</si>
  <si>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</si>
  <si>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</si>
  <si>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</si>
  <si>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</si>
  <si>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</si>
  <si>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</si>
  <si>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</si>
  <si>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</si>
  <si>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</si>
  <si>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</si>
  <si>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</si>
  <si>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Перенос работ на 2022 год в связи с длительным исполнением и утверждением проектно-изыскательских работ</t>
  </si>
  <si>
    <t>Строительство АО "ТЭЦ в г. Советская Гавань"</t>
  </si>
  <si>
    <t>N_505-ТЭЦСов.Гавань-6</t>
  </si>
  <si>
    <t>Возврат гарантийного удержания по объекту, включенному  в соответствии с договором о присоединении АО "Благовещенская ТЭЦ" и АО "ТЭЦ в г. Советская Гавань" к АО "ДГК" от 10.03.2022 г.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</si>
  <si>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</si>
  <si>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</si>
  <si>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</si>
  <si>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</si>
  <si>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Возврат обеспечительного платежа, финансирование материалов, поставленных Подрядчиком в рамках заключенного доп.соглашения к договору Подряда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</si>
  <si>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</si>
  <si>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</si>
  <si>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Подрядчиком нарушен график производства работ, часть работ  по выполнению перешла в реализацию 2022г.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</si>
  <si>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</si>
  <si>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</si>
  <si>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</si>
  <si>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</si>
  <si>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В том числе финансирование по задолженности по договору подряда 2021 года</t>
  </si>
  <si>
    <t>Строительство золоотвала Амурской ТЭЦ (ёмкость 3189 тыс. м3, производительность 1200 т/час)</t>
  </si>
  <si>
    <t>F_505-ХГ-42</t>
  </si>
  <si>
    <t>Оплата за поставленные в 2021 году МТР.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</si>
  <si>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</si>
  <si>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</si>
  <si>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Изменение  условий оплаты по результатам заключения договоров/доп. соглашений. По объекту приняты фактические затраты по аренде земельного участка.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</si>
  <si>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</si>
  <si>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</si>
  <si>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</si>
  <si>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</si>
  <si>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Увеличение сроков выполнения работ на ПИР, перенос СМР на 2023 год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</si>
  <si>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</si>
  <si>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</si>
  <si>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</si>
  <si>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</si>
  <si>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</si>
  <si>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</si>
  <si>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Экономия по результатам закупочных процедур.</t>
  </si>
  <si>
    <t>Разработка ПИР для реализации проекта «Реконструкция вагоноопрокидывателей ВРС-125Ц (А) и ВРС 134 (Б) Хабаровской ТЭЦ-3»</t>
  </si>
  <si>
    <t>N_505-ХТЭЦ-3-18</t>
  </si>
  <si>
    <t>Новый проект, разработка ПИР по "Программе повышения надежности тепловых электростанций АО  ДГК»</t>
  </si>
  <si>
    <t>Разработка ПИР для реализации проекта «Модернизация стационарных электролизных установок СЭУ-10 ст. № 1,2 Хабаровской ТЭЦ-3»</t>
  </si>
  <si>
    <t>N_505-ХТЭЦ-3-19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</si>
  <si>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</si>
  <si>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</si>
  <si>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реализации проекта «Модернизация электрофильтров котлоагрегата ст. № 3 с заменой электрической и механической части Хабаровской ТЭЦ-3»</t>
  </si>
  <si>
    <t>N_505-ХТЭЦ-3-21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</si>
  <si>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</si>
  <si>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</si>
  <si>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</si>
  <si>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</si>
  <si>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</si>
  <si>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</si>
  <si>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Актуализация стоимости вследствии значительного удорожания продукции у производителей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</si>
  <si>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</si>
  <si>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</si>
  <si>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</si>
  <si>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</si>
  <si>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</si>
  <si>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</si>
  <si>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</si>
  <si>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</si>
  <si>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</si>
  <si>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</si>
  <si>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</si>
  <si>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</si>
  <si>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Отсутствует доковор поставки по причине несогласоования увеличения стоимости закупки..</t>
  </si>
  <si>
    <t>Покупка Магазин затухания  ВЧА-75М, СП Комсомольская ТЭЦ-2, 2 шт.</t>
  </si>
  <si>
    <t>H_505-ХГ-45-236</t>
  </si>
  <si>
    <t>Покупка спектрофотометра ЮНИКО  2100 СП Хабаровской ТЭЦ-1 - 1 шт.</t>
  </si>
  <si>
    <t>K_505-ХГ-45-281-1</t>
  </si>
  <si>
    <t xml:space="preserve">Уменьшение срока поставки оборудования от запланированного. </t>
  </si>
  <si>
    <t>Покупка спектрофотометра ЮНИКО  2100 СП  Николаевской ТЭЦ - 2 шт.</t>
  </si>
  <si>
    <t>K_505-ХГ-45-281-2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</si>
  <si>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</si>
  <si>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</si>
  <si>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</si>
  <si>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</si>
  <si>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</si>
  <si>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</si>
  <si>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Проект исключен из ИП из-за стоимостного лимита для малоценных ОС  в 100 тыс. руб.(п.5 ФСБУ 6/20)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</si>
  <si>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</si>
  <si>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</si>
  <si>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</si>
  <si>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</si>
  <si>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</si>
  <si>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</si>
  <si>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Не приобретен в связи с изменившимися производственными потребностями и отсутствием источника финансирования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</si>
  <si>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</si>
  <si>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</si>
  <si>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</si>
  <si>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</si>
  <si>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</si>
  <si>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</si>
  <si>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</si>
  <si>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</si>
  <si>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</si>
  <si>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</si>
  <si>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</si>
  <si>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</si>
  <si>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</si>
  <si>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</si>
  <si>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</si>
  <si>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</si>
  <si>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</si>
  <si>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</si>
  <si>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</si>
  <si>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</si>
  <si>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</si>
  <si>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>Покупка Бульдозер Т-11, 1 шт. СП Амурская ТЭЦ-1</t>
  </si>
  <si>
    <t>N_505-ХГ-45-348</t>
  </si>
  <si>
    <t>К учету приняты услуги агента на проведение закупочных поцедур.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</si>
  <si>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</si>
  <si>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</si>
  <si>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</si>
  <si>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</si>
  <si>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</si>
  <si>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</si>
  <si>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</si>
  <si>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</si>
  <si>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автотранспорта исключена на основании Протокола БК №19 ЗБК от 30.04.2021.</t>
  </si>
  <si>
    <t>Покупка экскаватора ХИТАЧИ, СП КТС кол-во  2шт.</t>
  </si>
  <si>
    <t>H_505-ХТСКх-34-20</t>
  </si>
  <si>
    <t>Покупка тепловизора СП КТС, 1 шт</t>
  </si>
  <si>
    <t>M_505-КТС-34-6</t>
  </si>
  <si>
    <t>Производственная необходимость. Возникновение обязательств для финансированиея</t>
  </si>
  <si>
    <t>Покупка Компрессор дизельный передвижной, СП КТС кол-во 1шт.</t>
  </si>
  <si>
    <t>M_505-КТС-34-20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</si>
  <si>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</si>
  <si>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</si>
  <si>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</si>
  <si>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</si>
  <si>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Трассоискатель RD8100 PDL 1 шт, СП ХТС</t>
  </si>
  <si>
    <t>J_505-ХТСКх-34-47</t>
  </si>
  <si>
    <t>Позднее проведение закупочных процедур в 2021г., срок посатавки перенесен в 2022г.</t>
  </si>
  <si>
    <t>Покупка Тепловизор FLIR T660 2 шт, (СП ХТС-1 шт)</t>
  </si>
  <si>
    <t>K_505-ХТСКх-34-48-2</t>
  </si>
  <si>
    <t>Изменение стоимости и объемов инвестиций по годам  реализации проекта по результатам анализа повторного мониторинга цен на рынке от ноября 2021 года с применением индексов-дефляторов Министерства экономического развития РФ от 30.09.2021.Приняты к учету затраты, осуществленные в соответствии с договором поставки. Договорные обязательства выполнены в полном объеме. Поставка оборудования выполнена в срок</t>
  </si>
  <si>
    <t>Покупка Расходомер Transport PT900 1 шт, СП ХТС</t>
  </si>
  <si>
    <t>J_505-ХТСКх-34-49</t>
  </si>
  <si>
    <t>Покупка Метрологический стенд ЭЛМ-СПМВД - 1шт, СП ХТЭЦ-2</t>
  </si>
  <si>
    <t>H_505-ХТСКх-34-32</t>
  </si>
  <si>
    <t xml:space="preserve"> Увеличение стоимости проекта по результатам закупочных процедур</t>
  </si>
  <si>
    <t>Покупка снежной пушки SMI Kid PoleCal 1 шт., СП "ТЭЦ в г. Советская Гавань"</t>
  </si>
  <si>
    <t>N_505-ТЭЦСов.Гавань-45-1</t>
  </si>
  <si>
    <t>Покупка анализатора растворенного кислорода МАРК-3010 (2 шт. СП ТЭЦ в г.Советская Гавань)</t>
  </si>
  <si>
    <t>N_505-ТЭЦСов.Гавань-45-2</t>
  </si>
  <si>
    <t>Проект включен в ИП из-за стоимостного лимита для малоценных ОС  в 100 тыс. руб.(п.5 ФСБУ 6/20)</t>
  </si>
  <si>
    <t>Покупка ИБП Legrand KEOR T EVO 10КВА 35', 1 шт. Исполнительный аппарат АО "ДГК"</t>
  </si>
  <si>
    <t>M_505-ИА-1-74</t>
  </si>
  <si>
    <t xml:space="preserve">Включен в ИПР для обеспечения производственного процесса современным специализированным оборудованием. </t>
  </si>
  <si>
    <t>Покупка Компьютер Technotrade i5-9600K/16GB/SS512 M2 2280/HDD 1Tb, 2 шт.Исполнительный аппарат АО "ДГК"</t>
  </si>
  <si>
    <t>M_505-ИА-1-75</t>
  </si>
  <si>
    <t xml:space="preserve">Новый проект. Включен в ИПР для обеспечения производственного процесса современным специализированным оборудованием. 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</si>
  <si>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</si>
  <si>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</si>
  <si>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</si>
  <si>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</si>
  <si>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</si>
  <si>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</si>
  <si>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Увеличение стоимости проекта по результатам закупочных процедур.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</si>
  <si>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</si>
  <si>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</si>
  <si>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</si>
  <si>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</si>
  <si>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</si>
  <si>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</si>
  <si>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</si>
  <si>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</si>
  <si>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</si>
  <si>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</si>
  <si>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</si>
  <si>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</si>
  <si>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</si>
  <si>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</si>
  <si>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</si>
  <si>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</si>
  <si>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Изменение  условий оплаты по результатам заключения договоров/доп. соглашений. 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</si>
  <si>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</si>
  <si>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</si>
  <si>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повысительно-смесительных насосных (ПНС-816, ПНС-817) г.Хабаровск., СП ХТС</t>
  </si>
  <si>
    <t>N_505-ХТС-5</t>
  </si>
  <si>
    <t>Выплачен аванс в соответствии с заключенными Договорам купли продажи ПНС-816, ПНС-817, СП ХТС, № 1732/ХТС-22, № 1733/ХТС-22 26.12.2022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</si>
  <si>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</si>
  <si>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</si>
  <si>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</si>
  <si>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</si>
  <si>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</si>
  <si>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</si>
  <si>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</si>
  <si>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</si>
  <si>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</si>
  <si>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</si>
  <si>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</si>
  <si>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</si>
  <si>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</si>
  <si>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</si>
  <si>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</si>
  <si>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</si>
  <si>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>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</si>
  <si>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</si>
  <si>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</si>
  <si>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Новый проект. 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</si>
  <si>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</si>
  <si>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</si>
  <si>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</si>
  <si>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</si>
  <si>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</si>
  <si>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 xml:space="preserve">Из-за отсутствия проектной документации выполнение предварительно запланированных строительно-монтажных работ в 2022 году стало невозможным. Начало реализация проекта перенесено на 2023 год с выполнением проектно-изыскательских работ в 2022 году. 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</si>
  <si>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</si>
  <si>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</si>
  <si>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Работы выполнены и профинансированы в 2021 году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</si>
  <si>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</si>
  <si>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</si>
  <si>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</si>
  <si>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</si>
  <si>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</si>
  <si>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 xml:space="preserve">Не состоялась закупочная процедура из-за отсутствия предложений участников. 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</si>
  <si>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</si>
  <si>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</si>
  <si>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</si>
  <si>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</si>
  <si>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В ходе реализации проекта в рамках одного договора подряда на выполнение работ по реконструкции паропроводов ТА ст. №6, ТА ст. №7 произошло перераспределение командир. затрат, изменение объёмов работ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</si>
  <si>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</si>
  <si>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</si>
  <si>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</si>
  <si>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</si>
  <si>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Перенос срока начала реализации проекта на 2023 год согласно протоколу № 103А от 15.12.2021 производственного совещания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</si>
  <si>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</si>
  <si>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</si>
  <si>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</si>
  <si>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</si>
  <si>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</si>
  <si>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</si>
  <si>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</si>
  <si>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 xml:space="preserve"> Перенос срока начала реализации проекта на 2023 год согласно протоколу № 103А от 15.12.2021 производственного совещания.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</si>
  <si>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</si>
  <si>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</si>
  <si>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Финансирование фактически сложившейся КЗ на конец 2021 года (возврат ГУ)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</si>
  <si>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</si>
  <si>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</si>
  <si>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</si>
  <si>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</si>
  <si>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Увеличение стоимости оборудования и работ по проекту</t>
  </si>
  <si>
    <t>Наращивание дамбы золоотвала № 2 СП РГРЭС (ПИР)</t>
  </si>
  <si>
    <t>H_505-АГ-41</t>
  </si>
  <si>
    <t>Перенос срока выполнения работ по договору на 2023 г. в связи с повторной процедурой прохождения гос.экспертизы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</si>
  <si>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</si>
  <si>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</si>
  <si>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</si>
  <si>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</si>
  <si>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</si>
  <si>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</si>
  <si>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Удорожание оборудования согласно договору. Корректировка сметной стоимости.СМР в соотвествии с договором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</si>
  <si>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</si>
  <si>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</si>
  <si>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</si>
  <si>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</si>
  <si>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</si>
  <si>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</si>
  <si>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</si>
  <si>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</si>
  <si>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</si>
  <si>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Длительное проведение закупочных процедур</t>
  </si>
  <si>
    <t>Техперевооружение комплекса инженерно-технических средств  физической защиты объектов БТЭЦ</t>
  </si>
  <si>
    <t>H_505-АГ-48</t>
  </si>
  <si>
    <t>Перенос финансирования выполненных в декабре 2022 г. работ на 2023 год в связи с поздним предоставлением документов Подрядчиком</t>
  </si>
  <si>
    <t>Установка системы  учета водопотребления и водоотведения на РГРЭС</t>
  </si>
  <si>
    <t>I_505-АГ-68</t>
  </si>
  <si>
    <t xml:space="preserve">Финансирование согласно договорным условиям </t>
  </si>
  <si>
    <t>Модернизация балансировочного станка СП БТЭЦ</t>
  </si>
  <si>
    <t>I_505-АГ-70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</si>
  <si>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</si>
  <si>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</si>
  <si>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</si>
  <si>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</si>
  <si>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</si>
  <si>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</si>
  <si>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</si>
  <si>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</si>
  <si>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</si>
  <si>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Отставание Подрядчика от графика выполнения работ, перенос работ на 2022 год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</si>
  <si>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</si>
  <si>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</si>
  <si>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Работы по Договору 2021 года перешли в 2022 год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</si>
  <si>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</si>
  <si>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</si>
  <si>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Отставание Подрядчика от графика работ</t>
  </si>
  <si>
    <t>Реконструкция резервуаров для аварийного слива дизельного топлива на СП Благовещенская ТЭЦ 2 очередь</t>
  </si>
  <si>
    <t>N_505-БлТЭЦ2-4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</si>
  <si>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</si>
  <si>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</si>
  <si>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</si>
  <si>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</si>
  <si>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 СП Благовещенская ТЭЦ 2 очередь</t>
  </si>
  <si>
    <t>N_505-БлТЭЦ2-17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</si>
  <si>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</si>
  <si>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</si>
  <si>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</si>
  <si>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</si>
  <si>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</si>
  <si>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</si>
  <si>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</si>
  <si>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>Новый проект. Включен в ИПР согласно Программы доп. мероприятий, реализуемых в ценовой зоне теплоснабжения (Распоряжение Правительства РФ от 17.08.2021 г  № 2250-р). К учету приняты ПИР, выполненные в соответствии с договором.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</si>
  <si>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</si>
  <si>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</si>
  <si>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</si>
  <si>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</si>
  <si>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</si>
  <si>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</si>
  <si>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</si>
  <si>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</si>
  <si>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</si>
  <si>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</si>
  <si>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</si>
  <si>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</si>
  <si>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Приняты затраты по арендной плате за землю, пересчитанной в сторону уменьшения (письмо администрации Благовещенского района Амурской Области №762 от 07.02.2022)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</si>
  <si>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</si>
  <si>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</si>
  <si>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</si>
  <si>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</si>
  <si>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Удорожание от запланированнх, стоимости проектных работ.</t>
  </si>
  <si>
    <t xml:space="preserve">Покупка МФУ монохромное, СП БТЭЦ кол-во  26 шт. </t>
  </si>
  <si>
    <t>F_505-АГ-27-1</t>
  </si>
  <si>
    <t>Увеличение стоимости оборудования по проекту</t>
  </si>
  <si>
    <t>Покупка спецавтомобиль вакуумная машина на базе Камаз-43253-3010 28 КО520К БТЭЦ 1 шт.</t>
  </si>
  <si>
    <t>I_505-АГ-27-133</t>
  </si>
  <si>
    <t>Позднее заключение договора поставки в 2021 году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</si>
  <si>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</si>
  <si>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</si>
  <si>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</si>
  <si>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</si>
  <si>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Отказ от реализации проекта в связи с недостаточностью финансирования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</si>
  <si>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</si>
  <si>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</si>
  <si>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</si>
  <si>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</si>
  <si>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</si>
  <si>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</si>
  <si>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</si>
  <si>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</si>
  <si>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автомобиль легковой LADA GRANTA СП БТЭЦ, 2 шт</t>
  </si>
  <si>
    <t>N_505-АГ-27-217</t>
  </si>
  <si>
    <t>Новый проект. Включен в ИПР в связи с производственной необходимостью. Письмо в ПАО "РусГидро" "Об обеспечении транспортными средствами" №01.8/10834 21.06.2022</t>
  </si>
  <si>
    <t>Приобретение электропечи для обжига с выкатным подом и с температурой нагрева до 1200 °С (1 шт.) СП Благовещенская ТЭЦ 2 очередь</t>
  </si>
  <si>
    <t>N_505-БлТЭЦ2-27-4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</si>
  <si>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</si>
  <si>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</si>
  <si>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</si>
  <si>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</si>
  <si>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</si>
  <si>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</si>
  <si>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>Выкуп тепловых сетей в пгт. Прогресс,в соответствии с договором купли продажи муниципального имущества в сфере теплоснабжения от 29.03.2022 г.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</si>
  <si>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</si>
  <si>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</si>
  <si>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</si>
  <si>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</si>
  <si>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</si>
  <si>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</si>
  <si>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</si>
  <si>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</si>
  <si>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</si>
  <si>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</si>
  <si>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</si>
  <si>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</si>
  <si>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</si>
  <si>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№133/ПГ-21 от 16.03.2021).</t>
  </si>
  <si>
    <t>Прокладка тепловой сети от УТ01068А до пер. Овражный 3, г. Артем</t>
  </si>
  <si>
    <t>M_505-ПГт-180тп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</si>
  <si>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№259/ПГ-21 от 27.04.2021). Реализация в объединенном проекте N_505-ПГт-198тп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</si>
  <si>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</si>
  <si>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</si>
  <si>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</si>
  <si>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</si>
  <si>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</si>
  <si>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</si>
  <si>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исполнении), СП Приморские тепловые сети</t>
  </si>
  <si>
    <t>M_505-ПГт-185тп</t>
  </si>
  <si>
    <t>Новый проект, включен в ИПР на основании заключенного договора на технологическое присоединение. Проект реализован в полном объеме.</t>
  </si>
  <si>
    <t>Прокладка тепловой сети от УТ01068А до пер. Овражный 3,4,5.7, г. Артем, СП Приморские тепловые сети</t>
  </si>
  <si>
    <t>N_505-ПГт-198тп</t>
  </si>
  <si>
    <t>В соответствии с конструкторским решением реализациия проектов M_505-ПГт-180тп, M_505-ПГт-181тп, M_505-ПГт-182тп, M_505-ПГт-183тп оптимальна в единой тепловой сети с ответвлением к ж/домам. Сметная стоимость по факту составила большую сумму,чем по Агенству по тарифам №55/5 от 15.12.2021 и договорам  №185/ПГ-22 от 13.04.2022, №186/ПГ-22 от 13.04.2022, №188/ПГ-22 от 13.04.2022 разница в сторону увеличения за счет предпринимательской прибыли. Проект реализован в полном объеме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</si>
  <si>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</si>
  <si>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</si>
  <si>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</si>
  <si>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</si>
  <si>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Изменение сроков реализации проекта в связи с переносом срока подключения на 3-й кв. 2023 года.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</si>
  <si>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</si>
  <si>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</si>
  <si>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Изменение условий оплаты по результатам заключения договоров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</si>
  <si>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</si>
  <si>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</si>
  <si>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</si>
  <si>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</si>
  <si>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Техперевооружение теплотрассы УТ 2611- УТ 2608 ул.Борисенко с Дн 820 на Дн 1020 L=2*309,2 м., от УТ 2611 до точки подключения  Дн 219 L=2*121,5 м., СП ПТС</t>
  </si>
  <si>
    <t>N_505-ПТС-4тп</t>
  </si>
  <si>
    <t>Новый проект. Включен в ИПР на основании заключенного договора на технологическое присоединение к системе теплоснабжения. Реализация проекта запланирована в 2023г. К учету приняты топографо-геодезические работы.</t>
  </si>
  <si>
    <t>3.1.3.4</t>
  </si>
  <si>
    <t xml:space="preserve">Расширение котельной "Северная" с установкой котла КВГМ-100. (СП ПТС) </t>
  </si>
  <si>
    <t>F_505-ПГт-1тп</t>
  </si>
  <si>
    <t>Изменение срока реализации проекта и объемов инвестиций по годам обусловлено корректировкой графика выполнения работ ввиду изменения производственных потребностей. Реализация проекта запланирована на 2023 г.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</si>
  <si>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</si>
  <si>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</si>
  <si>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</si>
  <si>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</si>
  <si>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</si>
  <si>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</si>
  <si>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Финансирование фактически сложившейся КЗ по итогам 2021г.,возврат  гарантийных удержаний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</si>
  <si>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</si>
  <si>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</si>
  <si>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</si>
  <si>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</si>
  <si>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(закупка ПАО "РусГидро).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</si>
  <si>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</si>
  <si>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</si>
  <si>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</si>
  <si>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</si>
  <si>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</si>
  <si>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</si>
  <si>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</si>
  <si>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</si>
  <si>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</si>
  <si>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</si>
  <si>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</si>
  <si>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</si>
  <si>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</si>
  <si>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</si>
  <si>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</si>
  <si>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</si>
  <si>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</si>
  <si>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</si>
  <si>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Перенос работ на 2022г. Допсоглашение №1 от 08.12.2021 к договору №227/ПГ-21 от 20.04.2021.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</si>
  <si>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</si>
  <si>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</si>
  <si>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</si>
  <si>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</si>
  <si>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Перенос работ на 2023г, по причине несостоявшейся закупочной процедуры 2021г, вследствие значительного удорожания продукции у производителей. Не заявился не один участник.</t>
  </si>
  <si>
    <t>Модернизация АСУ и ТП турбинного и котельного оборудования Партизанской ГРЭС</t>
  </si>
  <si>
    <t>I_505-ПГг-78</t>
  </si>
  <si>
    <t>Изменение  условий оплаты по результатам заключения договоров, доп.соглашений.</t>
  </si>
  <si>
    <t>Модернизация АСУ и ТП турбинного и котельного оборудования Артемовской ТЭЦ</t>
  </si>
  <si>
    <t>I_505-ПГг-80</t>
  </si>
  <si>
    <t>Официальное прекращение поставок з/ч и комплектующих на территории РФ компанией "АББ-Автоматизация",с вязи с проведением СВО принято решение провести перепроектировку проекта с разработкой техно рабочего проекта АСУ ТП на базе несанкционного оборудования и проведение СМР в рамках программы продления срока реализации проекта на 2023 год. Сумма стороительно-монтажных работ будет уточнена по результатам проектных работ.</t>
  </si>
  <si>
    <t>3.3.2</t>
  </si>
  <si>
    <t>Модернизация АСУ и ТП котельного оборудования  СП Приморские тепловые сети</t>
  </si>
  <si>
    <t>I_505-ПГт-104</t>
  </si>
  <si>
    <t>Продление срока окончания ПИР на 2022 год (допсоглашение №1 от 18.11.2021 к договору №175/ПГ-21 от 29.03.2021). Закупочные процедуры по выбору подрядной организации завершены в конце 2022 г. Заключен договор № 467/ПГ-22 от 09.12.2022, в соответствии с графиком окончания работ в 4 кв.2023 г.</t>
  </si>
  <si>
    <t>Замена насосов рециркуляции сетевой воды пиковой водогрейной котельной Восточная ТЭЦ, 9 шт</t>
  </si>
  <si>
    <t>M_505-ПГг-161</t>
  </si>
  <si>
    <t>Профинансировано оборудование в рамках выкупа ТЭЦ "Восточная". Решение СД, протокол №330 28.06.2021 г. Реализация проекта по замене насосов запланирована в 2023 г.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</si>
  <si>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</si>
  <si>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</si>
  <si>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</si>
  <si>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</si>
  <si>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</si>
  <si>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</si>
  <si>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</si>
  <si>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Изменение  условий оплаты по результатам заключения договоров, доп.соглашений.Удорожание стоимости проекта всдедствие значительного роста цен на трубную продукцию.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</si>
  <si>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</si>
  <si>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</si>
  <si>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</si>
  <si>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</si>
  <si>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</si>
  <si>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</si>
  <si>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</si>
  <si>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</si>
  <si>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Работы выполнены в 2021 году ранее запланированного срока, задолженность в финансировании перед подрядчиком отсутсвует.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</si>
  <si>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</si>
  <si>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</si>
  <si>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Отставание подрядной организации от графика выполнения работ, договор на выполнение СМР №137ПГ-21 от 18.03.2021г. проект доп. согл.№2 на продление сроков окончания работ на 12.2022 г. Работы ваполнены в полном объеме.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</si>
  <si>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</si>
  <si>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</si>
  <si>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</si>
  <si>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</si>
  <si>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Изменение  условий оплаты по результатам заключения договоа.Позднее заключение договора по причине увеличения стоимости проекта. Договор от 02.09.2022.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</si>
  <si>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</si>
  <si>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</si>
  <si>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Отсутсвие обязательств для финансирования.Расторжение договора по инициативе подрядчика в 2021г.,перенос работ в 2022г.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</si>
  <si>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</si>
  <si>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</si>
  <si>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</si>
  <si>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</si>
  <si>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Новый проект, включен в ИПР на основании протокола тех. совещания №12 от 11.01.2022.Финансирование работ на основании заключенного договора.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</si>
  <si>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</si>
  <si>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</si>
  <si>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</si>
  <si>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</si>
  <si>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Финансирование по условиям договора подряда.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</si>
  <si>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</si>
  <si>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</si>
  <si>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</si>
  <si>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</si>
  <si>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 xml:space="preserve"> Проект исключен по причине необеспеченности источником финансирования.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</si>
  <si>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</si>
  <si>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</si>
  <si>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</si>
  <si>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</si>
  <si>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</si>
  <si>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</si>
  <si>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</si>
  <si>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</si>
  <si>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</si>
  <si>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</si>
  <si>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</si>
  <si>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</si>
  <si>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</si>
  <si>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</si>
  <si>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</si>
  <si>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</si>
  <si>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</si>
  <si>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</si>
  <si>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>Изменение  условий оплаты по результатам заключения договоров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</si>
  <si>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</si>
  <si>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</si>
  <si>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Финансирование фактически сложившейся КЗ по итогам 2021г.Изменение  условий оплаты по результатам заключения договоров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</si>
  <si>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</si>
  <si>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</si>
  <si>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</si>
  <si>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</si>
  <si>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</si>
  <si>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Отсутствие обязательств для финансирования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</si>
  <si>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</si>
  <si>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</si>
  <si>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Финансирование фактически сложившейся КЗ по итогам 2021г.Перенос работ на 2024 год, вследствие принятия решения о нецелесообразности несения затрат в 2022г, по причине планируемой реконструкции станции.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</si>
  <si>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</si>
  <si>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</si>
  <si>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</si>
  <si>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</si>
  <si>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Реализация проекта не осуществляется в связи с передачей объекта в собственность администрации г. Партизанск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</si>
  <si>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</si>
  <si>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</si>
  <si>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</si>
  <si>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</si>
  <si>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Изменение  условий оплаты по результатам заключения договоров,доп.соглашений</t>
  </si>
  <si>
    <t>Устройство системы аспирации пыления трактов топливоподачи, СП Артемовской ТЭЦ</t>
  </si>
  <si>
    <t>K_505-ПГг-135</t>
  </si>
  <si>
    <t>Отсутствие договора на СМР.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</si>
  <si>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</si>
  <si>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</si>
  <si>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</si>
  <si>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</si>
  <si>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Изменение объемов  инвестиций по годам реализации проекта обусловлено корректировкой параметров в соответствии с разработанной проектно-сметной документацией.Изменение  условий оплаты по результатам заключения договора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</si>
  <si>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</si>
  <si>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</si>
  <si>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Изменение  условий оплаты по результатам заключения договоров.Кредиторская задолженность перешла в 2023г.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</si>
  <si>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</si>
  <si>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</si>
  <si>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</si>
  <si>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</si>
  <si>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Корректировка графика реализации проекта по годам.</t>
  </si>
  <si>
    <t>Замена бака аккумулятора 5000 м3 ТЦ "Северная" Приморские тепловые сети</t>
  </si>
  <si>
    <t>J_505-ПГт-124</t>
  </si>
  <si>
    <t>Изменение  условий оплаты по результатам заключения договоров,перенос работ в 2022г. вследствие неисполнения договорных обязательств подрядной организацией в 2021 г.</t>
  </si>
  <si>
    <t>Техперевооружение 1 и 2 секции брызгального бассейна, СП Партизанская ГРЭС</t>
  </si>
  <si>
    <t>K_505-ПГг-124</t>
  </si>
  <si>
    <t>Изменение  условий оплаты по результатам заключения доп.согл 2 от 11.10.22г., исключение 4 этапа ПИР-проведение метрологич экспертизы и экспертизы пром.безопасности</t>
  </si>
  <si>
    <t>Установка системы аспирации для пылеподавления на тракте топливоподачи 1 шт, СП Партизанская ГРЭС</t>
  </si>
  <si>
    <t>K_505-ПГг-126</t>
  </si>
  <si>
    <t>Изменение  условий оплаты по результатам заключения договоров.Завершение работ в декабре,кредиторская задолженность перешла в 2023г.</t>
  </si>
  <si>
    <t>Техперевооружение системы управления информационной безопасности, Партизанская ГРЭС</t>
  </si>
  <si>
    <t>K_505-ПГг-130</t>
  </si>
  <si>
    <t xml:space="preserve">Отсутствие договора на СМР, вследствие длительных закупочных процедур. Финансирование фактических затрат по поставкам оборудования (удорожание стоимости поставляемого оборудования) с учетом затрат по услугам АО "РусГидро Снабжение" по регламентированным закупкам </t>
  </si>
  <si>
    <t>Установка системы пожаротушения трансформаторов ст. № Т-1, Т-2, АТ-1,2 СП Партизанская ГРЭС</t>
  </si>
  <si>
    <t>K_505-ПГг-128</t>
  </si>
  <si>
    <t>Позднее заключение договора на проведение ПИР и СМР с ООО "ЭнергоСтройВосток"№519ПГ-22 от 30.12.2022, срок реализации 1 полугодие 2023 г.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</si>
  <si>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</si>
  <si>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</si>
  <si>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Изменение  условий оплаты по результатам заключения договоров.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</si>
  <si>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</si>
  <si>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</si>
  <si>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 xml:space="preserve"> Стоимость проекта уменьшилась по причине использования оборудования Российского производителя.Работы выполнены в полном объеме.</t>
  </si>
  <si>
    <t>Замена бака аккумулятора  емк. 3 000 м3 ст.№2 КЦ-1 СП Приморские тепловые сети</t>
  </si>
  <si>
    <t>K_505-ПГт-138</t>
  </si>
  <si>
    <t>Изменение стоимости проекта по причине увеличения стоимости оборудования. Заключен договор на выполнение СМР №427ПГ-22 от 27.12.2022г., реализация по графику в 2023 г.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</si>
  <si>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</si>
  <si>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</si>
  <si>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</si>
  <si>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</si>
  <si>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Отсутствие обязательств для финансирования, договор на СМР не заключен.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</si>
  <si>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</si>
  <si>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</si>
  <si>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</si>
  <si>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</si>
  <si>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Финансирование фактически сложившейся КЗ по итогам 2021г.Изменение  условий оплаты по результатам заключения договоров.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</si>
  <si>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</si>
  <si>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</si>
  <si>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</t>
  </si>
  <si>
    <t>Техперевооружение системы радиосвязи Восточной ТЭЦ</t>
  </si>
  <si>
    <t>M_505-ПГг-145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</si>
  <si>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</si>
  <si>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</si>
  <si>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</si>
  <si>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</si>
  <si>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</si>
  <si>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</si>
  <si>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</si>
  <si>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</si>
  <si>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</si>
  <si>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</si>
  <si>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</si>
  <si>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</si>
  <si>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</si>
  <si>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</si>
  <si>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</si>
  <si>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</si>
  <si>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</si>
  <si>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Исключены работы по наращиванию дамбы золоотвала, в связи с корректировкой графика по годам реализации инвестиционного проекта. На 2022 год запланировано выполнение только ПИР. Финансирование ПИР, кредит.задолженности  2021г.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</si>
  <si>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</si>
  <si>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</si>
  <si>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Владивостокскаой ТЭЦ-2 с заменой турбоагрегатов ст. №№ 1, 2, 3 и установкой 3-х котлоагрегатов по 540 т/ч каждый </t>
  </si>
  <si>
    <t>J_505-ПГг-96</t>
  </si>
  <si>
    <t>Изменение  условий оплаты по результатам заключения договоров,доп.соглашений.Продление сроков работ в 2022г.</t>
  </si>
  <si>
    <t>Разработка ПИР для техперевооружения громкоговорящей связи Восточной ТЭЦ</t>
  </si>
  <si>
    <t>M_505-ПГг-160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</si>
  <si>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№330).Выполнены ПИР в соответствие с графиком выполнения работ по договору 320/ПГ-22 от 13.07.2022.</t>
  </si>
  <si>
    <t>Разработка ПИР для техперевооружения действующей системы пожарной сигнализации зданий Восточной ТЭЦ</t>
  </si>
  <si>
    <t>M_505-ПГг-143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</si>
  <si>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 Приняты затраты, в соответствие с соглашением №343/ПГ-22 (№РАО-22/022) от 22.07.2022 "О замене стороны в договоре поставки №203229 от 27.12.2021".</t>
  </si>
  <si>
    <t>Покупка мобильной установки для очистки турбинного масла для Восточной ТЭЦ,  1 шт.</t>
  </si>
  <si>
    <t>M_505-ПГг-39-188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</si>
  <si>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</si>
  <si>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</si>
  <si>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</si>
  <si>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</si>
  <si>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</si>
  <si>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</si>
  <si>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</si>
  <si>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</si>
  <si>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Уменьшение сроков поставки оборудования.Увеличение стоимости проекта по результатам закупочных процедур.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</si>
  <si>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</si>
  <si>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</si>
  <si>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</si>
  <si>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</si>
  <si>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Отсутствие обязательств для финансирования.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</si>
  <si>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</si>
  <si>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</si>
  <si>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</si>
  <si>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</si>
  <si>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Проект исключен из ИПР (при формировании закупки), вследствии значительного удорожания.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</si>
  <si>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</si>
  <si>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</si>
  <si>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</si>
  <si>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</si>
  <si>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испытания изоляции АИД-70 М для нужд СП Партизанская ГРЭС., 1 шт.</t>
  </si>
  <si>
    <t>L_505-ПГг-39-164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</si>
  <si>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</si>
  <si>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</si>
  <si>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</si>
  <si>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</si>
  <si>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</si>
  <si>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</si>
  <si>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 xml:space="preserve"> Экономия по результатам закупочных процедур.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</si>
  <si>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</si>
  <si>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</si>
  <si>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</si>
  <si>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</si>
  <si>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</si>
  <si>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</si>
  <si>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</si>
  <si>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</si>
  <si>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тепловизора для Восточной ТЭЦ,  1 шт.</t>
  </si>
  <si>
    <t>M_505-ПГг-39-189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</si>
  <si>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</si>
  <si>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</si>
  <si>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</si>
  <si>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</si>
  <si>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</si>
  <si>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</si>
  <si>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</si>
  <si>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</si>
  <si>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</si>
  <si>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</si>
  <si>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Уменьшение сроков поставки оборудования, увеличилась стоимость оборудования в соответствии с заключенным договором.</t>
  </si>
  <si>
    <t>Покупка прибора для  диагностики повреждений трубопроводов, 1 шт  СП Приморские тепловые сети</t>
  </si>
  <si>
    <t>K_505-ПГт-11-105</t>
  </si>
  <si>
    <t>Проект исключен с целью высвобождения средств для реализации «Концепции по снижению потерь тепловой энергии, теплоносителя и достижению нормативного уровня потерь», утвержденной приказом АО «ДГК» от 06.04.2021 № 277.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</si>
  <si>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</si>
  <si>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</si>
  <si>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</si>
  <si>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</si>
  <si>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</si>
  <si>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</si>
  <si>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</si>
  <si>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</si>
  <si>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</si>
  <si>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</si>
  <si>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</si>
  <si>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</si>
  <si>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</si>
  <si>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</si>
  <si>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</si>
  <si>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</si>
  <si>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</si>
  <si>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</si>
  <si>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</si>
  <si>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</si>
  <si>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</si>
  <si>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Проект исключен в соответствии с позицией ДКУиО ПАО "РусГидро" о стоимостном лимите для малоценных ОС  в 100 тыс. руб.(п.5 ФСБУ 6/20)</t>
  </si>
  <si>
    <t>Покупка Спектрофатометра ЮНИКОМ 1201,  1шт. Приморские тепловые сети</t>
  </si>
  <si>
    <t>J_505-ПГт-11-77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</si>
  <si>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</si>
  <si>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</si>
  <si>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</si>
  <si>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</si>
  <si>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</si>
  <si>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</si>
  <si>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 xml:space="preserve">В связи с геополитической обстановкой в стране, приоритет в выборе оборудования был сделан в сторону аналога Российского производителя. Но с задаными техническими парамерами, оборудование отсутствует 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</si>
  <si>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</si>
  <si>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</si>
  <si>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</si>
  <si>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</si>
  <si>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</si>
  <si>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</si>
  <si>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</si>
  <si>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</si>
  <si>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</si>
  <si>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</si>
  <si>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</si>
  <si>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</si>
  <si>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</si>
  <si>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</si>
  <si>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</si>
  <si>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</si>
  <si>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</si>
  <si>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</si>
  <si>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</si>
  <si>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</si>
  <si>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Увеличилась стоимость оборудования в соответствии с заключенным договором.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</si>
  <si>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</si>
  <si>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</si>
  <si>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</si>
  <si>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</si>
  <si>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</si>
  <si>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</si>
  <si>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</si>
  <si>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</si>
  <si>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</si>
  <si>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</si>
  <si>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</si>
  <si>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</si>
  <si>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</si>
  <si>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</si>
  <si>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</si>
  <si>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</si>
  <si>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</si>
  <si>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</si>
  <si>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</si>
  <si>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</si>
  <si>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</si>
  <si>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</si>
  <si>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</si>
  <si>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</si>
  <si>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</si>
  <si>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</si>
  <si>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квадрокоптера с тепловизером для инспекции теплотрасс -  СП Приморские тепловые сети, 1шт.</t>
  </si>
  <si>
    <t>N_505-ПГт-11-169</t>
  </si>
  <si>
    <t>Новый проект. Включен в ИПР для дистанционной диагностики состояния изоляции тепловых сетей, выявления локальных и сплошных мест нарушения тепловой изоляции, в том числе на подземных участках тепловых сетей, без проведения земляных работ. Техническая необходимость подтверждена протоколом технического совещания СП ПТС №4 от 07.04.2022.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</si>
  <si>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</si>
  <si>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</si>
  <si>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Финансирование фактически сложившейся КЗ по итогам 2021г.Принятие затрат в соответствии с условиями договора на регистрацию патента по результатам НИОКР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</si>
  <si>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</si>
  <si>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</si>
  <si>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</si>
  <si>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</si>
  <si>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тепловой сети в г.Артем, СП Приморские тепловые сети</t>
  </si>
  <si>
    <t>N_505-ПГт-197в</t>
  </si>
  <si>
    <t>Выкуп тепловой сети в г.Артем. Решение СД, протокол №5 01.09.2022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</si>
  <si>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</si>
  <si>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</si>
  <si>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</si>
  <si>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</si>
  <si>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</si>
  <si>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</si>
  <si>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</si>
  <si>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</si>
  <si>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</si>
  <si>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</si>
  <si>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По результатам технических решений срок  реализации проекта переноситься на 2023.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</si>
  <si>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</si>
  <si>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</si>
  <si>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</si>
  <si>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</si>
  <si>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</si>
  <si>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</si>
  <si>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</si>
  <si>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</si>
  <si>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</si>
  <si>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</si>
  <si>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</si>
  <si>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</si>
  <si>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</si>
  <si>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</si>
  <si>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</si>
  <si>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Перенос ранее призведенных оплат на  J_505-НГ-84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</si>
  <si>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</si>
  <si>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</si>
  <si>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</si>
  <si>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</si>
  <si>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</si>
  <si>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</si>
  <si>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Перенос ранее произведенных оплат с H_505-НГ-33, J_505-НГ-81</t>
  </si>
  <si>
    <t>4.2.4</t>
  </si>
  <si>
    <t>Наращивание дамбы шлакозолоотвала №1 НГРЭС</t>
  </si>
  <si>
    <t>J_505-НГ-75</t>
  </si>
  <si>
    <t>Изменение условий оплаты по результатам заключения догоров,доп.соглашений.Изменение условий предоставления услуг по результатам заключения доп.соглашения к договору на выполнения ПИР(изменение тех. решений и сроков предоставления услуг).</t>
  </si>
  <si>
    <t>Реконструкция системы оборотного водоснабжения осветленной воды ШЗО Нерюнгринской ГРЭС</t>
  </si>
  <si>
    <t>H_505-НГ-48</t>
  </si>
  <si>
    <t>Финансирование фактически сложившейся КЗ 2021 года, возврат гарантийного удержания по договору.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</si>
  <si>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</si>
  <si>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</si>
  <si>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</si>
  <si>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</si>
  <si>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</si>
  <si>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</si>
  <si>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</si>
  <si>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</si>
  <si>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Изменение объемов инвестиций по годам реализации по причине невыполнения договорных обязательств в 2021 году, сроки реализации проекта прологированы 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</si>
  <si>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</si>
  <si>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</si>
  <si>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</si>
  <si>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</si>
  <si>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</si>
  <si>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</si>
  <si>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</si>
  <si>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</si>
  <si>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</si>
  <si>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</si>
  <si>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системы возбуждения турбогенераторов ТГ-2, ТГ-3 Нерюнгринской ГРЭС</t>
  </si>
  <si>
    <t>N_505-НГ-119</t>
  </si>
  <si>
    <t>Новый проект. Включен в ИПР в составе «Программы повышения надежности тепловых электростанций АО «ДГК».</t>
  </si>
  <si>
    <t>4.3.2</t>
  </si>
  <si>
    <t>Установка редукционно-охладительной установки Чульманской ТЭЦ (2 шт.)</t>
  </si>
  <si>
    <t>N_505-НГ-124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</si>
  <si>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</si>
  <si>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</si>
  <si>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</si>
  <si>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</si>
  <si>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Изменение срока реализации проекта и объемов инвестиций по годам реалиазции связано с корректировкой графика производства работ со сроком реализации в 2023 г.Выплата авансового платежа.</t>
  </si>
  <si>
    <t>Техперевооружение комплекса инженерно-технических средств физической защиты НГРЭС</t>
  </si>
  <si>
    <t>F_505-НГ-11</t>
  </si>
  <si>
    <t>Изменение срока реализации проекта и объемов инвестиций по годам реалиазции связано с корректировкой графика производства работ: по решению РГ реализация проекта приоставлена в 2022 (возобновление с 2023).</t>
  </si>
  <si>
    <t>Техперевооружение комплекса инженерно-технических средств физической защиты ЧТЭЦ</t>
  </si>
  <si>
    <t>F_505-НГ-12</t>
  </si>
  <si>
    <t>Изменение условий оплаты по результатам заключения договора, доп.соглашения .Переход кредиторской задолженности в 2023г.</t>
  </si>
  <si>
    <t xml:space="preserve">Монтаж азотной  установки НГРЭС, 1 шт.  </t>
  </si>
  <si>
    <t>H_505-НГ-54</t>
  </si>
  <si>
    <t>Изменение условий оплаты по результатам заключения договора, переход кредиторской задолженности в 2023г.</t>
  </si>
  <si>
    <t>Установка системы мониторинга переходных режимов (СМПР) на Нерюнгринской ГРЭС</t>
  </si>
  <si>
    <t>I_505-НГ-72</t>
  </si>
  <si>
    <t>Сдвиг сроков выполнения работ.Переход кредиторской задолженности в 2023г.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</si>
  <si>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</si>
  <si>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</si>
  <si>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Финансирование выполненных работ по результатам заключения доп.соглашения.Перенос работ с 2021г.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</si>
  <si>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</si>
  <si>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</si>
  <si>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Изменение условий оплаты по результатам заключения договоров.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</si>
  <si>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</si>
  <si>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</si>
  <si>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</si>
  <si>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</si>
  <si>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</si>
  <si>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</si>
  <si>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 xml:space="preserve">Длительные закупочные процедуры по выбору подрядной организации на выполнение монтажа основного оборудования. </t>
  </si>
  <si>
    <t>Установка дифференциальной защиты шин на Чульманской ТЭЦ</t>
  </si>
  <si>
    <t>J_505-НГ-79</t>
  </si>
  <si>
    <t>Изменение срока реализации проекта и объемов инвестиций по годам реализации проекта обусловлено невыполнение договорных обязательств в 2021 году.</t>
  </si>
  <si>
    <t>Замена масляных выключателей на Чульманской ТЭЦ</t>
  </si>
  <si>
    <t>J_505-НГ-80</t>
  </si>
  <si>
    <t>Проект исключен  из программы Общества, в связи с передачей ОРУ Чульмансокой ТЭЦ в АО ДРСК</t>
  </si>
  <si>
    <t xml:space="preserve">Модернизация релейной защиты и автоматики (РЗА) НГРЭС </t>
  </si>
  <si>
    <t>L_505-НГ-102</t>
  </si>
  <si>
    <t>Неисполнение договорных обязательств подрядной организацией по выполнению ПИР.</t>
  </si>
  <si>
    <t>Установка электрических парогенераторов СП НГРЭС</t>
  </si>
  <si>
    <t>L_505-НГ-109</t>
  </si>
  <si>
    <t>Замена дробильно-фрезеровочных машин Нерюнгринской ГРЭС (6 шт.)</t>
  </si>
  <si>
    <t>N_505-НГ-120</t>
  </si>
  <si>
    <t>Новый проект. Включен в ИПР в составе «Программы повышения надежности тепловых электростанций АО «ДГК».Авансирование оборудования.</t>
  </si>
  <si>
    <t>Реконструкция ленточного конвейера ЛК-4/1Б Нерюнгринской ГРЭС</t>
  </si>
  <si>
    <t>N_505-НГ-121</t>
  </si>
  <si>
    <t>Новый проект. Включен в ИПР в составе «Программы повышения надежности тепловых электростанций АО «ДГК». Приняты к учету фактически выполненные ПИР.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</si>
  <si>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</si>
  <si>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</si>
  <si>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</si>
  <si>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</si>
  <si>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</si>
  <si>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</si>
  <si>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</si>
  <si>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</si>
  <si>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</si>
  <si>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</si>
  <si>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</si>
  <si>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</si>
  <si>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</si>
  <si>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</si>
  <si>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Изменение объемов инвестиций по годам реалиазции связано с корректировкой графика производства работ. Актуализация ПСД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</si>
  <si>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</si>
  <si>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</si>
  <si>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</si>
  <si>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</si>
  <si>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Неисполнение договорных обязательств подрядной организацией, отставание от графика выполнения ПИР.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</si>
  <si>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</si>
  <si>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</si>
  <si>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</si>
  <si>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</si>
  <si>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маневрового тепловоза  серии ТЭМ18ДМ,  НГРЭС  1 шт.</t>
  </si>
  <si>
    <t>I_505-НГ-24-53</t>
  </si>
  <si>
    <t>В связи с производственной необходимостью срок реализации проектаперенесен с 2024 на 2022 г.</t>
  </si>
  <si>
    <t>Покупка стенда для проверки лестниц, 1 шт. НГРЭС</t>
  </si>
  <si>
    <t>K_505-НГ-24-73</t>
  </si>
  <si>
    <t>Финансирование фактически сложившейся КЗ 2021 года.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</si>
  <si>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</si>
  <si>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</si>
  <si>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</si>
  <si>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</si>
  <si>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</si>
  <si>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Проект исключен по причине необеспеченности источником финансирования (удорожания в 4 раза).</t>
  </si>
  <si>
    <t>Покупка электронной системы медицинских осмотров (ЭСМО) НГРЭС, 1 шт.</t>
  </si>
  <si>
    <t>M_505-НГ-24-114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</si>
  <si>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(оперативное проведение предсменных медосмотров работников станции)</t>
  </si>
  <si>
    <t>Покупка дефибриллятора НГРЭС, 1шт.</t>
  </si>
  <si>
    <t>M_505-НГ-24-115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</si>
  <si>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(оказание неотложной помощи)</t>
  </si>
  <si>
    <t>Покупка мозаично-шлифовальной машины с комплектом шлифовальных камней (франкфурт) НГРЭС, 1 шт.</t>
  </si>
  <si>
    <t>M_505-НГ-24-116</t>
  </si>
  <si>
    <t xml:space="preserve">Новый проект, включен в ИПР на основании протокола технического совещания "Об улучшении технико-экономических показателей основных средств" для качественной и производительной  шлифовки бетонных полов, получения покрытий более устойчивых к механическим повреждениям, воздействию влаги и агрессивных сред, продления срока эксплуатации покрытия пола производственных помещений. </t>
  </si>
  <si>
    <t>Покупка окрасочного аппарата НГРЭС, 1 шт.</t>
  </si>
  <si>
    <t>M_505-НГ-24-117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</si>
  <si>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</si>
  <si>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</si>
  <si>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</si>
  <si>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</si>
  <si>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</si>
  <si>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</si>
  <si>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</si>
  <si>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</si>
  <si>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</si>
  <si>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</si>
  <si>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</si>
  <si>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</si>
  <si>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</si>
  <si>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</si>
  <si>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</si>
  <si>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</si>
  <si>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</si>
  <si>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в 2021 году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</si>
  <si>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</si>
  <si>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</si>
  <si>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</si>
  <si>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</si>
  <si>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</si>
  <si>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</si>
  <si>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</si>
  <si>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</si>
  <si>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</si>
  <si>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</si>
  <si>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</si>
  <si>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</si>
  <si>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</si>
  <si>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</si>
  <si>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</si>
  <si>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</si>
  <si>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</si>
  <si>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</si>
  <si>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</si>
  <si>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Реализация проекта с 2022 года исключена в связи с дефицитом тарифного источника</t>
  </si>
  <si>
    <t>Техническое перевооружение РОУ (редукционно-охладительная установка) (СП БТЭЦ)</t>
  </si>
  <si>
    <t>F_505-ХТСКб-2</t>
  </si>
  <si>
    <t>Уменьшение стоимости договора на выполнение ПИР по результатам закупочных процедур</t>
  </si>
  <si>
    <t xml:space="preserve">Установка автомобильных весов, СП "Биробиджанская ТЭЦ» </t>
  </si>
  <si>
    <t>N_505-БирТЭЦ-4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</si>
  <si>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</si>
  <si>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</si>
  <si>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</si>
  <si>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</si>
  <si>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</si>
  <si>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</si>
  <si>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</si>
  <si>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</si>
  <si>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</si>
  <si>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</si>
  <si>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</si>
  <si>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</si>
  <si>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</si>
  <si>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</si>
  <si>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</si>
  <si>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</si>
  <si>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</si>
  <si>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</si>
  <si>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</si>
  <si>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</si>
  <si>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Уменьшение стоимости проекта по результатам закупочных процедур</t>
  </si>
  <si>
    <t>Покупка Термостат для определения вязкости LOIP LT910 ГОСТ 33-2000– 1 шт, БТЭЦ</t>
  </si>
  <si>
    <t>H_505-ХТСКб-8-21</t>
  </si>
  <si>
    <t>Увеличение стоимости проекта по результатам закупочных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</si>
</sst>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00000000000000000000"/>
    <numFmt numFmtId="165" formatCode="0.000000000"/>
    <numFmt numFmtId="166" formatCode="0.0000000"/>
    <numFmt numFmtId="167" formatCode="0.00000"/>
    <numFmt numFmtId="168" formatCode="0.000000000000"/>
    <numFmt numFmtId="169" formatCode="#,##0.0"/>
    <numFmt numFmtId="170" formatCode="_-* #,##0.00_р_._-;\-* #,##0.00_р_._-;_-* &quot;-&quot;??_р_._-;_-@_-"/>
  </numFmts>
  <fonts count="13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7">
    <xf numFmtId="0" fontId="0" fillId="0" borderId="0"/>
    <xf numFmtId="0" fontId="3" fillId="0" borderId="0"/>
    <xf numFmtId="0" fontId="2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127">
    <xf numFmtId="0" fontId="0" fillId="0" borderId="0" xfId="0"/>
    <xf numFmtId="2" fontId="3" fillId="0" borderId="0" xfId="1" applyNumberFormat="1" applyFont="1"/>
    <xf numFmtId="4" fontId="3" fillId="0" borderId="0" xfId="1" applyNumberFormat="1" applyFont="1"/>
    <xf numFmtId="2" fontId="4" fillId="0" borderId="0" xfId="1" applyNumberFormat="1" applyFont="1" applyAlignment="1">
      <alignment horizontal="right" wrapText="1"/>
    </xf>
    <xf numFmtId="2" fontId="3" fillId="0" borderId="0" xfId="1" applyNumberFormat="1" applyFont="1" applyFill="1"/>
    <xf numFmtId="164" fontId="3" fillId="0" borderId="0" xfId="1" applyNumberFormat="1" applyFont="1" applyFill="1" applyAlignment="1">
      <alignment wrapText="1"/>
    </xf>
    <xf numFmtId="165" fontId="3" fillId="0" borderId="0" xfId="1" applyNumberFormat="1" applyFont="1" applyFill="1" applyAlignment="1">
      <alignment wrapText="1"/>
    </xf>
    <xf numFmtId="2" fontId="3" fillId="0" borderId="0" xfId="1" applyNumberFormat="1" applyFont="1" applyFill="1" applyAlignment="1">
      <alignment wrapText="1"/>
    </xf>
    <xf numFmtId="166" fontId="3" fillId="0" borderId="0" xfId="1" applyNumberFormat="1" applyFont="1"/>
    <xf numFmtId="167" fontId="3" fillId="0" borderId="0" xfId="1" applyNumberFormat="1" applyFont="1"/>
    <xf numFmtId="168" fontId="3" fillId="0" borderId="0" xfId="1" applyNumberFormat="1" applyFont="1"/>
    <xf numFmtId="0" fontId="4" fillId="0" borderId="0" xfId="1" applyFont="1" applyAlignment="1">
      <alignment horizontal="right"/>
    </xf>
    <xf numFmtId="2" fontId="5" fillId="0" borderId="0" xfId="1" applyNumberFormat="1" applyFont="1" applyAlignment="1">
      <alignment horizontal="center" wrapText="1"/>
    </xf>
    <xf numFmtId="4" fontId="5" fillId="0" borderId="0" xfId="1" applyNumberFormat="1" applyFont="1" applyAlignment="1">
      <alignment horizontal="center" wrapText="1"/>
    </xf>
    <xf numFmtId="2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165" fontId="6" fillId="0" borderId="0" xfId="0" applyNumberFormat="1" applyFont="1" applyFill="1" applyAlignment="1">
      <alignment vertical="center"/>
    </xf>
    <xf numFmtId="2" fontId="3" fillId="0" borderId="2" xfId="1" applyNumberFormat="1" applyFont="1" applyFill="1" applyBorder="1" applyAlignment="1">
      <alignment vertical="center"/>
    </xf>
    <xf numFmtId="2" fontId="3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Alignment="1">
      <alignment wrapText="1"/>
    </xf>
    <xf numFmtId="2" fontId="7" fillId="0" borderId="1" xfId="1" applyNumberFormat="1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165" fontId="4" fillId="0" borderId="0" xfId="1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vertical="center" wrapText="1"/>
    </xf>
    <xf numFmtId="167" fontId="3" fillId="0" borderId="0" xfId="1" applyNumberFormat="1" applyFont="1" applyFill="1"/>
    <xf numFmtId="0" fontId="7" fillId="0" borderId="3" xfId="1" applyFont="1" applyBorder="1" applyAlignment="1">
      <alignment horizontal="center" vertical="center" wrapText="1"/>
    </xf>
    <xf numFmtId="2" fontId="3" fillId="0" borderId="0" xfId="1" applyNumberFormat="1" applyFont="1" applyFill="1" applyAlignment="1">
      <alignment vertical="center"/>
    </xf>
    <xf numFmtId="165" fontId="3" fillId="0" borderId="0" xfId="1" applyNumberFormat="1" applyFont="1" applyFill="1" applyAlignment="1">
      <alignment horizontal="center" wrapText="1"/>
    </xf>
    <xf numFmtId="2" fontId="3" fillId="0" borderId="0" xfId="1" applyNumberFormat="1" applyFont="1" applyFill="1" applyAlignment="1">
      <alignment horizontal="center" wrapText="1"/>
    </xf>
    <xf numFmtId="2" fontId="8" fillId="0" borderId="0" xfId="1" applyNumberFormat="1" applyFont="1" applyFill="1" applyAlignment="1">
      <alignment horizontal="center" wrapText="1"/>
    </xf>
    <xf numFmtId="2" fontId="8" fillId="0" borderId="0" xfId="1" applyNumberFormat="1" applyFont="1" applyFill="1" applyAlignment="1">
      <alignment horizontal="center"/>
    </xf>
    <xf numFmtId="2" fontId="10" fillId="0" borderId="4" xfId="3" applyNumberFormat="1" applyFont="1" applyBorder="1" applyAlignment="1" applyProtection="1">
      <alignment horizontal="center" vertical="center" wrapText="1"/>
      <protection locked="0"/>
    </xf>
    <xf numFmtId="2" fontId="10" fillId="0" borderId="5" xfId="3" applyNumberFormat="1" applyFont="1" applyBorder="1" applyAlignment="1" applyProtection="1">
      <alignment horizontal="center" vertical="center" wrapText="1"/>
      <protection locked="0"/>
    </xf>
    <xf numFmtId="4" fontId="10" fillId="0" borderId="5" xfId="3" applyNumberFormat="1" applyFont="1" applyBorder="1" applyAlignment="1" applyProtection="1">
      <alignment horizontal="center" vertical="center" wrapText="1"/>
      <protection locked="0"/>
    </xf>
    <xf numFmtId="10" fontId="7" fillId="0" borderId="5" xfId="1" applyNumberFormat="1" applyFont="1" applyBorder="1" applyAlignment="1">
      <alignment horizontal="center" vertical="center" wrapText="1"/>
    </xf>
    <xf numFmtId="2" fontId="10" fillId="0" borderId="6" xfId="3" applyNumberFormat="1" applyFont="1" applyBorder="1" applyAlignment="1" applyProtection="1">
      <alignment horizontal="center" vertical="center" wrapText="1"/>
      <protection locked="0"/>
    </xf>
    <xf numFmtId="2" fontId="7" fillId="0" borderId="7" xfId="2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10" fontId="7" fillId="0" borderId="9" xfId="1" applyNumberFormat="1" applyFont="1" applyBorder="1" applyAlignment="1">
      <alignment horizontal="center" vertical="center" wrapText="1"/>
    </xf>
    <xf numFmtId="2" fontId="10" fillId="0" borderId="7" xfId="3" applyNumberFormat="1" applyFont="1" applyBorder="1" applyAlignment="1" applyProtection="1">
      <alignment horizontal="center" vertical="center" wrapText="1"/>
      <protection locked="0"/>
    </xf>
    <xf numFmtId="2" fontId="7" fillId="0" borderId="1" xfId="2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10" fontId="7" fillId="0" borderId="1" xfId="1" applyNumberFormat="1" applyFont="1" applyBorder="1" applyAlignment="1">
      <alignment horizontal="center" vertical="center" wrapText="1"/>
    </xf>
    <xf numFmtId="2" fontId="10" fillId="0" borderId="1" xfId="3" applyNumberFormat="1" applyFont="1" applyBorder="1" applyAlignment="1" applyProtection="1">
      <alignment horizontal="center" vertical="center" wrapText="1"/>
      <protection locked="0"/>
    </xf>
    <xf numFmtId="4" fontId="10" fillId="0" borderId="1" xfId="4" applyNumberFormat="1" applyFont="1" applyBorder="1" applyAlignment="1" applyProtection="1">
      <alignment horizontal="center" vertical="center" wrapText="1"/>
      <protection locked="0"/>
    </xf>
    <xf numFmtId="4" fontId="7" fillId="0" borderId="1" xfId="1" applyNumberFormat="1" applyFont="1" applyBorder="1" applyAlignment="1">
      <alignment horizontal="center" vertical="center" wrapText="1"/>
    </xf>
    <xf numFmtId="4" fontId="7" fillId="0" borderId="1" xfId="5" applyNumberFormat="1" applyFont="1" applyBorder="1" applyAlignment="1">
      <alignment horizontal="center" vertical="center" wrapText="1"/>
    </xf>
    <xf numFmtId="2" fontId="11" fillId="0" borderId="3" xfId="3" applyNumberFormat="1" applyFont="1" applyFill="1" applyBorder="1" applyAlignment="1" applyProtection="1">
      <alignment wrapText="1"/>
      <protection locked="0"/>
    </xf>
    <xf numFmtId="2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2" fontId="11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11" fillId="0" borderId="1" xfId="4" applyNumberFormat="1" applyFont="1" applyFill="1" applyBorder="1" applyAlignment="1" applyProtection="1">
      <alignment wrapText="1"/>
      <protection locked="0"/>
    </xf>
    <xf numFmtId="2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2" applyNumberFormat="1" applyFont="1" applyBorder="1" applyAlignment="1">
      <alignment horizontal="center" vertical="center" wrapText="1"/>
    </xf>
    <xf numFmtId="2" fontId="10" fillId="0" borderId="1" xfId="4" applyNumberFormat="1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 applyAlignment="1">
      <alignment horizontal="center" vertical="top"/>
    </xf>
    <xf numFmtId="2" fontId="7" fillId="0" borderId="1" xfId="3" applyNumberFormat="1" applyFont="1" applyBorder="1" applyAlignment="1" applyProtection="1">
      <alignment horizontal="center" vertical="center" wrapText="1"/>
      <protection locked="0"/>
    </xf>
    <xf numFmtId="4" fontId="10" fillId="0" borderId="1" xfId="3" applyNumberFormat="1" applyFont="1" applyBorder="1" applyAlignment="1" applyProtection="1">
      <alignment horizontal="center" vertical="center" wrapText="1"/>
      <protection locked="0"/>
    </xf>
    <xf numFmtId="2" fontId="3" fillId="0" borderId="0" xfId="1" applyNumberFormat="1" applyFont="1" applyAlignment="1">
      <alignment horizontal="center" vertical="center" wrapText="1"/>
    </xf>
    <xf numFmtId="2" fontId="3" fillId="0" borderId="0" xfId="1" applyNumberFormat="1" applyFont="1" applyAlignment="1">
      <alignment wrapText="1"/>
    </xf>
    <xf numFmtId="2" fontId="3" fillId="0" borderId="3" xfId="2" applyNumberFormat="1" applyFont="1" applyFill="1" applyBorder="1" applyAlignment="1">
      <alignment horizontal="center" vertical="center"/>
    </xf>
    <xf numFmtId="4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2" fontId="3" fillId="0" borderId="1" xfId="3" applyNumberFormat="1" applyFont="1" applyFill="1" applyBorder="1" applyAlignment="1" applyProtection="1">
      <alignment wrapText="1"/>
      <protection locked="0"/>
    </xf>
    <xf numFmtId="2" fontId="3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2" fontId="11" fillId="0" borderId="3" xfId="4" applyNumberFormat="1" applyFont="1" applyFill="1" applyBorder="1" applyAlignment="1" applyProtection="1">
      <alignment wrapText="1"/>
      <protection locked="0"/>
    </xf>
    <xf numFmtId="2" fontId="11" fillId="0" borderId="3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3" xfId="2" applyNumberFormat="1" applyFont="1" applyFill="1" applyBorder="1" applyAlignment="1">
      <alignment wrapText="1"/>
    </xf>
    <xf numFmtId="2" fontId="3" fillId="0" borderId="3" xfId="0" applyNumberFormat="1" applyFont="1" applyFill="1" applyBorder="1" applyAlignment="1">
      <alignment horizontal="center" vertical="center"/>
    </xf>
    <xf numFmtId="4" fontId="11" fillId="0" borderId="3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2" applyNumberFormat="1" applyFont="1" applyFill="1" applyBorder="1" applyAlignment="1">
      <alignment horizontal="center" vertical="center"/>
    </xf>
    <xf numFmtId="169" fontId="11" fillId="0" borderId="3" xfId="4" applyNumberFormat="1" applyFont="1" applyFill="1" applyBorder="1" applyAlignment="1" applyProtection="1">
      <alignment wrapText="1"/>
      <protection locked="0"/>
    </xf>
    <xf numFmtId="170" fontId="3" fillId="0" borderId="3" xfId="0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wrapText="1"/>
    </xf>
    <xf numFmtId="49" fontId="3" fillId="0" borderId="1" xfId="2" applyNumberFormat="1" applyFont="1" applyFill="1" applyBorder="1" applyAlignment="1">
      <alignment horizontal="center" vertical="center"/>
    </xf>
    <xf numFmtId="169" fontId="3" fillId="0" borderId="1" xfId="3" applyNumberFormat="1" applyFont="1" applyFill="1" applyBorder="1" applyAlignment="1" applyProtection="1">
      <alignment wrapText="1"/>
      <protection locked="0"/>
    </xf>
    <xf numFmtId="169" fontId="11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3" xfId="3" applyNumberFormat="1" applyFont="1" applyFill="1" applyBorder="1" applyAlignment="1" applyProtection="1">
      <alignment wrapText="1"/>
      <protection locked="0"/>
    </xf>
    <xf numFmtId="2" fontId="11" fillId="0" borderId="1" xfId="3" applyNumberFormat="1" applyFont="1" applyFill="1" applyBorder="1" applyAlignment="1" applyProtection="1">
      <alignment wrapText="1"/>
      <protection locked="0"/>
    </xf>
    <xf numFmtId="2" fontId="3" fillId="0" borderId="1" xfId="6" applyNumberFormat="1" applyFont="1" applyFill="1" applyBorder="1" applyAlignment="1">
      <alignment horizontal="center" vertical="center"/>
    </xf>
    <xf numFmtId="169" fontId="11" fillId="0" borderId="1" xfId="3" applyNumberFormat="1" applyFont="1" applyFill="1" applyBorder="1" applyAlignment="1" applyProtection="1">
      <alignment wrapText="1"/>
      <protection locked="0"/>
    </xf>
    <xf numFmtId="2" fontId="3" fillId="0" borderId="1" xfId="0" applyNumberFormat="1" applyFont="1" applyFill="1" applyBorder="1" applyAlignment="1">
      <alignment wrapText="1"/>
    </xf>
    <xf numFmtId="169" fontId="11" fillId="0" borderId="1" xfId="4" applyNumberFormat="1" applyFont="1" applyFill="1" applyBorder="1" applyAlignment="1" applyProtection="1">
      <alignment wrapText="1"/>
      <protection locked="0"/>
    </xf>
    <xf numFmtId="170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>
      <alignment horizontal="center" vertical="center" wrapText="1"/>
    </xf>
    <xf numFmtId="4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169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169" fontId="3" fillId="0" borderId="1" xfId="2" applyNumberFormat="1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 applyProtection="1">
      <alignment wrapText="1"/>
      <protection locked="0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 applyProtection="1">
      <alignment wrapText="1"/>
      <protection locked="0"/>
    </xf>
    <xf numFmtId="2" fontId="11" fillId="0" borderId="1" xfId="3" applyNumberFormat="1" applyFont="1" applyFill="1" applyBorder="1" applyAlignment="1" applyProtection="1">
      <alignment horizontal="left" vertical="center" wrapText="1"/>
      <protection locked="0"/>
    </xf>
    <xf numFmtId="2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11" fillId="0" borderId="1" xfId="0" applyNumberFormat="1" applyFont="1" applyFill="1" applyBorder="1" applyAlignment="1" applyProtection="1">
      <alignment wrapText="1"/>
      <protection locked="0"/>
    </xf>
    <xf numFmtId="4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7" xfId="2" applyNumberFormat="1" applyFont="1" applyBorder="1" applyAlignment="1">
      <alignment horizontal="center" vertical="center" wrapText="1"/>
    </xf>
    <xf numFmtId="4" fontId="1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5" fillId="0" borderId="0" xfId="2" applyNumberFormat="1" applyFont="1" applyAlignment="1">
      <alignment horizontal="center" vertical="center"/>
    </xf>
    <xf numFmtId="4" fontId="5" fillId="0" borderId="0" xfId="2" applyNumberFormat="1" applyFont="1" applyAlignment="1">
      <alignment horizontal="center" vertical="center"/>
    </xf>
    <xf numFmtId="2" fontId="5" fillId="0" borderId="0" xfId="1" applyNumberFormat="1" applyFont="1" applyAlignment="1">
      <alignment horizontal="center"/>
    </xf>
    <xf numFmtId="4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horizontal="center" wrapText="1"/>
    </xf>
    <xf numFmtId="4" fontId="5" fillId="0" borderId="0" xfId="1" applyNumberFormat="1" applyFont="1" applyAlignment="1">
      <alignment horizontal="center" wrapText="1"/>
    </xf>
    <xf numFmtId="2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2" fontId="7" fillId="0" borderId="1" xfId="1" applyNumberFormat="1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10" xfId="5"/>
    <cellStyle name="Обычный 3" xfId="1"/>
    <cellStyle name="Обычный 6 14" xfId="6"/>
    <cellStyle name="Обычный 7" xfId="2"/>
    <cellStyle name="Стиль 1" xfId="3"/>
    <cellStyle name="Стиль 1 2" xfId="4"/>
  </cellStyles>
  <dxfs count="1039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659"/>
  <sheetViews>
    <sheetView tabSelected="1" zoomScale="60" zoomScaleNormal="60" workbookViewId="0">
      <selection activeCell="A8" sqref="A8:T8"/>
    </sheetView>
  </sheetViews>
  <sheetFormatPr defaultColWidth="9" defaultRowHeight="15.75" x14ac:dyDescent="0.25"/>
  <cols>
    <col min="1" max="1" width="9.75" style="1" customWidth="1"/>
    <col min="2" max="2" width="48.375" style="1" customWidth="1"/>
    <col min="3" max="3" width="24" style="1" customWidth="1"/>
    <col min="4" max="4" width="25.5" style="1" customWidth="1"/>
    <col min="5" max="5" width="22.375" style="1" customWidth="1"/>
    <col min="6" max="6" width="25.125" style="1" customWidth="1"/>
    <col min="7" max="7" width="19.5" style="1" customWidth="1" collapsed="1"/>
    <col min="8" max="8" width="18.25" style="8" customWidth="1"/>
    <col min="9" max="10" width="19.5" style="1" customWidth="1"/>
    <col min="11" max="11" width="19.5" style="1" customWidth="1" collapsed="1"/>
    <col min="12" max="12" width="21.75" style="1" customWidth="1"/>
    <col min="13" max="16" width="19.5" style="1" customWidth="1"/>
    <col min="17" max="17" width="29" style="1" customWidth="1"/>
    <col min="18" max="18" width="19.5" style="1" customWidth="1"/>
    <col min="19" max="19" width="19.5" style="2" customWidth="1"/>
    <col min="20" max="20" width="44.875" style="62" customWidth="1"/>
    <col min="21" max="21" width="19.625" style="4" customWidth="1"/>
    <col min="22" max="22" width="21.125" style="4" customWidth="1"/>
    <col min="23" max="23" width="16" style="5" customWidth="1"/>
    <col min="24" max="24" width="16.625" style="6" customWidth="1"/>
    <col min="25" max="25" width="21.625" style="7" customWidth="1"/>
    <col min="26" max="26" width="21" style="7" customWidth="1"/>
    <col min="27" max="27" width="18.625" style="7" customWidth="1"/>
    <col min="28" max="28" width="15.625" style="4" customWidth="1"/>
    <col min="29" max="34" width="19" style="4" customWidth="1"/>
    <col min="35" max="35" width="19" style="26" customWidth="1"/>
    <col min="36" max="36" width="9" style="1"/>
    <col min="37" max="37" width="11.125" style="1" customWidth="1"/>
    <col min="38" max="16384" width="9" style="1"/>
  </cols>
  <sheetData>
    <row r="1" spans="1:24" ht="16.5" customHeight="1" x14ac:dyDescent="0.3">
      <c r="H1" s="1"/>
      <c r="T1" s="3" t="s">
        <v>0</v>
      </c>
    </row>
    <row r="2" spans="1:24" ht="16.5" customHeight="1" x14ac:dyDescent="0.3">
      <c r="H2" s="1"/>
      <c r="J2" s="8"/>
      <c r="L2" s="8"/>
      <c r="N2" s="9"/>
      <c r="T2" s="3" t="s">
        <v>1</v>
      </c>
    </row>
    <row r="3" spans="1:24" ht="16.5" customHeight="1" x14ac:dyDescent="0.3">
      <c r="H3" s="1"/>
      <c r="R3" s="10"/>
      <c r="T3" s="11" t="s">
        <v>2</v>
      </c>
    </row>
    <row r="4" spans="1:24" ht="20.25" customHeight="1" x14ac:dyDescent="0.3">
      <c r="A4" s="115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6"/>
      <c r="T4" s="115"/>
    </row>
    <row r="5" spans="1:24" ht="20.25" customHeight="1" x14ac:dyDescent="0.3">
      <c r="A5" s="117" t="s">
        <v>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8"/>
      <c r="T5" s="117"/>
    </row>
    <row r="6" spans="1:24" ht="20.25" customHeigh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  <c r="T6" s="12"/>
    </row>
    <row r="7" spans="1:24" ht="20.25" customHeight="1" x14ac:dyDescent="0.3">
      <c r="A7" s="117" t="s">
        <v>5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8"/>
      <c r="T7" s="117"/>
    </row>
    <row r="8" spans="1:24" ht="20.25" customHeight="1" x14ac:dyDescent="0.25">
      <c r="A8" s="119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20"/>
      <c r="T8" s="119"/>
    </row>
    <row r="9" spans="1:24" ht="13.5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5"/>
      <c r="T9" s="14"/>
    </row>
    <row r="10" spans="1:24" ht="20.25" customHeight="1" x14ac:dyDescent="0.3">
      <c r="A10" s="121" t="s">
        <v>7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2"/>
      <c r="T10" s="121"/>
    </row>
    <row r="11" spans="1:24" ht="20.25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6"/>
    </row>
    <row r="12" spans="1:24" ht="20.25" customHeight="1" x14ac:dyDescent="0.25">
      <c r="A12" s="113" t="s">
        <v>8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4"/>
      <c r="T12" s="113"/>
    </row>
    <row r="13" spans="1:24" ht="20.25" customHeight="1" x14ac:dyDescent="0.25">
      <c r="A13" s="119" t="s">
        <v>9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20"/>
      <c r="T13" s="119"/>
    </row>
    <row r="14" spans="1:24" ht="20.25" customHeight="1" x14ac:dyDescent="0.3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6"/>
      <c r="T14" s="115"/>
      <c r="X14" s="18"/>
    </row>
    <row r="15" spans="1:24" ht="31.5" customHeight="1" x14ac:dyDescent="0.25">
      <c r="A15" s="123" t="s">
        <v>10</v>
      </c>
      <c r="B15" s="123" t="s">
        <v>11</v>
      </c>
      <c r="C15" s="123" t="s">
        <v>12</v>
      </c>
      <c r="D15" s="123" t="s">
        <v>13</v>
      </c>
      <c r="E15" s="123" t="s">
        <v>14</v>
      </c>
      <c r="F15" s="123" t="s">
        <v>15</v>
      </c>
      <c r="G15" s="123" t="s">
        <v>16</v>
      </c>
      <c r="H15" s="124"/>
      <c r="I15" s="123"/>
      <c r="J15" s="123"/>
      <c r="K15" s="123"/>
      <c r="L15" s="123"/>
      <c r="M15" s="123"/>
      <c r="N15" s="123"/>
      <c r="O15" s="123"/>
      <c r="P15" s="123"/>
      <c r="Q15" s="123" t="s">
        <v>17</v>
      </c>
      <c r="R15" s="123" t="s">
        <v>18</v>
      </c>
      <c r="S15" s="126"/>
      <c r="T15" s="123" t="s">
        <v>19</v>
      </c>
      <c r="X15" s="18"/>
    </row>
    <row r="16" spans="1:24" ht="50.25" customHeight="1" x14ac:dyDescent="0.25">
      <c r="A16" s="123"/>
      <c r="B16" s="123"/>
      <c r="C16" s="123"/>
      <c r="D16" s="123"/>
      <c r="E16" s="123"/>
      <c r="F16" s="123"/>
      <c r="G16" s="123" t="s">
        <v>20</v>
      </c>
      <c r="H16" s="124"/>
      <c r="I16" s="123" t="s">
        <v>21</v>
      </c>
      <c r="J16" s="123"/>
      <c r="K16" s="123" t="s">
        <v>22</v>
      </c>
      <c r="L16" s="123"/>
      <c r="M16" s="123" t="s">
        <v>23</v>
      </c>
      <c r="N16" s="123"/>
      <c r="O16" s="123" t="s">
        <v>24</v>
      </c>
      <c r="P16" s="123"/>
      <c r="Q16" s="123"/>
      <c r="R16" s="123" t="s">
        <v>25</v>
      </c>
      <c r="S16" s="126" t="s">
        <v>26</v>
      </c>
      <c r="T16" s="123"/>
      <c r="U16" s="19"/>
      <c r="V16" s="20"/>
      <c r="W16" s="20"/>
      <c r="X16" s="21"/>
    </row>
    <row r="17" spans="1:35" ht="43.5" customHeight="1" x14ac:dyDescent="0.25">
      <c r="A17" s="123"/>
      <c r="B17" s="123"/>
      <c r="C17" s="123"/>
      <c r="D17" s="123"/>
      <c r="E17" s="123"/>
      <c r="F17" s="123"/>
      <c r="G17" s="22" t="s">
        <v>27</v>
      </c>
      <c r="H17" s="23" t="s">
        <v>28</v>
      </c>
      <c r="I17" s="22" t="s">
        <v>27</v>
      </c>
      <c r="J17" s="22" t="s">
        <v>28</v>
      </c>
      <c r="K17" s="22" t="s">
        <v>27</v>
      </c>
      <c r="L17" s="22" t="s">
        <v>28</v>
      </c>
      <c r="M17" s="22" t="s">
        <v>27</v>
      </c>
      <c r="N17" s="22" t="s">
        <v>28</v>
      </c>
      <c r="O17" s="22" t="s">
        <v>27</v>
      </c>
      <c r="P17" s="22" t="s">
        <v>28</v>
      </c>
      <c r="Q17" s="123"/>
      <c r="R17" s="123"/>
      <c r="S17" s="126"/>
      <c r="T17" s="123"/>
      <c r="U17" s="19"/>
      <c r="V17" s="20"/>
      <c r="W17" s="20"/>
      <c r="X17" s="24"/>
      <c r="Y17" s="25"/>
      <c r="Z17" s="125"/>
      <c r="AA17" s="125"/>
      <c r="AB17" s="125"/>
    </row>
    <row r="18" spans="1:35" ht="24.75" customHeight="1" thickBot="1" x14ac:dyDescent="0.35">
      <c r="A18" s="27">
        <v>1</v>
      </c>
      <c r="B18" s="27">
        <f t="shared" ref="B18:G18" si="0">A18+1</f>
        <v>2</v>
      </c>
      <c r="C18" s="27">
        <f t="shared" si="0"/>
        <v>3</v>
      </c>
      <c r="D18" s="27">
        <f t="shared" si="0"/>
        <v>4</v>
      </c>
      <c r="E18" s="27">
        <f t="shared" si="0"/>
        <v>5</v>
      </c>
      <c r="F18" s="27">
        <f t="shared" si="0"/>
        <v>6</v>
      </c>
      <c r="G18" s="27">
        <f t="shared" si="0"/>
        <v>7</v>
      </c>
      <c r="H18" s="27">
        <v>8</v>
      </c>
      <c r="I18" s="27">
        <f>H18+1</f>
        <v>9</v>
      </c>
      <c r="J18" s="27">
        <f t="shared" ref="J18:T18" si="1">I18+1</f>
        <v>10</v>
      </c>
      <c r="K18" s="27">
        <f t="shared" si="1"/>
        <v>11</v>
      </c>
      <c r="L18" s="27">
        <f t="shared" si="1"/>
        <v>12</v>
      </c>
      <c r="M18" s="27">
        <f>L18+1</f>
        <v>13</v>
      </c>
      <c r="N18" s="27">
        <f t="shared" si="1"/>
        <v>14</v>
      </c>
      <c r="O18" s="27">
        <f t="shared" si="1"/>
        <v>15</v>
      </c>
      <c r="P18" s="27">
        <f t="shared" si="1"/>
        <v>16</v>
      </c>
      <c r="Q18" s="27">
        <f t="shared" si="1"/>
        <v>17</v>
      </c>
      <c r="R18" s="27">
        <f t="shared" si="1"/>
        <v>18</v>
      </c>
      <c r="S18" s="27">
        <f t="shared" si="1"/>
        <v>19</v>
      </c>
      <c r="T18" s="27">
        <f t="shared" si="1"/>
        <v>20</v>
      </c>
      <c r="U18" s="19"/>
      <c r="V18" s="28"/>
      <c r="W18" s="28"/>
      <c r="X18" s="29"/>
      <c r="Y18" s="30"/>
      <c r="Z18" s="31"/>
      <c r="AA18" s="31"/>
      <c r="AB18" s="32"/>
    </row>
    <row r="19" spans="1:35" ht="32.25" thickBot="1" x14ac:dyDescent="0.3">
      <c r="A19" s="33" t="s">
        <v>29</v>
      </c>
      <c r="B19" s="34" t="s">
        <v>30</v>
      </c>
      <c r="C19" s="34" t="s">
        <v>31</v>
      </c>
      <c r="D19" s="35">
        <f t="shared" ref="D19:P19" si="2">D20+D21+D22+D23+D24+D25+D26</f>
        <v>36491.270402534887</v>
      </c>
      <c r="E19" s="35">
        <f t="shared" si="2"/>
        <v>9651.3665387500005</v>
      </c>
      <c r="F19" s="35">
        <f>F20+F21+F22+F23+F24+F25+F26</f>
        <v>26839.903863784893</v>
      </c>
      <c r="G19" s="35">
        <f t="shared" si="2"/>
        <v>5631.122243533764</v>
      </c>
      <c r="H19" s="35">
        <f>H20+H21+H22+H23+H24+H25+H26</f>
        <v>16888.444374840001</v>
      </c>
      <c r="I19" s="35">
        <f t="shared" si="2"/>
        <v>491.15700843178956</v>
      </c>
      <c r="J19" s="35">
        <f t="shared" si="2"/>
        <v>816.98817659999986</v>
      </c>
      <c r="K19" s="35">
        <f t="shared" si="2"/>
        <v>1265.1248319805002</v>
      </c>
      <c r="L19" s="35">
        <f t="shared" si="2"/>
        <v>11561.136433580001</v>
      </c>
      <c r="M19" s="35">
        <f t="shared" si="2"/>
        <v>1236.5971424116997</v>
      </c>
      <c r="N19" s="35">
        <f t="shared" si="2"/>
        <v>1831.3338282900004</v>
      </c>
      <c r="O19" s="35">
        <f t="shared" si="2"/>
        <v>2638.2432607097749</v>
      </c>
      <c r="P19" s="35">
        <f t="shared" si="2"/>
        <v>2678.9859363699998</v>
      </c>
      <c r="Q19" s="35">
        <f>Q20+Q21+Q22+Q23+Q24+Q25+Q26</f>
        <v>21499.975765284889</v>
      </c>
      <c r="R19" s="35">
        <f>R20+R21+R22+R23+R24+R25+R26</f>
        <v>-291.19414503376436</v>
      </c>
      <c r="S19" s="36">
        <f>R19/(I19+K19+M19+O19)</f>
        <v>-5.1711565197886361E-2</v>
      </c>
      <c r="T19" s="37" t="s">
        <v>32</v>
      </c>
      <c r="W19" s="7"/>
      <c r="X19" s="7"/>
      <c r="AI19" s="4"/>
    </row>
    <row r="20" spans="1:35" ht="31.5" x14ac:dyDescent="0.25">
      <c r="A20" s="38" t="s">
        <v>33</v>
      </c>
      <c r="B20" s="111" t="s">
        <v>34</v>
      </c>
      <c r="C20" s="39" t="s">
        <v>31</v>
      </c>
      <c r="D20" s="40">
        <f t="shared" ref="D20:R20" si="3">SUM(D28,D243,D332,D526,D609)</f>
        <v>2340.9846977239999</v>
      </c>
      <c r="E20" s="40">
        <f t="shared" si="3"/>
        <v>589.51157258000001</v>
      </c>
      <c r="F20" s="40">
        <f t="shared" si="3"/>
        <v>1751.4731251440001</v>
      </c>
      <c r="G20" s="40">
        <f t="shared" si="3"/>
        <v>483.69724316999998</v>
      </c>
      <c r="H20" s="40">
        <f t="shared" si="3"/>
        <v>265.81428359000006</v>
      </c>
      <c r="I20" s="40">
        <f t="shared" si="3"/>
        <v>21.357568000000001</v>
      </c>
      <c r="J20" s="40">
        <f t="shared" si="3"/>
        <v>28.104402180000005</v>
      </c>
      <c r="K20" s="40">
        <f t="shared" si="3"/>
        <v>38.990705980000001</v>
      </c>
      <c r="L20" s="40">
        <f t="shared" si="3"/>
        <v>49.991913949999997</v>
      </c>
      <c r="M20" s="40">
        <f t="shared" si="3"/>
        <v>49.656212529999998</v>
      </c>
      <c r="N20" s="40">
        <f t="shared" si="3"/>
        <v>124.74481306000001</v>
      </c>
      <c r="O20" s="40">
        <f t="shared" si="3"/>
        <v>373.69275665999999</v>
      </c>
      <c r="P20" s="40">
        <f t="shared" si="3"/>
        <v>62.973154399999999</v>
      </c>
      <c r="Q20" s="41">
        <f t="shared" si="3"/>
        <v>1635.9458365540002</v>
      </c>
      <c r="R20" s="41">
        <f t="shared" si="3"/>
        <v>-368.16995457999997</v>
      </c>
      <c r="S20" s="42">
        <f>R20/(I20+K20+M20+O20)</f>
        <v>-0.76115785189745877</v>
      </c>
      <c r="T20" s="43" t="s">
        <v>32</v>
      </c>
      <c r="W20" s="7"/>
      <c r="X20" s="7"/>
      <c r="AI20" s="4"/>
    </row>
    <row r="21" spans="1:35" x14ac:dyDescent="0.25">
      <c r="A21" s="44" t="s">
        <v>35</v>
      </c>
      <c r="B21" s="57" t="s">
        <v>36</v>
      </c>
      <c r="C21" s="45" t="s">
        <v>31</v>
      </c>
      <c r="D21" s="46">
        <f t="shared" ref="D21:R21" si="4">SUM(D45,D261,D366,D541,D624)</f>
        <v>5235.7837919833273</v>
      </c>
      <c r="E21" s="46">
        <f t="shared" si="4"/>
        <v>1793.4994297500002</v>
      </c>
      <c r="F21" s="46">
        <f t="shared" si="4"/>
        <v>3442.2843622333285</v>
      </c>
      <c r="G21" s="46">
        <f t="shared" si="4"/>
        <v>535.6822283577676</v>
      </c>
      <c r="H21" s="46">
        <f t="shared" si="4"/>
        <v>583.15678388000003</v>
      </c>
      <c r="I21" s="46">
        <f t="shared" si="4"/>
        <v>127.66356747526766</v>
      </c>
      <c r="J21" s="46">
        <f t="shared" si="4"/>
        <v>134.94406462000001</v>
      </c>
      <c r="K21" s="46">
        <f t="shared" si="4"/>
        <v>141.3748396675</v>
      </c>
      <c r="L21" s="46">
        <f t="shared" si="4"/>
        <v>103.53682750999999</v>
      </c>
      <c r="M21" s="46">
        <f t="shared" si="4"/>
        <v>108.97568777750001</v>
      </c>
      <c r="N21" s="46">
        <f t="shared" si="4"/>
        <v>191.30638601999999</v>
      </c>
      <c r="O21" s="46">
        <f t="shared" si="4"/>
        <v>157.66813343749999</v>
      </c>
      <c r="P21" s="46">
        <f t="shared" si="4"/>
        <v>153.36950572999999</v>
      </c>
      <c r="Q21" s="46">
        <f t="shared" si="4"/>
        <v>2893.1725180433282</v>
      </c>
      <c r="R21" s="46">
        <f t="shared" si="4"/>
        <v>13.429615832232312</v>
      </c>
      <c r="S21" s="47">
        <f>R21/(I21+K21+M21+O21)</f>
        <v>2.507011642593272E-2</v>
      </c>
      <c r="T21" s="48" t="s">
        <v>32</v>
      </c>
      <c r="W21" s="7"/>
      <c r="X21" s="7"/>
      <c r="AI21" s="4"/>
    </row>
    <row r="22" spans="1:35" ht="31.5" x14ac:dyDescent="0.25">
      <c r="A22" s="44" t="s">
        <v>37</v>
      </c>
      <c r="B22" s="57" t="s">
        <v>38</v>
      </c>
      <c r="C22" s="45" t="s">
        <v>31</v>
      </c>
      <c r="D22" s="46">
        <f t="shared" ref="D22:R22" si="5">SUM(D64,D277,D374,D551,D629)</f>
        <v>14417.342894617501</v>
      </c>
      <c r="E22" s="46">
        <f t="shared" si="5"/>
        <v>3447.10595775</v>
      </c>
      <c r="F22" s="46">
        <f t="shared" si="5"/>
        <v>10970.236936867501</v>
      </c>
      <c r="G22" s="46">
        <f t="shared" si="5"/>
        <v>3721.2155515994054</v>
      </c>
      <c r="H22" s="46">
        <f t="shared" si="5"/>
        <v>4162.8633008300003</v>
      </c>
      <c r="I22" s="46">
        <f t="shared" si="5"/>
        <v>291.65437935532992</v>
      </c>
      <c r="J22" s="46">
        <f t="shared" si="5"/>
        <v>451.13171790999991</v>
      </c>
      <c r="K22" s="46">
        <f t="shared" si="5"/>
        <v>1062.107641842</v>
      </c>
      <c r="L22" s="46">
        <f t="shared" si="5"/>
        <v>919.35650625000005</v>
      </c>
      <c r="M22" s="46">
        <f t="shared" si="5"/>
        <v>959.27967565919971</v>
      </c>
      <c r="N22" s="46">
        <f t="shared" si="5"/>
        <v>1321.1795468100001</v>
      </c>
      <c r="O22" s="46">
        <f t="shared" si="5"/>
        <v>1408.1738547428752</v>
      </c>
      <c r="P22" s="46">
        <f t="shared" si="5"/>
        <v>1471.1955298600001</v>
      </c>
      <c r="Q22" s="46">
        <f t="shared" si="5"/>
        <v>7291.7513130175003</v>
      </c>
      <c r="R22" s="46">
        <f t="shared" si="5"/>
        <v>-42.729927749404652</v>
      </c>
      <c r="S22" s="47">
        <f t="shared" ref="S22:S85" si="6">R22/(I22+K22+M22+O22)</f>
        <v>-1.1482787588329579E-2</v>
      </c>
      <c r="T22" s="48" t="s">
        <v>32</v>
      </c>
      <c r="W22" s="7"/>
      <c r="X22" s="7"/>
      <c r="AI22" s="4"/>
    </row>
    <row r="23" spans="1:35" ht="31.5" x14ac:dyDescent="0.25">
      <c r="A23" s="44" t="s">
        <v>39</v>
      </c>
      <c r="B23" s="57" t="s">
        <v>40</v>
      </c>
      <c r="C23" s="45" t="s">
        <v>31</v>
      </c>
      <c r="D23" s="46">
        <f t="shared" ref="D23:R23" si="7">SUM(D154,D300,D439,D582,D640)</f>
        <v>0</v>
      </c>
      <c r="E23" s="46">
        <f t="shared" si="7"/>
        <v>0</v>
      </c>
      <c r="F23" s="46">
        <f t="shared" si="7"/>
        <v>0</v>
      </c>
      <c r="G23" s="46">
        <f t="shared" si="7"/>
        <v>0</v>
      </c>
      <c r="H23" s="46">
        <f t="shared" si="7"/>
        <v>14.7260413</v>
      </c>
      <c r="I23" s="46">
        <f t="shared" si="7"/>
        <v>0</v>
      </c>
      <c r="J23" s="46">
        <f t="shared" si="7"/>
        <v>0</v>
      </c>
      <c r="K23" s="46">
        <f t="shared" si="7"/>
        <v>0</v>
      </c>
      <c r="L23" s="46">
        <f t="shared" si="7"/>
        <v>0</v>
      </c>
      <c r="M23" s="46">
        <f t="shared" si="7"/>
        <v>0</v>
      </c>
      <c r="N23" s="46">
        <f t="shared" si="7"/>
        <v>1.83884658</v>
      </c>
      <c r="O23" s="46">
        <f t="shared" si="7"/>
        <v>0</v>
      </c>
      <c r="P23" s="46">
        <f t="shared" si="7"/>
        <v>12.88719472</v>
      </c>
      <c r="Q23" s="46">
        <f t="shared" si="7"/>
        <v>0</v>
      </c>
      <c r="R23" s="46">
        <f t="shared" si="7"/>
        <v>0</v>
      </c>
      <c r="S23" s="47">
        <v>0</v>
      </c>
      <c r="T23" s="48" t="s">
        <v>32</v>
      </c>
      <c r="W23" s="7"/>
      <c r="X23" s="7"/>
      <c r="AI23" s="4"/>
    </row>
    <row r="24" spans="1:35" x14ac:dyDescent="0.25">
      <c r="A24" s="44" t="s">
        <v>41</v>
      </c>
      <c r="B24" s="57" t="s">
        <v>42</v>
      </c>
      <c r="C24" s="45" t="s">
        <v>31</v>
      </c>
      <c r="D24" s="46">
        <f t="shared" ref="D24:R24" si="8">SUM(D161,D309,D446,D589,D647)</f>
        <v>13422.819210776863</v>
      </c>
      <c r="E24" s="46">
        <f t="shared" si="8"/>
        <v>3681.0789586999999</v>
      </c>
      <c r="F24" s="46">
        <f t="shared" si="8"/>
        <v>9741.7402520768628</v>
      </c>
      <c r="G24" s="46">
        <f t="shared" si="8"/>
        <v>318.03028678739196</v>
      </c>
      <c r="H24" s="46">
        <f t="shared" si="8"/>
        <v>466.07798128000002</v>
      </c>
      <c r="I24" s="46">
        <f t="shared" si="8"/>
        <v>37.803507425191988</v>
      </c>
      <c r="J24" s="46">
        <f t="shared" si="8"/>
        <v>58.391291530000004</v>
      </c>
      <c r="K24" s="46">
        <f t="shared" si="8"/>
        <v>3.736360715</v>
      </c>
      <c r="L24" s="46">
        <f t="shared" si="8"/>
        <v>14.610517339999999</v>
      </c>
      <c r="M24" s="46">
        <f t="shared" si="8"/>
        <v>42.399770705000002</v>
      </c>
      <c r="N24" s="46">
        <f t="shared" si="8"/>
        <v>24.906809079999995</v>
      </c>
      <c r="O24" s="46">
        <f t="shared" si="8"/>
        <v>234.09064794220001</v>
      </c>
      <c r="P24" s="46">
        <f t="shared" si="8"/>
        <v>368.16936333000001</v>
      </c>
      <c r="Q24" s="46">
        <f t="shared" si="8"/>
        <v>9283.0263473068626</v>
      </c>
      <c r="R24" s="46">
        <f t="shared" si="8"/>
        <v>140.68361798260798</v>
      </c>
      <c r="S24" s="47">
        <f t="shared" si="6"/>
        <v>0.44235918347190961</v>
      </c>
      <c r="T24" s="48" t="s">
        <v>32</v>
      </c>
      <c r="W24" s="7"/>
      <c r="X24" s="7"/>
      <c r="AI24" s="4"/>
    </row>
    <row r="25" spans="1:35" ht="31.5" x14ac:dyDescent="0.25">
      <c r="A25" s="44" t="s">
        <v>43</v>
      </c>
      <c r="B25" s="57" t="s">
        <v>44</v>
      </c>
      <c r="C25" s="45" t="s">
        <v>31</v>
      </c>
      <c r="D25" s="46">
        <f t="shared" ref="D25:R25" si="9">D175+D315+D452+D595+D652</f>
        <v>0</v>
      </c>
      <c r="E25" s="46">
        <f t="shared" si="9"/>
        <v>0</v>
      </c>
      <c r="F25" s="46">
        <f t="shared" si="9"/>
        <v>0</v>
      </c>
      <c r="G25" s="46">
        <f t="shared" si="9"/>
        <v>0</v>
      </c>
      <c r="H25" s="46">
        <f t="shared" si="9"/>
        <v>0</v>
      </c>
      <c r="I25" s="46">
        <f t="shared" si="9"/>
        <v>0</v>
      </c>
      <c r="J25" s="46">
        <f t="shared" si="9"/>
        <v>0</v>
      </c>
      <c r="K25" s="46">
        <f t="shared" si="9"/>
        <v>0</v>
      </c>
      <c r="L25" s="46">
        <f t="shared" si="9"/>
        <v>0</v>
      </c>
      <c r="M25" s="46">
        <f t="shared" si="9"/>
        <v>0</v>
      </c>
      <c r="N25" s="46">
        <f t="shared" si="9"/>
        <v>0</v>
      </c>
      <c r="O25" s="46">
        <f t="shared" si="9"/>
        <v>0</v>
      </c>
      <c r="P25" s="46">
        <f t="shared" si="9"/>
        <v>0</v>
      </c>
      <c r="Q25" s="46">
        <f t="shared" si="9"/>
        <v>0</v>
      </c>
      <c r="R25" s="46">
        <f t="shared" si="9"/>
        <v>0</v>
      </c>
      <c r="S25" s="47">
        <v>0</v>
      </c>
      <c r="T25" s="48" t="s">
        <v>32</v>
      </c>
      <c r="W25" s="7"/>
      <c r="X25" s="7"/>
      <c r="AI25" s="4"/>
    </row>
    <row r="26" spans="1:35" x14ac:dyDescent="0.25">
      <c r="A26" s="44" t="s">
        <v>45</v>
      </c>
      <c r="B26" s="57" t="s">
        <v>46</v>
      </c>
      <c r="C26" s="45" t="s">
        <v>31</v>
      </c>
      <c r="D26" s="46">
        <f t="shared" ref="D26:R26" si="10">SUM(D176,D316,D453,D596,D653)</f>
        <v>1074.3398074332001</v>
      </c>
      <c r="E26" s="46">
        <f t="shared" si="10"/>
        <v>140.17061997000002</v>
      </c>
      <c r="F26" s="46">
        <f t="shared" si="10"/>
        <v>934.16918746320005</v>
      </c>
      <c r="G26" s="46">
        <f t="shared" si="10"/>
        <v>572.49693361919992</v>
      </c>
      <c r="H26" s="46">
        <f t="shared" si="10"/>
        <v>11395.805983959999</v>
      </c>
      <c r="I26" s="46">
        <f t="shared" si="10"/>
        <v>12.677986175999999</v>
      </c>
      <c r="J26" s="46">
        <f t="shared" si="10"/>
        <v>144.41670035999999</v>
      </c>
      <c r="K26" s="46">
        <f t="shared" si="10"/>
        <v>18.915283775999999</v>
      </c>
      <c r="L26" s="46">
        <f t="shared" si="10"/>
        <v>10473.640668530001</v>
      </c>
      <c r="M26" s="46">
        <f t="shared" si="10"/>
        <v>76.285795739999998</v>
      </c>
      <c r="N26" s="46">
        <f t="shared" si="10"/>
        <v>167.35742674000005</v>
      </c>
      <c r="O26" s="46">
        <f t="shared" si="10"/>
        <v>464.61786792719994</v>
      </c>
      <c r="P26" s="46">
        <f t="shared" si="10"/>
        <v>610.39118832999998</v>
      </c>
      <c r="Q26" s="46">
        <f t="shared" si="10"/>
        <v>396.07975036319999</v>
      </c>
      <c r="R26" s="46">
        <f t="shared" si="10"/>
        <v>-34.407496519199952</v>
      </c>
      <c r="S26" s="47">
        <f t="shared" si="6"/>
        <v>-6.0100752508285615E-2</v>
      </c>
      <c r="T26" s="48" t="s">
        <v>32</v>
      </c>
      <c r="W26" s="7"/>
      <c r="X26" s="7"/>
      <c r="AI26" s="4"/>
    </row>
    <row r="27" spans="1:35" x14ac:dyDescent="0.25">
      <c r="A27" s="44" t="s">
        <v>47</v>
      </c>
      <c r="B27" s="57" t="s">
        <v>48</v>
      </c>
      <c r="C27" s="45" t="s">
        <v>31</v>
      </c>
      <c r="D27" s="46">
        <f t="shared" ref="D27:R27" si="11">SUM(D28,D45,D64,D154,D161,D175,D176)</f>
        <v>16519.512454162905</v>
      </c>
      <c r="E27" s="46">
        <f t="shared" si="11"/>
        <v>5609.8714898299995</v>
      </c>
      <c r="F27" s="46">
        <f t="shared" si="11"/>
        <v>10909.640964332904</v>
      </c>
      <c r="G27" s="46">
        <f t="shared" si="11"/>
        <v>2545.9876129665645</v>
      </c>
      <c r="H27" s="46">
        <f t="shared" si="11"/>
        <v>2964.0476937799995</v>
      </c>
      <c r="I27" s="46">
        <f t="shared" si="11"/>
        <v>295.0938707637896</v>
      </c>
      <c r="J27" s="46">
        <f t="shared" si="11"/>
        <v>475.06157516999997</v>
      </c>
      <c r="K27" s="46">
        <f t="shared" si="11"/>
        <v>606.75061312449998</v>
      </c>
      <c r="L27" s="46">
        <f t="shared" si="11"/>
        <v>534.85382990000005</v>
      </c>
      <c r="M27" s="46">
        <f t="shared" si="11"/>
        <v>718.29988592209986</v>
      </c>
      <c r="N27" s="46">
        <f t="shared" si="11"/>
        <v>722.50745626999992</v>
      </c>
      <c r="O27" s="46">
        <f t="shared" si="11"/>
        <v>925.84324315617516</v>
      </c>
      <c r="P27" s="46">
        <f t="shared" si="11"/>
        <v>1231.6248324399999</v>
      </c>
      <c r="Q27" s="46">
        <f t="shared" si="11"/>
        <v>8410.356791992901</v>
      </c>
      <c r="R27" s="46">
        <f t="shared" si="11"/>
        <v>-46.703440626564706</v>
      </c>
      <c r="S27" s="47">
        <f t="shared" si="6"/>
        <v>-1.8343938669892517E-2</v>
      </c>
      <c r="T27" s="48" t="s">
        <v>32</v>
      </c>
      <c r="W27" s="7"/>
      <c r="X27" s="7"/>
      <c r="AI27" s="4"/>
    </row>
    <row r="28" spans="1:35" ht="31.5" x14ac:dyDescent="0.25">
      <c r="A28" s="44" t="s">
        <v>49</v>
      </c>
      <c r="B28" s="57" t="s">
        <v>50</v>
      </c>
      <c r="C28" s="45" t="s">
        <v>31</v>
      </c>
      <c r="D28" s="46">
        <f t="shared" ref="D28:R28" si="12">D29+D32+D35+D44</f>
        <v>1298.269339682</v>
      </c>
      <c r="E28" s="46">
        <f t="shared" si="12"/>
        <v>362.61749041999997</v>
      </c>
      <c r="F28" s="46">
        <f t="shared" si="12"/>
        <v>935.65184926199993</v>
      </c>
      <c r="G28" s="46">
        <f t="shared" si="12"/>
        <v>102.36681164200002</v>
      </c>
      <c r="H28" s="46">
        <f t="shared" si="12"/>
        <v>110.62599732</v>
      </c>
      <c r="I28" s="46">
        <f t="shared" si="12"/>
        <v>16.172999999999998</v>
      </c>
      <c r="J28" s="46">
        <f t="shared" si="12"/>
        <v>5.8864411800000003</v>
      </c>
      <c r="K28" s="46">
        <f t="shared" si="12"/>
        <v>35.365705980000001</v>
      </c>
      <c r="L28" s="46">
        <f t="shared" si="12"/>
        <v>30.105510659999997</v>
      </c>
      <c r="M28" s="46">
        <f t="shared" si="12"/>
        <v>37.067212529999999</v>
      </c>
      <c r="N28" s="46">
        <f t="shared" si="12"/>
        <v>59.212313300000005</v>
      </c>
      <c r="O28" s="46">
        <f t="shared" si="12"/>
        <v>13.760893132000009</v>
      </c>
      <c r="P28" s="46">
        <f t="shared" si="12"/>
        <v>15.421732179999999</v>
      </c>
      <c r="Q28" s="46">
        <f t="shared" si="12"/>
        <v>828.05964646200005</v>
      </c>
      <c r="R28" s="46">
        <f t="shared" si="12"/>
        <v>5.2253911579999794</v>
      </c>
      <c r="S28" s="47">
        <f t="shared" si="6"/>
        <v>5.1045754714666297E-2</v>
      </c>
      <c r="T28" s="48" t="s">
        <v>32</v>
      </c>
      <c r="W28" s="7"/>
      <c r="X28" s="7"/>
      <c r="AI28" s="4"/>
    </row>
    <row r="29" spans="1:35" ht="94.5" x14ac:dyDescent="0.25">
      <c r="A29" s="44" t="s">
        <v>51</v>
      </c>
      <c r="B29" s="57" t="s">
        <v>52</v>
      </c>
      <c r="C29" s="45" t="s">
        <v>31</v>
      </c>
      <c r="D29" s="46">
        <f t="shared" ref="D29:R29" si="13">D30</f>
        <v>0</v>
      </c>
      <c r="E29" s="46">
        <f t="shared" si="13"/>
        <v>0</v>
      </c>
      <c r="F29" s="46">
        <f t="shared" si="13"/>
        <v>0</v>
      </c>
      <c r="G29" s="46">
        <f t="shared" si="13"/>
        <v>0</v>
      </c>
      <c r="H29" s="46">
        <f t="shared" si="13"/>
        <v>0</v>
      </c>
      <c r="I29" s="46">
        <f t="shared" si="13"/>
        <v>0</v>
      </c>
      <c r="J29" s="46">
        <f t="shared" si="13"/>
        <v>0</v>
      </c>
      <c r="K29" s="46">
        <f t="shared" si="13"/>
        <v>0</v>
      </c>
      <c r="L29" s="46">
        <f t="shared" si="13"/>
        <v>0</v>
      </c>
      <c r="M29" s="46">
        <f t="shared" si="13"/>
        <v>0</v>
      </c>
      <c r="N29" s="46">
        <f t="shared" si="13"/>
        <v>0</v>
      </c>
      <c r="O29" s="46">
        <f t="shared" si="13"/>
        <v>0</v>
      </c>
      <c r="P29" s="46">
        <f t="shared" si="13"/>
        <v>0</v>
      </c>
      <c r="Q29" s="46">
        <f t="shared" si="13"/>
        <v>0</v>
      </c>
      <c r="R29" s="46">
        <f t="shared" si="13"/>
        <v>0</v>
      </c>
      <c r="S29" s="47">
        <v>0</v>
      </c>
      <c r="T29" s="48" t="s">
        <v>32</v>
      </c>
      <c r="W29" s="7"/>
      <c r="X29" s="7"/>
      <c r="AI29" s="4"/>
    </row>
    <row r="30" spans="1:35" x14ac:dyDescent="0.25">
      <c r="A30" s="44" t="s">
        <v>53</v>
      </c>
      <c r="B30" s="57" t="s">
        <v>54</v>
      </c>
      <c r="C30" s="45" t="s">
        <v>31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7">
        <v>0</v>
      </c>
      <c r="T30" s="48" t="s">
        <v>32</v>
      </c>
      <c r="W30" s="7"/>
      <c r="X30" s="7"/>
      <c r="AI30" s="4"/>
    </row>
    <row r="31" spans="1:35" ht="31.5" x14ac:dyDescent="0.25">
      <c r="A31" s="44" t="s">
        <v>55</v>
      </c>
      <c r="B31" s="60" t="s">
        <v>56</v>
      </c>
      <c r="C31" s="48" t="s">
        <v>31</v>
      </c>
      <c r="D31" s="49">
        <v>0</v>
      </c>
      <c r="E31" s="50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7">
        <v>0</v>
      </c>
      <c r="T31" s="48" t="s">
        <v>32</v>
      </c>
      <c r="W31" s="7"/>
      <c r="X31" s="7"/>
      <c r="AI31" s="4"/>
    </row>
    <row r="32" spans="1:35" ht="47.25" x14ac:dyDescent="0.25">
      <c r="A32" s="44" t="s">
        <v>57</v>
      </c>
      <c r="B32" s="57" t="s">
        <v>58</v>
      </c>
      <c r="C32" s="45" t="s">
        <v>31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7">
        <v>0</v>
      </c>
      <c r="T32" s="48" t="s">
        <v>32</v>
      </c>
      <c r="W32" s="7"/>
      <c r="X32" s="7"/>
      <c r="AI32" s="4"/>
    </row>
    <row r="33" spans="1:35" ht="31.5" x14ac:dyDescent="0.25">
      <c r="A33" s="44" t="s">
        <v>59</v>
      </c>
      <c r="B33" s="57" t="s">
        <v>56</v>
      </c>
      <c r="C33" s="45" t="s">
        <v>31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7">
        <v>0</v>
      </c>
      <c r="T33" s="48" t="s">
        <v>32</v>
      </c>
      <c r="W33" s="7"/>
      <c r="X33" s="7"/>
      <c r="AI33" s="4"/>
    </row>
    <row r="34" spans="1:35" ht="31.5" x14ac:dyDescent="0.25">
      <c r="A34" s="44" t="s">
        <v>60</v>
      </c>
      <c r="B34" s="57" t="s">
        <v>56</v>
      </c>
      <c r="C34" s="45" t="s">
        <v>31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7">
        <v>0</v>
      </c>
      <c r="T34" s="48" t="s">
        <v>32</v>
      </c>
      <c r="W34" s="7"/>
      <c r="X34" s="7"/>
      <c r="AI34" s="4"/>
    </row>
    <row r="35" spans="1:35" ht="47.25" x14ac:dyDescent="0.25">
      <c r="A35" s="44" t="s">
        <v>61</v>
      </c>
      <c r="B35" s="57" t="s">
        <v>62</v>
      </c>
      <c r="C35" s="45" t="s">
        <v>31</v>
      </c>
      <c r="D35" s="46">
        <f t="shared" ref="D35:R35" si="14">D36+D37+D38+D39+D40</f>
        <v>1298.269339682</v>
      </c>
      <c r="E35" s="46">
        <f t="shared" si="14"/>
        <v>362.61749041999997</v>
      </c>
      <c r="F35" s="46">
        <f t="shared" si="14"/>
        <v>935.65184926199993</v>
      </c>
      <c r="G35" s="46">
        <f t="shared" si="14"/>
        <v>102.36681164200002</v>
      </c>
      <c r="H35" s="51">
        <f t="shared" si="14"/>
        <v>110.62599732</v>
      </c>
      <c r="I35" s="46">
        <f t="shared" si="14"/>
        <v>16.172999999999998</v>
      </c>
      <c r="J35" s="46">
        <f t="shared" si="14"/>
        <v>5.8864411800000003</v>
      </c>
      <c r="K35" s="46">
        <f t="shared" si="14"/>
        <v>35.365705980000001</v>
      </c>
      <c r="L35" s="46">
        <f t="shared" si="14"/>
        <v>30.105510659999997</v>
      </c>
      <c r="M35" s="46">
        <f t="shared" si="14"/>
        <v>37.067212529999999</v>
      </c>
      <c r="N35" s="46">
        <f t="shared" si="14"/>
        <v>59.212313300000005</v>
      </c>
      <c r="O35" s="46">
        <f t="shared" si="14"/>
        <v>13.760893132000009</v>
      </c>
      <c r="P35" s="46">
        <f t="shared" si="14"/>
        <v>15.421732179999999</v>
      </c>
      <c r="Q35" s="46">
        <f t="shared" si="14"/>
        <v>828.05964646200005</v>
      </c>
      <c r="R35" s="46">
        <f t="shared" si="14"/>
        <v>5.2253911579999794</v>
      </c>
      <c r="S35" s="47">
        <f t="shared" si="6"/>
        <v>5.1045754714666297E-2</v>
      </c>
      <c r="T35" s="48" t="s">
        <v>32</v>
      </c>
      <c r="W35" s="7"/>
      <c r="X35" s="7"/>
      <c r="AI35" s="4"/>
    </row>
    <row r="36" spans="1:35" ht="78.75" x14ac:dyDescent="0.25">
      <c r="A36" s="44" t="s">
        <v>63</v>
      </c>
      <c r="B36" s="57" t="s">
        <v>64</v>
      </c>
      <c r="C36" s="45" t="s">
        <v>31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7">
        <v>0</v>
      </c>
      <c r="T36" s="48" t="s">
        <v>32</v>
      </c>
      <c r="W36" s="7"/>
      <c r="X36" s="7"/>
      <c r="AI36" s="4"/>
    </row>
    <row r="37" spans="1:35" ht="78.75" x14ac:dyDescent="0.25">
      <c r="A37" s="44" t="s">
        <v>65</v>
      </c>
      <c r="B37" s="57" t="s">
        <v>66</v>
      </c>
      <c r="C37" s="45" t="s">
        <v>31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7">
        <v>0</v>
      </c>
      <c r="T37" s="48" t="s">
        <v>32</v>
      </c>
      <c r="W37" s="7"/>
      <c r="X37" s="7"/>
      <c r="AI37" s="4"/>
    </row>
    <row r="38" spans="1:35" ht="63" x14ac:dyDescent="0.25">
      <c r="A38" s="44" t="s">
        <v>67</v>
      </c>
      <c r="B38" s="57" t="s">
        <v>68</v>
      </c>
      <c r="C38" s="45" t="s">
        <v>31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7">
        <v>0</v>
      </c>
      <c r="T38" s="48" t="s">
        <v>32</v>
      </c>
      <c r="W38" s="7"/>
      <c r="X38" s="7"/>
      <c r="AI38" s="4"/>
    </row>
    <row r="39" spans="1:35" ht="94.5" x14ac:dyDescent="0.25">
      <c r="A39" s="44" t="s">
        <v>69</v>
      </c>
      <c r="B39" s="57" t="s">
        <v>70</v>
      </c>
      <c r="C39" s="45" t="s">
        <v>31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7">
        <v>0</v>
      </c>
      <c r="T39" s="48" t="s">
        <v>32</v>
      </c>
      <c r="W39" s="7"/>
      <c r="X39" s="7"/>
      <c r="AI39" s="4"/>
    </row>
    <row r="40" spans="1:35" ht="78.75" x14ac:dyDescent="0.25">
      <c r="A40" s="44" t="s">
        <v>71</v>
      </c>
      <c r="B40" s="57" t="s">
        <v>72</v>
      </c>
      <c r="C40" s="45" t="s">
        <v>31</v>
      </c>
      <c r="D40" s="46">
        <f>SUM(D41:D43)</f>
        <v>1298.269339682</v>
      </c>
      <c r="E40" s="46">
        <f t="shared" ref="E40:R40" si="15">SUM(E41:E43)</f>
        <v>362.61749041999997</v>
      </c>
      <c r="F40" s="46">
        <f t="shared" si="15"/>
        <v>935.65184926199993</v>
      </c>
      <c r="G40" s="46">
        <f t="shared" si="15"/>
        <v>102.36681164200002</v>
      </c>
      <c r="H40" s="46">
        <f t="shared" si="15"/>
        <v>110.62599732</v>
      </c>
      <c r="I40" s="46">
        <f t="shared" si="15"/>
        <v>16.172999999999998</v>
      </c>
      <c r="J40" s="46">
        <f t="shared" si="15"/>
        <v>5.8864411800000003</v>
      </c>
      <c r="K40" s="46">
        <f t="shared" si="15"/>
        <v>35.365705980000001</v>
      </c>
      <c r="L40" s="46">
        <f t="shared" si="15"/>
        <v>30.105510659999997</v>
      </c>
      <c r="M40" s="46">
        <f t="shared" si="15"/>
        <v>37.067212529999999</v>
      </c>
      <c r="N40" s="46">
        <f t="shared" si="15"/>
        <v>59.212313300000005</v>
      </c>
      <c r="O40" s="46">
        <f t="shared" si="15"/>
        <v>13.760893132000009</v>
      </c>
      <c r="P40" s="46">
        <f t="shared" si="15"/>
        <v>15.421732179999999</v>
      </c>
      <c r="Q40" s="46">
        <f t="shared" si="15"/>
        <v>828.05964646200005</v>
      </c>
      <c r="R40" s="46">
        <f t="shared" si="15"/>
        <v>5.2253911579999794</v>
      </c>
      <c r="S40" s="47">
        <f t="shared" si="6"/>
        <v>5.1045754714666297E-2</v>
      </c>
      <c r="T40" s="48" t="s">
        <v>32</v>
      </c>
      <c r="W40" s="7"/>
      <c r="X40" s="7"/>
      <c r="AI40" s="4"/>
    </row>
    <row r="41" spans="1:35" ht="47.25" x14ac:dyDescent="0.25">
      <c r="A41" s="64" t="s">
        <v>71</v>
      </c>
      <c r="B41" s="52" t="s">
        <v>73</v>
      </c>
      <c r="C41" s="53" t="s">
        <v>74</v>
      </c>
      <c r="D41" s="65">
        <v>782.34505128199999</v>
      </c>
      <c r="E41" s="66">
        <v>362.61749041999997</v>
      </c>
      <c r="F41" s="67">
        <f t="shared" ref="F41:F42" si="16">D41-E41</f>
        <v>419.72756086200002</v>
      </c>
      <c r="G41" s="67">
        <f t="shared" ref="G41:H43" si="17">I41+K41+M41+O41</f>
        <v>79.805811642000009</v>
      </c>
      <c r="H41" s="67">
        <f>J41+L41+N41+P41</f>
        <v>97.945685919999988</v>
      </c>
      <c r="I41" s="67">
        <v>16.172999999999998</v>
      </c>
      <c r="J41" s="67">
        <v>2.6464411800000001</v>
      </c>
      <c r="K41" s="67">
        <v>33.109605979999998</v>
      </c>
      <c r="L41" s="67">
        <v>30.105510659999997</v>
      </c>
      <c r="M41" s="67">
        <v>22.762312529999999</v>
      </c>
      <c r="N41" s="67">
        <v>56.820365910000007</v>
      </c>
      <c r="O41" s="67">
        <v>7.7608931320000103</v>
      </c>
      <c r="P41" s="67">
        <v>8.3733681699999991</v>
      </c>
      <c r="Q41" s="68">
        <f>F41-H41</f>
        <v>321.78187494200006</v>
      </c>
      <c r="R41" s="68">
        <f>H41-(I41+K41+M41+O41)</f>
        <v>18.139874277999979</v>
      </c>
      <c r="S41" s="69">
        <f t="shared" si="6"/>
        <v>0.22730016655144661</v>
      </c>
      <c r="T41" s="54" t="s">
        <v>75</v>
      </c>
      <c r="W41" s="7"/>
    </row>
    <row r="42" spans="1:35" ht="47.25" x14ac:dyDescent="0.25">
      <c r="A42" s="64" t="s">
        <v>71</v>
      </c>
      <c r="B42" s="52" t="s">
        <v>76</v>
      </c>
      <c r="C42" s="53" t="s">
        <v>77</v>
      </c>
      <c r="D42" s="65">
        <v>515.92428839999991</v>
      </c>
      <c r="E42" s="66">
        <v>0</v>
      </c>
      <c r="F42" s="67">
        <f t="shared" si="16"/>
        <v>515.92428839999991</v>
      </c>
      <c r="G42" s="67">
        <f t="shared" si="17"/>
        <v>22.561</v>
      </c>
      <c r="H42" s="67">
        <f t="shared" si="17"/>
        <v>9.6465168800000001</v>
      </c>
      <c r="I42" s="67">
        <v>0</v>
      </c>
      <c r="J42" s="67">
        <v>3.24</v>
      </c>
      <c r="K42" s="67">
        <v>2.2561</v>
      </c>
      <c r="L42" s="67">
        <v>0</v>
      </c>
      <c r="M42" s="67">
        <v>14.304900000000002</v>
      </c>
      <c r="N42" s="67">
        <v>2.3919473900000003</v>
      </c>
      <c r="O42" s="67">
        <v>5.9999999999999982</v>
      </c>
      <c r="P42" s="67">
        <v>4.0145694900000004</v>
      </c>
      <c r="Q42" s="68">
        <f>F42-H42</f>
        <v>506.27777151999993</v>
      </c>
      <c r="R42" s="68">
        <f>H42-(I42+K42+M42+O42)</f>
        <v>-12.91448312</v>
      </c>
      <c r="S42" s="69">
        <f t="shared" si="6"/>
        <v>-0.57242511945392494</v>
      </c>
      <c r="T42" s="54" t="s">
        <v>78</v>
      </c>
      <c r="W42" s="7"/>
    </row>
    <row r="43" spans="1:35" ht="47.25" x14ac:dyDescent="0.25">
      <c r="A43" s="64" t="s">
        <v>71</v>
      </c>
      <c r="B43" s="52" t="s">
        <v>79</v>
      </c>
      <c r="C43" s="53" t="s">
        <v>80</v>
      </c>
      <c r="D43" s="65" t="s">
        <v>32</v>
      </c>
      <c r="E43" s="66" t="s">
        <v>32</v>
      </c>
      <c r="F43" s="67" t="s">
        <v>32</v>
      </c>
      <c r="G43" s="67" t="s">
        <v>32</v>
      </c>
      <c r="H43" s="67">
        <f t="shared" si="17"/>
        <v>3.0337945199999998</v>
      </c>
      <c r="I43" s="67" t="s">
        <v>32</v>
      </c>
      <c r="J43" s="67">
        <v>0</v>
      </c>
      <c r="K43" s="67" t="s">
        <v>32</v>
      </c>
      <c r="L43" s="67">
        <v>0</v>
      </c>
      <c r="M43" s="67" t="s">
        <v>32</v>
      </c>
      <c r="N43" s="67">
        <v>0</v>
      </c>
      <c r="O43" s="67" t="s">
        <v>32</v>
      </c>
      <c r="P43" s="67">
        <v>3.0337945199999998</v>
      </c>
      <c r="Q43" s="68" t="s">
        <v>32</v>
      </c>
      <c r="R43" s="68" t="s">
        <v>32</v>
      </c>
      <c r="S43" s="69" t="s">
        <v>32</v>
      </c>
      <c r="T43" s="73" t="s">
        <v>81</v>
      </c>
      <c r="W43" s="7"/>
    </row>
    <row r="44" spans="1:35" ht="31.5" x14ac:dyDescent="0.25">
      <c r="A44" s="44" t="s">
        <v>82</v>
      </c>
      <c r="B44" s="57" t="s">
        <v>83</v>
      </c>
      <c r="C44" s="45" t="s">
        <v>31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7">
        <v>0</v>
      </c>
      <c r="T44" s="48" t="s">
        <v>32</v>
      </c>
      <c r="W44" s="7"/>
      <c r="X44" s="7"/>
      <c r="AI44" s="4"/>
    </row>
    <row r="45" spans="1:35" ht="63" x14ac:dyDescent="0.25">
      <c r="A45" s="44" t="s">
        <v>84</v>
      </c>
      <c r="B45" s="57" t="s">
        <v>85</v>
      </c>
      <c r="C45" s="45" t="s">
        <v>31</v>
      </c>
      <c r="D45" s="46">
        <f t="shared" ref="D45:R45" si="18">D46+D50+D55+D57</f>
        <v>2557.2913374953282</v>
      </c>
      <c r="E45" s="46">
        <f t="shared" si="18"/>
        <v>776.82737144000009</v>
      </c>
      <c r="F45" s="46">
        <f t="shared" si="18"/>
        <v>1780.4639660553285</v>
      </c>
      <c r="G45" s="46">
        <f t="shared" si="18"/>
        <v>278.08009681976768</v>
      </c>
      <c r="H45" s="46">
        <f t="shared" si="18"/>
        <v>327.14881291999995</v>
      </c>
      <c r="I45" s="46">
        <f t="shared" si="18"/>
        <v>77.644641529267659</v>
      </c>
      <c r="J45" s="46">
        <f t="shared" si="18"/>
        <v>49.379067550000002</v>
      </c>
      <c r="K45" s="46">
        <f t="shared" si="18"/>
        <v>95.504489677500004</v>
      </c>
      <c r="L45" s="46">
        <f t="shared" si="18"/>
        <v>46.521172120000003</v>
      </c>
      <c r="M45" s="46">
        <f t="shared" si="18"/>
        <v>59.452294477500011</v>
      </c>
      <c r="N45" s="46">
        <f t="shared" si="18"/>
        <v>132.9639913</v>
      </c>
      <c r="O45" s="46">
        <f t="shared" si="18"/>
        <v>45.478671135500008</v>
      </c>
      <c r="P45" s="46">
        <f t="shared" si="18"/>
        <v>98.284581950000003</v>
      </c>
      <c r="Q45" s="46">
        <f t="shared" si="18"/>
        <v>1485.9771727453283</v>
      </c>
      <c r="R45" s="46">
        <f t="shared" si="18"/>
        <v>16.406696490232338</v>
      </c>
      <c r="S45" s="47">
        <f t="shared" si="6"/>
        <v>5.8999894914687212E-2</v>
      </c>
      <c r="T45" s="48" t="s">
        <v>32</v>
      </c>
      <c r="W45" s="7"/>
      <c r="X45" s="7"/>
      <c r="AI45" s="4"/>
    </row>
    <row r="46" spans="1:35" ht="31.5" x14ac:dyDescent="0.25">
      <c r="A46" s="44" t="s">
        <v>86</v>
      </c>
      <c r="B46" s="57" t="s">
        <v>87</v>
      </c>
      <c r="C46" s="45" t="s">
        <v>31</v>
      </c>
      <c r="D46" s="46">
        <f>SUM(D47:D49)</f>
        <v>397.18555592800004</v>
      </c>
      <c r="E46" s="46">
        <f t="shared" ref="E46:Q46" si="19">SUM(E47:E49)</f>
        <v>247.66939503000006</v>
      </c>
      <c r="F46" s="46">
        <f t="shared" si="19"/>
        <v>149.51616089799998</v>
      </c>
      <c r="G46" s="46">
        <f t="shared" si="19"/>
        <v>105.03477136406772</v>
      </c>
      <c r="H46" s="46">
        <f t="shared" si="19"/>
        <v>79.847749589999992</v>
      </c>
      <c r="I46" s="46">
        <f t="shared" si="19"/>
        <v>27.332033364067726</v>
      </c>
      <c r="J46" s="46">
        <f t="shared" si="19"/>
        <v>10.873453139999999</v>
      </c>
      <c r="K46" s="46">
        <f t="shared" si="19"/>
        <v>25.196200000000001</v>
      </c>
      <c r="L46" s="46">
        <f t="shared" si="19"/>
        <v>9.5556557399999988</v>
      </c>
      <c r="M46" s="46">
        <f t="shared" si="19"/>
        <v>29.013000000000002</v>
      </c>
      <c r="N46" s="46">
        <f t="shared" si="19"/>
        <v>25.273998989999999</v>
      </c>
      <c r="O46" s="46">
        <f t="shared" si="19"/>
        <v>23.493537999999994</v>
      </c>
      <c r="P46" s="46">
        <f t="shared" si="19"/>
        <v>34.144641720000003</v>
      </c>
      <c r="Q46" s="46">
        <f t="shared" si="19"/>
        <v>69.668411307999989</v>
      </c>
      <c r="R46" s="46">
        <f>SUM(R47:R49)</f>
        <v>-25.18702177406773</v>
      </c>
      <c r="S46" s="47">
        <f t="shared" si="6"/>
        <v>-0.23979698767339996</v>
      </c>
      <c r="T46" s="48" t="s">
        <v>32</v>
      </c>
      <c r="W46" s="7"/>
      <c r="X46" s="7"/>
      <c r="AI46" s="4"/>
    </row>
    <row r="47" spans="1:35" x14ac:dyDescent="0.25">
      <c r="A47" s="70" t="s">
        <v>86</v>
      </c>
      <c r="B47" s="71" t="s">
        <v>88</v>
      </c>
      <c r="C47" s="72" t="s">
        <v>89</v>
      </c>
      <c r="D47" s="68">
        <v>59.300832020000001</v>
      </c>
      <c r="E47" s="68">
        <v>0</v>
      </c>
      <c r="F47" s="67">
        <f t="shared" ref="F47:F49" si="20">D47-E47</f>
        <v>59.300832020000001</v>
      </c>
      <c r="G47" s="67">
        <f t="shared" ref="G47:H49" si="21">I47+K47+M47+O47</f>
        <v>5.2371999999999996</v>
      </c>
      <c r="H47" s="67">
        <f t="shared" si="21"/>
        <v>1.3679999999999999</v>
      </c>
      <c r="I47" s="68">
        <v>0</v>
      </c>
      <c r="J47" s="68">
        <v>0</v>
      </c>
      <c r="K47" s="68">
        <v>3.4922</v>
      </c>
      <c r="L47" s="68">
        <v>0.13620360000000001</v>
      </c>
      <c r="M47" s="68">
        <v>1.7450000000000001</v>
      </c>
      <c r="N47" s="68">
        <v>0</v>
      </c>
      <c r="O47" s="68">
        <v>0</v>
      </c>
      <c r="P47" s="68">
        <v>1.2317963999999999</v>
      </c>
      <c r="Q47" s="68">
        <f>F47-H47</f>
        <v>57.932832019999999</v>
      </c>
      <c r="R47" s="68">
        <f>H47-(I47+K47+M47+O47)</f>
        <v>-3.8691999999999998</v>
      </c>
      <c r="S47" s="69">
        <f>R47/(I47+K47+M47+O47)</f>
        <v>-0.73879172076682198</v>
      </c>
      <c r="T47" s="54" t="s">
        <v>90</v>
      </c>
      <c r="W47" s="7"/>
    </row>
    <row r="48" spans="1:35" ht="31.5" x14ac:dyDescent="0.25">
      <c r="A48" s="70" t="s">
        <v>86</v>
      </c>
      <c r="B48" s="71" t="s">
        <v>91</v>
      </c>
      <c r="C48" s="54" t="s">
        <v>92</v>
      </c>
      <c r="D48" s="73">
        <v>254.36292960800003</v>
      </c>
      <c r="E48" s="73">
        <v>243.55113873000005</v>
      </c>
      <c r="F48" s="67">
        <f t="shared" si="20"/>
        <v>10.811790877999982</v>
      </c>
      <c r="G48" s="67">
        <f t="shared" si="21"/>
        <v>20.394033364067727</v>
      </c>
      <c r="H48" s="67">
        <f t="shared" si="21"/>
        <v>10.833796119999999</v>
      </c>
      <c r="I48" s="68">
        <v>20.394033364067727</v>
      </c>
      <c r="J48" s="68">
        <v>10.833796119999999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f>F48-H48</f>
        <v>-2.2005242000016523E-2</v>
      </c>
      <c r="R48" s="68">
        <f>H48-(I48+K48+M48+O48)</f>
        <v>-9.5602372440677286</v>
      </c>
      <c r="S48" s="69">
        <f t="shared" si="6"/>
        <v>-0.46877618926091991</v>
      </c>
      <c r="T48" s="54" t="s">
        <v>93</v>
      </c>
      <c r="W48" s="7"/>
    </row>
    <row r="49" spans="1:35" ht="67.5" customHeight="1" x14ac:dyDescent="0.25">
      <c r="A49" s="64" t="s">
        <v>86</v>
      </c>
      <c r="B49" s="74" t="s">
        <v>94</v>
      </c>
      <c r="C49" s="75" t="s">
        <v>95</v>
      </c>
      <c r="D49" s="66">
        <v>83.521794299999996</v>
      </c>
      <c r="E49" s="66">
        <v>4.1182562999999996</v>
      </c>
      <c r="F49" s="67">
        <f t="shared" si="20"/>
        <v>79.403537999999998</v>
      </c>
      <c r="G49" s="67">
        <f t="shared" si="21"/>
        <v>79.403537999999998</v>
      </c>
      <c r="H49" s="67">
        <f t="shared" si="21"/>
        <v>67.645953469999995</v>
      </c>
      <c r="I49" s="67">
        <v>6.9379999999999997</v>
      </c>
      <c r="J49" s="67">
        <v>3.9657020000000556E-2</v>
      </c>
      <c r="K49" s="67">
        <v>21.704000000000001</v>
      </c>
      <c r="L49" s="67">
        <v>9.4194521399999989</v>
      </c>
      <c r="M49" s="67">
        <v>27.268000000000001</v>
      </c>
      <c r="N49" s="67">
        <v>25.273998989999999</v>
      </c>
      <c r="O49" s="67">
        <v>23.493537999999994</v>
      </c>
      <c r="P49" s="67">
        <v>32.912845320000002</v>
      </c>
      <c r="Q49" s="68">
        <f>F49-H49</f>
        <v>11.757584530000003</v>
      </c>
      <c r="R49" s="68">
        <f>H49-(I49+K49+M49+O49)</f>
        <v>-11.757584530000003</v>
      </c>
      <c r="S49" s="69">
        <f t="shared" si="6"/>
        <v>-0.1480738116480402</v>
      </c>
      <c r="T49" s="54" t="s">
        <v>96</v>
      </c>
      <c r="W49" s="7"/>
    </row>
    <row r="50" spans="1:35" x14ac:dyDescent="0.25">
      <c r="A50" s="44" t="s">
        <v>97</v>
      </c>
      <c r="B50" s="57" t="s">
        <v>98</v>
      </c>
      <c r="C50" s="45" t="s">
        <v>31</v>
      </c>
      <c r="D50" s="46">
        <f>SUM(D51:D54)</f>
        <v>203.93631833200004</v>
      </c>
      <c r="E50" s="46">
        <f t="shared" ref="E50:R50" si="22">SUM(E51:E54)</f>
        <v>60.822474459999995</v>
      </c>
      <c r="F50" s="46">
        <f t="shared" si="22"/>
        <v>143.11384387200002</v>
      </c>
      <c r="G50" s="46">
        <f t="shared" si="22"/>
        <v>135.23091066000001</v>
      </c>
      <c r="H50" s="46">
        <f t="shared" si="22"/>
        <v>213.36596585000001</v>
      </c>
      <c r="I50" s="46">
        <f t="shared" si="22"/>
        <v>17.830749999999998</v>
      </c>
      <c r="J50" s="46">
        <f t="shared" si="22"/>
        <v>32.464288580000002</v>
      </c>
      <c r="K50" s="46">
        <f t="shared" si="22"/>
        <v>70.119749999999996</v>
      </c>
      <c r="L50" s="46">
        <f t="shared" si="22"/>
        <v>10.97791552</v>
      </c>
      <c r="M50" s="46">
        <f t="shared" si="22"/>
        <v>29.746754800000005</v>
      </c>
      <c r="N50" s="46">
        <f>SUM(N51:N54)</f>
        <v>107.32325969000001</v>
      </c>
      <c r="O50" s="46">
        <f t="shared" si="22"/>
        <v>17.533655860000021</v>
      </c>
      <c r="P50" s="46">
        <f t="shared" si="22"/>
        <v>62.600502060000011</v>
      </c>
      <c r="Q50" s="46">
        <f t="shared" si="22"/>
        <v>-36.470943857999991</v>
      </c>
      <c r="R50" s="46">
        <f t="shared" si="22"/>
        <v>44.353877069999996</v>
      </c>
      <c r="S50" s="47">
        <f t="shared" si="6"/>
        <v>0.32798623372074537</v>
      </c>
      <c r="T50" s="48" t="s">
        <v>32</v>
      </c>
      <c r="W50" s="7"/>
      <c r="X50" s="7"/>
      <c r="AI50" s="4"/>
    </row>
    <row r="51" spans="1:35" ht="31.5" x14ac:dyDescent="0.25">
      <c r="A51" s="64" t="s">
        <v>97</v>
      </c>
      <c r="B51" s="76" t="s">
        <v>99</v>
      </c>
      <c r="C51" s="77" t="s">
        <v>100</v>
      </c>
      <c r="D51" s="67" t="s">
        <v>32</v>
      </c>
      <c r="E51" s="67" t="s">
        <v>32</v>
      </c>
      <c r="F51" s="67" t="s">
        <v>32</v>
      </c>
      <c r="G51" s="67" t="s">
        <v>32</v>
      </c>
      <c r="H51" s="67">
        <f t="shared" ref="H51:H54" si="23">J51+L51+N51+P51</f>
        <v>1.2</v>
      </c>
      <c r="I51" s="67" t="s">
        <v>32</v>
      </c>
      <c r="J51" s="67">
        <v>0</v>
      </c>
      <c r="K51" s="67" t="s">
        <v>32</v>
      </c>
      <c r="L51" s="67">
        <v>0</v>
      </c>
      <c r="M51" s="67" t="s">
        <v>32</v>
      </c>
      <c r="N51" s="67">
        <v>1.2</v>
      </c>
      <c r="O51" s="67" t="s">
        <v>32</v>
      </c>
      <c r="P51" s="67">
        <v>0</v>
      </c>
      <c r="Q51" s="68" t="s">
        <v>32</v>
      </c>
      <c r="R51" s="68" t="s">
        <v>32</v>
      </c>
      <c r="S51" s="69" t="s">
        <v>32</v>
      </c>
      <c r="T51" s="54" t="s">
        <v>101</v>
      </c>
      <c r="W51" s="7"/>
      <c r="X51" s="7"/>
    </row>
    <row r="52" spans="1:35" ht="117" customHeight="1" x14ac:dyDescent="0.25">
      <c r="A52" s="64" t="s">
        <v>97</v>
      </c>
      <c r="B52" s="52" t="s">
        <v>102</v>
      </c>
      <c r="C52" s="53" t="s">
        <v>103</v>
      </c>
      <c r="D52" s="78">
        <v>135.83443573000002</v>
      </c>
      <c r="E52" s="66">
        <v>2.9799999899999996</v>
      </c>
      <c r="F52" s="67">
        <f t="shared" ref="F52:F54" si="24">D52-E52</f>
        <v>132.85443574000001</v>
      </c>
      <c r="G52" s="67">
        <f t="shared" ref="G52:G54" si="25">I52+K52+M52+O52</f>
        <v>128.35443574000001</v>
      </c>
      <c r="H52" s="67">
        <f t="shared" si="23"/>
        <v>174.33358269000001</v>
      </c>
      <c r="I52" s="67">
        <v>17.830749999999998</v>
      </c>
      <c r="J52" s="67">
        <v>27.600312830000004</v>
      </c>
      <c r="K52" s="67">
        <v>70.119749999999996</v>
      </c>
      <c r="L52" s="67">
        <v>1.0381077399999998</v>
      </c>
      <c r="M52" s="67">
        <v>26.018754800000004</v>
      </c>
      <c r="N52" s="67">
        <v>96.089740880000008</v>
      </c>
      <c r="O52" s="67">
        <v>14.385180940000019</v>
      </c>
      <c r="P52" s="67">
        <v>49.605421240000005</v>
      </c>
      <c r="Q52" s="68">
        <f>F52-H52</f>
        <v>-41.479146950000001</v>
      </c>
      <c r="R52" s="68">
        <f>H52-(I52+K52+M52+O52)</f>
        <v>45.979146950000001</v>
      </c>
      <c r="S52" s="69">
        <f>R52/(I52+K52+M52+O52)</f>
        <v>0.35822016344754332</v>
      </c>
      <c r="T52" s="54" t="s">
        <v>104</v>
      </c>
      <c r="W52" s="7"/>
    </row>
    <row r="53" spans="1:35" ht="47.25" x14ac:dyDescent="0.25">
      <c r="A53" s="64" t="s">
        <v>97</v>
      </c>
      <c r="B53" s="52" t="s">
        <v>105</v>
      </c>
      <c r="C53" s="53" t="s">
        <v>106</v>
      </c>
      <c r="D53" s="78" t="s">
        <v>32</v>
      </c>
      <c r="E53" s="78" t="s">
        <v>32</v>
      </c>
      <c r="F53" s="78" t="s">
        <v>32</v>
      </c>
      <c r="G53" s="78" t="s">
        <v>32</v>
      </c>
      <c r="H53" s="67">
        <f t="shared" si="23"/>
        <v>32.581178120000004</v>
      </c>
      <c r="I53" s="67" t="s">
        <v>32</v>
      </c>
      <c r="J53" s="67">
        <v>1.3805688300000001</v>
      </c>
      <c r="K53" s="67" t="s">
        <v>32</v>
      </c>
      <c r="L53" s="67">
        <v>8.2167987399999998</v>
      </c>
      <c r="M53" s="67" t="s">
        <v>32</v>
      </c>
      <c r="N53" s="67">
        <v>9.9887297299999993</v>
      </c>
      <c r="O53" s="67" t="s">
        <v>32</v>
      </c>
      <c r="P53" s="67">
        <v>12.995080820000002</v>
      </c>
      <c r="Q53" s="68" t="s">
        <v>32</v>
      </c>
      <c r="R53" s="68" t="s">
        <v>32</v>
      </c>
      <c r="S53" s="69" t="s">
        <v>32</v>
      </c>
      <c r="T53" s="54" t="s">
        <v>107</v>
      </c>
      <c r="W53" s="7"/>
    </row>
    <row r="54" spans="1:35" ht="69" customHeight="1" x14ac:dyDescent="0.25">
      <c r="A54" s="79" t="s">
        <v>97</v>
      </c>
      <c r="B54" s="80" t="s">
        <v>108</v>
      </c>
      <c r="C54" s="81" t="s">
        <v>109</v>
      </c>
      <c r="D54" s="78">
        <v>68.101882602000003</v>
      </c>
      <c r="E54" s="78">
        <v>57.842474469999992</v>
      </c>
      <c r="F54" s="67">
        <f t="shared" si="24"/>
        <v>10.259408132000011</v>
      </c>
      <c r="G54" s="67">
        <f t="shared" si="25"/>
        <v>6.8764749200000015</v>
      </c>
      <c r="H54" s="67">
        <f t="shared" si="23"/>
        <v>5.2512050400000003</v>
      </c>
      <c r="I54" s="67">
        <v>0</v>
      </c>
      <c r="J54" s="67">
        <v>3.4834069200000002</v>
      </c>
      <c r="K54" s="67">
        <v>0</v>
      </c>
      <c r="L54" s="67">
        <v>1.7230090400000002</v>
      </c>
      <c r="M54" s="67">
        <v>3.7280000000000002</v>
      </c>
      <c r="N54" s="67">
        <v>4.4789079999999898E-2</v>
      </c>
      <c r="O54" s="67">
        <v>3.1484749200000013</v>
      </c>
      <c r="P54" s="67">
        <v>0</v>
      </c>
      <c r="Q54" s="68">
        <f>F54-H54</f>
        <v>5.0082030920000111</v>
      </c>
      <c r="R54" s="68">
        <f>H54-(I54+K54+M54+O54)</f>
        <v>-1.6252698800000012</v>
      </c>
      <c r="S54" s="69">
        <f t="shared" si="6"/>
        <v>-0.23635218609944422</v>
      </c>
      <c r="T54" s="54" t="s">
        <v>110</v>
      </c>
      <c r="W54" s="7"/>
    </row>
    <row r="55" spans="1:35" ht="31.5" x14ac:dyDescent="0.25">
      <c r="A55" s="44" t="s">
        <v>111</v>
      </c>
      <c r="B55" s="57" t="s">
        <v>112</v>
      </c>
      <c r="C55" s="45" t="s">
        <v>31</v>
      </c>
      <c r="D55" s="46">
        <f>SUM(D56)</f>
        <v>0</v>
      </c>
      <c r="E55" s="46">
        <f t="shared" ref="E55:R55" si="26">SUM(E56)</f>
        <v>0</v>
      </c>
      <c r="F55" s="46">
        <f t="shared" si="26"/>
        <v>0</v>
      </c>
      <c r="G55" s="46">
        <f t="shared" si="26"/>
        <v>0</v>
      </c>
      <c r="H55" s="46">
        <f t="shared" si="26"/>
        <v>-2.6526046099999996</v>
      </c>
      <c r="I55" s="46">
        <f t="shared" si="26"/>
        <v>0</v>
      </c>
      <c r="J55" s="46">
        <f t="shared" si="26"/>
        <v>-1.3250529999999998</v>
      </c>
      <c r="K55" s="46">
        <f t="shared" si="26"/>
        <v>0</v>
      </c>
      <c r="L55" s="46">
        <f t="shared" si="26"/>
        <v>-0.97040357999999993</v>
      </c>
      <c r="M55" s="46">
        <f t="shared" si="26"/>
        <v>0</v>
      </c>
      <c r="N55" s="46">
        <f t="shared" si="26"/>
        <v>-0.33561006999999998</v>
      </c>
      <c r="O55" s="46">
        <f t="shared" si="26"/>
        <v>0</v>
      </c>
      <c r="P55" s="46">
        <f t="shared" si="26"/>
        <v>-2.1537959999999998E-2</v>
      </c>
      <c r="Q55" s="46">
        <f t="shared" si="26"/>
        <v>0</v>
      </c>
      <c r="R55" s="46">
        <f t="shared" si="26"/>
        <v>0</v>
      </c>
      <c r="S55" s="47">
        <v>-1</v>
      </c>
      <c r="T55" s="48" t="s">
        <v>32</v>
      </c>
      <c r="W55" s="7"/>
      <c r="X55" s="7"/>
      <c r="AI55" s="4"/>
    </row>
    <row r="56" spans="1:35" ht="47.25" x14ac:dyDescent="0.25">
      <c r="A56" s="70" t="s">
        <v>111</v>
      </c>
      <c r="B56" s="82" t="s">
        <v>113</v>
      </c>
      <c r="C56" s="72" t="s">
        <v>114</v>
      </c>
      <c r="D56" s="68" t="s">
        <v>32</v>
      </c>
      <c r="E56" s="68" t="s">
        <v>32</v>
      </c>
      <c r="F56" s="68" t="s">
        <v>32</v>
      </c>
      <c r="G56" s="68" t="s">
        <v>32</v>
      </c>
      <c r="H56" s="68">
        <f t="shared" ref="H56:H63" si="27">J56+L56+N56+P56</f>
        <v>-2.6526046099999996</v>
      </c>
      <c r="I56" s="68" t="s">
        <v>32</v>
      </c>
      <c r="J56" s="68">
        <v>-1.3250529999999998</v>
      </c>
      <c r="K56" s="68" t="s">
        <v>32</v>
      </c>
      <c r="L56" s="68">
        <v>-0.97040357999999993</v>
      </c>
      <c r="M56" s="68" t="s">
        <v>32</v>
      </c>
      <c r="N56" s="68">
        <v>-0.33561006999999998</v>
      </c>
      <c r="O56" s="68" t="s">
        <v>32</v>
      </c>
      <c r="P56" s="68">
        <v>-2.1537959999999998E-2</v>
      </c>
      <c r="Q56" s="68" t="s">
        <v>32</v>
      </c>
      <c r="R56" s="68" t="s">
        <v>32</v>
      </c>
      <c r="S56" s="69" t="s">
        <v>32</v>
      </c>
      <c r="T56" s="54" t="s">
        <v>115</v>
      </c>
      <c r="W56" s="7"/>
    </row>
    <row r="57" spans="1:35" ht="31.5" x14ac:dyDescent="0.25">
      <c r="A57" s="44" t="s">
        <v>116</v>
      </c>
      <c r="B57" s="57" t="s">
        <v>117</v>
      </c>
      <c r="C57" s="45" t="s">
        <v>31</v>
      </c>
      <c r="D57" s="46">
        <f>SUM(D58:D63)</f>
        <v>1956.1694632353281</v>
      </c>
      <c r="E57" s="46">
        <f t="shared" ref="E57:R57" si="28">SUM(E58:E63)</f>
        <v>468.33550195000004</v>
      </c>
      <c r="F57" s="46">
        <f t="shared" si="28"/>
        <v>1487.8339612853283</v>
      </c>
      <c r="G57" s="46">
        <f t="shared" si="28"/>
        <v>37.814414795699925</v>
      </c>
      <c r="H57" s="46">
        <f t="shared" si="28"/>
        <v>36.587702090000001</v>
      </c>
      <c r="I57" s="46">
        <f t="shared" si="28"/>
        <v>32.481858165199931</v>
      </c>
      <c r="J57" s="46">
        <f t="shared" si="28"/>
        <v>7.3663788299999995</v>
      </c>
      <c r="K57" s="46">
        <f t="shared" si="28"/>
        <v>0.1885396775</v>
      </c>
      <c r="L57" s="46">
        <f>SUM(L58:L63)</f>
        <v>26.958004440000003</v>
      </c>
      <c r="M57" s="46">
        <f t="shared" si="28"/>
        <v>0.69253967750000001</v>
      </c>
      <c r="N57" s="46">
        <f t="shared" si="28"/>
        <v>0.70234268999999994</v>
      </c>
      <c r="O57" s="46">
        <f t="shared" si="28"/>
        <v>4.4514772754999994</v>
      </c>
      <c r="P57" s="46">
        <f t="shared" si="28"/>
        <v>1.5609761299999998</v>
      </c>
      <c r="Q57" s="46">
        <f t="shared" si="28"/>
        <v>1452.7797052953283</v>
      </c>
      <c r="R57" s="46">
        <f t="shared" si="28"/>
        <v>-2.7601588056999264</v>
      </c>
      <c r="S57" s="47">
        <f t="shared" si="6"/>
        <v>-7.2992239086926133E-2</v>
      </c>
      <c r="T57" s="48" t="s">
        <v>32</v>
      </c>
      <c r="W57" s="7"/>
      <c r="X57" s="7"/>
      <c r="AI57" s="4"/>
    </row>
    <row r="58" spans="1:35" ht="94.5" customHeight="1" x14ac:dyDescent="0.25">
      <c r="A58" s="83" t="s">
        <v>116</v>
      </c>
      <c r="B58" s="84" t="s">
        <v>118</v>
      </c>
      <c r="C58" s="85" t="s">
        <v>119</v>
      </c>
      <c r="D58" s="68">
        <v>96.134381397999988</v>
      </c>
      <c r="E58" s="68">
        <v>10.586951019999999</v>
      </c>
      <c r="F58" s="67">
        <f t="shared" ref="F58:F62" si="29">D58-E58</f>
        <v>85.547430377999987</v>
      </c>
      <c r="G58" s="67">
        <f t="shared" ref="G58:G62" si="30">I58+K58+M58+O58</f>
        <v>0.90499046399999994</v>
      </c>
      <c r="H58" s="67">
        <f t="shared" si="27"/>
        <v>0.34310636999999999</v>
      </c>
      <c r="I58" s="68">
        <v>0.1885396775</v>
      </c>
      <c r="J58" s="68">
        <v>5.8068299999999998E-3</v>
      </c>
      <c r="K58" s="68">
        <v>0.1885396775</v>
      </c>
      <c r="L58" s="68">
        <v>5.8068299999999998E-3</v>
      </c>
      <c r="M58" s="68">
        <v>0.1885396775</v>
      </c>
      <c r="N58" s="68">
        <v>5.8068300000000015E-3</v>
      </c>
      <c r="O58" s="68">
        <v>0.33937143149999993</v>
      </c>
      <c r="P58" s="68">
        <v>0.32568587999999998</v>
      </c>
      <c r="Q58" s="68">
        <f>F58-H58</f>
        <v>85.204324007999986</v>
      </c>
      <c r="R58" s="68">
        <f>H58-(I58+K58+M58+O58)</f>
        <v>-0.56188409399999995</v>
      </c>
      <c r="S58" s="69">
        <f t="shared" si="6"/>
        <v>-0.6208729443584502</v>
      </c>
      <c r="T58" s="54" t="s">
        <v>120</v>
      </c>
      <c r="W58" s="7"/>
    </row>
    <row r="59" spans="1:35" ht="31.5" x14ac:dyDescent="0.25">
      <c r="A59" s="70" t="s">
        <v>116</v>
      </c>
      <c r="B59" s="71" t="s">
        <v>121</v>
      </c>
      <c r="C59" s="54" t="s">
        <v>122</v>
      </c>
      <c r="D59" s="86">
        <v>458.06595800769992</v>
      </c>
      <c r="E59" s="73">
        <v>343.66076399000002</v>
      </c>
      <c r="F59" s="67">
        <f t="shared" si="29"/>
        <v>114.4051940176999</v>
      </c>
      <c r="G59" s="67">
        <f t="shared" si="30"/>
        <v>25.693425897699957</v>
      </c>
      <c r="H59" s="67">
        <f t="shared" si="27"/>
        <v>27.337546780000004</v>
      </c>
      <c r="I59" s="68">
        <v>25.693425897699957</v>
      </c>
      <c r="J59" s="68">
        <v>0.40496915999999999</v>
      </c>
      <c r="K59" s="68">
        <v>0</v>
      </c>
      <c r="L59" s="68">
        <v>26.409754410000001</v>
      </c>
      <c r="M59" s="68">
        <v>0</v>
      </c>
      <c r="N59" s="68">
        <v>0.27853585999999997</v>
      </c>
      <c r="O59" s="68">
        <v>0</v>
      </c>
      <c r="P59" s="68">
        <v>0.24428735000000001</v>
      </c>
      <c r="Q59" s="68">
        <f>F59-H59</f>
        <v>87.067647237699902</v>
      </c>
      <c r="R59" s="68">
        <f>H59-(I59+K59+M59+O59)</f>
        <v>1.6441208823000473</v>
      </c>
      <c r="S59" s="69">
        <f>R59/(I59+K59+M59+O59)</f>
        <v>6.3989943919749021E-2</v>
      </c>
      <c r="T59" s="54" t="s">
        <v>32</v>
      </c>
      <c r="W59" s="7"/>
    </row>
    <row r="60" spans="1:35" ht="31.5" x14ac:dyDescent="0.25">
      <c r="A60" s="64" t="s">
        <v>116</v>
      </c>
      <c r="B60" s="87" t="s">
        <v>123</v>
      </c>
      <c r="C60" s="53" t="s">
        <v>124</v>
      </c>
      <c r="D60" s="65">
        <v>1189.224696</v>
      </c>
      <c r="E60" s="66">
        <v>8.8949949299999993</v>
      </c>
      <c r="F60" s="67">
        <f t="shared" si="29"/>
        <v>1180.3297010700001</v>
      </c>
      <c r="G60" s="67">
        <f t="shared" si="30"/>
        <v>4.1121058439999993</v>
      </c>
      <c r="H60" s="67">
        <f t="shared" si="27"/>
        <v>0</v>
      </c>
      <c r="I60" s="67">
        <v>0</v>
      </c>
      <c r="J60" s="67">
        <v>0</v>
      </c>
      <c r="K60" s="67">
        <v>0</v>
      </c>
      <c r="L60" s="67">
        <v>0</v>
      </c>
      <c r="M60" s="67">
        <v>0</v>
      </c>
      <c r="N60" s="67">
        <v>0</v>
      </c>
      <c r="O60" s="67">
        <v>4.1121058439999993</v>
      </c>
      <c r="P60" s="67">
        <v>0</v>
      </c>
      <c r="Q60" s="68">
        <f>F60-H60</f>
        <v>1180.3297010700001</v>
      </c>
      <c r="R60" s="68">
        <f>H60-(I60+K60+M60+O60)</f>
        <v>-4.1121058439999993</v>
      </c>
      <c r="S60" s="69">
        <f t="shared" si="6"/>
        <v>-1</v>
      </c>
      <c r="T60" s="54" t="s">
        <v>125</v>
      </c>
      <c r="W60" s="7"/>
    </row>
    <row r="61" spans="1:35" ht="31.5" x14ac:dyDescent="0.25">
      <c r="A61" s="64" t="s">
        <v>116</v>
      </c>
      <c r="B61" s="87" t="s">
        <v>126</v>
      </c>
      <c r="C61" s="53" t="s">
        <v>127</v>
      </c>
      <c r="D61" s="66">
        <v>209.72670502359438</v>
      </c>
      <c r="E61" s="66">
        <v>105.19279201000001</v>
      </c>
      <c r="F61" s="67">
        <f t="shared" si="29"/>
        <v>104.53391301359437</v>
      </c>
      <c r="G61" s="67">
        <f t="shared" si="30"/>
        <v>6.5998925899999739</v>
      </c>
      <c r="H61" s="67">
        <f t="shared" si="27"/>
        <v>6.9556028399999992</v>
      </c>
      <c r="I61" s="67">
        <v>6.5998925899999739</v>
      </c>
      <c r="J61" s="67">
        <v>6.9556028399999992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0</v>
      </c>
      <c r="Q61" s="68">
        <f>F61-H61</f>
        <v>97.578310173594375</v>
      </c>
      <c r="R61" s="68">
        <f>H61-(I61+K61+M61+O61)</f>
        <v>0.35571025000002532</v>
      </c>
      <c r="S61" s="69">
        <f t="shared" si="6"/>
        <v>5.3896369546830268E-2</v>
      </c>
      <c r="T61" s="54" t="s">
        <v>32</v>
      </c>
      <c r="W61" s="7"/>
    </row>
    <row r="62" spans="1:35" ht="47.25" x14ac:dyDescent="0.25">
      <c r="A62" s="64" t="s">
        <v>116</v>
      </c>
      <c r="B62" s="87" t="s">
        <v>128</v>
      </c>
      <c r="C62" s="53" t="s">
        <v>129</v>
      </c>
      <c r="D62" s="66">
        <v>3.0177228060339041</v>
      </c>
      <c r="E62" s="66">
        <v>0</v>
      </c>
      <c r="F62" s="67">
        <f t="shared" si="29"/>
        <v>3.0177228060339041</v>
      </c>
      <c r="G62" s="67">
        <f t="shared" si="30"/>
        <v>0.504</v>
      </c>
      <c r="H62" s="67">
        <f t="shared" si="27"/>
        <v>0.41799999999999998</v>
      </c>
      <c r="I62" s="67">
        <v>0</v>
      </c>
      <c r="J62" s="67">
        <v>0</v>
      </c>
      <c r="K62" s="67">
        <v>0</v>
      </c>
      <c r="L62" s="67">
        <v>0</v>
      </c>
      <c r="M62" s="67">
        <v>0.504</v>
      </c>
      <c r="N62" s="67">
        <v>0.41799999999999998</v>
      </c>
      <c r="O62" s="67">
        <v>0</v>
      </c>
      <c r="P62" s="67">
        <v>0</v>
      </c>
      <c r="Q62" s="68">
        <f>F62-H62</f>
        <v>2.5997228060339039</v>
      </c>
      <c r="R62" s="68">
        <f>H62-(I62+K62+M62+O62)</f>
        <v>-8.6000000000000021E-2</v>
      </c>
      <c r="S62" s="69">
        <f t="shared" si="6"/>
        <v>-0.17063492063492067</v>
      </c>
      <c r="T62" s="54" t="s">
        <v>130</v>
      </c>
      <c r="W62" s="7"/>
    </row>
    <row r="63" spans="1:35" ht="31.5" x14ac:dyDescent="0.25">
      <c r="A63" s="64" t="s">
        <v>116</v>
      </c>
      <c r="B63" s="87" t="s">
        <v>131</v>
      </c>
      <c r="C63" s="53" t="s">
        <v>132</v>
      </c>
      <c r="D63" s="66" t="s">
        <v>32</v>
      </c>
      <c r="E63" s="66" t="s">
        <v>32</v>
      </c>
      <c r="F63" s="67" t="s">
        <v>32</v>
      </c>
      <c r="G63" s="67" t="s">
        <v>32</v>
      </c>
      <c r="H63" s="67">
        <f t="shared" si="27"/>
        <v>1.5334460999999999</v>
      </c>
      <c r="I63" s="67" t="s">
        <v>32</v>
      </c>
      <c r="J63" s="67">
        <v>0</v>
      </c>
      <c r="K63" s="67" t="s">
        <v>32</v>
      </c>
      <c r="L63" s="67">
        <v>0.54244320000000001</v>
      </c>
      <c r="M63" s="67" t="s">
        <v>32</v>
      </c>
      <c r="N63" s="67">
        <v>0</v>
      </c>
      <c r="O63" s="67" t="s">
        <v>32</v>
      </c>
      <c r="P63" s="67">
        <v>0.99100289999999991</v>
      </c>
      <c r="Q63" s="68" t="s">
        <v>32</v>
      </c>
      <c r="R63" s="68" t="s">
        <v>32</v>
      </c>
      <c r="S63" s="69" t="s">
        <v>32</v>
      </c>
      <c r="T63" s="54" t="s">
        <v>133</v>
      </c>
      <c r="W63" s="7"/>
    </row>
    <row r="64" spans="1:35" ht="31.5" x14ac:dyDescent="0.25">
      <c r="A64" s="44" t="s">
        <v>134</v>
      </c>
      <c r="B64" s="57" t="s">
        <v>135</v>
      </c>
      <c r="C64" s="45" t="s">
        <v>31</v>
      </c>
      <c r="D64" s="46">
        <f t="shared" ref="D64:R64" si="31">D65+D79+D80+D95</f>
        <v>7559.4921236301125</v>
      </c>
      <c r="E64" s="46">
        <f t="shared" si="31"/>
        <v>2396.5067131000001</v>
      </c>
      <c r="F64" s="46">
        <f t="shared" si="31"/>
        <v>5162.9854105301119</v>
      </c>
      <c r="G64" s="46">
        <f t="shared" si="31"/>
        <v>1667.0042190274048</v>
      </c>
      <c r="H64" s="46">
        <f t="shared" si="31"/>
        <v>1365.3046428499999</v>
      </c>
      <c r="I64" s="46">
        <f t="shared" si="31"/>
        <v>160.36513219332997</v>
      </c>
      <c r="J64" s="46">
        <f t="shared" si="31"/>
        <v>267.47857147999997</v>
      </c>
      <c r="K64" s="46">
        <f t="shared" si="31"/>
        <v>455.39191783599995</v>
      </c>
      <c r="L64" s="46">
        <f t="shared" si="31"/>
        <v>347.59322880000002</v>
      </c>
      <c r="M64" s="46">
        <f t="shared" si="31"/>
        <v>519.0206873195998</v>
      </c>
      <c r="N64" s="46">
        <f t="shared" si="31"/>
        <v>379.42649238000001</v>
      </c>
      <c r="O64" s="46">
        <f t="shared" si="31"/>
        <v>532.22648167847512</v>
      </c>
      <c r="P64" s="46">
        <f t="shared" si="31"/>
        <v>370.80635018999993</v>
      </c>
      <c r="Q64" s="46">
        <f t="shared" si="31"/>
        <v>3815.7767376801112</v>
      </c>
      <c r="R64" s="46">
        <f t="shared" si="31"/>
        <v>-319.79554617740501</v>
      </c>
      <c r="S64" s="47">
        <f t="shared" si="6"/>
        <v>-0.19183847438849685</v>
      </c>
      <c r="T64" s="48" t="s">
        <v>32</v>
      </c>
      <c r="W64" s="7"/>
      <c r="X64" s="7"/>
      <c r="AI64" s="4"/>
    </row>
    <row r="65" spans="1:35" ht="47.25" x14ac:dyDescent="0.25">
      <c r="A65" s="44" t="s">
        <v>136</v>
      </c>
      <c r="B65" s="57" t="s">
        <v>137</v>
      </c>
      <c r="C65" s="45" t="s">
        <v>31</v>
      </c>
      <c r="D65" s="46">
        <f t="shared" ref="D65:R65" si="32">SUM(D66:D78)</f>
        <v>1377.2507980319999</v>
      </c>
      <c r="E65" s="46">
        <f t="shared" si="32"/>
        <v>318.35131660000002</v>
      </c>
      <c r="F65" s="46">
        <f t="shared" si="32"/>
        <v>1058.8994814319999</v>
      </c>
      <c r="G65" s="46">
        <f>SUM(G66:G78)</f>
        <v>471.8027554093299</v>
      </c>
      <c r="H65" s="46">
        <f t="shared" si="32"/>
        <v>500.24975954000001</v>
      </c>
      <c r="I65" s="46">
        <f t="shared" si="32"/>
        <v>59.204087013329989</v>
      </c>
      <c r="J65" s="46">
        <f t="shared" si="32"/>
        <v>179.13103382999998</v>
      </c>
      <c r="K65" s="46">
        <f t="shared" si="32"/>
        <v>143.31799999999998</v>
      </c>
      <c r="L65" s="46">
        <f t="shared" si="32"/>
        <v>50.359698740000006</v>
      </c>
      <c r="M65" s="46">
        <f t="shared" si="32"/>
        <v>182.01715798399994</v>
      </c>
      <c r="N65" s="46">
        <f t="shared" si="32"/>
        <v>116.84726130000001</v>
      </c>
      <c r="O65" s="46">
        <f t="shared" si="32"/>
        <v>87.263510412000002</v>
      </c>
      <c r="P65" s="46">
        <f t="shared" si="32"/>
        <v>153.91176566999999</v>
      </c>
      <c r="Q65" s="46">
        <f t="shared" si="32"/>
        <v>558.64972189199989</v>
      </c>
      <c r="R65" s="46">
        <f t="shared" si="32"/>
        <v>28.447004130670084</v>
      </c>
      <c r="S65" s="47">
        <f t="shared" si="6"/>
        <v>6.0294272987002448E-2</v>
      </c>
      <c r="T65" s="48" t="s">
        <v>32</v>
      </c>
      <c r="W65" s="7"/>
      <c r="X65" s="7"/>
      <c r="AI65" s="4"/>
    </row>
    <row r="66" spans="1:35" ht="31.5" x14ac:dyDescent="0.25">
      <c r="A66" s="70" t="s">
        <v>136</v>
      </c>
      <c r="B66" s="88" t="s">
        <v>138</v>
      </c>
      <c r="C66" s="54" t="s">
        <v>139</v>
      </c>
      <c r="D66" s="68">
        <v>35.323654957999992</v>
      </c>
      <c r="E66" s="73">
        <v>33.503317440000004</v>
      </c>
      <c r="F66" s="67">
        <f t="shared" ref="F66:F78" si="33">D66-E66</f>
        <v>1.8203375179999881</v>
      </c>
      <c r="G66" s="67">
        <f t="shared" ref="G66:H78" si="34">I66+K66+M66+O66</f>
        <v>0.64420109999999109</v>
      </c>
      <c r="H66" s="67">
        <f t="shared" si="34"/>
        <v>0</v>
      </c>
      <c r="I66" s="68">
        <v>0.64420109999999109</v>
      </c>
      <c r="J66" s="68">
        <v>0</v>
      </c>
      <c r="K66" s="68">
        <v>0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f t="shared" ref="Q66:Q78" si="35">F66-H66</f>
        <v>1.8203375179999881</v>
      </c>
      <c r="R66" s="68">
        <f t="shared" ref="R66:R78" si="36">H66-(I66+K66+M66+O66)</f>
        <v>-0.64420109999999109</v>
      </c>
      <c r="S66" s="69">
        <f t="shared" si="6"/>
        <v>-1</v>
      </c>
      <c r="T66" s="54" t="s">
        <v>140</v>
      </c>
      <c r="W66" s="7"/>
    </row>
    <row r="67" spans="1:35" ht="47.25" x14ac:dyDescent="0.25">
      <c r="A67" s="70" t="s">
        <v>136</v>
      </c>
      <c r="B67" s="82" t="s">
        <v>141</v>
      </c>
      <c r="C67" s="89" t="s">
        <v>142</v>
      </c>
      <c r="D67" s="68">
        <v>48</v>
      </c>
      <c r="E67" s="73">
        <v>0</v>
      </c>
      <c r="F67" s="67">
        <f t="shared" si="33"/>
        <v>48</v>
      </c>
      <c r="G67" s="67">
        <f t="shared" si="34"/>
        <v>48</v>
      </c>
      <c r="H67" s="67">
        <f t="shared" si="34"/>
        <v>17.778034439999999</v>
      </c>
      <c r="I67" s="68">
        <v>0</v>
      </c>
      <c r="J67" s="68">
        <v>0</v>
      </c>
      <c r="K67" s="68">
        <v>0</v>
      </c>
      <c r="L67" s="68">
        <v>0</v>
      </c>
      <c r="M67" s="68">
        <v>48</v>
      </c>
      <c r="N67" s="68">
        <v>17.778034439999999</v>
      </c>
      <c r="O67" s="68">
        <v>0</v>
      </c>
      <c r="P67" s="68">
        <v>0</v>
      </c>
      <c r="Q67" s="68">
        <f t="shared" si="35"/>
        <v>30.221965560000001</v>
      </c>
      <c r="R67" s="68">
        <f t="shared" si="36"/>
        <v>-30.221965560000001</v>
      </c>
      <c r="S67" s="69">
        <f t="shared" si="6"/>
        <v>-0.62962428250000002</v>
      </c>
      <c r="T67" s="54" t="s">
        <v>143</v>
      </c>
      <c r="W67" s="7"/>
    </row>
    <row r="68" spans="1:35" ht="52.5" customHeight="1" x14ac:dyDescent="0.25">
      <c r="A68" s="83" t="s">
        <v>136</v>
      </c>
      <c r="B68" s="90" t="s">
        <v>144</v>
      </c>
      <c r="C68" s="85" t="s">
        <v>145</v>
      </c>
      <c r="D68" s="68">
        <v>236.20262399999999</v>
      </c>
      <c r="E68" s="68">
        <v>0</v>
      </c>
      <c r="F68" s="67">
        <f t="shared" si="33"/>
        <v>236.20262399999999</v>
      </c>
      <c r="G68" s="67">
        <f t="shared" si="34"/>
        <v>3.5999999999999996</v>
      </c>
      <c r="H68" s="67">
        <f t="shared" si="34"/>
        <v>24.743617540000002</v>
      </c>
      <c r="I68" s="68">
        <v>0</v>
      </c>
      <c r="J68" s="68">
        <v>4.7673360300000001</v>
      </c>
      <c r="K68" s="68">
        <v>2.4</v>
      </c>
      <c r="L68" s="68">
        <v>0</v>
      </c>
      <c r="M68" s="68">
        <v>1.2</v>
      </c>
      <c r="N68" s="68">
        <v>13.84428151</v>
      </c>
      <c r="O68" s="68">
        <v>0</v>
      </c>
      <c r="P68" s="68">
        <v>6.1319999999999997</v>
      </c>
      <c r="Q68" s="68">
        <f t="shared" si="35"/>
        <v>211.45900645999998</v>
      </c>
      <c r="R68" s="68">
        <f t="shared" si="36"/>
        <v>21.143617540000001</v>
      </c>
      <c r="S68" s="69">
        <f t="shared" si="6"/>
        <v>5.8732270944444451</v>
      </c>
      <c r="T68" s="54" t="s">
        <v>146</v>
      </c>
      <c r="W68" s="7"/>
    </row>
    <row r="69" spans="1:35" ht="31.5" x14ac:dyDescent="0.25">
      <c r="A69" s="70" t="s">
        <v>136</v>
      </c>
      <c r="B69" s="88" t="s">
        <v>147</v>
      </c>
      <c r="C69" s="54" t="s">
        <v>148</v>
      </c>
      <c r="D69" s="68">
        <v>281.16206807199995</v>
      </c>
      <c r="E69" s="73">
        <v>0.35883055999999997</v>
      </c>
      <c r="F69" s="67">
        <f t="shared" si="33"/>
        <v>280.80323751199995</v>
      </c>
      <c r="G69" s="67">
        <f t="shared" si="34"/>
        <v>267.50592479599999</v>
      </c>
      <c r="H69" s="67">
        <f t="shared" si="34"/>
        <v>279.52656499</v>
      </c>
      <c r="I69" s="68">
        <v>49.866999999999997</v>
      </c>
      <c r="J69" s="68">
        <v>138.63750682</v>
      </c>
      <c r="K69" s="68">
        <v>84.855000000000004</v>
      </c>
      <c r="L69" s="68">
        <v>38.535257610000002</v>
      </c>
      <c r="M69" s="68">
        <v>91.867037983999936</v>
      </c>
      <c r="N69" s="68">
        <v>46.630304029999998</v>
      </c>
      <c r="O69" s="68">
        <v>40.916886812000016</v>
      </c>
      <c r="P69" s="68">
        <v>55.723496530000006</v>
      </c>
      <c r="Q69" s="68">
        <f t="shared" si="35"/>
        <v>1.2766725219999557</v>
      </c>
      <c r="R69" s="68">
        <f t="shared" si="36"/>
        <v>12.020640194000009</v>
      </c>
      <c r="S69" s="69">
        <f t="shared" si="6"/>
        <v>4.4935977411217895E-2</v>
      </c>
      <c r="T69" s="54" t="s">
        <v>32</v>
      </c>
      <c r="W69" s="7"/>
    </row>
    <row r="70" spans="1:35" ht="31.5" x14ac:dyDescent="0.25">
      <c r="A70" s="70" t="s">
        <v>136</v>
      </c>
      <c r="B70" s="91" t="s">
        <v>149</v>
      </c>
      <c r="C70" s="56" t="s">
        <v>150</v>
      </c>
      <c r="D70" s="68">
        <v>15.831173879999998</v>
      </c>
      <c r="E70" s="73">
        <v>13.621606119999997</v>
      </c>
      <c r="F70" s="67">
        <f t="shared" si="33"/>
        <v>2.2095677600000005</v>
      </c>
      <c r="G70" s="67">
        <f t="shared" si="34"/>
        <v>1.5830999999999986</v>
      </c>
      <c r="H70" s="67">
        <f t="shared" si="34"/>
        <v>1.9804128000000001</v>
      </c>
      <c r="I70" s="68">
        <v>1.5830999999999986</v>
      </c>
      <c r="J70" s="68">
        <v>1.9804128000000001</v>
      </c>
      <c r="K70" s="68">
        <v>0</v>
      </c>
      <c r="L70" s="68">
        <v>0</v>
      </c>
      <c r="M70" s="68">
        <v>0</v>
      </c>
      <c r="N70" s="68">
        <v>0</v>
      </c>
      <c r="O70" s="68">
        <v>0</v>
      </c>
      <c r="P70" s="68">
        <v>0</v>
      </c>
      <c r="Q70" s="68">
        <f t="shared" si="35"/>
        <v>0.22915496000000046</v>
      </c>
      <c r="R70" s="68">
        <f t="shared" si="36"/>
        <v>0.39731280000000146</v>
      </c>
      <c r="S70" s="69">
        <f t="shared" si="6"/>
        <v>0.25097138525677581</v>
      </c>
      <c r="T70" s="54" t="s">
        <v>93</v>
      </c>
      <c r="W70" s="7"/>
    </row>
    <row r="71" spans="1:35" ht="31.5" x14ac:dyDescent="0.25">
      <c r="A71" s="70" t="s">
        <v>136</v>
      </c>
      <c r="B71" s="91" t="s">
        <v>151</v>
      </c>
      <c r="C71" s="56" t="s">
        <v>152</v>
      </c>
      <c r="D71" s="68">
        <v>45.631932927999998</v>
      </c>
      <c r="E71" s="73">
        <v>51.993065180000002</v>
      </c>
      <c r="F71" s="67">
        <f t="shared" si="33"/>
        <v>-6.3611322520000044</v>
      </c>
      <c r="G71" s="67">
        <f t="shared" si="34"/>
        <v>1.9634774173299956</v>
      </c>
      <c r="H71" s="67">
        <f t="shared" si="34"/>
        <v>0</v>
      </c>
      <c r="I71" s="68">
        <v>1.9634774173299956</v>
      </c>
      <c r="J71" s="68">
        <v>0</v>
      </c>
      <c r="K71" s="68">
        <v>0</v>
      </c>
      <c r="L71" s="68">
        <v>0</v>
      </c>
      <c r="M71" s="68">
        <v>0</v>
      </c>
      <c r="N71" s="68">
        <v>0</v>
      </c>
      <c r="O71" s="68">
        <v>0</v>
      </c>
      <c r="P71" s="68">
        <v>0</v>
      </c>
      <c r="Q71" s="68">
        <f t="shared" si="35"/>
        <v>-6.3611322520000044</v>
      </c>
      <c r="R71" s="68">
        <f t="shared" si="36"/>
        <v>-1.9634774173299956</v>
      </c>
      <c r="S71" s="69">
        <f t="shared" si="6"/>
        <v>-1</v>
      </c>
      <c r="T71" s="54" t="s">
        <v>140</v>
      </c>
      <c r="W71" s="7"/>
    </row>
    <row r="72" spans="1:35" ht="62.25" customHeight="1" x14ac:dyDescent="0.25">
      <c r="A72" s="83" t="s">
        <v>136</v>
      </c>
      <c r="B72" s="92" t="s">
        <v>153</v>
      </c>
      <c r="C72" s="93" t="s">
        <v>154</v>
      </c>
      <c r="D72" s="68">
        <v>23.749200000000002</v>
      </c>
      <c r="E72" s="68">
        <v>10.11220951</v>
      </c>
      <c r="F72" s="67">
        <f t="shared" si="33"/>
        <v>13.636990490000002</v>
      </c>
      <c r="G72" s="67">
        <f t="shared" si="34"/>
        <v>2</v>
      </c>
      <c r="H72" s="67">
        <f t="shared" si="34"/>
        <v>0</v>
      </c>
      <c r="I72" s="68">
        <v>2</v>
      </c>
      <c r="J72" s="68">
        <v>0</v>
      </c>
      <c r="K72" s="68">
        <v>0</v>
      </c>
      <c r="L72" s="68">
        <v>0</v>
      </c>
      <c r="M72" s="68">
        <v>0</v>
      </c>
      <c r="N72" s="68">
        <v>0</v>
      </c>
      <c r="O72" s="68">
        <v>0</v>
      </c>
      <c r="P72" s="68">
        <v>0</v>
      </c>
      <c r="Q72" s="68">
        <f t="shared" si="35"/>
        <v>13.636990490000002</v>
      </c>
      <c r="R72" s="68">
        <f t="shared" si="36"/>
        <v>-2</v>
      </c>
      <c r="S72" s="69">
        <f t="shared" si="6"/>
        <v>-1</v>
      </c>
      <c r="T72" s="54" t="s">
        <v>140</v>
      </c>
      <c r="W72" s="7"/>
    </row>
    <row r="73" spans="1:35" ht="63" x14ac:dyDescent="0.25">
      <c r="A73" s="70" t="s">
        <v>136</v>
      </c>
      <c r="B73" s="88" t="s">
        <v>155</v>
      </c>
      <c r="C73" s="54" t="s">
        <v>156</v>
      </c>
      <c r="D73" s="68">
        <v>35.6558682</v>
      </c>
      <c r="E73" s="73">
        <v>0</v>
      </c>
      <c r="F73" s="67">
        <f t="shared" si="33"/>
        <v>35.6558682</v>
      </c>
      <c r="G73" s="67">
        <f t="shared" si="34"/>
        <v>35.6558682</v>
      </c>
      <c r="H73" s="67">
        <f t="shared" si="34"/>
        <v>51.074205950000007</v>
      </c>
      <c r="I73" s="68">
        <v>0.57899999999999996</v>
      </c>
      <c r="J73" s="68">
        <v>12.589885979999998</v>
      </c>
      <c r="K73" s="68">
        <v>20.157</v>
      </c>
      <c r="L73" s="68">
        <v>3.4774195499999996</v>
      </c>
      <c r="M73" s="68">
        <v>5.1661200000000003</v>
      </c>
      <c r="N73" s="68">
        <v>20.186677490000005</v>
      </c>
      <c r="O73" s="68">
        <v>9.7537482000000004</v>
      </c>
      <c r="P73" s="68">
        <v>14.82022293</v>
      </c>
      <c r="Q73" s="68">
        <f t="shared" si="35"/>
        <v>-15.418337750000006</v>
      </c>
      <c r="R73" s="68">
        <f t="shared" si="36"/>
        <v>15.418337750000006</v>
      </c>
      <c r="S73" s="69">
        <f t="shared" si="6"/>
        <v>0.43242076349160408</v>
      </c>
      <c r="T73" s="54" t="s">
        <v>157</v>
      </c>
      <c r="W73" s="7"/>
    </row>
    <row r="74" spans="1:35" ht="63" x14ac:dyDescent="0.25">
      <c r="A74" s="70" t="s">
        <v>136</v>
      </c>
      <c r="B74" s="88" t="s">
        <v>158</v>
      </c>
      <c r="C74" s="54" t="s">
        <v>159</v>
      </c>
      <c r="D74" s="68">
        <v>35.896475399999993</v>
      </c>
      <c r="E74" s="73">
        <v>0</v>
      </c>
      <c r="F74" s="67">
        <f t="shared" si="33"/>
        <v>35.896475399999993</v>
      </c>
      <c r="G74" s="67">
        <f t="shared" si="34"/>
        <v>35.896475399999993</v>
      </c>
      <c r="H74" s="67">
        <f t="shared" si="34"/>
        <v>46.465093799999998</v>
      </c>
      <c r="I74" s="68">
        <v>0.57899999999999996</v>
      </c>
      <c r="J74" s="68">
        <v>11.249119480000001</v>
      </c>
      <c r="K74" s="68">
        <v>19.149000000000001</v>
      </c>
      <c r="L74" s="68">
        <v>2.6949806900000004</v>
      </c>
      <c r="M74" s="68">
        <v>4.3002000000000002</v>
      </c>
      <c r="N74" s="68">
        <v>1.45179518</v>
      </c>
      <c r="O74" s="68">
        <v>11.868275399999991</v>
      </c>
      <c r="P74" s="68">
        <v>31.069198449999995</v>
      </c>
      <c r="Q74" s="68">
        <f t="shared" si="35"/>
        <v>-10.568618400000005</v>
      </c>
      <c r="R74" s="68">
        <f t="shared" si="36"/>
        <v>10.568618400000005</v>
      </c>
      <c r="S74" s="69">
        <f t="shared" si="6"/>
        <v>0.29441939026693431</v>
      </c>
      <c r="T74" s="54" t="s">
        <v>157</v>
      </c>
      <c r="W74" s="7"/>
    </row>
    <row r="75" spans="1:35" ht="78.75" x14ac:dyDescent="0.25">
      <c r="A75" s="70" t="s">
        <v>136</v>
      </c>
      <c r="B75" s="88" t="s">
        <v>160</v>
      </c>
      <c r="C75" s="54" t="s">
        <v>161</v>
      </c>
      <c r="D75" s="68">
        <v>41.362400000000001</v>
      </c>
      <c r="E75" s="73">
        <v>0</v>
      </c>
      <c r="F75" s="67">
        <f t="shared" si="33"/>
        <v>41.362400000000001</v>
      </c>
      <c r="G75" s="67">
        <f t="shared" si="34"/>
        <v>41.362399999999994</v>
      </c>
      <c r="H75" s="67">
        <f t="shared" si="34"/>
        <v>34.911683680000003</v>
      </c>
      <c r="I75" s="68">
        <v>0.19700000000000001</v>
      </c>
      <c r="J75" s="68">
        <v>6.9953608799999998</v>
      </c>
      <c r="K75" s="68">
        <v>0.19700000000000001</v>
      </c>
      <c r="L75" s="68">
        <v>0.18430512999999998</v>
      </c>
      <c r="M75" s="68">
        <v>20.543800000000001</v>
      </c>
      <c r="N75" s="68">
        <v>11.88564379</v>
      </c>
      <c r="O75" s="68">
        <v>20.424599999999995</v>
      </c>
      <c r="P75" s="68">
        <v>15.846373880000002</v>
      </c>
      <c r="Q75" s="68">
        <f t="shared" si="35"/>
        <v>6.4507163199999979</v>
      </c>
      <c r="R75" s="68">
        <f t="shared" si="36"/>
        <v>-6.4507163199999908</v>
      </c>
      <c r="S75" s="69">
        <f t="shared" si="6"/>
        <v>-0.15595604510376554</v>
      </c>
      <c r="T75" s="54" t="s">
        <v>162</v>
      </c>
      <c r="W75" s="7"/>
    </row>
    <row r="76" spans="1:35" ht="31.5" x14ac:dyDescent="0.25">
      <c r="A76" s="70" t="s">
        <v>136</v>
      </c>
      <c r="B76" s="88" t="s">
        <v>163</v>
      </c>
      <c r="C76" s="54" t="s">
        <v>164</v>
      </c>
      <c r="D76" s="68">
        <v>15.24</v>
      </c>
      <c r="E76" s="73">
        <v>0</v>
      </c>
      <c r="F76" s="67">
        <f t="shared" si="33"/>
        <v>15.24</v>
      </c>
      <c r="G76" s="67">
        <f t="shared" si="34"/>
        <v>15.24</v>
      </c>
      <c r="H76" s="67">
        <f t="shared" si="34"/>
        <v>5.0523676699999998</v>
      </c>
      <c r="I76" s="68">
        <v>0</v>
      </c>
      <c r="J76" s="68">
        <v>1.49852509</v>
      </c>
      <c r="K76" s="68">
        <v>0</v>
      </c>
      <c r="L76" s="68">
        <v>2.9693321799999994</v>
      </c>
      <c r="M76" s="68">
        <v>10.94</v>
      </c>
      <c r="N76" s="68">
        <v>0.58451039999999999</v>
      </c>
      <c r="O76" s="68">
        <v>4.3000000000000007</v>
      </c>
      <c r="P76" s="68">
        <v>0</v>
      </c>
      <c r="Q76" s="68">
        <f t="shared" si="35"/>
        <v>10.18763233</v>
      </c>
      <c r="R76" s="68">
        <f t="shared" si="36"/>
        <v>-10.18763233</v>
      </c>
      <c r="S76" s="69">
        <f t="shared" si="6"/>
        <v>-0.66847981167978998</v>
      </c>
      <c r="T76" s="54" t="s">
        <v>165</v>
      </c>
      <c r="W76" s="7"/>
    </row>
    <row r="77" spans="1:35" ht="47.25" x14ac:dyDescent="0.25">
      <c r="A77" s="70" t="s">
        <v>136</v>
      </c>
      <c r="B77" s="88" t="s">
        <v>166</v>
      </c>
      <c r="C77" s="54" t="s">
        <v>167</v>
      </c>
      <c r="D77" s="68">
        <v>142.006576534</v>
      </c>
      <c r="E77" s="73">
        <v>142.71784972</v>
      </c>
      <c r="F77" s="67">
        <f t="shared" si="33"/>
        <v>-0.71127318599999967</v>
      </c>
      <c r="G77" s="67">
        <f t="shared" si="34"/>
        <v>1.7913084959999979</v>
      </c>
      <c r="H77" s="67">
        <f t="shared" si="34"/>
        <v>4.7354999999999999E-4</v>
      </c>
      <c r="I77" s="68">
        <v>1.7913084959999979</v>
      </c>
      <c r="J77" s="68">
        <v>4.7354999999999999E-4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f t="shared" si="35"/>
        <v>-0.71174673599999971</v>
      </c>
      <c r="R77" s="68">
        <f t="shared" si="36"/>
        <v>-1.7908349459999979</v>
      </c>
      <c r="S77" s="69">
        <f t="shared" si="6"/>
        <v>-0.99973564017529237</v>
      </c>
      <c r="T77" s="54" t="s">
        <v>140</v>
      </c>
      <c r="W77" s="7"/>
    </row>
    <row r="78" spans="1:35" ht="47.25" x14ac:dyDescent="0.25">
      <c r="A78" s="64" t="s">
        <v>136</v>
      </c>
      <c r="B78" s="52" t="s">
        <v>168</v>
      </c>
      <c r="C78" s="75" t="s">
        <v>169</v>
      </c>
      <c r="D78" s="67">
        <v>421.18882406</v>
      </c>
      <c r="E78" s="66">
        <v>66.044438069999998</v>
      </c>
      <c r="F78" s="67">
        <f t="shared" si="33"/>
        <v>355.14438598999999</v>
      </c>
      <c r="G78" s="67">
        <f t="shared" si="34"/>
        <v>16.55999999999997</v>
      </c>
      <c r="H78" s="67">
        <f t="shared" si="34"/>
        <v>38.717305120000006</v>
      </c>
      <c r="I78" s="67">
        <v>0</v>
      </c>
      <c r="J78" s="67">
        <v>1.4124132</v>
      </c>
      <c r="K78" s="67">
        <v>16.55999999999997</v>
      </c>
      <c r="L78" s="67">
        <v>2.4984035799999997</v>
      </c>
      <c r="M78" s="67">
        <v>0</v>
      </c>
      <c r="N78" s="67">
        <v>4.4860144600000007</v>
      </c>
      <c r="O78" s="67">
        <v>0</v>
      </c>
      <c r="P78" s="67">
        <v>30.320473880000002</v>
      </c>
      <c r="Q78" s="68">
        <f t="shared" si="35"/>
        <v>316.42708087</v>
      </c>
      <c r="R78" s="68">
        <f t="shared" si="36"/>
        <v>22.157305120000036</v>
      </c>
      <c r="S78" s="69">
        <f t="shared" si="6"/>
        <v>1.3380015169082171</v>
      </c>
      <c r="T78" s="54" t="s">
        <v>170</v>
      </c>
      <c r="W78" s="7"/>
    </row>
    <row r="79" spans="1:35" ht="31.5" x14ac:dyDescent="0.25">
      <c r="A79" s="44" t="s">
        <v>171</v>
      </c>
      <c r="B79" s="57" t="s">
        <v>172</v>
      </c>
      <c r="C79" s="45" t="s">
        <v>31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7">
        <v>0</v>
      </c>
      <c r="T79" s="48" t="s">
        <v>32</v>
      </c>
      <c r="W79" s="7"/>
      <c r="X79" s="7"/>
      <c r="AI79" s="4"/>
    </row>
    <row r="80" spans="1:35" ht="31.5" x14ac:dyDescent="0.25">
      <c r="A80" s="44" t="s">
        <v>173</v>
      </c>
      <c r="B80" s="57" t="s">
        <v>174</v>
      </c>
      <c r="C80" s="45" t="s">
        <v>31</v>
      </c>
      <c r="D80" s="46">
        <f t="shared" ref="D80:R80" si="37">SUM(D81:D94)</f>
        <v>2817.5180482359997</v>
      </c>
      <c r="E80" s="46">
        <f t="shared" si="37"/>
        <v>1177.3859961100002</v>
      </c>
      <c r="F80" s="46">
        <f t="shared" si="37"/>
        <v>1640.132052126</v>
      </c>
      <c r="G80" s="46">
        <f t="shared" si="37"/>
        <v>567.21288604100005</v>
      </c>
      <c r="H80" s="46">
        <f t="shared" si="37"/>
        <v>504.23732903000001</v>
      </c>
      <c r="I80" s="46">
        <f t="shared" si="37"/>
        <v>48.709009590000008</v>
      </c>
      <c r="J80" s="46">
        <f t="shared" si="37"/>
        <v>19.624155209999998</v>
      </c>
      <c r="K80" s="46">
        <f t="shared" si="37"/>
        <v>169.62790258999999</v>
      </c>
      <c r="L80" s="46">
        <f t="shared" si="37"/>
        <v>195.58623293000002</v>
      </c>
      <c r="M80" s="46">
        <f t="shared" si="37"/>
        <v>156.41245923</v>
      </c>
      <c r="N80" s="46">
        <f t="shared" si="37"/>
        <v>212.64315834000001</v>
      </c>
      <c r="O80" s="46">
        <f t="shared" si="37"/>
        <v>192.46351463099998</v>
      </c>
      <c r="P80" s="46">
        <f t="shared" si="37"/>
        <v>76.383782550000006</v>
      </c>
      <c r="Q80" s="46">
        <f t="shared" si="37"/>
        <v>1137.8069821959998</v>
      </c>
      <c r="R80" s="46">
        <f t="shared" si="37"/>
        <v>-64.887816110999978</v>
      </c>
      <c r="S80" s="47">
        <f t="shared" si="6"/>
        <v>-0.114397641005479</v>
      </c>
      <c r="T80" s="48" t="s">
        <v>32</v>
      </c>
      <c r="W80" s="7"/>
      <c r="X80" s="7"/>
      <c r="AI80" s="4"/>
    </row>
    <row r="81" spans="1:35" ht="47.25" x14ac:dyDescent="0.25">
      <c r="A81" s="70" t="s">
        <v>173</v>
      </c>
      <c r="B81" s="88" t="s">
        <v>175</v>
      </c>
      <c r="C81" s="56" t="s">
        <v>176</v>
      </c>
      <c r="D81" s="68">
        <v>225</v>
      </c>
      <c r="E81" s="68">
        <v>8.5268001800000004</v>
      </c>
      <c r="F81" s="67">
        <f t="shared" ref="F81:F94" si="38">D81-E81</f>
        <v>216.47319981999999</v>
      </c>
      <c r="G81" s="67">
        <f t="shared" ref="G81:H94" si="39">I81+K81+M81+O81</f>
        <v>101.98962579600001</v>
      </c>
      <c r="H81" s="67">
        <f t="shared" si="39"/>
        <v>1.05472162</v>
      </c>
      <c r="I81" s="68">
        <v>18.52</v>
      </c>
      <c r="J81" s="68">
        <v>0.30771239999999994</v>
      </c>
      <c r="K81" s="68">
        <v>24.962287199999999</v>
      </c>
      <c r="L81" s="68">
        <v>0.33931813000000005</v>
      </c>
      <c r="M81" s="68">
        <v>33.897025799999994</v>
      </c>
      <c r="N81" s="68">
        <v>0.22274077</v>
      </c>
      <c r="O81" s="68">
        <v>24.610312796000009</v>
      </c>
      <c r="P81" s="68">
        <v>0.18495032000000003</v>
      </c>
      <c r="Q81" s="68">
        <f t="shared" ref="Q81:Q89" si="40">F81-H81</f>
        <v>215.41847819999998</v>
      </c>
      <c r="R81" s="68">
        <f t="shared" ref="R81:R89" si="41">H81-(I81+K81+M81+O81)</f>
        <v>-100.93490417600002</v>
      </c>
      <c r="S81" s="69">
        <f t="shared" si="6"/>
        <v>-0.98965854015280286</v>
      </c>
      <c r="T81" s="54" t="s">
        <v>177</v>
      </c>
      <c r="W81" s="7"/>
    </row>
    <row r="82" spans="1:35" ht="47.25" x14ac:dyDescent="0.25">
      <c r="A82" s="70" t="s">
        <v>173</v>
      </c>
      <c r="B82" s="88" t="s">
        <v>178</v>
      </c>
      <c r="C82" s="56" t="s">
        <v>179</v>
      </c>
      <c r="D82" s="68">
        <v>313.75069999999994</v>
      </c>
      <c r="E82" s="73">
        <v>161.90430479</v>
      </c>
      <c r="F82" s="67">
        <f t="shared" si="38"/>
        <v>151.84639520999994</v>
      </c>
      <c r="G82" s="67">
        <f t="shared" si="39"/>
        <v>42.934131521999987</v>
      </c>
      <c r="H82" s="67">
        <f t="shared" si="39"/>
        <v>47.878442290000002</v>
      </c>
      <c r="I82" s="68">
        <v>0.45533180000000001</v>
      </c>
      <c r="J82" s="68">
        <v>3.2271153699999999</v>
      </c>
      <c r="K82" s="68">
        <v>11.9</v>
      </c>
      <c r="L82" s="68">
        <v>16.218265500000001</v>
      </c>
      <c r="M82" s="68">
        <v>12.819533289999999</v>
      </c>
      <c r="N82" s="68">
        <v>25.281443450000001</v>
      </c>
      <c r="O82" s="68">
        <v>17.759266431999993</v>
      </c>
      <c r="P82" s="68">
        <v>3.1516179699999998</v>
      </c>
      <c r="Q82" s="68">
        <f t="shared" si="40"/>
        <v>103.96795291999993</v>
      </c>
      <c r="R82" s="68">
        <f t="shared" si="41"/>
        <v>4.9443107680000153</v>
      </c>
      <c r="S82" s="69">
        <f t="shared" si="6"/>
        <v>0.11516037690121876</v>
      </c>
      <c r="T82" s="54" t="s">
        <v>180</v>
      </c>
      <c r="W82" s="7"/>
    </row>
    <row r="83" spans="1:35" ht="31.5" x14ac:dyDescent="0.25">
      <c r="A83" s="70" t="s">
        <v>173</v>
      </c>
      <c r="B83" s="88" t="s">
        <v>181</v>
      </c>
      <c r="C83" s="56" t="s">
        <v>182</v>
      </c>
      <c r="D83" s="68">
        <v>186.41013648299997</v>
      </c>
      <c r="E83" s="73">
        <v>69.719827769999995</v>
      </c>
      <c r="F83" s="67">
        <f t="shared" si="38"/>
        <v>116.69030871299998</v>
      </c>
      <c r="G83" s="67">
        <f t="shared" si="39"/>
        <v>20.242089030000002</v>
      </c>
      <c r="H83" s="67">
        <f t="shared" si="39"/>
        <v>18.71574249</v>
      </c>
      <c r="I83" s="68">
        <v>0.22813580999999999</v>
      </c>
      <c r="J83" s="68">
        <v>3.2324733800000005</v>
      </c>
      <c r="K83" s="68">
        <v>8.8140000000000001</v>
      </c>
      <c r="L83" s="68">
        <v>7.4027139799999997</v>
      </c>
      <c r="M83" s="68">
        <v>4.5220000000000002</v>
      </c>
      <c r="N83" s="68">
        <v>3.8451216199999996</v>
      </c>
      <c r="O83" s="68">
        <v>6.6779532200000009</v>
      </c>
      <c r="P83" s="68">
        <v>4.23543351</v>
      </c>
      <c r="Q83" s="68">
        <f t="shared" si="40"/>
        <v>97.974566222999982</v>
      </c>
      <c r="R83" s="68">
        <f t="shared" si="41"/>
        <v>-1.5263465400000022</v>
      </c>
      <c r="S83" s="69">
        <f t="shared" si="6"/>
        <v>-7.5404595728131824E-2</v>
      </c>
      <c r="T83" s="54" t="s">
        <v>32</v>
      </c>
      <c r="W83" s="7"/>
    </row>
    <row r="84" spans="1:35" ht="31.5" x14ac:dyDescent="0.25">
      <c r="A84" s="70" t="s">
        <v>173</v>
      </c>
      <c r="B84" s="88" t="s">
        <v>183</v>
      </c>
      <c r="C84" s="56" t="s">
        <v>184</v>
      </c>
      <c r="D84" s="68">
        <v>215.0130382774</v>
      </c>
      <c r="E84" s="73">
        <v>154.43054311000003</v>
      </c>
      <c r="F84" s="67">
        <f t="shared" si="38"/>
        <v>60.582495167399969</v>
      </c>
      <c r="G84" s="67">
        <f t="shared" si="39"/>
        <v>13.644766499999999</v>
      </c>
      <c r="H84" s="67">
        <f t="shared" si="39"/>
        <v>11.7189949</v>
      </c>
      <c r="I84" s="68">
        <v>1.0203665</v>
      </c>
      <c r="J84" s="68">
        <v>0</v>
      </c>
      <c r="K84" s="68">
        <v>4.1993999999999998</v>
      </c>
      <c r="L84" s="68">
        <v>4.0930872300000001</v>
      </c>
      <c r="M84" s="68">
        <v>3.82</v>
      </c>
      <c r="N84" s="68">
        <v>3.9983002099999996</v>
      </c>
      <c r="O84" s="68">
        <v>4.6050000000000004</v>
      </c>
      <c r="P84" s="68">
        <v>3.6276074600000001</v>
      </c>
      <c r="Q84" s="68">
        <f t="shared" si="40"/>
        <v>48.863500267399971</v>
      </c>
      <c r="R84" s="68">
        <f t="shared" si="41"/>
        <v>-1.9257715999999991</v>
      </c>
      <c r="S84" s="69">
        <f t="shared" si="6"/>
        <v>-0.14113628107890297</v>
      </c>
      <c r="T84" s="54" t="s">
        <v>185</v>
      </c>
      <c r="W84" s="7"/>
    </row>
    <row r="85" spans="1:35" ht="31.5" x14ac:dyDescent="0.25">
      <c r="A85" s="70" t="s">
        <v>173</v>
      </c>
      <c r="B85" s="88" t="s">
        <v>186</v>
      </c>
      <c r="C85" s="56" t="s">
        <v>187</v>
      </c>
      <c r="D85" s="68">
        <v>80.82277972</v>
      </c>
      <c r="E85" s="73">
        <v>79.950412720000003</v>
      </c>
      <c r="F85" s="67">
        <f t="shared" si="38"/>
        <v>0.87236699999999701</v>
      </c>
      <c r="G85" s="67">
        <f t="shared" si="39"/>
        <v>1.3469999999999964</v>
      </c>
      <c r="H85" s="67">
        <f t="shared" si="39"/>
        <v>0.65555766000000004</v>
      </c>
      <c r="I85" s="68">
        <v>1.3469999999999964</v>
      </c>
      <c r="J85" s="68">
        <v>0.65555766000000004</v>
      </c>
      <c r="K85" s="68">
        <v>0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f t="shared" si="40"/>
        <v>0.21680933999999696</v>
      </c>
      <c r="R85" s="68">
        <f t="shared" si="41"/>
        <v>-0.69144233999999638</v>
      </c>
      <c r="S85" s="69">
        <f t="shared" si="6"/>
        <v>-0.51332022271714794</v>
      </c>
      <c r="T85" s="54" t="s">
        <v>185</v>
      </c>
      <c r="W85" s="7"/>
    </row>
    <row r="86" spans="1:35" ht="31.5" x14ac:dyDescent="0.25">
      <c r="A86" s="70" t="s">
        <v>173</v>
      </c>
      <c r="B86" s="88" t="s">
        <v>188</v>
      </c>
      <c r="C86" s="56" t="s">
        <v>189</v>
      </c>
      <c r="D86" s="68">
        <v>163.19261551399998</v>
      </c>
      <c r="E86" s="73">
        <v>86.585244489999994</v>
      </c>
      <c r="F86" s="67">
        <f t="shared" si="38"/>
        <v>76.607371023999988</v>
      </c>
      <c r="G86" s="67">
        <f t="shared" si="39"/>
        <v>27.398049864000001</v>
      </c>
      <c r="H86" s="67">
        <f t="shared" si="39"/>
        <v>28.688665900000007</v>
      </c>
      <c r="I86" s="68">
        <v>0</v>
      </c>
      <c r="J86" s="68">
        <v>0</v>
      </c>
      <c r="K86" s="68">
        <v>10.714</v>
      </c>
      <c r="L86" s="68">
        <v>22.170315940000009</v>
      </c>
      <c r="M86" s="68">
        <v>5.2009999999999996</v>
      </c>
      <c r="N86" s="68">
        <v>6.4939877900000003</v>
      </c>
      <c r="O86" s="68">
        <v>11.483049864000002</v>
      </c>
      <c r="P86" s="68">
        <v>2.4362169999999992E-2</v>
      </c>
      <c r="Q86" s="68">
        <f t="shared" si="40"/>
        <v>47.918705123999985</v>
      </c>
      <c r="R86" s="68">
        <f t="shared" si="41"/>
        <v>1.2906160360000065</v>
      </c>
      <c r="S86" s="69">
        <f t="shared" ref="S86:S149" si="42">R86/(I86+K86+M86+O86)</f>
        <v>4.7106127713703705E-2</v>
      </c>
      <c r="T86" s="54" t="s">
        <v>32</v>
      </c>
      <c r="W86" s="7"/>
    </row>
    <row r="87" spans="1:35" ht="31.5" x14ac:dyDescent="0.25">
      <c r="A87" s="70" t="s">
        <v>173</v>
      </c>
      <c r="B87" s="88" t="s">
        <v>190</v>
      </c>
      <c r="C87" s="56" t="s">
        <v>191</v>
      </c>
      <c r="D87" s="68">
        <v>52.272740458000001</v>
      </c>
      <c r="E87" s="73">
        <v>50.834912240000001</v>
      </c>
      <c r="F87" s="67">
        <f t="shared" si="38"/>
        <v>1.4378282179999999</v>
      </c>
      <c r="G87" s="67">
        <f t="shared" si="39"/>
        <v>3.9409999999999998</v>
      </c>
      <c r="H87" s="67">
        <f t="shared" si="39"/>
        <v>0</v>
      </c>
      <c r="I87" s="68">
        <v>3.9409999999999998</v>
      </c>
      <c r="J87" s="68">
        <v>0</v>
      </c>
      <c r="K87" s="68"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f t="shared" si="40"/>
        <v>1.4378282179999999</v>
      </c>
      <c r="R87" s="68">
        <f t="shared" si="41"/>
        <v>-3.9409999999999998</v>
      </c>
      <c r="S87" s="69">
        <f t="shared" si="42"/>
        <v>-1</v>
      </c>
      <c r="T87" s="73" t="s">
        <v>185</v>
      </c>
      <c r="W87" s="7"/>
    </row>
    <row r="88" spans="1:35" ht="31.5" x14ac:dyDescent="0.25">
      <c r="A88" s="70" t="s">
        <v>173</v>
      </c>
      <c r="B88" s="88" t="s">
        <v>192</v>
      </c>
      <c r="C88" s="56" t="s">
        <v>193</v>
      </c>
      <c r="D88" s="68">
        <v>136.93549514</v>
      </c>
      <c r="E88" s="73">
        <v>88.978960010000009</v>
      </c>
      <c r="F88" s="67">
        <f t="shared" si="38"/>
        <v>47.956535129999992</v>
      </c>
      <c r="G88" s="67">
        <f t="shared" si="39"/>
        <v>47.972123840000002</v>
      </c>
      <c r="H88" s="67">
        <f t="shared" si="39"/>
        <v>52.107300310000014</v>
      </c>
      <c r="I88" s="68">
        <v>4.7336307500000006</v>
      </c>
      <c r="J88" s="68">
        <v>1.5800613100000001</v>
      </c>
      <c r="K88" s="68">
        <v>19.218922370000001</v>
      </c>
      <c r="L88" s="68">
        <v>28.843300330000005</v>
      </c>
      <c r="M88" s="68">
        <v>11.25007151</v>
      </c>
      <c r="N88" s="68">
        <v>11.973240970000001</v>
      </c>
      <c r="O88" s="68">
        <v>12.769499209999998</v>
      </c>
      <c r="P88" s="68">
        <v>9.7106977000000008</v>
      </c>
      <c r="Q88" s="68">
        <f t="shared" si="40"/>
        <v>-4.1507651800000218</v>
      </c>
      <c r="R88" s="68">
        <f t="shared" si="41"/>
        <v>4.1351764700000118</v>
      </c>
      <c r="S88" s="69">
        <f t="shared" si="42"/>
        <v>8.6199570479554816E-2</v>
      </c>
      <c r="T88" s="73" t="s">
        <v>32</v>
      </c>
      <c r="W88" s="7"/>
    </row>
    <row r="89" spans="1:35" ht="31.5" x14ac:dyDescent="0.25">
      <c r="A89" s="70" t="s">
        <v>173</v>
      </c>
      <c r="B89" s="88" t="s">
        <v>194</v>
      </c>
      <c r="C89" s="56" t="s">
        <v>195</v>
      </c>
      <c r="D89" s="68">
        <v>177.18503197299998</v>
      </c>
      <c r="E89" s="73">
        <v>50.762753889999999</v>
      </c>
      <c r="F89" s="67">
        <f t="shared" si="38"/>
        <v>126.42227808299998</v>
      </c>
      <c r="G89" s="67">
        <f t="shared" si="39"/>
        <v>65.088702605999998</v>
      </c>
      <c r="H89" s="67">
        <f t="shared" si="39"/>
        <v>69.832711270000004</v>
      </c>
      <c r="I89" s="68">
        <v>4.7753008000000001</v>
      </c>
      <c r="J89" s="68">
        <v>0</v>
      </c>
      <c r="K89" s="68">
        <v>20.956374319999998</v>
      </c>
      <c r="L89" s="68">
        <v>34.928287230000002</v>
      </c>
      <c r="M89" s="68">
        <v>19.18586981</v>
      </c>
      <c r="N89" s="68">
        <v>25.553587369999999</v>
      </c>
      <c r="O89" s="68">
        <v>20.171157676000007</v>
      </c>
      <c r="P89" s="68">
        <v>9.3508366700000014</v>
      </c>
      <c r="Q89" s="68">
        <f t="shared" si="40"/>
        <v>56.589566812999976</v>
      </c>
      <c r="R89" s="68">
        <f t="shared" si="41"/>
        <v>4.7440086640000061</v>
      </c>
      <c r="S89" s="69">
        <f t="shared" si="42"/>
        <v>7.2885285373051736E-2</v>
      </c>
      <c r="T89" s="73" t="s">
        <v>32</v>
      </c>
      <c r="W89" s="7"/>
    </row>
    <row r="90" spans="1:35" ht="47.25" x14ac:dyDescent="0.25">
      <c r="A90" s="70" t="s">
        <v>173</v>
      </c>
      <c r="B90" s="88" t="s">
        <v>196</v>
      </c>
      <c r="C90" s="56" t="s">
        <v>197</v>
      </c>
      <c r="D90" s="68" t="s">
        <v>32</v>
      </c>
      <c r="E90" s="68" t="s">
        <v>32</v>
      </c>
      <c r="F90" s="68" t="s">
        <v>32</v>
      </c>
      <c r="G90" s="68" t="s">
        <v>32</v>
      </c>
      <c r="H90" s="67">
        <f t="shared" si="39"/>
        <v>1.9122591</v>
      </c>
      <c r="I90" s="68" t="s">
        <v>32</v>
      </c>
      <c r="J90" s="68">
        <v>1.9122591</v>
      </c>
      <c r="K90" s="68" t="s">
        <v>32</v>
      </c>
      <c r="L90" s="68">
        <v>0</v>
      </c>
      <c r="M90" s="68" t="s">
        <v>32</v>
      </c>
      <c r="N90" s="68">
        <v>0</v>
      </c>
      <c r="O90" s="68" t="s">
        <v>32</v>
      </c>
      <c r="P90" s="68">
        <v>0</v>
      </c>
      <c r="Q90" s="68" t="s">
        <v>32</v>
      </c>
      <c r="R90" s="68" t="s">
        <v>32</v>
      </c>
      <c r="S90" s="69" t="s">
        <v>32</v>
      </c>
      <c r="T90" s="86" t="s">
        <v>180</v>
      </c>
      <c r="W90" s="7"/>
    </row>
    <row r="91" spans="1:35" ht="31.5" x14ac:dyDescent="0.25">
      <c r="A91" s="70" t="s">
        <v>173</v>
      </c>
      <c r="B91" s="88" t="s">
        <v>198</v>
      </c>
      <c r="C91" s="56" t="s">
        <v>199</v>
      </c>
      <c r="D91" s="68">
        <v>551.9275702356</v>
      </c>
      <c r="E91" s="73">
        <v>275.73709622000001</v>
      </c>
      <c r="F91" s="67">
        <f t="shared" si="38"/>
        <v>276.19047401559999</v>
      </c>
      <c r="G91" s="67">
        <f t="shared" si="39"/>
        <v>76.217983548999996</v>
      </c>
      <c r="H91" s="67">
        <f t="shared" si="39"/>
        <v>79.490347130000004</v>
      </c>
      <c r="I91" s="68">
        <v>8.6000047100000003</v>
      </c>
      <c r="J91" s="68">
        <v>1.7715917000000001</v>
      </c>
      <c r="K91" s="68">
        <v>23.56155794</v>
      </c>
      <c r="L91" s="68">
        <v>22.114449390000001</v>
      </c>
      <c r="M91" s="68">
        <v>18.790610840000003</v>
      </c>
      <c r="N91" s="68">
        <v>39.442066769999997</v>
      </c>
      <c r="O91" s="68">
        <v>25.265810058999985</v>
      </c>
      <c r="P91" s="68">
        <v>16.162239270000001</v>
      </c>
      <c r="Q91" s="68">
        <f>F91-H91</f>
        <v>196.70012688559999</v>
      </c>
      <c r="R91" s="68">
        <f>H91-(I91+K91+M91+O91)</f>
        <v>3.2723635810000076</v>
      </c>
      <c r="S91" s="69">
        <f t="shared" si="42"/>
        <v>4.2934271265471467E-2</v>
      </c>
      <c r="T91" s="73" t="s">
        <v>32</v>
      </c>
      <c r="W91" s="7"/>
    </row>
    <row r="92" spans="1:35" ht="31.5" x14ac:dyDescent="0.25">
      <c r="A92" s="70" t="s">
        <v>173</v>
      </c>
      <c r="B92" s="88" t="s">
        <v>200</v>
      </c>
      <c r="C92" s="56" t="s">
        <v>201</v>
      </c>
      <c r="D92" s="68">
        <v>344.87247318200002</v>
      </c>
      <c r="E92" s="73">
        <v>115.05714757</v>
      </c>
      <c r="F92" s="67">
        <f t="shared" si="38"/>
        <v>229.81532561200004</v>
      </c>
      <c r="G92" s="67">
        <f t="shared" si="39"/>
        <v>0.70230031000000603</v>
      </c>
      <c r="H92" s="67">
        <f t="shared" si="39"/>
        <v>2.6603001600000002</v>
      </c>
      <c r="I92" s="68">
        <v>0.70230031000000603</v>
      </c>
      <c r="J92" s="68">
        <v>2.6603001600000002</v>
      </c>
      <c r="K92" s="68">
        <v>0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f>F92-H92</f>
        <v>227.15502545200005</v>
      </c>
      <c r="R92" s="68">
        <f>H92-(I92+K92+M92+O92)</f>
        <v>1.9579998499999942</v>
      </c>
      <c r="S92" s="69">
        <f t="shared" si="42"/>
        <v>2.7879808995100364</v>
      </c>
      <c r="T92" s="112" t="s">
        <v>202</v>
      </c>
      <c r="W92" s="7"/>
    </row>
    <row r="93" spans="1:35" ht="31.5" x14ac:dyDescent="0.25">
      <c r="A93" s="70" t="s">
        <v>173</v>
      </c>
      <c r="B93" s="88" t="s">
        <v>203</v>
      </c>
      <c r="C93" s="56" t="s">
        <v>204</v>
      </c>
      <c r="D93" s="68">
        <v>135.91621188100001</v>
      </c>
      <c r="E93" s="73">
        <v>34.897993120000002</v>
      </c>
      <c r="F93" s="67">
        <f t="shared" si="38"/>
        <v>101.01821876100001</v>
      </c>
      <c r="G93" s="67">
        <f t="shared" si="39"/>
        <v>82.984817935999999</v>
      </c>
      <c r="H93" s="67">
        <f t="shared" si="39"/>
        <v>87.651513480000006</v>
      </c>
      <c r="I93" s="68">
        <v>1.4710000000000001</v>
      </c>
      <c r="J93" s="68">
        <v>4.0507807299999996</v>
      </c>
      <c r="K93" s="68">
        <v>19.638210760000003</v>
      </c>
      <c r="L93" s="68">
        <v>15.773815530000002</v>
      </c>
      <c r="M93" s="68">
        <v>22.212282489999996</v>
      </c>
      <c r="N93" s="68">
        <v>60.653292530000009</v>
      </c>
      <c r="O93" s="68">
        <v>39.663324685999996</v>
      </c>
      <c r="P93" s="68">
        <v>7.1736246899999996</v>
      </c>
      <c r="Q93" s="68">
        <f>F93-H93</f>
        <v>13.366705281000009</v>
      </c>
      <c r="R93" s="68">
        <f>H93-(I93+K93+M93+O93)</f>
        <v>4.6666955440000066</v>
      </c>
      <c r="S93" s="69">
        <f t="shared" si="42"/>
        <v>5.6235533921386451E-2</v>
      </c>
      <c r="T93" s="73" t="s">
        <v>32</v>
      </c>
      <c r="W93" s="7"/>
    </row>
    <row r="94" spans="1:35" ht="31.5" x14ac:dyDescent="0.25">
      <c r="A94" s="70" t="s">
        <v>173</v>
      </c>
      <c r="B94" s="88" t="s">
        <v>205</v>
      </c>
      <c r="C94" s="56" t="s">
        <v>206</v>
      </c>
      <c r="D94" s="68">
        <v>234.21925537200002</v>
      </c>
      <c r="E94" s="73">
        <v>0</v>
      </c>
      <c r="F94" s="67">
        <f t="shared" si="38"/>
        <v>234.21925537200002</v>
      </c>
      <c r="G94" s="67">
        <f t="shared" si="39"/>
        <v>82.750295088000001</v>
      </c>
      <c r="H94" s="67">
        <f t="shared" si="39"/>
        <v>101.87077272000001</v>
      </c>
      <c r="I94" s="68">
        <v>2.91493891</v>
      </c>
      <c r="J94" s="68">
        <v>0.22630340000000002</v>
      </c>
      <c r="K94" s="68">
        <v>25.663150000000002</v>
      </c>
      <c r="L94" s="68">
        <v>43.702679670000002</v>
      </c>
      <c r="M94" s="68">
        <v>24.714065489999999</v>
      </c>
      <c r="N94" s="68">
        <v>35.179376860000005</v>
      </c>
      <c r="O94" s="68">
        <v>29.458140687999997</v>
      </c>
      <c r="P94" s="68">
        <v>22.762412790000003</v>
      </c>
      <c r="Q94" s="68">
        <f>F94-H94</f>
        <v>132.34848265200003</v>
      </c>
      <c r="R94" s="68">
        <f>H94-(I94+K94+M94+O94)</f>
        <v>19.120477632000004</v>
      </c>
      <c r="S94" s="69">
        <f t="shared" si="42"/>
        <v>0.23106234982807633</v>
      </c>
      <c r="T94" s="73" t="s">
        <v>207</v>
      </c>
      <c r="W94" s="7"/>
    </row>
    <row r="95" spans="1:35" ht="47.25" x14ac:dyDescent="0.25">
      <c r="A95" s="44" t="s">
        <v>208</v>
      </c>
      <c r="B95" s="57" t="s">
        <v>209</v>
      </c>
      <c r="C95" s="45" t="s">
        <v>31</v>
      </c>
      <c r="D95" s="46">
        <f t="shared" ref="D95:R95" si="43">SUM(D96:D153)</f>
        <v>3364.7232773621126</v>
      </c>
      <c r="E95" s="46">
        <f t="shared" si="43"/>
        <v>900.76940038999987</v>
      </c>
      <c r="F95" s="46">
        <f t="shared" si="43"/>
        <v>2463.9538769721121</v>
      </c>
      <c r="G95" s="46">
        <f t="shared" si="43"/>
        <v>627.98857757707503</v>
      </c>
      <c r="H95" s="46">
        <f t="shared" si="43"/>
        <v>360.81755427999997</v>
      </c>
      <c r="I95" s="46">
        <f t="shared" si="43"/>
        <v>52.452035589999987</v>
      </c>
      <c r="J95" s="46">
        <f t="shared" si="43"/>
        <v>68.723382440000009</v>
      </c>
      <c r="K95" s="46">
        <f t="shared" si="43"/>
        <v>142.44601524599997</v>
      </c>
      <c r="L95" s="46">
        <f t="shared" si="43"/>
        <v>101.64729712999998</v>
      </c>
      <c r="M95" s="46">
        <f t="shared" si="43"/>
        <v>180.59107010559995</v>
      </c>
      <c r="N95" s="46">
        <f t="shared" si="43"/>
        <v>49.93607274</v>
      </c>
      <c r="O95" s="46">
        <f t="shared" si="43"/>
        <v>252.49945663547513</v>
      </c>
      <c r="P95" s="46">
        <f t="shared" si="43"/>
        <v>140.51080196999993</v>
      </c>
      <c r="Q95" s="46">
        <f t="shared" si="43"/>
        <v>2119.3200335921115</v>
      </c>
      <c r="R95" s="46">
        <f t="shared" si="43"/>
        <v>-283.35473419707512</v>
      </c>
      <c r="S95" s="47">
        <f t="shared" si="42"/>
        <v>-0.45121001291189583</v>
      </c>
      <c r="T95" s="48" t="s">
        <v>32</v>
      </c>
      <c r="W95" s="7"/>
      <c r="X95" s="7"/>
      <c r="AI95" s="4"/>
    </row>
    <row r="96" spans="1:35" ht="73.5" customHeight="1" x14ac:dyDescent="0.25">
      <c r="A96" s="70" t="s">
        <v>208</v>
      </c>
      <c r="B96" s="88" t="s">
        <v>210</v>
      </c>
      <c r="C96" s="54" t="s">
        <v>211</v>
      </c>
      <c r="D96" s="68">
        <v>293.55357750220003</v>
      </c>
      <c r="E96" s="73">
        <v>77.002029430000007</v>
      </c>
      <c r="F96" s="67">
        <f t="shared" ref="F96:F153" si="44">D96-E96</f>
        <v>216.55154807220003</v>
      </c>
      <c r="G96" s="67">
        <f t="shared" ref="G96:H153" si="45">I96+K96+M96+O96</f>
        <v>1.2760000000000002</v>
      </c>
      <c r="H96" s="67">
        <f t="shared" si="45"/>
        <v>0.41140008000000011</v>
      </c>
      <c r="I96" s="68">
        <v>0.31900000000000001</v>
      </c>
      <c r="J96" s="68">
        <v>8.5251689999999991E-2</v>
      </c>
      <c r="K96" s="68">
        <v>0.31900000000000001</v>
      </c>
      <c r="L96" s="68">
        <v>0.10871613000000002</v>
      </c>
      <c r="M96" s="68">
        <v>0.31900000000000001</v>
      </c>
      <c r="N96" s="68">
        <v>0.10871613000000002</v>
      </c>
      <c r="O96" s="68">
        <v>0.31900000000000012</v>
      </c>
      <c r="P96" s="68">
        <v>0.10871613000000008</v>
      </c>
      <c r="Q96" s="68">
        <f t="shared" ref="Q96:Q102" si="46">F96-H96</f>
        <v>216.14014799220004</v>
      </c>
      <c r="R96" s="68">
        <f t="shared" ref="R96:R102" si="47">H96-(I96+K96+M96+O96)</f>
        <v>-0.86459992000000008</v>
      </c>
      <c r="S96" s="69">
        <f t="shared" si="42"/>
        <v>-0.67758614420062691</v>
      </c>
      <c r="T96" s="54" t="s">
        <v>212</v>
      </c>
      <c r="W96" s="7"/>
    </row>
    <row r="97" spans="1:23" ht="69" customHeight="1" x14ac:dyDescent="0.25">
      <c r="A97" s="70" t="s">
        <v>208</v>
      </c>
      <c r="B97" s="88" t="s">
        <v>213</v>
      </c>
      <c r="C97" s="56" t="s">
        <v>214</v>
      </c>
      <c r="D97" s="73">
        <v>224.08759465</v>
      </c>
      <c r="E97" s="73">
        <v>182.74098652000001</v>
      </c>
      <c r="F97" s="67">
        <f t="shared" si="44"/>
        <v>41.346608129999993</v>
      </c>
      <c r="G97" s="67">
        <f t="shared" si="45"/>
        <v>21.572536619999997</v>
      </c>
      <c r="H97" s="67">
        <f t="shared" si="45"/>
        <v>4.5124239499999996</v>
      </c>
      <c r="I97" s="68">
        <v>21.572536619999997</v>
      </c>
      <c r="J97" s="68">
        <v>2.4891448199999999</v>
      </c>
      <c r="K97" s="68">
        <v>0</v>
      </c>
      <c r="L97" s="68">
        <v>0.89900000000000002</v>
      </c>
      <c r="M97" s="73">
        <v>0</v>
      </c>
      <c r="N97" s="68">
        <v>0.74488560000000004</v>
      </c>
      <c r="O97" s="73">
        <v>0</v>
      </c>
      <c r="P97" s="68">
        <v>0.37939352999999998</v>
      </c>
      <c r="Q97" s="68">
        <f t="shared" si="46"/>
        <v>36.834184179999994</v>
      </c>
      <c r="R97" s="68">
        <f t="shared" si="47"/>
        <v>-17.060112669999999</v>
      </c>
      <c r="S97" s="69">
        <f t="shared" si="42"/>
        <v>-0.79082552833325548</v>
      </c>
      <c r="T97" s="54" t="s">
        <v>215</v>
      </c>
      <c r="W97" s="7"/>
    </row>
    <row r="98" spans="1:23" ht="63" x14ac:dyDescent="0.25">
      <c r="A98" s="70" t="s">
        <v>208</v>
      </c>
      <c r="B98" s="55" t="s">
        <v>216</v>
      </c>
      <c r="C98" s="94" t="s">
        <v>217</v>
      </c>
      <c r="D98" s="95">
        <v>392.27368778248439</v>
      </c>
      <c r="E98" s="73">
        <v>87.433096210000002</v>
      </c>
      <c r="F98" s="67">
        <f t="shared" si="44"/>
        <v>304.84059157248441</v>
      </c>
      <c r="G98" s="67">
        <f t="shared" si="45"/>
        <v>12.242999999999999</v>
      </c>
      <c r="H98" s="67">
        <f t="shared" si="45"/>
        <v>12.511960930000001</v>
      </c>
      <c r="I98" s="68">
        <v>2.46875</v>
      </c>
      <c r="J98" s="68">
        <v>0.69942334000000006</v>
      </c>
      <c r="K98" s="68">
        <v>0.16875000000000001</v>
      </c>
      <c r="L98" s="68">
        <v>1.2454782900000001</v>
      </c>
      <c r="M98" s="68">
        <v>3.8047499999999999</v>
      </c>
      <c r="N98" s="68">
        <v>0</v>
      </c>
      <c r="O98" s="68">
        <v>5.800749999999999</v>
      </c>
      <c r="P98" s="68">
        <v>10.5670593</v>
      </c>
      <c r="Q98" s="68">
        <f t="shared" si="46"/>
        <v>292.32863064248443</v>
      </c>
      <c r="R98" s="68">
        <f t="shared" si="47"/>
        <v>0.26896093000000221</v>
      </c>
      <c r="S98" s="69">
        <f t="shared" si="42"/>
        <v>2.1968547741566792E-2</v>
      </c>
      <c r="T98" s="54" t="s">
        <v>32</v>
      </c>
      <c r="W98" s="7"/>
    </row>
    <row r="99" spans="1:23" ht="94.5" x14ac:dyDescent="0.25">
      <c r="A99" s="70" t="s">
        <v>208</v>
      </c>
      <c r="B99" s="88" t="s">
        <v>218</v>
      </c>
      <c r="C99" s="56" t="s">
        <v>219</v>
      </c>
      <c r="D99" s="68">
        <v>155.22384537599999</v>
      </c>
      <c r="E99" s="73">
        <v>82.253315100000009</v>
      </c>
      <c r="F99" s="67">
        <f t="shared" si="44"/>
        <v>72.970530275999977</v>
      </c>
      <c r="G99" s="67">
        <f t="shared" si="45"/>
        <v>49.629670815999994</v>
      </c>
      <c r="H99" s="67">
        <f t="shared" si="45"/>
        <v>27.054517140000002</v>
      </c>
      <c r="I99" s="68">
        <v>0.18575</v>
      </c>
      <c r="J99" s="68">
        <v>5.40229318</v>
      </c>
      <c r="K99" s="68">
        <v>0.18575</v>
      </c>
      <c r="L99" s="68">
        <v>15.37346178</v>
      </c>
      <c r="M99" s="68">
        <v>14.233750000000001</v>
      </c>
      <c r="N99" s="68">
        <v>1.1961202800000001</v>
      </c>
      <c r="O99" s="68">
        <v>35.024420815999996</v>
      </c>
      <c r="P99" s="68">
        <v>5.0826419000000005</v>
      </c>
      <c r="Q99" s="68">
        <f t="shared" si="46"/>
        <v>45.916013135999975</v>
      </c>
      <c r="R99" s="68">
        <f t="shared" si="47"/>
        <v>-22.575153675999992</v>
      </c>
      <c r="S99" s="69">
        <f t="shared" si="42"/>
        <v>-0.45487212195495846</v>
      </c>
      <c r="T99" s="54" t="s">
        <v>220</v>
      </c>
      <c r="W99" s="7"/>
    </row>
    <row r="100" spans="1:23" ht="47.25" x14ac:dyDescent="0.25">
      <c r="A100" s="70" t="s">
        <v>208</v>
      </c>
      <c r="B100" s="88" t="s">
        <v>221</v>
      </c>
      <c r="C100" s="54" t="s">
        <v>222</v>
      </c>
      <c r="D100" s="68">
        <v>117.71412860199997</v>
      </c>
      <c r="E100" s="73">
        <v>27.983731800000001</v>
      </c>
      <c r="F100" s="67">
        <f t="shared" si="44"/>
        <v>89.730396801999973</v>
      </c>
      <c r="G100" s="67">
        <f t="shared" si="45"/>
        <v>78.723565211999983</v>
      </c>
      <c r="H100" s="67">
        <f t="shared" si="45"/>
        <v>15.13650777</v>
      </c>
      <c r="I100" s="68">
        <v>0.27</v>
      </c>
      <c r="J100" s="68">
        <v>8.8998569399999994</v>
      </c>
      <c r="K100" s="68">
        <v>0.27</v>
      </c>
      <c r="L100" s="68">
        <v>0.1221474300000001</v>
      </c>
      <c r="M100" s="68">
        <v>20.465</v>
      </c>
      <c r="N100" s="68">
        <v>9.5033999999999431E-3</v>
      </c>
      <c r="O100" s="68">
        <v>57.718565211999987</v>
      </c>
      <c r="P100" s="68">
        <v>6.1050000000000004</v>
      </c>
      <c r="Q100" s="68">
        <f t="shared" si="46"/>
        <v>74.593889031999979</v>
      </c>
      <c r="R100" s="68">
        <f t="shared" si="47"/>
        <v>-63.587057441999981</v>
      </c>
      <c r="S100" s="69">
        <f t="shared" si="42"/>
        <v>-0.80772583496138817</v>
      </c>
      <c r="T100" s="54" t="s">
        <v>223</v>
      </c>
      <c r="W100" s="7"/>
    </row>
    <row r="101" spans="1:23" ht="47.25" x14ac:dyDescent="0.25">
      <c r="A101" s="70" t="s">
        <v>208</v>
      </c>
      <c r="B101" s="91" t="s">
        <v>224</v>
      </c>
      <c r="C101" s="54" t="s">
        <v>225</v>
      </c>
      <c r="D101" s="68">
        <v>227.46042743929999</v>
      </c>
      <c r="E101" s="73">
        <v>54.960081650000006</v>
      </c>
      <c r="F101" s="67">
        <f t="shared" si="44"/>
        <v>172.50034578929998</v>
      </c>
      <c r="G101" s="67">
        <f t="shared" si="45"/>
        <v>115.2482777678</v>
      </c>
      <c r="H101" s="67">
        <f t="shared" si="45"/>
        <v>75.124617929999999</v>
      </c>
      <c r="I101" s="68">
        <v>2.4874200000000002</v>
      </c>
      <c r="J101" s="68">
        <v>17.613848090000005</v>
      </c>
      <c r="K101" s="68">
        <v>21.541419999999999</v>
      </c>
      <c r="L101" s="68">
        <v>2.9684326900000002</v>
      </c>
      <c r="M101" s="68">
        <v>47.803419999999996</v>
      </c>
      <c r="N101" s="68">
        <v>6.7148327800000009</v>
      </c>
      <c r="O101" s="68">
        <v>43.416017767800007</v>
      </c>
      <c r="P101" s="68">
        <v>47.827504369999993</v>
      </c>
      <c r="Q101" s="68">
        <f t="shared" si="46"/>
        <v>97.375727859299985</v>
      </c>
      <c r="R101" s="68">
        <f t="shared" si="47"/>
        <v>-40.123659837800005</v>
      </c>
      <c r="S101" s="69">
        <f t="shared" si="42"/>
        <v>-0.34814975646439056</v>
      </c>
      <c r="T101" s="54" t="s">
        <v>226</v>
      </c>
      <c r="W101" s="7"/>
    </row>
    <row r="102" spans="1:23" ht="63" x14ac:dyDescent="0.25">
      <c r="A102" s="70" t="s">
        <v>208</v>
      </c>
      <c r="B102" s="88" t="s">
        <v>227</v>
      </c>
      <c r="C102" s="56" t="s">
        <v>228</v>
      </c>
      <c r="D102" s="68">
        <v>175.605682452</v>
      </c>
      <c r="E102" s="73">
        <v>34.069049740000004</v>
      </c>
      <c r="F102" s="67">
        <f t="shared" si="44"/>
        <v>141.536632712</v>
      </c>
      <c r="G102" s="67">
        <f t="shared" si="45"/>
        <v>36</v>
      </c>
      <c r="H102" s="67">
        <f t="shared" si="45"/>
        <v>4.8307910200000004</v>
      </c>
      <c r="I102" s="68">
        <v>0</v>
      </c>
      <c r="J102" s="68">
        <v>0</v>
      </c>
      <c r="K102" s="68">
        <v>0</v>
      </c>
      <c r="L102" s="68">
        <v>1.26005206</v>
      </c>
      <c r="M102" s="68">
        <v>24.4</v>
      </c>
      <c r="N102" s="68">
        <v>0</v>
      </c>
      <c r="O102" s="68">
        <v>11.600000000000001</v>
      </c>
      <c r="P102" s="68">
        <v>3.5707389600000004</v>
      </c>
      <c r="Q102" s="68">
        <f t="shared" si="46"/>
        <v>136.70584169200001</v>
      </c>
      <c r="R102" s="68">
        <f t="shared" si="47"/>
        <v>-31.169208980000001</v>
      </c>
      <c r="S102" s="69">
        <f t="shared" si="42"/>
        <v>-0.86581136055555552</v>
      </c>
      <c r="T102" s="54" t="s">
        <v>226</v>
      </c>
      <c r="W102" s="7"/>
    </row>
    <row r="103" spans="1:23" ht="47.25" x14ac:dyDescent="0.25">
      <c r="A103" s="70" t="s">
        <v>208</v>
      </c>
      <c r="B103" s="88" t="s">
        <v>229</v>
      </c>
      <c r="C103" s="56" t="s">
        <v>230</v>
      </c>
      <c r="D103" s="68" t="s">
        <v>32</v>
      </c>
      <c r="E103" s="68" t="s">
        <v>32</v>
      </c>
      <c r="F103" s="68" t="s">
        <v>32</v>
      </c>
      <c r="G103" s="68" t="s">
        <v>32</v>
      </c>
      <c r="H103" s="67">
        <f t="shared" si="45"/>
        <v>6.6015000000000004E-2</v>
      </c>
      <c r="I103" s="68" t="s">
        <v>32</v>
      </c>
      <c r="J103" s="68">
        <v>6.6015000000000004E-2</v>
      </c>
      <c r="K103" s="68" t="s">
        <v>32</v>
      </c>
      <c r="L103" s="68">
        <v>0</v>
      </c>
      <c r="M103" s="68" t="s">
        <v>32</v>
      </c>
      <c r="N103" s="68">
        <v>0</v>
      </c>
      <c r="O103" s="68" t="s">
        <v>32</v>
      </c>
      <c r="P103" s="68">
        <v>0</v>
      </c>
      <c r="Q103" s="68" t="s">
        <v>32</v>
      </c>
      <c r="R103" s="68" t="s">
        <v>32</v>
      </c>
      <c r="S103" s="69" t="s">
        <v>32</v>
      </c>
      <c r="T103" s="54" t="s">
        <v>93</v>
      </c>
      <c r="W103" s="7"/>
    </row>
    <row r="104" spans="1:23" ht="101.25" customHeight="1" x14ac:dyDescent="0.25">
      <c r="A104" s="70" t="s">
        <v>208</v>
      </c>
      <c r="B104" s="88" t="s">
        <v>231</v>
      </c>
      <c r="C104" s="54" t="s">
        <v>232</v>
      </c>
      <c r="D104" s="68">
        <v>141.25683686400001</v>
      </c>
      <c r="E104" s="73">
        <v>49.152660709999999</v>
      </c>
      <c r="F104" s="67">
        <f t="shared" si="44"/>
        <v>92.104176154000015</v>
      </c>
      <c r="G104" s="67">
        <f t="shared" si="45"/>
        <v>28.479106355999999</v>
      </c>
      <c r="H104" s="67">
        <f t="shared" si="45"/>
        <v>9.7868678299999985</v>
      </c>
      <c r="I104" s="68">
        <v>0.40100000000000002</v>
      </c>
      <c r="J104" s="68">
        <v>9.7868678299999985</v>
      </c>
      <c r="K104" s="68">
        <v>21.052788799999998</v>
      </c>
      <c r="L104" s="68">
        <v>0</v>
      </c>
      <c r="M104" s="68">
        <v>2.3319999999999999</v>
      </c>
      <c r="N104" s="68">
        <v>0</v>
      </c>
      <c r="O104" s="68">
        <v>4.6933175560000011</v>
      </c>
      <c r="P104" s="68">
        <v>0</v>
      </c>
      <c r="Q104" s="68">
        <f t="shared" ref="Q104:Q126" si="48">F104-H104</f>
        <v>82.31730832400001</v>
      </c>
      <c r="R104" s="68">
        <f t="shared" ref="R104:R126" si="49">H104-(I104+K104+M104+O104)</f>
        <v>-18.692238526000001</v>
      </c>
      <c r="S104" s="69">
        <f t="shared" si="42"/>
        <v>-0.65634919482162424</v>
      </c>
      <c r="T104" s="54" t="s">
        <v>233</v>
      </c>
      <c r="W104" s="7"/>
    </row>
    <row r="105" spans="1:23" ht="70.5" customHeight="1" x14ac:dyDescent="0.25">
      <c r="A105" s="70" t="s">
        <v>208</v>
      </c>
      <c r="B105" s="88" t="s">
        <v>234</v>
      </c>
      <c r="C105" s="54" t="s">
        <v>235</v>
      </c>
      <c r="D105" s="68">
        <v>422.33309861999999</v>
      </c>
      <c r="E105" s="73">
        <v>108.59712879999999</v>
      </c>
      <c r="F105" s="67">
        <f t="shared" si="44"/>
        <v>313.73596981999998</v>
      </c>
      <c r="G105" s="67">
        <f t="shared" si="45"/>
        <v>39.073999999999998</v>
      </c>
      <c r="H105" s="67">
        <f t="shared" si="45"/>
        <v>19.146340010000003</v>
      </c>
      <c r="I105" s="68">
        <v>7.5727500000000001</v>
      </c>
      <c r="J105" s="68">
        <v>0.39302335999999999</v>
      </c>
      <c r="K105" s="68">
        <v>13.694750000000001</v>
      </c>
      <c r="L105" s="68">
        <v>6.2901981099999995</v>
      </c>
      <c r="M105" s="68">
        <v>11.13575</v>
      </c>
      <c r="N105" s="68">
        <v>10.720043240000001</v>
      </c>
      <c r="O105" s="68">
        <v>6.67075</v>
      </c>
      <c r="P105" s="68">
        <v>1.7430752999999999</v>
      </c>
      <c r="Q105" s="68">
        <f t="shared" si="48"/>
        <v>294.58962980999996</v>
      </c>
      <c r="R105" s="68">
        <f t="shared" si="49"/>
        <v>-19.927659989999995</v>
      </c>
      <c r="S105" s="69">
        <f t="shared" si="42"/>
        <v>-0.50999795234682899</v>
      </c>
      <c r="T105" s="54" t="s">
        <v>236</v>
      </c>
      <c r="W105" s="7"/>
    </row>
    <row r="106" spans="1:23" ht="94.5" x14ac:dyDescent="0.25">
      <c r="A106" s="70" t="s">
        <v>208</v>
      </c>
      <c r="B106" s="88" t="s">
        <v>237</v>
      </c>
      <c r="C106" s="54" t="s">
        <v>238</v>
      </c>
      <c r="D106" s="68">
        <v>58.93719999999999</v>
      </c>
      <c r="E106" s="73">
        <v>0</v>
      </c>
      <c r="F106" s="67">
        <f t="shared" si="44"/>
        <v>58.93719999999999</v>
      </c>
      <c r="G106" s="67">
        <f t="shared" si="45"/>
        <v>1.6323999999999996</v>
      </c>
      <c r="H106" s="67">
        <f t="shared" si="45"/>
        <v>3.7936280000000003E-2</v>
      </c>
      <c r="I106" s="68">
        <v>5.4999999999999997E-3</v>
      </c>
      <c r="J106" s="68">
        <v>0</v>
      </c>
      <c r="K106" s="68">
        <v>5.4999999999999997E-3</v>
      </c>
      <c r="L106" s="68">
        <v>4.52667E-3</v>
      </c>
      <c r="M106" s="68">
        <v>5.4999999999999997E-3</v>
      </c>
      <c r="N106" s="68">
        <v>3.3409609999999999E-2</v>
      </c>
      <c r="O106" s="68">
        <v>1.6158999999999997</v>
      </c>
      <c r="P106" s="68">
        <v>0</v>
      </c>
      <c r="Q106" s="68">
        <f t="shared" si="48"/>
        <v>58.899263719999993</v>
      </c>
      <c r="R106" s="68">
        <f t="shared" si="49"/>
        <v>-1.5944637199999996</v>
      </c>
      <c r="S106" s="69">
        <f t="shared" si="42"/>
        <v>-0.97676042636608673</v>
      </c>
      <c r="T106" s="54" t="s">
        <v>239</v>
      </c>
      <c r="W106" s="7"/>
    </row>
    <row r="107" spans="1:23" ht="94.5" x14ac:dyDescent="0.25">
      <c r="A107" s="70" t="s">
        <v>208</v>
      </c>
      <c r="B107" s="88" t="s">
        <v>240</v>
      </c>
      <c r="C107" s="56" t="s">
        <v>241</v>
      </c>
      <c r="D107" s="68">
        <v>47.21</v>
      </c>
      <c r="E107" s="73">
        <v>0</v>
      </c>
      <c r="F107" s="67">
        <f t="shared" si="44"/>
        <v>47.21</v>
      </c>
      <c r="G107" s="67">
        <f t="shared" si="45"/>
        <v>1.0087999999999999</v>
      </c>
      <c r="H107" s="67">
        <f t="shared" si="45"/>
        <v>4.5266600000000001E-3</v>
      </c>
      <c r="I107" s="68">
        <v>5.0000000000000001E-3</v>
      </c>
      <c r="J107" s="68">
        <v>0</v>
      </c>
      <c r="K107" s="68">
        <v>0.60499999999999998</v>
      </c>
      <c r="L107" s="68">
        <v>4.5266600000000001E-3</v>
      </c>
      <c r="M107" s="68">
        <v>5.0000000000000001E-3</v>
      </c>
      <c r="N107" s="68">
        <v>0</v>
      </c>
      <c r="O107" s="68">
        <v>0.39380000000000004</v>
      </c>
      <c r="P107" s="68">
        <v>0</v>
      </c>
      <c r="Q107" s="68">
        <f t="shared" si="48"/>
        <v>47.205473339999998</v>
      </c>
      <c r="R107" s="68">
        <f t="shared" si="49"/>
        <v>-1.0042733399999999</v>
      </c>
      <c r="S107" s="69">
        <f t="shared" si="42"/>
        <v>-0.99551282712133227</v>
      </c>
      <c r="T107" s="54" t="s">
        <v>239</v>
      </c>
      <c r="W107" s="7"/>
    </row>
    <row r="108" spans="1:23" ht="94.5" x14ac:dyDescent="0.25">
      <c r="A108" s="70" t="s">
        <v>208</v>
      </c>
      <c r="B108" s="88" t="s">
        <v>242</v>
      </c>
      <c r="C108" s="56" t="s">
        <v>243</v>
      </c>
      <c r="D108" s="68">
        <v>66.794615019999995</v>
      </c>
      <c r="E108" s="73">
        <v>0</v>
      </c>
      <c r="F108" s="67">
        <f t="shared" si="44"/>
        <v>66.794615019999995</v>
      </c>
      <c r="G108" s="67">
        <f t="shared" si="45"/>
        <v>3.3367999999999998</v>
      </c>
      <c r="H108" s="67">
        <f t="shared" si="45"/>
        <v>0.15714781</v>
      </c>
      <c r="I108" s="68">
        <v>1.7000000000000001E-2</v>
      </c>
      <c r="J108" s="68">
        <v>0</v>
      </c>
      <c r="K108" s="68">
        <v>0.61699999999999999</v>
      </c>
      <c r="L108" s="68">
        <v>3.7936280000000003E-2</v>
      </c>
      <c r="M108" s="68">
        <v>1.9384000000000001</v>
      </c>
      <c r="N108" s="68">
        <v>0</v>
      </c>
      <c r="O108" s="68">
        <v>0.76439999999999975</v>
      </c>
      <c r="P108" s="68">
        <v>0.11921152999999998</v>
      </c>
      <c r="Q108" s="68">
        <f t="shared" si="48"/>
        <v>66.637467209999997</v>
      </c>
      <c r="R108" s="68">
        <f t="shared" si="49"/>
        <v>-3.1796521899999997</v>
      </c>
      <c r="S108" s="69">
        <f t="shared" si="42"/>
        <v>-0.95290463617837451</v>
      </c>
      <c r="T108" s="54" t="s">
        <v>239</v>
      </c>
      <c r="W108" s="7"/>
    </row>
    <row r="109" spans="1:23" ht="63" x14ac:dyDescent="0.25">
      <c r="A109" s="70" t="s">
        <v>208</v>
      </c>
      <c r="B109" s="88" t="s">
        <v>244</v>
      </c>
      <c r="C109" s="54" t="s">
        <v>245</v>
      </c>
      <c r="D109" s="68">
        <v>2.9945188934130398</v>
      </c>
      <c r="E109" s="73">
        <v>0</v>
      </c>
      <c r="F109" s="67">
        <f t="shared" si="44"/>
        <v>2.9945188934130398</v>
      </c>
      <c r="G109" s="67">
        <f t="shared" si="45"/>
        <v>1.1187999999999998</v>
      </c>
      <c r="H109" s="67">
        <f t="shared" si="45"/>
        <v>1.1302096099999999</v>
      </c>
      <c r="I109" s="68">
        <v>5.4999999999999997E-3</v>
      </c>
      <c r="J109" s="68">
        <v>0</v>
      </c>
      <c r="K109" s="68">
        <v>5.4999999999999997E-3</v>
      </c>
      <c r="L109" s="68">
        <v>0</v>
      </c>
      <c r="M109" s="68">
        <v>5.4999999999999997E-3</v>
      </c>
      <c r="N109" s="68">
        <v>0</v>
      </c>
      <c r="O109" s="68">
        <v>1.1022999999999998</v>
      </c>
      <c r="P109" s="68">
        <v>1.1302096099999999</v>
      </c>
      <c r="Q109" s="68">
        <f t="shared" si="48"/>
        <v>1.8643092834130399</v>
      </c>
      <c r="R109" s="68">
        <f t="shared" si="49"/>
        <v>1.140961000000007E-2</v>
      </c>
      <c r="S109" s="69">
        <f t="shared" si="42"/>
        <v>1.0198078298176682E-2</v>
      </c>
      <c r="T109" s="54" t="s">
        <v>32</v>
      </c>
      <c r="W109" s="7"/>
    </row>
    <row r="110" spans="1:23" ht="110.25" x14ac:dyDescent="0.25">
      <c r="A110" s="96" t="s">
        <v>208</v>
      </c>
      <c r="B110" s="82" t="s">
        <v>246</v>
      </c>
      <c r="C110" s="89" t="s">
        <v>247</v>
      </c>
      <c r="D110" s="68">
        <v>2.6574</v>
      </c>
      <c r="E110" s="73">
        <v>0</v>
      </c>
      <c r="F110" s="67">
        <f t="shared" si="44"/>
        <v>2.6574</v>
      </c>
      <c r="G110" s="67">
        <f t="shared" si="45"/>
        <v>2.4074</v>
      </c>
      <c r="H110" s="67">
        <f t="shared" si="45"/>
        <v>2.67602319</v>
      </c>
      <c r="I110" s="68">
        <v>1.125E-2</v>
      </c>
      <c r="J110" s="68">
        <v>0</v>
      </c>
      <c r="K110" s="68">
        <v>0.48105000000000003</v>
      </c>
      <c r="L110" s="68">
        <v>0</v>
      </c>
      <c r="M110" s="68">
        <v>0.63824999999999998</v>
      </c>
      <c r="N110" s="68">
        <v>0</v>
      </c>
      <c r="O110" s="68">
        <v>1.27685</v>
      </c>
      <c r="P110" s="68">
        <v>2.67602319</v>
      </c>
      <c r="Q110" s="68">
        <f t="shared" si="48"/>
        <v>-1.8623190000000012E-2</v>
      </c>
      <c r="R110" s="68">
        <f t="shared" si="49"/>
        <v>0.26862319000000001</v>
      </c>
      <c r="S110" s="69">
        <f t="shared" si="42"/>
        <v>0.11158228379164244</v>
      </c>
      <c r="T110" s="54" t="s">
        <v>248</v>
      </c>
      <c r="W110" s="7"/>
    </row>
    <row r="111" spans="1:23" ht="63" x14ac:dyDescent="0.25">
      <c r="A111" s="89" t="s">
        <v>208</v>
      </c>
      <c r="B111" s="82" t="s">
        <v>249</v>
      </c>
      <c r="C111" s="89" t="s">
        <v>250</v>
      </c>
      <c r="D111" s="68">
        <v>2.2103999999999999</v>
      </c>
      <c r="E111" s="73">
        <v>0</v>
      </c>
      <c r="F111" s="67">
        <f t="shared" si="44"/>
        <v>2.2103999999999999</v>
      </c>
      <c r="G111" s="67">
        <f t="shared" si="45"/>
        <v>2.2103999999999999</v>
      </c>
      <c r="H111" s="67">
        <f t="shared" si="45"/>
        <v>1.83598835</v>
      </c>
      <c r="I111" s="68">
        <v>0</v>
      </c>
      <c r="J111" s="68">
        <v>0</v>
      </c>
      <c r="K111" s="68">
        <v>0</v>
      </c>
      <c r="L111" s="68">
        <v>0</v>
      </c>
      <c r="M111" s="68">
        <v>0</v>
      </c>
      <c r="N111" s="68">
        <v>0</v>
      </c>
      <c r="O111" s="68">
        <v>2.2103999999999999</v>
      </c>
      <c r="P111" s="68">
        <v>1.83598835</v>
      </c>
      <c r="Q111" s="68">
        <f t="shared" si="48"/>
        <v>0.37441164999999987</v>
      </c>
      <c r="R111" s="68">
        <f t="shared" si="49"/>
        <v>-0.37441164999999987</v>
      </c>
      <c r="S111" s="69">
        <f t="shared" si="42"/>
        <v>-0.16938637803112555</v>
      </c>
      <c r="T111" s="54" t="s">
        <v>251</v>
      </c>
      <c r="W111" s="7"/>
    </row>
    <row r="112" spans="1:23" ht="31.5" x14ac:dyDescent="0.25">
      <c r="A112" s="70" t="s">
        <v>208</v>
      </c>
      <c r="B112" s="55" t="s">
        <v>252</v>
      </c>
      <c r="C112" s="56" t="s">
        <v>253</v>
      </c>
      <c r="D112" s="68">
        <v>1.1876</v>
      </c>
      <c r="E112" s="73">
        <v>0</v>
      </c>
      <c r="F112" s="67">
        <f t="shared" si="44"/>
        <v>1.1876</v>
      </c>
      <c r="G112" s="67">
        <f t="shared" si="45"/>
        <v>1.1876</v>
      </c>
      <c r="H112" s="67">
        <f t="shared" si="45"/>
        <v>1.23937319</v>
      </c>
      <c r="I112" s="68">
        <v>0</v>
      </c>
      <c r="J112" s="68">
        <v>0</v>
      </c>
      <c r="K112" s="68">
        <v>0</v>
      </c>
      <c r="L112" s="68">
        <v>3.3409609999999999E-2</v>
      </c>
      <c r="M112" s="68">
        <v>0.93959999999999999</v>
      </c>
      <c r="N112" s="68">
        <v>1.1819999999999999</v>
      </c>
      <c r="O112" s="68">
        <v>0.248</v>
      </c>
      <c r="P112" s="68">
        <v>2.3963580000000002E-2</v>
      </c>
      <c r="Q112" s="68">
        <f t="shared" si="48"/>
        <v>-5.1773190000000024E-2</v>
      </c>
      <c r="R112" s="68">
        <f t="shared" si="49"/>
        <v>5.1773190000000024E-2</v>
      </c>
      <c r="S112" s="69">
        <f t="shared" si="42"/>
        <v>4.3594804648029659E-2</v>
      </c>
      <c r="T112" s="54" t="s">
        <v>32</v>
      </c>
      <c r="W112" s="7"/>
    </row>
    <row r="113" spans="1:23" ht="31.5" x14ac:dyDescent="0.25">
      <c r="A113" s="70" t="s">
        <v>208</v>
      </c>
      <c r="B113" s="55" t="s">
        <v>254</v>
      </c>
      <c r="C113" s="56" t="s">
        <v>255</v>
      </c>
      <c r="D113" s="68">
        <v>2.7072000000000003</v>
      </c>
      <c r="E113" s="73">
        <v>0</v>
      </c>
      <c r="F113" s="67">
        <f t="shared" si="44"/>
        <v>2.7072000000000003</v>
      </c>
      <c r="G113" s="67">
        <f t="shared" si="45"/>
        <v>1.6799999999999997</v>
      </c>
      <c r="H113" s="67">
        <f t="shared" si="45"/>
        <v>1.73544319</v>
      </c>
      <c r="I113" s="68">
        <v>7.4999999999999997E-3</v>
      </c>
      <c r="J113" s="68">
        <v>0</v>
      </c>
      <c r="K113" s="68">
        <v>7.4999999999999997E-3</v>
      </c>
      <c r="L113" s="68">
        <v>0</v>
      </c>
      <c r="M113" s="68">
        <v>7.4999999999999997E-3</v>
      </c>
      <c r="N113" s="68">
        <v>1.66882961</v>
      </c>
      <c r="O113" s="68">
        <v>1.6574999999999998</v>
      </c>
      <c r="P113" s="68">
        <v>6.6613580000000006E-2</v>
      </c>
      <c r="Q113" s="68">
        <f t="shared" si="48"/>
        <v>0.97175681000000025</v>
      </c>
      <c r="R113" s="68">
        <f t="shared" si="49"/>
        <v>5.5443190000000309E-2</v>
      </c>
      <c r="S113" s="69">
        <f t="shared" si="42"/>
        <v>3.3001898809523998E-2</v>
      </c>
      <c r="T113" s="54" t="s">
        <v>32</v>
      </c>
      <c r="W113" s="7"/>
    </row>
    <row r="114" spans="1:23" ht="31.5" x14ac:dyDescent="0.25">
      <c r="A114" s="70" t="s">
        <v>208</v>
      </c>
      <c r="B114" s="55" t="s">
        <v>256</v>
      </c>
      <c r="C114" s="56" t="s">
        <v>257</v>
      </c>
      <c r="D114" s="68">
        <v>4.7711999999999994</v>
      </c>
      <c r="E114" s="73">
        <v>0</v>
      </c>
      <c r="F114" s="67">
        <f t="shared" si="44"/>
        <v>4.7711999999999994</v>
      </c>
      <c r="G114" s="67">
        <f t="shared" si="45"/>
        <v>1.9139999999999999</v>
      </c>
      <c r="H114" s="67">
        <f t="shared" si="45"/>
        <v>1.8924299999999998</v>
      </c>
      <c r="I114" s="68">
        <v>0</v>
      </c>
      <c r="J114" s="68">
        <v>0</v>
      </c>
      <c r="K114" s="68">
        <v>0</v>
      </c>
      <c r="L114" s="68">
        <v>0</v>
      </c>
      <c r="M114" s="68">
        <v>0</v>
      </c>
      <c r="N114" s="68">
        <v>1.8565799999999999</v>
      </c>
      <c r="O114" s="68">
        <v>1.9139999999999999</v>
      </c>
      <c r="P114" s="68">
        <v>3.585E-2</v>
      </c>
      <c r="Q114" s="68">
        <f t="shared" si="48"/>
        <v>2.8787699999999994</v>
      </c>
      <c r="R114" s="68">
        <f t="shared" si="49"/>
        <v>-2.1570000000000089E-2</v>
      </c>
      <c r="S114" s="69">
        <f t="shared" si="42"/>
        <v>-1.1269592476489076E-2</v>
      </c>
      <c r="T114" s="54" t="s">
        <v>32</v>
      </c>
      <c r="W114" s="7"/>
    </row>
    <row r="115" spans="1:23" ht="36.75" customHeight="1" x14ac:dyDescent="0.25">
      <c r="A115" s="70" t="s">
        <v>208</v>
      </c>
      <c r="B115" s="55" t="s">
        <v>258</v>
      </c>
      <c r="C115" s="56" t="s">
        <v>259</v>
      </c>
      <c r="D115" s="68">
        <v>2.5817999999999999</v>
      </c>
      <c r="E115" s="73">
        <v>0</v>
      </c>
      <c r="F115" s="67">
        <f t="shared" si="44"/>
        <v>2.5817999999999999</v>
      </c>
      <c r="G115" s="67">
        <f t="shared" si="45"/>
        <v>2.3817999999999997</v>
      </c>
      <c r="H115" s="67">
        <f t="shared" si="45"/>
        <v>2.5944231900000001</v>
      </c>
      <c r="I115" s="68">
        <v>1.125E-2</v>
      </c>
      <c r="J115" s="68">
        <v>0</v>
      </c>
      <c r="K115" s="68">
        <v>1.125E-2</v>
      </c>
      <c r="L115" s="68">
        <v>0</v>
      </c>
      <c r="M115" s="68">
        <v>1.125E-2</v>
      </c>
      <c r="N115" s="68">
        <v>2.54681516</v>
      </c>
      <c r="O115" s="68">
        <v>2.3480499999999997</v>
      </c>
      <c r="P115" s="68">
        <v>4.7608030000000003E-2</v>
      </c>
      <c r="Q115" s="68">
        <f t="shared" si="48"/>
        <v>-1.2623190000000228E-2</v>
      </c>
      <c r="R115" s="68">
        <f t="shared" si="49"/>
        <v>0.21262319000000041</v>
      </c>
      <c r="S115" s="69">
        <f t="shared" si="42"/>
        <v>8.9269959694348991E-2</v>
      </c>
      <c r="T115" s="54" t="s">
        <v>32</v>
      </c>
      <c r="W115" s="7"/>
    </row>
    <row r="116" spans="1:23" ht="36" customHeight="1" x14ac:dyDescent="0.25">
      <c r="A116" s="70" t="s">
        <v>208</v>
      </c>
      <c r="B116" s="55" t="s">
        <v>260</v>
      </c>
      <c r="C116" s="56" t="s">
        <v>261</v>
      </c>
      <c r="D116" s="68">
        <v>2.1471999999999998</v>
      </c>
      <c r="E116" s="73">
        <v>0</v>
      </c>
      <c r="F116" s="67">
        <f t="shared" si="44"/>
        <v>2.1471999999999998</v>
      </c>
      <c r="G116" s="67">
        <f t="shared" si="45"/>
        <v>0.80479999999999996</v>
      </c>
      <c r="H116" s="67">
        <f t="shared" si="45"/>
        <v>1.0670731800000002</v>
      </c>
      <c r="I116" s="68">
        <v>5.4999999999999997E-3</v>
      </c>
      <c r="J116" s="68">
        <v>0</v>
      </c>
      <c r="K116" s="68">
        <v>0.19350000000000001</v>
      </c>
      <c r="L116" s="68">
        <v>2.414643E-2</v>
      </c>
      <c r="M116" s="68">
        <v>0.24149999999999999</v>
      </c>
      <c r="N116" s="68">
        <v>1.0092000000000001</v>
      </c>
      <c r="O116" s="68">
        <v>0.36430000000000001</v>
      </c>
      <c r="P116" s="68">
        <v>3.3726750000000007E-2</v>
      </c>
      <c r="Q116" s="68">
        <f t="shared" si="48"/>
        <v>1.0801268199999996</v>
      </c>
      <c r="R116" s="68">
        <f t="shared" si="49"/>
        <v>0.26227318000000022</v>
      </c>
      <c r="S116" s="69">
        <f t="shared" si="42"/>
        <v>0.32588615805169013</v>
      </c>
      <c r="T116" s="54" t="s">
        <v>262</v>
      </c>
      <c r="W116" s="7"/>
    </row>
    <row r="117" spans="1:23" ht="31.5" x14ac:dyDescent="0.25">
      <c r="A117" s="70" t="s">
        <v>208</v>
      </c>
      <c r="B117" s="55" t="s">
        <v>263</v>
      </c>
      <c r="C117" s="56" t="s">
        <v>264</v>
      </c>
      <c r="D117" s="68">
        <v>3.3654000000000002</v>
      </c>
      <c r="E117" s="73">
        <v>0</v>
      </c>
      <c r="F117" s="67">
        <f t="shared" si="44"/>
        <v>3.3654000000000002</v>
      </c>
      <c r="G117" s="67">
        <f t="shared" si="45"/>
        <v>2.3050000000000002</v>
      </c>
      <c r="H117" s="67">
        <f t="shared" si="45"/>
        <v>2.5634331900000005</v>
      </c>
      <c r="I117" s="68">
        <v>1.125E-2</v>
      </c>
      <c r="J117" s="68">
        <v>0</v>
      </c>
      <c r="K117" s="68">
        <v>1.125E-2</v>
      </c>
      <c r="L117" s="68">
        <v>2.4888600000000003</v>
      </c>
      <c r="M117" s="68">
        <v>1.125E-2</v>
      </c>
      <c r="N117" s="68">
        <v>3.3409609999999999E-2</v>
      </c>
      <c r="O117" s="68">
        <v>2.2712500000000002</v>
      </c>
      <c r="P117" s="68">
        <v>4.1163579999999998E-2</v>
      </c>
      <c r="Q117" s="68">
        <f t="shared" si="48"/>
        <v>0.8019668099999997</v>
      </c>
      <c r="R117" s="68">
        <f t="shared" si="49"/>
        <v>0.25843319000000031</v>
      </c>
      <c r="S117" s="69">
        <f t="shared" si="42"/>
        <v>0.1121185206073754</v>
      </c>
      <c r="T117" s="54" t="s">
        <v>262</v>
      </c>
      <c r="W117" s="7"/>
    </row>
    <row r="118" spans="1:23" ht="31.5" x14ac:dyDescent="0.25">
      <c r="A118" s="70" t="s">
        <v>208</v>
      </c>
      <c r="B118" s="55" t="s">
        <v>265</v>
      </c>
      <c r="C118" s="56" t="s">
        <v>266</v>
      </c>
      <c r="D118" s="68">
        <v>1.0860000000000001</v>
      </c>
      <c r="E118" s="73">
        <v>0</v>
      </c>
      <c r="F118" s="67">
        <f t="shared" si="44"/>
        <v>1.0860000000000001</v>
      </c>
      <c r="G118" s="67">
        <f t="shared" si="45"/>
        <v>0.88600000000000001</v>
      </c>
      <c r="H118" s="67">
        <f t="shared" si="45"/>
        <v>1.0841900000000002</v>
      </c>
      <c r="I118" s="68">
        <v>0</v>
      </c>
      <c r="J118" s="68">
        <v>1.0751400000000002</v>
      </c>
      <c r="K118" s="68">
        <v>0</v>
      </c>
      <c r="L118" s="68">
        <v>0</v>
      </c>
      <c r="M118" s="68">
        <v>0</v>
      </c>
      <c r="N118" s="68">
        <v>0</v>
      </c>
      <c r="O118" s="68">
        <v>0.88600000000000001</v>
      </c>
      <c r="P118" s="68">
        <v>9.0500000000000008E-3</v>
      </c>
      <c r="Q118" s="68">
        <f t="shared" si="48"/>
        <v>1.8099999999998673E-3</v>
      </c>
      <c r="R118" s="68">
        <f t="shared" si="49"/>
        <v>0.1981900000000002</v>
      </c>
      <c r="S118" s="69">
        <f t="shared" si="42"/>
        <v>0.22369074492099345</v>
      </c>
      <c r="T118" s="54" t="s">
        <v>262</v>
      </c>
      <c r="W118" s="7"/>
    </row>
    <row r="119" spans="1:23" ht="63" customHeight="1" x14ac:dyDescent="0.25">
      <c r="A119" s="70" t="s">
        <v>208</v>
      </c>
      <c r="B119" s="55" t="s">
        <v>267</v>
      </c>
      <c r="C119" s="56" t="s">
        <v>268</v>
      </c>
      <c r="D119" s="68">
        <v>47.769599999999997</v>
      </c>
      <c r="E119" s="73">
        <v>0</v>
      </c>
      <c r="F119" s="67">
        <f t="shared" si="44"/>
        <v>47.769599999999997</v>
      </c>
      <c r="G119" s="67">
        <f t="shared" si="45"/>
        <v>4</v>
      </c>
      <c r="H119" s="67">
        <f t="shared" si="45"/>
        <v>1.3006591000000001</v>
      </c>
      <c r="I119" s="68">
        <v>0</v>
      </c>
      <c r="J119" s="68">
        <v>0</v>
      </c>
      <c r="K119" s="68">
        <v>0</v>
      </c>
      <c r="L119" s="68">
        <v>0.68557942000000005</v>
      </c>
      <c r="M119" s="68">
        <v>0</v>
      </c>
      <c r="N119" s="68">
        <v>0.31354944000000001</v>
      </c>
      <c r="O119" s="68">
        <v>4</v>
      </c>
      <c r="P119" s="68">
        <v>0.30153024</v>
      </c>
      <c r="Q119" s="68">
        <f t="shared" si="48"/>
        <v>46.4689409</v>
      </c>
      <c r="R119" s="68">
        <f t="shared" si="49"/>
        <v>-2.6993409000000002</v>
      </c>
      <c r="S119" s="69">
        <f t="shared" si="42"/>
        <v>-0.67483522500000004</v>
      </c>
      <c r="T119" s="54" t="s">
        <v>269</v>
      </c>
      <c r="W119" s="7"/>
    </row>
    <row r="120" spans="1:23" ht="75" customHeight="1" x14ac:dyDescent="0.25">
      <c r="A120" s="70" t="s">
        <v>208</v>
      </c>
      <c r="B120" s="55" t="s">
        <v>270</v>
      </c>
      <c r="C120" s="56" t="s">
        <v>271</v>
      </c>
      <c r="D120" s="68">
        <v>43.735175999999996</v>
      </c>
      <c r="E120" s="73">
        <v>0.88800000000000001</v>
      </c>
      <c r="F120" s="67">
        <f t="shared" si="44"/>
        <v>42.847175999999997</v>
      </c>
      <c r="G120" s="67">
        <f t="shared" si="45"/>
        <v>4.3</v>
      </c>
      <c r="H120" s="67">
        <f t="shared" si="45"/>
        <v>37.910110899999999</v>
      </c>
      <c r="I120" s="68">
        <v>4.3</v>
      </c>
      <c r="J120" s="68">
        <v>4.1713703100000004</v>
      </c>
      <c r="K120" s="68">
        <v>0</v>
      </c>
      <c r="L120" s="68">
        <v>0</v>
      </c>
      <c r="M120" s="68">
        <v>0</v>
      </c>
      <c r="N120" s="68">
        <v>0</v>
      </c>
      <c r="O120" s="68">
        <v>0</v>
      </c>
      <c r="P120" s="68">
        <v>33.738740589999999</v>
      </c>
      <c r="Q120" s="68">
        <f t="shared" si="48"/>
        <v>4.9370650999999981</v>
      </c>
      <c r="R120" s="68">
        <f t="shared" si="49"/>
        <v>33.610110900000002</v>
      </c>
      <c r="S120" s="69">
        <f t="shared" si="42"/>
        <v>7.8163048604651175</v>
      </c>
      <c r="T120" s="54" t="s">
        <v>272</v>
      </c>
      <c r="W120" s="7"/>
    </row>
    <row r="121" spans="1:23" ht="47.25" x14ac:dyDescent="0.25">
      <c r="A121" s="70" t="s">
        <v>208</v>
      </c>
      <c r="B121" s="55" t="s">
        <v>273</v>
      </c>
      <c r="C121" s="56" t="s">
        <v>274</v>
      </c>
      <c r="D121" s="68">
        <v>33.672737628000007</v>
      </c>
      <c r="E121" s="73">
        <v>25.608103379999999</v>
      </c>
      <c r="F121" s="67">
        <f t="shared" si="44"/>
        <v>8.0646342480000079</v>
      </c>
      <c r="G121" s="67">
        <f t="shared" si="45"/>
        <v>3.0840000000000072</v>
      </c>
      <c r="H121" s="67">
        <f t="shared" si="45"/>
        <v>2.9474051700000001</v>
      </c>
      <c r="I121" s="68">
        <v>3.0840000000000072</v>
      </c>
      <c r="J121" s="68">
        <v>2.9474051700000001</v>
      </c>
      <c r="K121" s="68">
        <v>0</v>
      </c>
      <c r="L121" s="68">
        <v>0</v>
      </c>
      <c r="M121" s="68">
        <v>0</v>
      </c>
      <c r="N121" s="68">
        <v>0</v>
      </c>
      <c r="O121" s="68">
        <v>0</v>
      </c>
      <c r="P121" s="68">
        <v>0</v>
      </c>
      <c r="Q121" s="68">
        <f t="shared" si="48"/>
        <v>5.1172290780000083</v>
      </c>
      <c r="R121" s="68">
        <f t="shared" si="49"/>
        <v>-0.13659483000000705</v>
      </c>
      <c r="S121" s="69">
        <f t="shared" si="42"/>
        <v>-4.4291449416344594E-2</v>
      </c>
      <c r="T121" s="54" t="s">
        <v>32</v>
      </c>
      <c r="W121" s="7"/>
    </row>
    <row r="122" spans="1:23" ht="47.25" x14ac:dyDescent="0.25">
      <c r="A122" s="70" t="s">
        <v>208</v>
      </c>
      <c r="B122" s="55" t="s">
        <v>275</v>
      </c>
      <c r="C122" s="56" t="s">
        <v>276</v>
      </c>
      <c r="D122" s="68">
        <v>11.928892707999999</v>
      </c>
      <c r="E122" s="73">
        <v>0.60068465999999998</v>
      </c>
      <c r="F122" s="67">
        <f t="shared" si="44"/>
        <v>11.328208047999999</v>
      </c>
      <c r="G122" s="67">
        <f t="shared" si="45"/>
        <v>2.4731260539999997</v>
      </c>
      <c r="H122" s="67">
        <f t="shared" si="45"/>
        <v>1.71907444</v>
      </c>
      <c r="I122" s="68">
        <v>0</v>
      </c>
      <c r="J122" s="68">
        <v>8.3074499999999992E-3</v>
      </c>
      <c r="K122" s="68">
        <v>0</v>
      </c>
      <c r="L122" s="68">
        <v>1.1879999999999999</v>
      </c>
      <c r="M122" s="68">
        <v>1.802</v>
      </c>
      <c r="N122" s="68">
        <v>0</v>
      </c>
      <c r="O122" s="68">
        <v>0.67112605399999969</v>
      </c>
      <c r="P122" s="68">
        <v>0.52276698999999993</v>
      </c>
      <c r="Q122" s="68">
        <f t="shared" si="48"/>
        <v>9.6091336079999987</v>
      </c>
      <c r="R122" s="68">
        <f t="shared" si="49"/>
        <v>-0.75405161399999976</v>
      </c>
      <c r="S122" s="69">
        <f t="shared" si="42"/>
        <v>-0.3048981724083199</v>
      </c>
      <c r="T122" s="54" t="s">
        <v>277</v>
      </c>
      <c r="W122" s="7"/>
    </row>
    <row r="123" spans="1:23" ht="78.75" x14ac:dyDescent="0.25">
      <c r="A123" s="70" t="s">
        <v>208</v>
      </c>
      <c r="B123" s="55" t="s">
        <v>278</v>
      </c>
      <c r="C123" s="56" t="s">
        <v>279</v>
      </c>
      <c r="D123" s="68">
        <v>8.3108279439999997</v>
      </c>
      <c r="E123" s="73">
        <v>0.47934392999999997</v>
      </c>
      <c r="F123" s="67">
        <f t="shared" si="44"/>
        <v>7.8314840139999999</v>
      </c>
      <c r="G123" s="67">
        <f t="shared" si="45"/>
        <v>1.8351416900000004</v>
      </c>
      <c r="H123" s="67">
        <f t="shared" si="45"/>
        <v>2.2085936099999999</v>
      </c>
      <c r="I123" s="68">
        <v>0</v>
      </c>
      <c r="J123" s="68">
        <v>1.3534610000000001E-2</v>
      </c>
      <c r="K123" s="68">
        <v>1.8351416900000004</v>
      </c>
      <c r="L123" s="68">
        <v>1.992</v>
      </c>
      <c r="M123" s="68">
        <v>0</v>
      </c>
      <c r="N123" s="68">
        <v>0</v>
      </c>
      <c r="O123" s="68">
        <v>0</v>
      </c>
      <c r="P123" s="68">
        <v>0.20305899999999999</v>
      </c>
      <c r="Q123" s="68">
        <f t="shared" si="48"/>
        <v>5.6228904039999996</v>
      </c>
      <c r="R123" s="68">
        <f t="shared" si="49"/>
        <v>0.37345191999999949</v>
      </c>
      <c r="S123" s="69">
        <f t="shared" si="42"/>
        <v>0.20350031936771018</v>
      </c>
      <c r="T123" s="54" t="s">
        <v>280</v>
      </c>
      <c r="W123" s="7"/>
    </row>
    <row r="124" spans="1:23" ht="47.25" x14ac:dyDescent="0.25">
      <c r="A124" s="70" t="s">
        <v>208</v>
      </c>
      <c r="B124" s="55" t="s">
        <v>281</v>
      </c>
      <c r="C124" s="56" t="s">
        <v>282</v>
      </c>
      <c r="D124" s="68">
        <v>11.910921382</v>
      </c>
      <c r="E124" s="73">
        <v>0.5651630700000001</v>
      </c>
      <c r="F124" s="67">
        <f t="shared" si="44"/>
        <v>11.345758311999999</v>
      </c>
      <c r="G124" s="67">
        <f t="shared" si="45"/>
        <v>2.4867659159999995</v>
      </c>
      <c r="H124" s="67">
        <f t="shared" si="45"/>
        <v>1.9233049999999998</v>
      </c>
      <c r="I124" s="68">
        <v>0</v>
      </c>
      <c r="J124" s="68">
        <v>1.09677E-2</v>
      </c>
      <c r="K124" s="68">
        <v>2.0024416919999997</v>
      </c>
      <c r="L124" s="68">
        <v>1.476</v>
      </c>
      <c r="M124" s="68">
        <v>0.48432422400000003</v>
      </c>
      <c r="N124" s="68">
        <v>3.0219309999999999E-2</v>
      </c>
      <c r="O124" s="68">
        <v>0</v>
      </c>
      <c r="P124" s="68">
        <v>0.40611798999999998</v>
      </c>
      <c r="Q124" s="68">
        <f t="shared" si="48"/>
        <v>9.422453312</v>
      </c>
      <c r="R124" s="68">
        <f t="shared" si="49"/>
        <v>-0.5634609159999997</v>
      </c>
      <c r="S124" s="69">
        <f t="shared" si="42"/>
        <v>-0.226583818112778</v>
      </c>
      <c r="T124" s="54" t="s">
        <v>277</v>
      </c>
      <c r="W124" s="7"/>
    </row>
    <row r="125" spans="1:23" ht="47.25" x14ac:dyDescent="0.25">
      <c r="A125" s="70" t="s">
        <v>208</v>
      </c>
      <c r="B125" s="55" t="s">
        <v>283</v>
      </c>
      <c r="C125" s="56" t="s">
        <v>284</v>
      </c>
      <c r="D125" s="68">
        <v>8.263709261999999</v>
      </c>
      <c r="E125" s="73">
        <v>0.43790208999999997</v>
      </c>
      <c r="F125" s="67">
        <f t="shared" si="44"/>
        <v>7.8258071719999993</v>
      </c>
      <c r="G125" s="67">
        <f t="shared" si="45"/>
        <v>2.3342861400000001</v>
      </c>
      <c r="H125" s="67">
        <f t="shared" si="45"/>
        <v>1.5089813000000001</v>
      </c>
      <c r="I125" s="68">
        <v>0</v>
      </c>
      <c r="J125" s="68">
        <v>1.30679E-2</v>
      </c>
      <c r="K125" s="68">
        <v>0</v>
      </c>
      <c r="L125" s="68">
        <v>1.4</v>
      </c>
      <c r="M125" s="68">
        <v>2.3342861400000001</v>
      </c>
      <c r="N125" s="68">
        <v>9.5033999999999987E-3</v>
      </c>
      <c r="O125" s="68">
        <v>0</v>
      </c>
      <c r="P125" s="68">
        <v>8.6410000000000001E-2</v>
      </c>
      <c r="Q125" s="68">
        <f t="shared" si="48"/>
        <v>6.316825871999999</v>
      </c>
      <c r="R125" s="68">
        <f t="shared" si="49"/>
        <v>-0.82530484000000004</v>
      </c>
      <c r="S125" s="69">
        <f t="shared" si="42"/>
        <v>-0.35355770051395669</v>
      </c>
      <c r="T125" s="54" t="s">
        <v>277</v>
      </c>
      <c r="W125" s="7"/>
    </row>
    <row r="126" spans="1:23" ht="47.25" x14ac:dyDescent="0.25">
      <c r="A126" s="70" t="s">
        <v>208</v>
      </c>
      <c r="B126" s="55" t="s">
        <v>285</v>
      </c>
      <c r="C126" s="56" t="s">
        <v>286</v>
      </c>
      <c r="D126" s="68">
        <v>27.272478992</v>
      </c>
      <c r="E126" s="73">
        <v>0.43790209000000002</v>
      </c>
      <c r="F126" s="67">
        <f t="shared" si="44"/>
        <v>26.834576901999998</v>
      </c>
      <c r="G126" s="67">
        <f t="shared" si="45"/>
        <v>2.7901610219999999</v>
      </c>
      <c r="H126" s="67">
        <f t="shared" si="45"/>
        <v>2.2407219500000002</v>
      </c>
      <c r="I126" s="68">
        <v>0</v>
      </c>
      <c r="J126" s="68">
        <v>2.0721949999999999E-2</v>
      </c>
      <c r="K126" s="68">
        <v>2.25</v>
      </c>
      <c r="L126" s="68">
        <v>2.2200000000000002</v>
      </c>
      <c r="M126" s="68">
        <v>0.49186102199999976</v>
      </c>
      <c r="N126" s="68">
        <v>0</v>
      </c>
      <c r="O126" s="68">
        <v>4.8300000000000176E-2</v>
      </c>
      <c r="P126" s="68">
        <v>0</v>
      </c>
      <c r="Q126" s="68">
        <f t="shared" si="48"/>
        <v>24.593854951999997</v>
      </c>
      <c r="R126" s="68">
        <f t="shared" si="49"/>
        <v>-0.54943907199999975</v>
      </c>
      <c r="S126" s="69">
        <f t="shared" si="42"/>
        <v>-0.19692020197678747</v>
      </c>
      <c r="T126" s="54" t="s">
        <v>277</v>
      </c>
      <c r="W126" s="7"/>
    </row>
    <row r="127" spans="1:23" ht="31.5" x14ac:dyDescent="0.25">
      <c r="A127" s="70" t="s">
        <v>208</v>
      </c>
      <c r="B127" s="55" t="s">
        <v>287</v>
      </c>
      <c r="C127" s="56" t="s">
        <v>288</v>
      </c>
      <c r="D127" s="68" t="s">
        <v>32</v>
      </c>
      <c r="E127" s="68" t="s">
        <v>32</v>
      </c>
      <c r="F127" s="68" t="s">
        <v>32</v>
      </c>
      <c r="G127" s="68" t="s">
        <v>32</v>
      </c>
      <c r="H127" s="67">
        <f t="shared" si="45"/>
        <v>6.7083530000000002E-2</v>
      </c>
      <c r="I127" s="68" t="s">
        <v>32</v>
      </c>
      <c r="J127" s="68">
        <v>6.7083530000000002E-2</v>
      </c>
      <c r="K127" s="68" t="s">
        <v>32</v>
      </c>
      <c r="L127" s="68">
        <v>0</v>
      </c>
      <c r="M127" s="68" t="s">
        <v>32</v>
      </c>
      <c r="N127" s="68">
        <v>0</v>
      </c>
      <c r="O127" s="68" t="s">
        <v>32</v>
      </c>
      <c r="P127" s="68">
        <v>0</v>
      </c>
      <c r="Q127" s="68" t="s">
        <v>32</v>
      </c>
      <c r="R127" s="68" t="s">
        <v>32</v>
      </c>
      <c r="S127" s="69" t="s">
        <v>32</v>
      </c>
      <c r="T127" s="54" t="s">
        <v>289</v>
      </c>
      <c r="W127" s="7"/>
    </row>
    <row r="128" spans="1:23" ht="62.25" customHeight="1" x14ac:dyDescent="0.25">
      <c r="A128" s="70" t="s">
        <v>208</v>
      </c>
      <c r="B128" s="55" t="s">
        <v>290</v>
      </c>
      <c r="C128" s="56" t="s">
        <v>291</v>
      </c>
      <c r="D128" s="68">
        <v>0.42676320000000001</v>
      </c>
      <c r="E128" s="73">
        <v>1.314825E-2</v>
      </c>
      <c r="F128" s="67">
        <f t="shared" si="44"/>
        <v>0.41361495000000004</v>
      </c>
      <c r="G128" s="67">
        <f t="shared" si="45"/>
        <v>0.24676319999999999</v>
      </c>
      <c r="H128" s="67">
        <f t="shared" si="45"/>
        <v>0.10394444999999999</v>
      </c>
      <c r="I128" s="68">
        <v>0</v>
      </c>
      <c r="J128" s="68">
        <v>0</v>
      </c>
      <c r="K128" s="68">
        <v>0</v>
      </c>
      <c r="L128" s="68">
        <v>0</v>
      </c>
      <c r="M128" s="68">
        <v>0.24676319999999999</v>
      </c>
      <c r="N128" s="68">
        <v>0.10394444999999999</v>
      </c>
      <c r="O128" s="68">
        <v>0</v>
      </c>
      <c r="P128" s="68">
        <v>0</v>
      </c>
      <c r="Q128" s="68">
        <f>F128-H128</f>
        <v>0.30967050000000007</v>
      </c>
      <c r="R128" s="68">
        <f>H128-(I128+K128+M128+O128)</f>
        <v>-0.14281874999999999</v>
      </c>
      <c r="S128" s="69">
        <f t="shared" si="42"/>
        <v>-0.57876843062498784</v>
      </c>
      <c r="T128" s="54" t="s">
        <v>292</v>
      </c>
      <c r="W128" s="7"/>
    </row>
    <row r="129" spans="1:23" ht="55.5" customHeight="1" x14ac:dyDescent="0.25">
      <c r="A129" s="70" t="s">
        <v>208</v>
      </c>
      <c r="B129" s="55" t="s">
        <v>293</v>
      </c>
      <c r="C129" s="56" t="s">
        <v>294</v>
      </c>
      <c r="D129" s="68" t="s">
        <v>32</v>
      </c>
      <c r="E129" s="73" t="s">
        <v>32</v>
      </c>
      <c r="F129" s="67" t="s">
        <v>32</v>
      </c>
      <c r="G129" s="67" t="s">
        <v>32</v>
      </c>
      <c r="H129" s="67">
        <f t="shared" si="45"/>
        <v>0.11675595999999999</v>
      </c>
      <c r="I129" s="68" t="s">
        <v>32</v>
      </c>
      <c r="J129" s="68">
        <v>0</v>
      </c>
      <c r="K129" s="68" t="s">
        <v>32</v>
      </c>
      <c r="L129" s="68">
        <v>0</v>
      </c>
      <c r="M129" s="68" t="s">
        <v>32</v>
      </c>
      <c r="N129" s="68">
        <v>0.11675595999999999</v>
      </c>
      <c r="O129" s="68" t="s">
        <v>32</v>
      </c>
      <c r="P129" s="68">
        <v>0</v>
      </c>
      <c r="Q129" s="68" t="s">
        <v>32</v>
      </c>
      <c r="R129" s="68" t="s">
        <v>32</v>
      </c>
      <c r="S129" s="69" t="s">
        <v>32</v>
      </c>
      <c r="T129" s="54" t="s">
        <v>295</v>
      </c>
      <c r="W129" s="7"/>
    </row>
    <row r="130" spans="1:23" ht="63" x14ac:dyDescent="0.25">
      <c r="A130" s="70" t="s">
        <v>208</v>
      </c>
      <c r="B130" s="55" t="s">
        <v>296</v>
      </c>
      <c r="C130" s="56" t="s">
        <v>297</v>
      </c>
      <c r="D130" s="68">
        <v>0.2133816</v>
      </c>
      <c r="E130" s="73">
        <v>1.4518610000000001E-2</v>
      </c>
      <c r="F130" s="67">
        <f t="shared" si="44"/>
        <v>0.19886299000000002</v>
      </c>
      <c r="G130" s="67">
        <f t="shared" si="45"/>
        <v>0.12338159999999999</v>
      </c>
      <c r="H130" s="67">
        <f t="shared" si="45"/>
        <v>0.11970354</v>
      </c>
      <c r="I130" s="68">
        <v>0</v>
      </c>
      <c r="J130" s="68">
        <v>0</v>
      </c>
      <c r="K130" s="68">
        <v>0</v>
      </c>
      <c r="L130" s="68">
        <v>0</v>
      </c>
      <c r="M130" s="68">
        <v>0.12338159999999999</v>
      </c>
      <c r="N130" s="68">
        <v>0.11970354</v>
      </c>
      <c r="O130" s="68">
        <v>0</v>
      </c>
      <c r="P130" s="68">
        <v>0</v>
      </c>
      <c r="Q130" s="68">
        <f t="shared" ref="Q130:Q137" si="50">F130-H130</f>
        <v>7.915945000000002E-2</v>
      </c>
      <c r="R130" s="68">
        <f t="shared" ref="R130:R137" si="51">H130-(I130+K130+M130+O130)</f>
        <v>-3.6780599999999969E-3</v>
      </c>
      <c r="S130" s="69">
        <f t="shared" si="42"/>
        <v>-2.9810441751444275E-2</v>
      </c>
      <c r="T130" s="54" t="s">
        <v>32</v>
      </c>
      <c r="W130" s="7"/>
    </row>
    <row r="131" spans="1:23" ht="78.75" x14ac:dyDescent="0.25">
      <c r="A131" s="70" t="s">
        <v>208</v>
      </c>
      <c r="B131" s="55" t="s">
        <v>298</v>
      </c>
      <c r="C131" s="56" t="s">
        <v>299</v>
      </c>
      <c r="D131" s="68">
        <v>0.85352640000000002</v>
      </c>
      <c r="E131" s="73">
        <v>1.4426940000000001E-2</v>
      </c>
      <c r="F131" s="67">
        <f t="shared" si="44"/>
        <v>0.83909946000000002</v>
      </c>
      <c r="G131" s="67">
        <f t="shared" si="45"/>
        <v>0.12338159999999999</v>
      </c>
      <c r="H131" s="67">
        <f t="shared" si="45"/>
        <v>0.11864925999999999</v>
      </c>
      <c r="I131" s="68">
        <v>0</v>
      </c>
      <c r="J131" s="68">
        <v>0</v>
      </c>
      <c r="K131" s="68">
        <v>0</v>
      </c>
      <c r="L131" s="68">
        <v>0</v>
      </c>
      <c r="M131" s="68">
        <v>0</v>
      </c>
      <c r="N131" s="68">
        <v>0.11864925999999999</v>
      </c>
      <c r="O131" s="68">
        <v>0.12338159999999999</v>
      </c>
      <c r="P131" s="68">
        <v>0</v>
      </c>
      <c r="Q131" s="68">
        <f t="shared" si="50"/>
        <v>0.72045020000000004</v>
      </c>
      <c r="R131" s="68">
        <f t="shared" si="51"/>
        <v>-4.7323400000000015E-3</v>
      </c>
      <c r="S131" s="69">
        <f t="shared" si="42"/>
        <v>-3.8355313920390086E-2</v>
      </c>
      <c r="T131" s="54" t="s">
        <v>32</v>
      </c>
      <c r="W131" s="7"/>
    </row>
    <row r="132" spans="1:23" ht="78.75" x14ac:dyDescent="0.25">
      <c r="A132" s="70" t="s">
        <v>208</v>
      </c>
      <c r="B132" s="55" t="s">
        <v>300</v>
      </c>
      <c r="C132" s="56" t="s">
        <v>301</v>
      </c>
      <c r="D132" s="68">
        <v>0.42676320000000001</v>
      </c>
      <c r="E132" s="73">
        <v>1.83561E-2</v>
      </c>
      <c r="F132" s="67">
        <f t="shared" si="44"/>
        <v>0.40840710000000002</v>
      </c>
      <c r="G132" s="67">
        <f t="shared" si="45"/>
        <v>0.24676319999999999</v>
      </c>
      <c r="H132" s="67">
        <f t="shared" si="45"/>
        <v>0.16383459</v>
      </c>
      <c r="I132" s="68">
        <v>0</v>
      </c>
      <c r="J132" s="68">
        <v>0</v>
      </c>
      <c r="K132" s="68">
        <v>0</v>
      </c>
      <c r="L132" s="68">
        <v>0</v>
      </c>
      <c r="M132" s="68">
        <v>0.222084</v>
      </c>
      <c r="N132" s="68">
        <v>0.16383459</v>
      </c>
      <c r="O132" s="68">
        <v>2.4679199999999984E-2</v>
      </c>
      <c r="P132" s="68">
        <v>0</v>
      </c>
      <c r="Q132" s="68">
        <f t="shared" si="50"/>
        <v>0.24457251000000002</v>
      </c>
      <c r="R132" s="68">
        <f t="shared" si="51"/>
        <v>-8.2928609999999986E-2</v>
      </c>
      <c r="S132" s="69">
        <f t="shared" si="42"/>
        <v>-0.33606554786126941</v>
      </c>
      <c r="T132" s="54" t="s">
        <v>292</v>
      </c>
      <c r="W132" s="7"/>
    </row>
    <row r="133" spans="1:23" ht="41.25" customHeight="1" x14ac:dyDescent="0.25">
      <c r="A133" s="70" t="s">
        <v>208</v>
      </c>
      <c r="B133" s="55" t="s">
        <v>302</v>
      </c>
      <c r="C133" s="56" t="s">
        <v>303</v>
      </c>
      <c r="D133" s="68">
        <v>16.511187911999997</v>
      </c>
      <c r="E133" s="73">
        <v>0</v>
      </c>
      <c r="F133" s="67">
        <f t="shared" si="44"/>
        <v>16.511187911999997</v>
      </c>
      <c r="G133" s="67">
        <f t="shared" si="45"/>
        <v>13.208950329599997</v>
      </c>
      <c r="H133" s="67">
        <f t="shared" si="45"/>
        <v>9.5004336400000007</v>
      </c>
      <c r="I133" s="68">
        <v>0</v>
      </c>
      <c r="J133" s="68">
        <v>0</v>
      </c>
      <c r="K133" s="68">
        <v>0</v>
      </c>
      <c r="L133" s="68">
        <v>6.1829474300000005</v>
      </c>
      <c r="M133" s="68">
        <v>12.9719503296</v>
      </c>
      <c r="N133" s="68">
        <v>2.3887499999999999</v>
      </c>
      <c r="O133" s="68">
        <v>0.23699999999999655</v>
      </c>
      <c r="P133" s="68">
        <v>0.92873621000000006</v>
      </c>
      <c r="Q133" s="68">
        <f t="shared" si="50"/>
        <v>7.0107542719999962</v>
      </c>
      <c r="R133" s="68">
        <f t="shared" si="51"/>
        <v>-3.7085166895999961</v>
      </c>
      <c r="S133" s="69">
        <f t="shared" si="42"/>
        <v>-0.28075786471007952</v>
      </c>
      <c r="T133" s="54" t="s">
        <v>304</v>
      </c>
      <c r="W133" s="7"/>
    </row>
    <row r="134" spans="1:23" ht="41.25" customHeight="1" x14ac:dyDescent="0.25">
      <c r="A134" s="70" t="s">
        <v>208</v>
      </c>
      <c r="B134" s="55" t="s">
        <v>305</v>
      </c>
      <c r="C134" s="56" t="s">
        <v>306</v>
      </c>
      <c r="D134" s="68">
        <v>4.0185544680000005</v>
      </c>
      <c r="E134" s="73">
        <v>4.0390142600000001</v>
      </c>
      <c r="F134" s="67">
        <f t="shared" si="44"/>
        <v>-2.0459791999999588E-2</v>
      </c>
      <c r="G134" s="67">
        <f t="shared" si="45"/>
        <v>2.1724624680000004</v>
      </c>
      <c r="H134" s="67">
        <f t="shared" si="45"/>
        <v>0</v>
      </c>
      <c r="I134" s="68">
        <v>2.1724624680000004</v>
      </c>
      <c r="J134" s="68">
        <v>0</v>
      </c>
      <c r="K134" s="68">
        <v>0</v>
      </c>
      <c r="L134" s="68">
        <v>0</v>
      </c>
      <c r="M134" s="68">
        <v>0</v>
      </c>
      <c r="N134" s="68">
        <v>0</v>
      </c>
      <c r="O134" s="68">
        <v>0</v>
      </c>
      <c r="P134" s="68">
        <v>0</v>
      </c>
      <c r="Q134" s="68">
        <f t="shared" si="50"/>
        <v>-2.0459791999999588E-2</v>
      </c>
      <c r="R134" s="68">
        <f t="shared" si="51"/>
        <v>-2.1724624680000004</v>
      </c>
      <c r="S134" s="69">
        <f t="shared" si="42"/>
        <v>-1</v>
      </c>
      <c r="T134" s="54" t="s">
        <v>307</v>
      </c>
      <c r="W134" s="7"/>
    </row>
    <row r="135" spans="1:23" ht="47.25" x14ac:dyDescent="0.25">
      <c r="A135" s="70" t="s">
        <v>208</v>
      </c>
      <c r="B135" s="55" t="s">
        <v>308</v>
      </c>
      <c r="C135" s="56" t="s">
        <v>309</v>
      </c>
      <c r="D135" s="68">
        <v>8.5364879760000001</v>
      </c>
      <c r="E135" s="73">
        <v>0</v>
      </c>
      <c r="F135" s="67">
        <f t="shared" si="44"/>
        <v>8.5364879760000001</v>
      </c>
      <c r="G135" s="67">
        <f t="shared" si="45"/>
        <v>8.5364879760000001</v>
      </c>
      <c r="H135" s="67">
        <f t="shared" si="45"/>
        <v>8.6146120199999991</v>
      </c>
      <c r="I135" s="68">
        <v>0</v>
      </c>
      <c r="J135" s="68">
        <v>0</v>
      </c>
      <c r="K135" s="68">
        <v>0</v>
      </c>
      <c r="L135" s="68">
        <v>3.5880080400000001</v>
      </c>
      <c r="M135" s="68">
        <v>8.3864879759999997</v>
      </c>
      <c r="N135" s="68">
        <v>0.10086552</v>
      </c>
      <c r="O135" s="68">
        <v>0.15000000000000036</v>
      </c>
      <c r="P135" s="68">
        <v>4.9257384599999998</v>
      </c>
      <c r="Q135" s="68">
        <f t="shared" si="50"/>
        <v>-7.812404399999906E-2</v>
      </c>
      <c r="R135" s="68">
        <f t="shared" si="51"/>
        <v>7.812404399999906E-2</v>
      </c>
      <c r="S135" s="69">
        <f t="shared" si="42"/>
        <v>9.151778134010349E-3</v>
      </c>
      <c r="T135" s="54" t="s">
        <v>32</v>
      </c>
      <c r="W135" s="7"/>
    </row>
    <row r="136" spans="1:23" ht="31.5" x14ac:dyDescent="0.25">
      <c r="A136" s="70" t="s">
        <v>208</v>
      </c>
      <c r="B136" s="55" t="s">
        <v>310</v>
      </c>
      <c r="C136" s="56" t="s">
        <v>311</v>
      </c>
      <c r="D136" s="68">
        <v>0.45687712800000002</v>
      </c>
      <c r="E136" s="73">
        <v>0</v>
      </c>
      <c r="F136" s="67">
        <f t="shared" si="44"/>
        <v>0.45687712800000002</v>
      </c>
      <c r="G136" s="67">
        <f t="shared" si="45"/>
        <v>0.45687712799999997</v>
      </c>
      <c r="H136" s="67">
        <f t="shared" si="45"/>
        <v>0.42948240000000004</v>
      </c>
      <c r="I136" s="68">
        <v>0</v>
      </c>
      <c r="J136" s="68">
        <v>0</v>
      </c>
      <c r="K136" s="68">
        <v>0</v>
      </c>
      <c r="L136" s="68">
        <v>0</v>
      </c>
      <c r="M136" s="68">
        <v>0.45687712799999997</v>
      </c>
      <c r="N136" s="68">
        <v>0</v>
      </c>
      <c r="O136" s="68">
        <v>0</v>
      </c>
      <c r="P136" s="68">
        <v>0.42948240000000004</v>
      </c>
      <c r="Q136" s="68">
        <f t="shared" si="50"/>
        <v>2.7394727999999979E-2</v>
      </c>
      <c r="R136" s="68">
        <f t="shared" si="51"/>
        <v>-2.7394727999999924E-2</v>
      </c>
      <c r="S136" s="69">
        <f t="shared" si="42"/>
        <v>-5.9960821676325909E-2</v>
      </c>
      <c r="T136" s="54" t="s">
        <v>32</v>
      </c>
      <c r="W136" s="7"/>
    </row>
    <row r="137" spans="1:23" ht="79.5" customHeight="1" x14ac:dyDescent="0.25">
      <c r="A137" s="70" t="s">
        <v>208</v>
      </c>
      <c r="B137" s="55" t="s">
        <v>312</v>
      </c>
      <c r="C137" s="56" t="s">
        <v>313</v>
      </c>
      <c r="D137" s="68">
        <v>56.337913031999996</v>
      </c>
      <c r="E137" s="73">
        <v>0</v>
      </c>
      <c r="F137" s="67">
        <f t="shared" si="44"/>
        <v>56.337913031999996</v>
      </c>
      <c r="G137" s="67">
        <f t="shared" si="45"/>
        <v>5.843326308</v>
      </c>
      <c r="H137" s="67">
        <f t="shared" si="45"/>
        <v>0.31100871999999996</v>
      </c>
      <c r="I137" s="68">
        <v>0</v>
      </c>
      <c r="J137" s="68">
        <v>0</v>
      </c>
      <c r="K137" s="68">
        <v>0</v>
      </c>
      <c r="L137" s="68">
        <v>0</v>
      </c>
      <c r="M137" s="68">
        <v>0</v>
      </c>
      <c r="N137" s="68">
        <v>0.31100871999999996</v>
      </c>
      <c r="O137" s="68">
        <v>5.843326308</v>
      </c>
      <c r="P137" s="68">
        <v>0</v>
      </c>
      <c r="Q137" s="68">
        <f t="shared" si="50"/>
        <v>56.026904311999999</v>
      </c>
      <c r="R137" s="68">
        <f t="shared" si="51"/>
        <v>-5.5323175879999997</v>
      </c>
      <c r="S137" s="69">
        <f t="shared" si="42"/>
        <v>-0.94677539750360962</v>
      </c>
      <c r="T137" s="54" t="s">
        <v>314</v>
      </c>
      <c r="W137" s="7"/>
    </row>
    <row r="138" spans="1:23" ht="78.75" customHeight="1" x14ac:dyDescent="0.25">
      <c r="A138" s="70" t="s">
        <v>208</v>
      </c>
      <c r="B138" s="55" t="s">
        <v>315</v>
      </c>
      <c r="C138" s="56" t="s">
        <v>316</v>
      </c>
      <c r="D138" s="68" t="s">
        <v>32</v>
      </c>
      <c r="E138" s="73" t="s">
        <v>32</v>
      </c>
      <c r="F138" s="67" t="s">
        <v>32</v>
      </c>
      <c r="G138" s="67" t="s">
        <v>32</v>
      </c>
      <c r="H138" s="67">
        <f t="shared" si="45"/>
        <v>4.3467189200000007</v>
      </c>
      <c r="I138" s="68" t="s">
        <v>32</v>
      </c>
      <c r="J138" s="68">
        <v>0</v>
      </c>
      <c r="K138" s="68" t="s">
        <v>32</v>
      </c>
      <c r="L138" s="68">
        <v>4.2924685000000009</v>
      </c>
      <c r="M138" s="68" t="s">
        <v>32</v>
      </c>
      <c r="N138" s="68">
        <v>5.4250420000000008E-2</v>
      </c>
      <c r="O138" s="68" t="s">
        <v>32</v>
      </c>
      <c r="P138" s="68">
        <v>0</v>
      </c>
      <c r="Q138" s="68" t="s">
        <v>32</v>
      </c>
      <c r="R138" s="68" t="s">
        <v>32</v>
      </c>
      <c r="S138" s="69" t="s">
        <v>32</v>
      </c>
      <c r="T138" s="54" t="s">
        <v>317</v>
      </c>
      <c r="W138" s="7"/>
    </row>
    <row r="139" spans="1:23" ht="78.75" customHeight="1" x14ac:dyDescent="0.25">
      <c r="A139" s="70" t="s">
        <v>208</v>
      </c>
      <c r="B139" s="55" t="s">
        <v>318</v>
      </c>
      <c r="C139" s="56" t="s">
        <v>319</v>
      </c>
      <c r="D139" s="68" t="s">
        <v>32</v>
      </c>
      <c r="E139" s="73" t="s">
        <v>32</v>
      </c>
      <c r="F139" s="67" t="s">
        <v>32</v>
      </c>
      <c r="G139" s="67" t="s">
        <v>32</v>
      </c>
      <c r="H139" s="67">
        <f t="shared" si="45"/>
        <v>3.1940435999999996</v>
      </c>
      <c r="I139" s="68" t="s">
        <v>32</v>
      </c>
      <c r="J139" s="68">
        <v>0</v>
      </c>
      <c r="K139" s="68" t="s">
        <v>32</v>
      </c>
      <c r="L139" s="68">
        <v>0</v>
      </c>
      <c r="M139" s="68" t="s">
        <v>32</v>
      </c>
      <c r="N139" s="68">
        <v>1.982</v>
      </c>
      <c r="O139" s="68" t="s">
        <v>32</v>
      </c>
      <c r="P139" s="68">
        <v>1.2120435999999999</v>
      </c>
      <c r="Q139" s="68" t="s">
        <v>32</v>
      </c>
      <c r="R139" s="68" t="s">
        <v>32</v>
      </c>
      <c r="S139" s="69" t="s">
        <v>32</v>
      </c>
      <c r="T139" s="54" t="s">
        <v>320</v>
      </c>
      <c r="W139" s="7"/>
    </row>
    <row r="140" spans="1:23" ht="47.25" x14ac:dyDescent="0.25">
      <c r="A140" s="70" t="s">
        <v>208</v>
      </c>
      <c r="B140" s="55" t="s">
        <v>321</v>
      </c>
      <c r="C140" s="56" t="s">
        <v>322</v>
      </c>
      <c r="D140" s="68">
        <v>83.624160078796081</v>
      </c>
      <c r="E140" s="73">
        <v>75.869266569999994</v>
      </c>
      <c r="F140" s="67">
        <f t="shared" si="44"/>
        <v>7.7548935087960871</v>
      </c>
      <c r="G140" s="67">
        <f t="shared" si="45"/>
        <v>7.6899030340000003</v>
      </c>
      <c r="H140" s="67">
        <f t="shared" si="45"/>
        <v>6.9796298799999992</v>
      </c>
      <c r="I140" s="68">
        <v>3.7789999999999997E-2</v>
      </c>
      <c r="J140" s="68">
        <v>0.1546313</v>
      </c>
      <c r="K140" s="68">
        <v>0.79178999999999999</v>
      </c>
      <c r="L140" s="68">
        <v>4.066336999999999E-2</v>
      </c>
      <c r="M140" s="68">
        <v>4.5377900000000002</v>
      </c>
      <c r="N140" s="68">
        <v>1.5763877399999999</v>
      </c>
      <c r="O140" s="68">
        <v>2.3225330340000001</v>
      </c>
      <c r="P140" s="68">
        <v>5.2079474699999997</v>
      </c>
      <c r="Q140" s="68">
        <f>F140-H140</f>
        <v>0.7752636287960879</v>
      </c>
      <c r="R140" s="68">
        <f>H140-(I140+K140+M140+O140)</f>
        <v>-0.71027315400000113</v>
      </c>
      <c r="S140" s="69">
        <f t="shared" si="42"/>
        <v>-9.2364383641719811E-2</v>
      </c>
      <c r="T140" s="54" t="s">
        <v>32</v>
      </c>
      <c r="W140" s="7"/>
    </row>
    <row r="141" spans="1:23" ht="78.75" x14ac:dyDescent="0.25">
      <c r="A141" s="70" t="s">
        <v>208</v>
      </c>
      <c r="B141" s="55" t="s">
        <v>323</v>
      </c>
      <c r="C141" s="56" t="s">
        <v>324</v>
      </c>
      <c r="D141" s="68">
        <v>76.560210158918991</v>
      </c>
      <c r="E141" s="73">
        <v>12.357795259999998</v>
      </c>
      <c r="F141" s="67">
        <f t="shared" si="44"/>
        <v>64.202414898918988</v>
      </c>
      <c r="G141" s="67">
        <f t="shared" si="45"/>
        <v>10.902902129675137</v>
      </c>
      <c r="H141" s="67">
        <f t="shared" si="45"/>
        <v>8.5786256499999993</v>
      </c>
      <c r="I141" s="68">
        <v>6.1859999999999998E-2</v>
      </c>
      <c r="J141" s="68">
        <v>0.44047369000000003</v>
      </c>
      <c r="K141" s="68">
        <v>1.0768599999999999</v>
      </c>
      <c r="L141" s="68">
        <v>0</v>
      </c>
      <c r="M141" s="68">
        <v>3.0618600000000002</v>
      </c>
      <c r="N141" s="68">
        <v>3.39255482</v>
      </c>
      <c r="O141" s="68">
        <v>6.7023221296751379</v>
      </c>
      <c r="P141" s="68">
        <v>4.7455971400000001</v>
      </c>
      <c r="Q141" s="68">
        <f>F141-H141</f>
        <v>55.623789248918989</v>
      </c>
      <c r="R141" s="68">
        <f>H141-(I141+K141+M141+O141)</f>
        <v>-2.3242764796751381</v>
      </c>
      <c r="S141" s="69">
        <f t="shared" si="42"/>
        <v>-0.21317961511816233</v>
      </c>
      <c r="T141" s="54" t="s">
        <v>325</v>
      </c>
      <c r="W141" s="7"/>
    </row>
    <row r="142" spans="1:23" ht="146.25" customHeight="1" x14ac:dyDescent="0.25">
      <c r="A142" s="70" t="s">
        <v>208</v>
      </c>
      <c r="B142" s="55" t="s">
        <v>326</v>
      </c>
      <c r="C142" s="56" t="s">
        <v>327</v>
      </c>
      <c r="D142" s="68">
        <v>7.0577612159999994</v>
      </c>
      <c r="E142" s="73">
        <v>0.4400751</v>
      </c>
      <c r="F142" s="67">
        <f t="shared" si="44"/>
        <v>6.6176861159999998</v>
      </c>
      <c r="G142" s="67">
        <f t="shared" si="45"/>
        <v>6.6176861159999998</v>
      </c>
      <c r="H142" s="67">
        <f t="shared" si="45"/>
        <v>0</v>
      </c>
      <c r="I142" s="68">
        <v>3.9390000000000001E-2</v>
      </c>
      <c r="J142" s="68">
        <v>0</v>
      </c>
      <c r="K142" s="68">
        <v>0.68938999999999995</v>
      </c>
      <c r="L142" s="68">
        <v>0</v>
      </c>
      <c r="M142" s="68">
        <v>1.6193900000000001</v>
      </c>
      <c r="N142" s="68">
        <v>0</v>
      </c>
      <c r="O142" s="68">
        <v>4.2695161159999993</v>
      </c>
      <c r="P142" s="68">
        <v>0</v>
      </c>
      <c r="Q142" s="68">
        <f>F142-H142</f>
        <v>6.6176861159999998</v>
      </c>
      <c r="R142" s="68">
        <f>H142-(I142+K142+M142+O142)</f>
        <v>-6.6176861159999998</v>
      </c>
      <c r="S142" s="69">
        <f t="shared" si="42"/>
        <v>-1</v>
      </c>
      <c r="T142" s="54" t="s">
        <v>328</v>
      </c>
      <c r="W142" s="7"/>
    </row>
    <row r="143" spans="1:23" ht="31.5" x14ac:dyDescent="0.25">
      <c r="A143" s="70" t="s">
        <v>208</v>
      </c>
      <c r="B143" s="55" t="s">
        <v>329</v>
      </c>
      <c r="C143" s="56" t="s">
        <v>330</v>
      </c>
      <c r="D143" s="68">
        <v>77.625529599999993</v>
      </c>
      <c r="E143" s="73">
        <v>3.2485529999999998</v>
      </c>
      <c r="F143" s="67">
        <f t="shared" si="44"/>
        <v>74.376976599999992</v>
      </c>
      <c r="G143" s="67">
        <f t="shared" si="45"/>
        <v>48.723200799999987</v>
      </c>
      <c r="H143" s="67">
        <f t="shared" si="45"/>
        <v>0</v>
      </c>
      <c r="I143" s="68">
        <v>0</v>
      </c>
      <c r="J143" s="68">
        <v>0</v>
      </c>
      <c r="K143" s="68">
        <v>5.3509200000000003</v>
      </c>
      <c r="L143" s="68">
        <v>0</v>
      </c>
      <c r="M143" s="68">
        <v>12.576000000000001</v>
      </c>
      <c r="N143" s="68">
        <v>0</v>
      </c>
      <c r="O143" s="68">
        <v>30.796280799999984</v>
      </c>
      <c r="P143" s="68">
        <v>0</v>
      </c>
      <c r="Q143" s="68">
        <f>F143-H143</f>
        <v>74.376976599999992</v>
      </c>
      <c r="R143" s="68">
        <f>H143-(I143+K143+M143+O143)</f>
        <v>-48.723200799999987</v>
      </c>
      <c r="S143" s="69">
        <f t="shared" si="42"/>
        <v>-1</v>
      </c>
      <c r="T143" s="54" t="s">
        <v>331</v>
      </c>
      <c r="W143" s="7"/>
    </row>
    <row r="144" spans="1:23" ht="63" x14ac:dyDescent="0.25">
      <c r="A144" s="70" t="s">
        <v>208</v>
      </c>
      <c r="B144" s="55" t="s">
        <v>332</v>
      </c>
      <c r="C144" s="56" t="s">
        <v>333</v>
      </c>
      <c r="D144" s="65" t="s">
        <v>32</v>
      </c>
      <c r="E144" s="66" t="s">
        <v>32</v>
      </c>
      <c r="F144" s="67" t="s">
        <v>32</v>
      </c>
      <c r="G144" s="67" t="s">
        <v>32</v>
      </c>
      <c r="H144" s="67">
        <f t="shared" si="45"/>
        <v>0</v>
      </c>
      <c r="I144" s="67" t="s">
        <v>32</v>
      </c>
      <c r="J144" s="67">
        <v>0</v>
      </c>
      <c r="K144" s="67" t="s">
        <v>32</v>
      </c>
      <c r="L144" s="67">
        <v>0</v>
      </c>
      <c r="M144" s="67" t="s">
        <v>32</v>
      </c>
      <c r="N144" s="67">
        <v>0</v>
      </c>
      <c r="O144" s="68" t="s">
        <v>32</v>
      </c>
      <c r="P144" s="68">
        <v>0</v>
      </c>
      <c r="Q144" s="68" t="s">
        <v>32</v>
      </c>
      <c r="R144" s="68" t="s">
        <v>32</v>
      </c>
      <c r="S144" s="69" t="s">
        <v>32</v>
      </c>
      <c r="T144" s="54" t="s">
        <v>334</v>
      </c>
      <c r="W144" s="7"/>
    </row>
    <row r="145" spans="1:35" ht="63" x14ac:dyDescent="0.25">
      <c r="A145" s="70" t="s">
        <v>208</v>
      </c>
      <c r="B145" s="55" t="s">
        <v>335</v>
      </c>
      <c r="C145" s="56" t="s">
        <v>336</v>
      </c>
      <c r="D145" s="68" t="s">
        <v>32</v>
      </c>
      <c r="E145" s="73" t="s">
        <v>32</v>
      </c>
      <c r="F145" s="73" t="s">
        <v>32</v>
      </c>
      <c r="G145" s="73" t="s">
        <v>32</v>
      </c>
      <c r="H145" s="67">
        <f t="shared" si="45"/>
        <v>5.2301797199999998</v>
      </c>
      <c r="I145" s="68" t="s">
        <v>32</v>
      </c>
      <c r="J145" s="68">
        <v>0</v>
      </c>
      <c r="K145" s="68" t="s">
        <v>32</v>
      </c>
      <c r="L145" s="68">
        <v>0</v>
      </c>
      <c r="M145" s="68" t="s">
        <v>32</v>
      </c>
      <c r="N145" s="68">
        <v>3.4867864800000001</v>
      </c>
      <c r="O145" s="68" t="s">
        <v>32</v>
      </c>
      <c r="P145" s="68">
        <v>1.7433932399999994</v>
      </c>
      <c r="Q145" s="68" t="s">
        <v>32</v>
      </c>
      <c r="R145" s="68" t="s">
        <v>32</v>
      </c>
      <c r="S145" s="69" t="s">
        <v>32</v>
      </c>
      <c r="T145" s="54" t="s">
        <v>334</v>
      </c>
      <c r="W145" s="7"/>
    </row>
    <row r="146" spans="1:35" ht="31.5" x14ac:dyDescent="0.25">
      <c r="A146" s="70" t="s">
        <v>208</v>
      </c>
      <c r="B146" s="55" t="s">
        <v>337</v>
      </c>
      <c r="C146" s="56" t="s">
        <v>338</v>
      </c>
      <c r="D146" s="65" t="s">
        <v>32</v>
      </c>
      <c r="E146" s="66" t="s">
        <v>32</v>
      </c>
      <c r="F146" s="67" t="s">
        <v>32</v>
      </c>
      <c r="G146" s="67" t="s">
        <v>32</v>
      </c>
      <c r="H146" s="67">
        <f t="shared" si="45"/>
        <v>2.585</v>
      </c>
      <c r="I146" s="67" t="s">
        <v>32</v>
      </c>
      <c r="J146" s="67">
        <v>0</v>
      </c>
      <c r="K146" s="67" t="s">
        <v>32</v>
      </c>
      <c r="L146" s="67">
        <v>0</v>
      </c>
      <c r="M146" s="67" t="s">
        <v>32</v>
      </c>
      <c r="N146" s="67">
        <v>0</v>
      </c>
      <c r="O146" s="68" t="s">
        <v>32</v>
      </c>
      <c r="P146" s="68">
        <v>2.585</v>
      </c>
      <c r="Q146" s="68" t="s">
        <v>32</v>
      </c>
      <c r="R146" s="68" t="s">
        <v>32</v>
      </c>
      <c r="S146" s="69" t="s">
        <v>32</v>
      </c>
      <c r="T146" s="54" t="s">
        <v>320</v>
      </c>
      <c r="W146" s="7"/>
    </row>
    <row r="147" spans="1:35" ht="47.25" x14ac:dyDescent="0.25">
      <c r="A147" s="70" t="s">
        <v>208</v>
      </c>
      <c r="B147" s="55" t="s">
        <v>339</v>
      </c>
      <c r="C147" s="56" t="s">
        <v>340</v>
      </c>
      <c r="D147" s="68">
        <v>8.1424758439999998</v>
      </c>
      <c r="E147" s="73">
        <v>0.33567295999999996</v>
      </c>
      <c r="F147" s="67">
        <f t="shared" si="44"/>
        <v>7.8068028839999997</v>
      </c>
      <c r="G147" s="67">
        <f t="shared" si="45"/>
        <v>2.3189915640000009</v>
      </c>
      <c r="H147" s="67">
        <f t="shared" si="45"/>
        <v>1.67483983</v>
      </c>
      <c r="I147" s="68">
        <v>0</v>
      </c>
      <c r="J147" s="68">
        <v>8.9608400000000012E-3</v>
      </c>
      <c r="K147" s="68">
        <v>1.6766421480000002</v>
      </c>
      <c r="L147" s="68">
        <v>1.29</v>
      </c>
      <c r="M147" s="68">
        <v>0.53600000000000003</v>
      </c>
      <c r="N147" s="68">
        <v>0</v>
      </c>
      <c r="O147" s="68">
        <v>0.10634941600000025</v>
      </c>
      <c r="P147" s="68">
        <v>0.37587898999999997</v>
      </c>
      <c r="Q147" s="68">
        <f>F147-H147</f>
        <v>6.1319630539999999</v>
      </c>
      <c r="R147" s="68">
        <f>H147-(I147+K147+M147+O147)</f>
        <v>-0.64415173400000092</v>
      </c>
      <c r="S147" s="69">
        <f t="shared" si="42"/>
        <v>-0.27777234898125774</v>
      </c>
      <c r="T147" s="54" t="s">
        <v>277</v>
      </c>
      <c r="W147" s="7"/>
    </row>
    <row r="148" spans="1:35" ht="47.25" x14ac:dyDescent="0.25">
      <c r="A148" s="70" t="s">
        <v>208</v>
      </c>
      <c r="B148" s="55" t="s">
        <v>341</v>
      </c>
      <c r="C148" s="56" t="s">
        <v>342</v>
      </c>
      <c r="D148" s="68">
        <v>11.930775584000001</v>
      </c>
      <c r="E148" s="73">
        <v>0.60068465000000004</v>
      </c>
      <c r="F148" s="67">
        <f t="shared" si="44"/>
        <v>11.330090934000001</v>
      </c>
      <c r="G148" s="67">
        <f t="shared" si="45"/>
        <v>2.4757789039999998</v>
      </c>
      <c r="H148" s="67">
        <f t="shared" si="45"/>
        <v>1.63151731</v>
      </c>
      <c r="I148" s="68">
        <v>0</v>
      </c>
      <c r="J148" s="68">
        <v>0</v>
      </c>
      <c r="K148" s="68">
        <v>1.8395419200000001</v>
      </c>
      <c r="L148" s="68">
        <v>0</v>
      </c>
      <c r="M148" s="68">
        <v>0.57764070000000001</v>
      </c>
      <c r="N148" s="68">
        <v>1.39821931</v>
      </c>
      <c r="O148" s="68">
        <v>5.8596283999999721E-2</v>
      </c>
      <c r="P148" s="68">
        <v>0.23329800000000001</v>
      </c>
      <c r="Q148" s="68">
        <f>F148-H148</f>
        <v>9.6985736240000016</v>
      </c>
      <c r="R148" s="68">
        <f>H148-(I148+K148+M148+O148)</f>
        <v>-0.84426159399999978</v>
      </c>
      <c r="S148" s="69">
        <f t="shared" si="42"/>
        <v>-0.34100847722547678</v>
      </c>
      <c r="T148" s="54" t="s">
        <v>277</v>
      </c>
      <c r="W148" s="7"/>
    </row>
    <row r="149" spans="1:35" ht="47.25" x14ac:dyDescent="0.25">
      <c r="A149" s="70" t="s">
        <v>208</v>
      </c>
      <c r="B149" s="55" t="s">
        <v>343</v>
      </c>
      <c r="C149" s="56" t="s">
        <v>344</v>
      </c>
      <c r="D149" s="68">
        <v>8.3699437259999989</v>
      </c>
      <c r="E149" s="73">
        <v>0.53854654000000002</v>
      </c>
      <c r="F149" s="67">
        <f t="shared" si="44"/>
        <v>7.8313971859999985</v>
      </c>
      <c r="G149" s="67">
        <f t="shared" si="45"/>
        <v>2.3370879619999996</v>
      </c>
      <c r="H149" s="67">
        <f t="shared" si="45"/>
        <v>2.3375782200000002</v>
      </c>
      <c r="I149" s="68">
        <v>0</v>
      </c>
      <c r="J149" s="68">
        <v>1.0781020000000001E-2</v>
      </c>
      <c r="K149" s="68">
        <v>1.9181341759999997</v>
      </c>
      <c r="L149" s="68">
        <v>2.3267972000000001</v>
      </c>
      <c r="M149" s="68">
        <v>0.37795378599999996</v>
      </c>
      <c r="N149" s="68">
        <v>0</v>
      </c>
      <c r="O149" s="68">
        <v>4.0999999999999925E-2</v>
      </c>
      <c r="P149" s="68">
        <v>0</v>
      </c>
      <c r="Q149" s="68">
        <f>F149-H149</f>
        <v>5.4938189659999983</v>
      </c>
      <c r="R149" s="68">
        <f>H149-(I149+K149+M149+O149)</f>
        <v>4.9025800000057629E-4</v>
      </c>
      <c r="S149" s="69">
        <f t="shared" si="42"/>
        <v>2.0977302008822566E-4</v>
      </c>
      <c r="T149" s="73" t="s">
        <v>32</v>
      </c>
      <c r="W149" s="7"/>
    </row>
    <row r="150" spans="1:35" ht="63" x14ac:dyDescent="0.25">
      <c r="A150" s="70" t="s">
        <v>208</v>
      </c>
      <c r="B150" s="55" t="s">
        <v>345</v>
      </c>
      <c r="C150" s="56" t="s">
        <v>346</v>
      </c>
      <c r="D150" s="68">
        <v>311.83455887099996</v>
      </c>
      <c r="E150" s="73">
        <v>61.026422570000001</v>
      </c>
      <c r="F150" s="67">
        <f t="shared" si="44"/>
        <v>250.80813630099996</v>
      </c>
      <c r="G150" s="67">
        <f t="shared" si="45"/>
        <v>7.3995765019999977</v>
      </c>
      <c r="H150" s="67">
        <f t="shared" si="45"/>
        <v>0.52318776</v>
      </c>
      <c r="I150" s="68">
        <v>7.3995765019999977</v>
      </c>
      <c r="J150" s="68">
        <v>0.52318776</v>
      </c>
      <c r="K150" s="68">
        <v>0</v>
      </c>
      <c r="L150" s="68">
        <v>0</v>
      </c>
      <c r="M150" s="68">
        <v>0</v>
      </c>
      <c r="N150" s="68">
        <v>0</v>
      </c>
      <c r="O150" s="68">
        <v>0</v>
      </c>
      <c r="P150" s="68">
        <v>0</v>
      </c>
      <c r="Q150" s="68">
        <f>F150-H150</f>
        <v>250.28494854099995</v>
      </c>
      <c r="R150" s="68">
        <f>H150-(I150+K150+M150+O150)</f>
        <v>-6.8763887419999978</v>
      </c>
      <c r="S150" s="69">
        <f t="shared" ref="S150:S213" si="52">R150/(I150+K150+M150+O150)</f>
        <v>-0.92929490493697986</v>
      </c>
      <c r="T150" s="54" t="s">
        <v>32</v>
      </c>
      <c r="W150" s="7"/>
    </row>
    <row r="151" spans="1:35" ht="47.25" x14ac:dyDescent="0.25">
      <c r="A151" s="70" t="s">
        <v>208</v>
      </c>
      <c r="B151" s="55" t="s">
        <v>347</v>
      </c>
      <c r="C151" s="56" t="s">
        <v>348</v>
      </c>
      <c r="D151" s="68" t="s">
        <v>32</v>
      </c>
      <c r="E151" s="68" t="s">
        <v>32</v>
      </c>
      <c r="F151" s="68" t="s">
        <v>32</v>
      </c>
      <c r="G151" s="68" t="s">
        <v>32</v>
      </c>
      <c r="H151" s="67">
        <f t="shared" si="45"/>
        <v>0.57791417</v>
      </c>
      <c r="I151" s="68" t="s">
        <v>32</v>
      </c>
      <c r="J151" s="68">
        <v>0.57791417</v>
      </c>
      <c r="K151" s="68" t="s">
        <v>32</v>
      </c>
      <c r="L151" s="68">
        <v>0</v>
      </c>
      <c r="M151" s="68" t="s">
        <v>32</v>
      </c>
      <c r="N151" s="68">
        <v>0</v>
      </c>
      <c r="O151" s="68" t="s">
        <v>32</v>
      </c>
      <c r="P151" s="68">
        <v>0</v>
      </c>
      <c r="Q151" s="68" t="s">
        <v>32</v>
      </c>
      <c r="R151" s="68" t="s">
        <v>32</v>
      </c>
      <c r="S151" s="69" t="s">
        <v>32</v>
      </c>
      <c r="T151" s="54" t="s">
        <v>349</v>
      </c>
      <c r="W151" s="7"/>
    </row>
    <row r="152" spans="1:35" ht="63" x14ac:dyDescent="0.25">
      <c r="A152" s="70" t="s">
        <v>208</v>
      </c>
      <c r="B152" s="55" t="s">
        <v>350</v>
      </c>
      <c r="C152" s="56" t="s">
        <v>351</v>
      </c>
      <c r="D152" s="68">
        <v>63.124838353999998</v>
      </c>
      <c r="E152" s="73">
        <v>8.4312152300000012</v>
      </c>
      <c r="F152" s="67">
        <f t="shared" si="44"/>
        <v>54.693623123999998</v>
      </c>
      <c r="G152" s="67">
        <f t="shared" si="45"/>
        <v>9.5876070179999981</v>
      </c>
      <c r="H152" s="67">
        <f t="shared" si="45"/>
        <v>3.0222566099999999</v>
      </c>
      <c r="I152" s="68">
        <v>0</v>
      </c>
      <c r="J152" s="68">
        <v>0.84624728999999999</v>
      </c>
      <c r="K152" s="68">
        <v>0</v>
      </c>
      <c r="L152" s="68">
        <v>0</v>
      </c>
      <c r="M152" s="68">
        <v>0.94099999999999995</v>
      </c>
      <c r="N152" s="68">
        <v>0.91754435999999995</v>
      </c>
      <c r="O152" s="68">
        <v>8.6466070179999974</v>
      </c>
      <c r="P152" s="68">
        <v>1.25846496</v>
      </c>
      <c r="Q152" s="68">
        <f>F152-H152</f>
        <v>51.671366513999999</v>
      </c>
      <c r="R152" s="68">
        <f>H152-(I152+K152+M152+O152)</f>
        <v>-6.5653504079999987</v>
      </c>
      <c r="S152" s="69">
        <f t="shared" si="52"/>
        <v>-0.68477466751339056</v>
      </c>
      <c r="T152" s="54" t="s">
        <v>352</v>
      </c>
      <c r="W152" s="7"/>
    </row>
    <row r="153" spans="1:35" ht="63" x14ac:dyDescent="0.25">
      <c r="A153" s="70" t="s">
        <v>208</v>
      </c>
      <c r="B153" s="55" t="s">
        <v>353</v>
      </c>
      <c r="C153" s="56" t="s">
        <v>354</v>
      </c>
      <c r="D153" s="68">
        <v>87.647811896000007</v>
      </c>
      <c r="E153" s="73">
        <v>0.61252516999999995</v>
      </c>
      <c r="F153" s="67">
        <f t="shared" si="44"/>
        <v>87.03528672600001</v>
      </c>
      <c r="G153" s="67">
        <f t="shared" si="45"/>
        <v>70.554012144000012</v>
      </c>
      <c r="H153" s="67">
        <f t="shared" si="45"/>
        <v>62.232063530000005</v>
      </c>
      <c r="I153" s="68">
        <v>0</v>
      </c>
      <c r="J153" s="68">
        <v>12.3978635</v>
      </c>
      <c r="K153" s="68">
        <v>63.845144819999994</v>
      </c>
      <c r="L153" s="68">
        <v>44.103941030000001</v>
      </c>
      <c r="M153" s="68">
        <v>0.54600000000000004</v>
      </c>
      <c r="N153" s="68">
        <v>5.5271999999999997</v>
      </c>
      <c r="O153" s="68">
        <v>6.1628673240000174</v>
      </c>
      <c r="P153" s="68">
        <v>0.20305899999999999</v>
      </c>
      <c r="Q153" s="68">
        <f>F153-H153</f>
        <v>24.803223196000005</v>
      </c>
      <c r="R153" s="68">
        <f>H153-(I153+K153+M153+O153)</f>
        <v>-8.3219486140000072</v>
      </c>
      <c r="S153" s="69">
        <f t="shared" si="52"/>
        <v>-0.1179514581965232</v>
      </c>
      <c r="T153" s="54" t="s">
        <v>355</v>
      </c>
      <c r="W153" s="7"/>
    </row>
    <row r="154" spans="1:35" ht="47.25" x14ac:dyDescent="0.25">
      <c r="A154" s="44" t="s">
        <v>356</v>
      </c>
      <c r="B154" s="57" t="s">
        <v>357</v>
      </c>
      <c r="C154" s="45" t="s">
        <v>31</v>
      </c>
      <c r="D154" s="46">
        <f t="shared" ref="D154:R154" si="53">D155</f>
        <v>0</v>
      </c>
      <c r="E154" s="46">
        <f t="shared" si="53"/>
        <v>0</v>
      </c>
      <c r="F154" s="46">
        <f t="shared" si="53"/>
        <v>0</v>
      </c>
      <c r="G154" s="46">
        <f t="shared" si="53"/>
        <v>0</v>
      </c>
      <c r="H154" s="46">
        <f t="shared" si="53"/>
        <v>0</v>
      </c>
      <c r="I154" s="46">
        <f t="shared" si="53"/>
        <v>0</v>
      </c>
      <c r="J154" s="46">
        <f t="shared" si="53"/>
        <v>0</v>
      </c>
      <c r="K154" s="46">
        <f t="shared" si="53"/>
        <v>0</v>
      </c>
      <c r="L154" s="46">
        <f t="shared" si="53"/>
        <v>0</v>
      </c>
      <c r="M154" s="46">
        <f t="shared" si="53"/>
        <v>0</v>
      </c>
      <c r="N154" s="46">
        <f t="shared" si="53"/>
        <v>0</v>
      </c>
      <c r="O154" s="46">
        <f t="shared" si="53"/>
        <v>0</v>
      </c>
      <c r="P154" s="46">
        <f t="shared" si="53"/>
        <v>0</v>
      </c>
      <c r="Q154" s="46">
        <f t="shared" si="53"/>
        <v>0</v>
      </c>
      <c r="R154" s="46">
        <f t="shared" si="53"/>
        <v>0</v>
      </c>
      <c r="S154" s="47">
        <v>0</v>
      </c>
      <c r="T154" s="48" t="s">
        <v>32</v>
      </c>
      <c r="W154" s="7"/>
      <c r="X154" s="7"/>
      <c r="AI154" s="4"/>
    </row>
    <row r="155" spans="1:35" x14ac:dyDescent="0.25">
      <c r="A155" s="44" t="s">
        <v>358</v>
      </c>
      <c r="B155" s="57" t="s">
        <v>359</v>
      </c>
      <c r="C155" s="45" t="s">
        <v>31</v>
      </c>
      <c r="D155" s="46">
        <f t="shared" ref="D155:R155" si="54">D156+D157</f>
        <v>0</v>
      </c>
      <c r="E155" s="46">
        <f t="shared" si="54"/>
        <v>0</v>
      </c>
      <c r="F155" s="46">
        <f t="shared" si="54"/>
        <v>0</v>
      </c>
      <c r="G155" s="46">
        <f t="shared" si="54"/>
        <v>0</v>
      </c>
      <c r="H155" s="46">
        <f t="shared" si="54"/>
        <v>0</v>
      </c>
      <c r="I155" s="46">
        <f t="shared" si="54"/>
        <v>0</v>
      </c>
      <c r="J155" s="46">
        <f t="shared" si="54"/>
        <v>0</v>
      </c>
      <c r="K155" s="46">
        <f t="shared" si="54"/>
        <v>0</v>
      </c>
      <c r="L155" s="46">
        <f t="shared" si="54"/>
        <v>0</v>
      </c>
      <c r="M155" s="46">
        <f t="shared" si="54"/>
        <v>0</v>
      </c>
      <c r="N155" s="46">
        <f t="shared" si="54"/>
        <v>0</v>
      </c>
      <c r="O155" s="46">
        <f t="shared" si="54"/>
        <v>0</v>
      </c>
      <c r="P155" s="46">
        <f t="shared" si="54"/>
        <v>0</v>
      </c>
      <c r="Q155" s="46">
        <f t="shared" si="54"/>
        <v>0</v>
      </c>
      <c r="R155" s="46">
        <f t="shared" si="54"/>
        <v>0</v>
      </c>
      <c r="S155" s="47">
        <v>0</v>
      </c>
      <c r="T155" s="48" t="s">
        <v>32</v>
      </c>
      <c r="W155" s="7"/>
      <c r="X155" s="7"/>
      <c r="AI155" s="4"/>
    </row>
    <row r="156" spans="1:35" ht="47.25" x14ac:dyDescent="0.25">
      <c r="A156" s="44" t="s">
        <v>360</v>
      </c>
      <c r="B156" s="57" t="s">
        <v>361</v>
      </c>
      <c r="C156" s="45" t="s">
        <v>31</v>
      </c>
      <c r="D156" s="46">
        <v>0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46">
        <v>0</v>
      </c>
      <c r="O156" s="46">
        <v>0</v>
      </c>
      <c r="P156" s="46">
        <v>0</v>
      </c>
      <c r="Q156" s="46">
        <v>0</v>
      </c>
      <c r="R156" s="46">
        <v>0</v>
      </c>
      <c r="S156" s="47">
        <v>0</v>
      </c>
      <c r="T156" s="48" t="s">
        <v>32</v>
      </c>
      <c r="W156" s="7"/>
      <c r="X156" s="7"/>
      <c r="AI156" s="4"/>
    </row>
    <row r="157" spans="1:35" ht="47.25" x14ac:dyDescent="0.25">
      <c r="A157" s="57" t="s">
        <v>362</v>
      </c>
      <c r="B157" s="57" t="s">
        <v>363</v>
      </c>
      <c r="C157" s="45" t="s">
        <v>31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46">
        <v>0</v>
      </c>
      <c r="Q157" s="46">
        <v>0</v>
      </c>
      <c r="R157" s="46">
        <v>0</v>
      </c>
      <c r="S157" s="47">
        <v>0</v>
      </c>
      <c r="T157" s="48" t="s">
        <v>32</v>
      </c>
      <c r="W157" s="7"/>
      <c r="X157" s="7"/>
      <c r="AI157" s="4"/>
    </row>
    <row r="158" spans="1:35" x14ac:dyDescent="0.25">
      <c r="A158" s="44" t="s">
        <v>364</v>
      </c>
      <c r="B158" s="58" t="s">
        <v>365</v>
      </c>
      <c r="C158" s="58" t="s">
        <v>31</v>
      </c>
      <c r="D158" s="46">
        <v>0</v>
      </c>
      <c r="E158" s="50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46">
        <v>0</v>
      </c>
      <c r="Q158" s="46">
        <v>0</v>
      </c>
      <c r="R158" s="46">
        <v>0</v>
      </c>
      <c r="S158" s="47">
        <v>0</v>
      </c>
      <c r="T158" s="48" t="s">
        <v>32</v>
      </c>
      <c r="W158" s="7"/>
      <c r="X158" s="7"/>
      <c r="AI158" s="4"/>
    </row>
    <row r="159" spans="1:35" ht="47.25" x14ac:dyDescent="0.25">
      <c r="A159" s="44" t="s">
        <v>366</v>
      </c>
      <c r="B159" s="58" t="s">
        <v>361</v>
      </c>
      <c r="C159" s="58" t="s">
        <v>31</v>
      </c>
      <c r="D159" s="46">
        <v>0</v>
      </c>
      <c r="E159" s="50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6">
        <v>0</v>
      </c>
      <c r="M159" s="46">
        <v>0</v>
      </c>
      <c r="N159" s="46">
        <v>0</v>
      </c>
      <c r="O159" s="46">
        <v>0</v>
      </c>
      <c r="P159" s="46">
        <v>0</v>
      </c>
      <c r="Q159" s="46">
        <v>0</v>
      </c>
      <c r="R159" s="46">
        <v>0</v>
      </c>
      <c r="S159" s="47">
        <v>0</v>
      </c>
      <c r="T159" s="48" t="s">
        <v>32</v>
      </c>
      <c r="W159" s="7"/>
      <c r="X159" s="7"/>
      <c r="AI159" s="4"/>
    </row>
    <row r="160" spans="1:35" ht="47.25" x14ac:dyDescent="0.25">
      <c r="A160" s="44" t="s">
        <v>367</v>
      </c>
      <c r="B160" s="58" t="s">
        <v>363</v>
      </c>
      <c r="C160" s="58" t="s">
        <v>31</v>
      </c>
      <c r="D160" s="46">
        <v>0</v>
      </c>
      <c r="E160" s="50">
        <v>0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46">
        <v>0</v>
      </c>
      <c r="M160" s="46">
        <v>0</v>
      </c>
      <c r="N160" s="46">
        <v>0</v>
      </c>
      <c r="O160" s="46">
        <v>0</v>
      </c>
      <c r="P160" s="46">
        <v>0</v>
      </c>
      <c r="Q160" s="46">
        <v>0</v>
      </c>
      <c r="R160" s="46">
        <v>0</v>
      </c>
      <c r="S160" s="47">
        <v>0</v>
      </c>
      <c r="T160" s="48" t="s">
        <v>32</v>
      </c>
      <c r="W160" s="7"/>
      <c r="X160" s="7"/>
      <c r="AI160" s="4"/>
    </row>
    <row r="161" spans="1:35" x14ac:dyDescent="0.25">
      <c r="A161" s="45" t="s">
        <v>368</v>
      </c>
      <c r="B161" s="57" t="s">
        <v>369</v>
      </c>
      <c r="C161" s="45" t="s">
        <v>31</v>
      </c>
      <c r="D161" s="46">
        <f t="shared" ref="D161:R161" si="55">SUM(D169,D166,D163,D162)</f>
        <v>4546.7702635034639</v>
      </c>
      <c r="E161" s="46">
        <f t="shared" si="55"/>
        <v>1997.4735666300003</v>
      </c>
      <c r="F161" s="46">
        <f t="shared" si="55"/>
        <v>2549.296696873464</v>
      </c>
      <c r="G161" s="46">
        <f t="shared" si="55"/>
        <v>237.51974714539199</v>
      </c>
      <c r="H161" s="46">
        <f t="shared" si="55"/>
        <v>449.51056355999998</v>
      </c>
      <c r="I161" s="46">
        <f t="shared" si="55"/>
        <v>28.233110865191986</v>
      </c>
      <c r="J161" s="46">
        <f t="shared" si="55"/>
        <v>44.759210410000001</v>
      </c>
      <c r="K161" s="46">
        <f t="shared" si="55"/>
        <v>1.5732158550000002</v>
      </c>
      <c r="L161" s="46">
        <f t="shared" si="55"/>
        <v>13.156891949999999</v>
      </c>
      <c r="M161" s="46">
        <f t="shared" si="55"/>
        <v>26.473895854999999</v>
      </c>
      <c r="N161" s="46">
        <f t="shared" si="55"/>
        <v>24.683024179999997</v>
      </c>
      <c r="O161" s="46">
        <f t="shared" si="55"/>
        <v>181.23952457019999</v>
      </c>
      <c r="P161" s="46">
        <f t="shared" si="55"/>
        <v>366.91143701999999</v>
      </c>
      <c r="Q161" s="46">
        <f t="shared" si="55"/>
        <v>2107.1502098234632</v>
      </c>
      <c r="R161" s="46">
        <f t="shared" si="55"/>
        <v>204.62673990460797</v>
      </c>
      <c r="S161" s="47">
        <f t="shared" si="52"/>
        <v>0.86151464189354598</v>
      </c>
      <c r="T161" s="48" t="s">
        <v>32</v>
      </c>
      <c r="W161" s="7"/>
      <c r="X161" s="7"/>
      <c r="AI161" s="4"/>
    </row>
    <row r="162" spans="1:35" ht="31.5" x14ac:dyDescent="0.25">
      <c r="A162" s="44" t="s">
        <v>370</v>
      </c>
      <c r="B162" s="57" t="s">
        <v>371</v>
      </c>
      <c r="C162" s="45" t="s">
        <v>31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  <c r="L162" s="46">
        <v>0</v>
      </c>
      <c r="M162" s="46">
        <v>0</v>
      </c>
      <c r="N162" s="46">
        <v>0</v>
      </c>
      <c r="O162" s="46">
        <v>0</v>
      </c>
      <c r="P162" s="46">
        <v>0</v>
      </c>
      <c r="Q162" s="46">
        <v>0</v>
      </c>
      <c r="R162" s="46">
        <v>0</v>
      </c>
      <c r="S162" s="47">
        <v>0</v>
      </c>
      <c r="T162" s="48" t="s">
        <v>32</v>
      </c>
      <c r="W162" s="7"/>
      <c r="X162" s="7"/>
      <c r="AI162" s="4"/>
    </row>
    <row r="163" spans="1:35" ht="31.5" x14ac:dyDescent="0.25">
      <c r="A163" s="44" t="s">
        <v>372</v>
      </c>
      <c r="B163" s="57" t="s">
        <v>373</v>
      </c>
      <c r="C163" s="45" t="s">
        <v>31</v>
      </c>
      <c r="D163" s="46">
        <f>SUM(D164:D165)</f>
        <v>599.44512506399985</v>
      </c>
      <c r="E163" s="46">
        <f t="shared" ref="E163:R163" si="56">SUM(E164:E165)</f>
        <v>457.40250917000009</v>
      </c>
      <c r="F163" s="46">
        <f t="shared" si="56"/>
        <v>142.04261589399977</v>
      </c>
      <c r="G163" s="46">
        <f t="shared" si="56"/>
        <v>0</v>
      </c>
      <c r="H163" s="46">
        <f t="shared" si="56"/>
        <v>385.82965098</v>
      </c>
      <c r="I163" s="46">
        <f t="shared" si="56"/>
        <v>0</v>
      </c>
      <c r="J163" s="46">
        <f t="shared" si="56"/>
        <v>24.541048809999999</v>
      </c>
      <c r="K163" s="46">
        <f t="shared" si="56"/>
        <v>0</v>
      </c>
      <c r="L163" s="46">
        <f t="shared" si="56"/>
        <v>2.0602535</v>
      </c>
      <c r="M163" s="46">
        <f t="shared" si="56"/>
        <v>0</v>
      </c>
      <c r="N163" s="46">
        <f t="shared" si="56"/>
        <v>0.48867119999999997</v>
      </c>
      <c r="O163" s="46">
        <f t="shared" si="56"/>
        <v>0</v>
      </c>
      <c r="P163" s="46">
        <f t="shared" si="56"/>
        <v>358.73967747</v>
      </c>
      <c r="Q163" s="46">
        <f t="shared" si="56"/>
        <v>-236.42295857600021</v>
      </c>
      <c r="R163" s="46">
        <f t="shared" si="56"/>
        <v>378.46557446999998</v>
      </c>
      <c r="S163" s="47">
        <v>1</v>
      </c>
      <c r="T163" s="48" t="s">
        <v>32</v>
      </c>
      <c r="W163" s="7"/>
      <c r="X163" s="7"/>
      <c r="AI163" s="4"/>
    </row>
    <row r="164" spans="1:35" ht="47.25" x14ac:dyDescent="0.25">
      <c r="A164" s="64" t="s">
        <v>372</v>
      </c>
      <c r="B164" s="74" t="s">
        <v>374</v>
      </c>
      <c r="C164" s="75" t="s">
        <v>375</v>
      </c>
      <c r="D164" s="67">
        <v>599.44512506399985</v>
      </c>
      <c r="E164" s="66">
        <v>457.40250917000009</v>
      </c>
      <c r="F164" s="67">
        <f>D164-E164</f>
        <v>142.04261589399977</v>
      </c>
      <c r="G164" s="67">
        <f>I164+K164+M164+O164</f>
        <v>0</v>
      </c>
      <c r="H164" s="67">
        <f>J164+L164+N164+P164</f>
        <v>378.46557446999998</v>
      </c>
      <c r="I164" s="67">
        <v>0</v>
      </c>
      <c r="J164" s="67">
        <v>24.541048809999999</v>
      </c>
      <c r="K164" s="67">
        <v>0</v>
      </c>
      <c r="L164" s="67">
        <v>2.0602535</v>
      </c>
      <c r="M164" s="67">
        <v>0</v>
      </c>
      <c r="N164" s="67">
        <v>0.48867119999999997</v>
      </c>
      <c r="O164" s="67">
        <v>0</v>
      </c>
      <c r="P164" s="67">
        <v>351.37560095999999</v>
      </c>
      <c r="Q164" s="68">
        <f>F164-H164</f>
        <v>-236.42295857600021</v>
      </c>
      <c r="R164" s="68">
        <f>H164-(I164+K164+M164+O164)</f>
        <v>378.46557446999998</v>
      </c>
      <c r="S164" s="69">
        <v>1</v>
      </c>
      <c r="T164" s="54" t="s">
        <v>376</v>
      </c>
      <c r="W164" s="7"/>
    </row>
    <row r="165" spans="1:35" ht="78.75" x14ac:dyDescent="0.25">
      <c r="A165" s="64" t="s">
        <v>372</v>
      </c>
      <c r="B165" s="74" t="s">
        <v>377</v>
      </c>
      <c r="C165" s="75" t="s">
        <v>378</v>
      </c>
      <c r="D165" s="65" t="s">
        <v>32</v>
      </c>
      <c r="E165" s="66" t="s">
        <v>32</v>
      </c>
      <c r="F165" s="67" t="s">
        <v>32</v>
      </c>
      <c r="G165" s="67" t="s">
        <v>32</v>
      </c>
      <c r="H165" s="67">
        <f t="shared" ref="H165" si="57">J165+L165+N165+P165</f>
        <v>7.3640765100000003</v>
      </c>
      <c r="I165" s="67" t="s">
        <v>32</v>
      </c>
      <c r="J165" s="67">
        <v>0</v>
      </c>
      <c r="K165" s="67" t="s">
        <v>32</v>
      </c>
      <c r="L165" s="67">
        <v>0</v>
      </c>
      <c r="M165" s="67" t="s">
        <v>32</v>
      </c>
      <c r="N165" s="67">
        <v>0</v>
      </c>
      <c r="O165" s="68" t="s">
        <v>32</v>
      </c>
      <c r="P165" s="67">
        <v>7.3640765100000003</v>
      </c>
      <c r="Q165" s="68" t="s">
        <v>32</v>
      </c>
      <c r="R165" s="68" t="s">
        <v>32</v>
      </c>
      <c r="S165" s="69" t="s">
        <v>32</v>
      </c>
      <c r="T165" s="54" t="s">
        <v>379</v>
      </c>
      <c r="W165" s="7"/>
    </row>
    <row r="166" spans="1:35" ht="31.5" x14ac:dyDescent="0.25">
      <c r="A166" s="44" t="s">
        <v>380</v>
      </c>
      <c r="B166" s="57" t="s">
        <v>381</v>
      </c>
      <c r="C166" s="45" t="s">
        <v>31</v>
      </c>
      <c r="D166" s="46">
        <f t="shared" ref="D166:R166" si="58">SUM(D167:D168)</f>
        <v>1004.2424189099919</v>
      </c>
      <c r="E166" s="46">
        <f t="shared" si="58"/>
        <v>832.70888095000009</v>
      </c>
      <c r="F166" s="46">
        <f t="shared" si="58"/>
        <v>171.53353795999178</v>
      </c>
      <c r="G166" s="46">
        <f>SUM(G167:G168)</f>
        <v>14.369766070191986</v>
      </c>
      <c r="H166" s="46">
        <f t="shared" si="58"/>
        <v>21.54503587</v>
      </c>
      <c r="I166" s="46">
        <f t="shared" si="58"/>
        <v>14.369766070191986</v>
      </c>
      <c r="J166" s="46">
        <f t="shared" si="58"/>
        <v>2.8803488000000002</v>
      </c>
      <c r="K166" s="46">
        <f t="shared" si="58"/>
        <v>0</v>
      </c>
      <c r="L166" s="46">
        <f t="shared" si="58"/>
        <v>2.6541100000000029E-3</v>
      </c>
      <c r="M166" s="46">
        <f t="shared" si="58"/>
        <v>0</v>
      </c>
      <c r="N166" s="46">
        <f t="shared" si="58"/>
        <v>18.455318479999999</v>
      </c>
      <c r="O166" s="46">
        <f t="shared" si="58"/>
        <v>0</v>
      </c>
      <c r="P166" s="46">
        <f t="shared" si="58"/>
        <v>0.20671447999999998</v>
      </c>
      <c r="Q166" s="46">
        <f t="shared" si="58"/>
        <v>149.98850208999178</v>
      </c>
      <c r="R166" s="46">
        <f t="shared" si="58"/>
        <v>7.1752697998080137</v>
      </c>
      <c r="S166" s="47">
        <f t="shared" si="52"/>
        <v>0.49933100961831794</v>
      </c>
      <c r="T166" s="48" t="s">
        <v>32</v>
      </c>
      <c r="W166" s="7"/>
      <c r="X166" s="7"/>
      <c r="AI166" s="4"/>
    </row>
    <row r="167" spans="1:35" ht="63" x14ac:dyDescent="0.25">
      <c r="A167" s="70" t="s">
        <v>380</v>
      </c>
      <c r="B167" s="55" t="s">
        <v>382</v>
      </c>
      <c r="C167" s="56" t="s">
        <v>383</v>
      </c>
      <c r="D167" s="68">
        <v>826.14564603199995</v>
      </c>
      <c r="E167" s="73">
        <v>699.01933139000016</v>
      </c>
      <c r="F167" s="67">
        <f t="shared" ref="F167:F168" si="59">D167-E167</f>
        <v>127.12631464199978</v>
      </c>
      <c r="G167" s="67">
        <f t="shared" ref="G167:H168" si="60">I167+K167+M167+O167</f>
        <v>12.956000002000005</v>
      </c>
      <c r="H167" s="67">
        <f t="shared" si="60"/>
        <v>18.459508289999999</v>
      </c>
      <c r="I167" s="68">
        <v>12.956000002000005</v>
      </c>
      <c r="J167" s="68">
        <v>6.8730800000000002E-3</v>
      </c>
      <c r="K167" s="68">
        <v>0</v>
      </c>
      <c r="L167" s="68">
        <v>0</v>
      </c>
      <c r="M167" s="68">
        <v>0</v>
      </c>
      <c r="N167" s="68">
        <v>18.45263521</v>
      </c>
      <c r="O167" s="68">
        <v>0</v>
      </c>
      <c r="P167" s="68">
        <v>0</v>
      </c>
      <c r="Q167" s="68">
        <f>F167-H167</f>
        <v>108.66680635199978</v>
      </c>
      <c r="R167" s="68">
        <f>H167-(I167+K167+M167+O167)</f>
        <v>5.5035082879999937</v>
      </c>
      <c r="S167" s="69">
        <f t="shared" si="52"/>
        <v>0.4247845235528267</v>
      </c>
      <c r="T167" s="54" t="s">
        <v>384</v>
      </c>
      <c r="W167" s="7"/>
    </row>
    <row r="168" spans="1:35" ht="47.25" x14ac:dyDescent="0.25">
      <c r="A168" s="64" t="s">
        <v>380</v>
      </c>
      <c r="B168" s="76" t="s">
        <v>385</v>
      </c>
      <c r="C168" s="97" t="s">
        <v>386</v>
      </c>
      <c r="D168" s="67">
        <v>178.09677287799198</v>
      </c>
      <c r="E168" s="66">
        <v>133.68954955999999</v>
      </c>
      <c r="F168" s="67">
        <f t="shared" si="59"/>
        <v>44.407223317991992</v>
      </c>
      <c r="G168" s="67">
        <f t="shared" si="60"/>
        <v>1.4137660681919799</v>
      </c>
      <c r="H168" s="67">
        <f t="shared" si="60"/>
        <v>3.0855275799999999</v>
      </c>
      <c r="I168" s="67">
        <v>1.4137660681919799</v>
      </c>
      <c r="J168" s="67">
        <v>2.8734757200000001</v>
      </c>
      <c r="K168" s="67">
        <v>0</v>
      </c>
      <c r="L168" s="67">
        <v>2.6541100000000029E-3</v>
      </c>
      <c r="M168" s="67">
        <v>0</v>
      </c>
      <c r="N168" s="67">
        <v>2.6832699999999932E-3</v>
      </c>
      <c r="O168" s="67">
        <v>0</v>
      </c>
      <c r="P168" s="67">
        <v>0.20671447999999998</v>
      </c>
      <c r="Q168" s="68">
        <f>F168-H168</f>
        <v>41.321695737991995</v>
      </c>
      <c r="R168" s="68">
        <f>H168-(I168+K168+M168+O168)</f>
        <v>1.67176151180802</v>
      </c>
      <c r="S168" s="69">
        <f t="shared" si="52"/>
        <v>1.1824880716977331</v>
      </c>
      <c r="T168" s="86" t="s">
        <v>387</v>
      </c>
      <c r="W168" s="7"/>
    </row>
    <row r="169" spans="1:35" x14ac:dyDescent="0.25">
      <c r="A169" s="44" t="s">
        <v>388</v>
      </c>
      <c r="B169" s="57" t="s">
        <v>389</v>
      </c>
      <c r="C169" s="45" t="s">
        <v>31</v>
      </c>
      <c r="D169" s="46">
        <f t="shared" ref="D169:R169" si="61">SUM(D170:D174)</f>
        <v>2943.0827195294719</v>
      </c>
      <c r="E169" s="46">
        <f t="shared" si="61"/>
        <v>707.36217651000004</v>
      </c>
      <c r="F169" s="46">
        <f t="shared" si="61"/>
        <v>2235.7205430194722</v>
      </c>
      <c r="G169" s="46">
        <f t="shared" si="61"/>
        <v>223.1499810752</v>
      </c>
      <c r="H169" s="46">
        <f t="shared" si="61"/>
        <v>42.135876709999998</v>
      </c>
      <c r="I169" s="46">
        <f t="shared" si="61"/>
        <v>13.863344795</v>
      </c>
      <c r="J169" s="46">
        <f t="shared" si="61"/>
        <v>17.337812800000002</v>
      </c>
      <c r="K169" s="46">
        <f t="shared" si="61"/>
        <v>1.5732158550000002</v>
      </c>
      <c r="L169" s="46">
        <f t="shared" si="61"/>
        <v>11.093984339999999</v>
      </c>
      <c r="M169" s="46">
        <f t="shared" si="61"/>
        <v>26.473895854999999</v>
      </c>
      <c r="N169" s="46">
        <f t="shared" si="61"/>
        <v>5.7390344999999998</v>
      </c>
      <c r="O169" s="46">
        <f t="shared" si="61"/>
        <v>181.23952457019999</v>
      </c>
      <c r="P169" s="46">
        <f t="shared" si="61"/>
        <v>7.9650450699999995</v>
      </c>
      <c r="Q169" s="46">
        <f t="shared" si="61"/>
        <v>2193.5846663094717</v>
      </c>
      <c r="R169" s="46">
        <f t="shared" si="61"/>
        <v>-181.01410436520001</v>
      </c>
      <c r="S169" s="47">
        <f t="shared" si="52"/>
        <v>-0.81117687527026727</v>
      </c>
      <c r="T169" s="48" t="s">
        <v>32</v>
      </c>
      <c r="W169" s="7"/>
      <c r="X169" s="7"/>
      <c r="AI169" s="4"/>
    </row>
    <row r="170" spans="1:35" ht="31.5" x14ac:dyDescent="0.25">
      <c r="A170" s="70" t="s">
        <v>388</v>
      </c>
      <c r="B170" s="55" t="s">
        <v>390</v>
      </c>
      <c r="C170" s="56" t="s">
        <v>391</v>
      </c>
      <c r="D170" s="68">
        <v>1791.0005641759719</v>
      </c>
      <c r="E170" s="73">
        <v>64.725145999999995</v>
      </c>
      <c r="F170" s="67">
        <f t="shared" ref="F170:F174" si="62">D170-E170</f>
        <v>1726.2754181759719</v>
      </c>
      <c r="G170" s="67">
        <f t="shared" ref="G170:H174" si="63">I170+K170+M170+O170</f>
        <v>9.3470165292000083</v>
      </c>
      <c r="H170" s="67">
        <f t="shared" si="63"/>
        <v>10.677632299999999</v>
      </c>
      <c r="I170" s="68">
        <v>0.89889538499999999</v>
      </c>
      <c r="J170" s="68">
        <v>10.64655415</v>
      </c>
      <c r="K170" s="68">
        <v>5.8895384999999995E-2</v>
      </c>
      <c r="L170" s="68">
        <v>1.035939E-2</v>
      </c>
      <c r="M170" s="68">
        <v>5.8895384999999995E-2</v>
      </c>
      <c r="N170" s="68">
        <v>1.0359390000000001E-2</v>
      </c>
      <c r="O170" s="68">
        <v>8.3303303742000079</v>
      </c>
      <c r="P170" s="68">
        <v>1.0359369999999998E-2</v>
      </c>
      <c r="Q170" s="68">
        <f>F170-H170</f>
        <v>1715.597785875972</v>
      </c>
      <c r="R170" s="68">
        <f>H170-(I170+K170+M170+O170)</f>
        <v>1.3306157707999908</v>
      </c>
      <c r="S170" s="69">
        <f t="shared" si="52"/>
        <v>0.14235727161101699</v>
      </c>
      <c r="T170" s="54" t="s">
        <v>392</v>
      </c>
      <c r="W170" s="7"/>
    </row>
    <row r="171" spans="1:35" ht="31.5" x14ac:dyDescent="0.25">
      <c r="A171" s="70" t="s">
        <v>388</v>
      </c>
      <c r="B171" s="71" t="s">
        <v>393</v>
      </c>
      <c r="C171" s="56" t="s">
        <v>394</v>
      </c>
      <c r="D171" s="68">
        <v>467.54055574270001</v>
      </c>
      <c r="E171" s="73">
        <v>431.11486959000001</v>
      </c>
      <c r="F171" s="67">
        <f t="shared" si="62"/>
        <v>36.425686152699996</v>
      </c>
      <c r="G171" s="67">
        <f t="shared" si="63"/>
        <v>13.049966756000012</v>
      </c>
      <c r="H171" s="67">
        <f t="shared" si="63"/>
        <v>19.592183299999999</v>
      </c>
      <c r="I171" s="68">
        <v>1.94112894</v>
      </c>
      <c r="J171" s="68">
        <v>6.6629809799999995</v>
      </c>
      <c r="K171" s="68">
        <v>9.0999999999999998E-2</v>
      </c>
      <c r="L171" s="68">
        <v>10.06839402</v>
      </c>
      <c r="M171" s="68">
        <v>9.0999999999999998E-2</v>
      </c>
      <c r="N171" s="68">
        <v>2.5222858799999996</v>
      </c>
      <c r="O171" s="68">
        <v>10.926837816000011</v>
      </c>
      <c r="P171" s="68">
        <v>0.3385224200000001</v>
      </c>
      <c r="Q171" s="68">
        <f>F171-H171</f>
        <v>16.833502852699997</v>
      </c>
      <c r="R171" s="68">
        <f>H171-(I171+K171+M171+O171)</f>
        <v>6.5422165439999862</v>
      </c>
      <c r="S171" s="69">
        <f t="shared" si="52"/>
        <v>0.50132055248279128</v>
      </c>
      <c r="T171" s="54" t="s">
        <v>395</v>
      </c>
      <c r="W171" s="7"/>
    </row>
    <row r="172" spans="1:35" ht="98.25" customHeight="1" x14ac:dyDescent="0.25">
      <c r="A172" s="70" t="s">
        <v>388</v>
      </c>
      <c r="B172" s="71" t="s">
        <v>396</v>
      </c>
      <c r="C172" s="56" t="s">
        <v>397</v>
      </c>
      <c r="D172" s="68">
        <v>276.1959566868</v>
      </c>
      <c r="E172" s="73">
        <v>59.387675270000003</v>
      </c>
      <c r="F172" s="67">
        <f t="shared" si="62"/>
        <v>216.80828141680001</v>
      </c>
      <c r="G172" s="67">
        <f t="shared" si="63"/>
        <v>0.35027778999999998</v>
      </c>
      <c r="H172" s="67">
        <f t="shared" si="63"/>
        <v>2.346444E-2</v>
      </c>
      <c r="I172" s="68">
        <v>8.756195E-2</v>
      </c>
      <c r="J172" s="68">
        <v>2.346444E-2</v>
      </c>
      <c r="K172" s="68">
        <v>8.756195E-2</v>
      </c>
      <c r="L172" s="68">
        <v>0</v>
      </c>
      <c r="M172" s="68">
        <v>8.756195E-2</v>
      </c>
      <c r="N172" s="68">
        <v>0</v>
      </c>
      <c r="O172" s="68">
        <v>8.7591939999999979E-2</v>
      </c>
      <c r="P172" s="68">
        <v>0</v>
      </c>
      <c r="Q172" s="68">
        <f>F172-H172</f>
        <v>216.78481697680002</v>
      </c>
      <c r="R172" s="68">
        <f>H172-(I172+K172+M172+O172)</f>
        <v>-0.32681335</v>
      </c>
      <c r="S172" s="69">
        <f t="shared" si="52"/>
        <v>-0.93301191034692788</v>
      </c>
      <c r="T172" s="54" t="s">
        <v>398</v>
      </c>
      <c r="W172" s="7"/>
    </row>
    <row r="173" spans="1:35" ht="78.75" x14ac:dyDescent="0.25">
      <c r="A173" s="70" t="s">
        <v>388</v>
      </c>
      <c r="B173" s="71" t="s">
        <v>399</v>
      </c>
      <c r="C173" s="54" t="s">
        <v>400</v>
      </c>
      <c r="D173" s="68">
        <v>12</v>
      </c>
      <c r="E173" s="73">
        <v>0</v>
      </c>
      <c r="F173" s="67">
        <f t="shared" si="62"/>
        <v>12</v>
      </c>
      <c r="G173" s="67">
        <f t="shared" si="63"/>
        <v>11</v>
      </c>
      <c r="H173" s="67">
        <f t="shared" si="63"/>
        <v>7.6534749</v>
      </c>
      <c r="I173" s="68">
        <v>0</v>
      </c>
      <c r="J173" s="68">
        <v>0</v>
      </c>
      <c r="K173" s="68">
        <v>0</v>
      </c>
      <c r="L173" s="68">
        <v>1.0104176999999999</v>
      </c>
      <c r="M173" s="68">
        <v>1.1000000000000001</v>
      </c>
      <c r="N173" s="68">
        <v>3.2015760000000002</v>
      </c>
      <c r="O173" s="68">
        <v>9.9</v>
      </c>
      <c r="P173" s="68">
        <v>3.4414812000000001</v>
      </c>
      <c r="Q173" s="68">
        <f>F173-H173</f>
        <v>4.3465251</v>
      </c>
      <c r="R173" s="68">
        <f>H173-(I173+K173+M173+O173)</f>
        <v>-3.3465251</v>
      </c>
      <c r="S173" s="69">
        <f t="shared" si="52"/>
        <v>-0.30422955454545453</v>
      </c>
      <c r="T173" s="54" t="s">
        <v>325</v>
      </c>
      <c r="W173" s="7"/>
    </row>
    <row r="174" spans="1:35" ht="47.25" x14ac:dyDescent="0.25">
      <c r="A174" s="70" t="s">
        <v>388</v>
      </c>
      <c r="B174" s="71" t="s">
        <v>401</v>
      </c>
      <c r="C174" s="56" t="s">
        <v>402</v>
      </c>
      <c r="D174" s="68">
        <v>396.345642924</v>
      </c>
      <c r="E174" s="73">
        <v>152.13448565000002</v>
      </c>
      <c r="F174" s="67">
        <f t="shared" si="62"/>
        <v>244.21115727399999</v>
      </c>
      <c r="G174" s="67">
        <f t="shared" si="63"/>
        <v>189.40271999999999</v>
      </c>
      <c r="H174" s="67">
        <f t="shared" si="63"/>
        <v>4.189121769999999</v>
      </c>
      <c r="I174" s="68">
        <v>10.93575852</v>
      </c>
      <c r="J174" s="68">
        <v>4.8132299999999999E-3</v>
      </c>
      <c r="K174" s="68">
        <v>1.3357585200000002</v>
      </c>
      <c r="L174" s="68">
        <v>4.8132299999999999E-3</v>
      </c>
      <c r="M174" s="68">
        <v>25.136438519999999</v>
      </c>
      <c r="N174" s="68">
        <v>4.8132299999999991E-3</v>
      </c>
      <c r="O174" s="68">
        <v>151.99476443999998</v>
      </c>
      <c r="P174" s="68">
        <v>4.1746820799999993</v>
      </c>
      <c r="Q174" s="68">
        <f>F174-H174</f>
        <v>240.022035504</v>
      </c>
      <c r="R174" s="68">
        <f>H174-(I174+K174+M174+O174)</f>
        <v>-185.21359823</v>
      </c>
      <c r="S174" s="69">
        <f t="shared" si="52"/>
        <v>-0.97788246245882859</v>
      </c>
      <c r="T174" s="54" t="s">
        <v>403</v>
      </c>
      <c r="W174" s="7"/>
    </row>
    <row r="175" spans="1:35" ht="47.25" x14ac:dyDescent="0.25">
      <c r="A175" s="44" t="s">
        <v>404</v>
      </c>
      <c r="B175" s="57" t="s">
        <v>405</v>
      </c>
      <c r="C175" s="45" t="s">
        <v>31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46">
        <v>0</v>
      </c>
      <c r="N175" s="46">
        <v>0</v>
      </c>
      <c r="O175" s="46">
        <v>0</v>
      </c>
      <c r="P175" s="46">
        <v>0</v>
      </c>
      <c r="Q175" s="46">
        <v>0</v>
      </c>
      <c r="R175" s="46">
        <v>0</v>
      </c>
      <c r="S175" s="47">
        <v>0</v>
      </c>
      <c r="T175" s="48" t="s">
        <v>32</v>
      </c>
      <c r="W175" s="7"/>
      <c r="X175" s="7"/>
      <c r="AI175" s="4"/>
    </row>
    <row r="176" spans="1:35" ht="31.5" x14ac:dyDescent="0.25">
      <c r="A176" s="44" t="s">
        <v>406</v>
      </c>
      <c r="B176" s="57" t="s">
        <v>407</v>
      </c>
      <c r="C176" s="45" t="s">
        <v>31</v>
      </c>
      <c r="D176" s="46">
        <f t="shared" ref="D176:R176" si="64">SUM(D177:D241)</f>
        <v>557.68938985199998</v>
      </c>
      <c r="E176" s="46">
        <f t="shared" si="64"/>
        <v>76.446348240000006</v>
      </c>
      <c r="F176" s="46">
        <f t="shared" si="64"/>
        <v>481.24304161200007</v>
      </c>
      <c r="G176" s="46">
        <f t="shared" si="64"/>
        <v>261.01673833199999</v>
      </c>
      <c r="H176" s="46">
        <f t="shared" si="64"/>
        <v>711.45767712999998</v>
      </c>
      <c r="I176" s="46">
        <f t="shared" si="64"/>
        <v>12.677986175999999</v>
      </c>
      <c r="J176" s="46">
        <f t="shared" si="64"/>
        <v>107.55828455</v>
      </c>
      <c r="K176" s="46">
        <f t="shared" si="64"/>
        <v>18.915283775999999</v>
      </c>
      <c r="L176" s="46">
        <f t="shared" si="64"/>
        <v>97.47702636999999</v>
      </c>
      <c r="M176" s="46">
        <f t="shared" si="64"/>
        <v>76.285795739999998</v>
      </c>
      <c r="N176" s="46">
        <f t="shared" si="64"/>
        <v>126.22163511000001</v>
      </c>
      <c r="O176" s="46">
        <f t="shared" si="64"/>
        <v>153.13767264000001</v>
      </c>
      <c r="P176" s="46">
        <f t="shared" si="64"/>
        <v>380.20073109999998</v>
      </c>
      <c r="Q176" s="46">
        <f t="shared" si="64"/>
        <v>173.39302528200002</v>
      </c>
      <c r="R176" s="46">
        <f t="shared" si="64"/>
        <v>46.833277998000035</v>
      </c>
      <c r="S176" s="47">
        <f t="shared" si="52"/>
        <v>0.17942633984810005</v>
      </c>
      <c r="T176" s="48" t="s">
        <v>32</v>
      </c>
      <c r="W176" s="7"/>
      <c r="X176" s="7"/>
      <c r="AI176" s="4"/>
    </row>
    <row r="177" spans="1:23" ht="63" customHeight="1" x14ac:dyDescent="0.25">
      <c r="A177" s="70" t="s">
        <v>406</v>
      </c>
      <c r="B177" s="82" t="s">
        <v>408</v>
      </c>
      <c r="C177" s="72" t="s">
        <v>409</v>
      </c>
      <c r="D177" s="68">
        <v>3.294</v>
      </c>
      <c r="E177" s="68">
        <v>0</v>
      </c>
      <c r="F177" s="67">
        <f t="shared" ref="F177:F239" si="65">D177-E177</f>
        <v>3.294</v>
      </c>
      <c r="G177" s="67">
        <f t="shared" ref="G177:H239" si="66">I177+K177+M177+O177</f>
        <v>3.2939999999999996</v>
      </c>
      <c r="H177" s="67">
        <f t="shared" si="66"/>
        <v>1.272</v>
      </c>
      <c r="I177" s="68">
        <v>0</v>
      </c>
      <c r="J177" s="68">
        <v>0</v>
      </c>
      <c r="K177" s="68">
        <v>1.0980000000000001</v>
      </c>
      <c r="L177" s="68">
        <v>0.12720000000000001</v>
      </c>
      <c r="M177" s="68">
        <v>1.0980000000000001</v>
      </c>
      <c r="N177" s="68">
        <v>0.50880000000000003</v>
      </c>
      <c r="O177" s="68">
        <v>1.0979999999999996</v>
      </c>
      <c r="P177" s="68">
        <v>0.63600000000000001</v>
      </c>
      <c r="Q177" s="68">
        <f>F177-H177</f>
        <v>2.0220000000000002</v>
      </c>
      <c r="R177" s="68">
        <f>H177-(I177+K177+M177+O177)</f>
        <v>-2.0219999999999994</v>
      </c>
      <c r="S177" s="69">
        <f t="shared" si="52"/>
        <v>-0.61384335154826941</v>
      </c>
      <c r="T177" s="54" t="s">
        <v>410</v>
      </c>
      <c r="W177" s="7"/>
    </row>
    <row r="178" spans="1:23" ht="63" customHeight="1" x14ac:dyDescent="0.25">
      <c r="A178" s="70" t="s">
        <v>406</v>
      </c>
      <c r="B178" s="82" t="s">
        <v>411</v>
      </c>
      <c r="C178" s="72" t="s">
        <v>412</v>
      </c>
      <c r="D178" s="68" t="s">
        <v>32</v>
      </c>
      <c r="E178" s="68" t="s">
        <v>32</v>
      </c>
      <c r="F178" s="67" t="s">
        <v>32</v>
      </c>
      <c r="G178" s="67" t="s">
        <v>32</v>
      </c>
      <c r="H178" s="67">
        <f t="shared" si="66"/>
        <v>1.9657329699999999</v>
      </c>
      <c r="I178" s="68" t="s">
        <v>32</v>
      </c>
      <c r="J178" s="68">
        <v>0</v>
      </c>
      <c r="K178" s="68" t="s">
        <v>32</v>
      </c>
      <c r="L178" s="68">
        <v>0</v>
      </c>
      <c r="M178" s="68" t="s">
        <v>32</v>
      </c>
      <c r="N178" s="68">
        <v>0</v>
      </c>
      <c r="O178" s="68" t="s">
        <v>32</v>
      </c>
      <c r="P178" s="68">
        <v>1.9657329699999999</v>
      </c>
      <c r="Q178" s="68" t="s">
        <v>32</v>
      </c>
      <c r="R178" s="68" t="s">
        <v>32</v>
      </c>
      <c r="S178" s="69" t="s">
        <v>32</v>
      </c>
      <c r="T178" s="54" t="s">
        <v>413</v>
      </c>
      <c r="W178" s="7"/>
    </row>
    <row r="179" spans="1:23" ht="63" customHeight="1" x14ac:dyDescent="0.25">
      <c r="A179" s="70" t="s">
        <v>406</v>
      </c>
      <c r="B179" s="82" t="s">
        <v>414</v>
      </c>
      <c r="C179" s="72" t="s">
        <v>415</v>
      </c>
      <c r="D179" s="68" t="s">
        <v>32</v>
      </c>
      <c r="E179" s="68" t="s">
        <v>32</v>
      </c>
      <c r="F179" s="67" t="s">
        <v>32</v>
      </c>
      <c r="G179" s="67" t="s">
        <v>32</v>
      </c>
      <c r="H179" s="67">
        <f t="shared" si="66"/>
        <v>0.60696047999999991</v>
      </c>
      <c r="I179" s="68" t="s">
        <v>32</v>
      </c>
      <c r="J179" s="68">
        <v>0</v>
      </c>
      <c r="K179" s="68" t="s">
        <v>32</v>
      </c>
      <c r="L179" s="68">
        <v>0</v>
      </c>
      <c r="M179" s="68" t="s">
        <v>32</v>
      </c>
      <c r="N179" s="68">
        <v>0</v>
      </c>
      <c r="O179" s="68" t="s">
        <v>32</v>
      </c>
      <c r="P179" s="68">
        <v>0.60696047999999991</v>
      </c>
      <c r="Q179" s="68" t="s">
        <v>32</v>
      </c>
      <c r="R179" s="68" t="s">
        <v>32</v>
      </c>
      <c r="S179" s="69" t="s">
        <v>32</v>
      </c>
      <c r="T179" s="54" t="s">
        <v>413</v>
      </c>
      <c r="W179" s="7"/>
    </row>
    <row r="180" spans="1:23" ht="63" customHeight="1" x14ac:dyDescent="0.25">
      <c r="A180" s="70" t="s">
        <v>406</v>
      </c>
      <c r="B180" s="82" t="s">
        <v>416</v>
      </c>
      <c r="C180" s="72" t="s">
        <v>417</v>
      </c>
      <c r="D180" s="68" t="s">
        <v>32</v>
      </c>
      <c r="E180" s="68" t="s">
        <v>32</v>
      </c>
      <c r="F180" s="67" t="s">
        <v>32</v>
      </c>
      <c r="G180" s="67" t="s">
        <v>32</v>
      </c>
      <c r="H180" s="67">
        <f t="shared" si="66"/>
        <v>6.5945457599999999</v>
      </c>
      <c r="I180" s="68" t="s">
        <v>32</v>
      </c>
      <c r="J180" s="68">
        <v>0</v>
      </c>
      <c r="K180" s="68" t="s">
        <v>32</v>
      </c>
      <c r="L180" s="68">
        <v>0</v>
      </c>
      <c r="M180" s="68" t="s">
        <v>32</v>
      </c>
      <c r="N180" s="68">
        <v>0</v>
      </c>
      <c r="O180" s="68" t="s">
        <v>32</v>
      </c>
      <c r="P180" s="68">
        <v>6.5945457599999999</v>
      </c>
      <c r="Q180" s="68" t="s">
        <v>32</v>
      </c>
      <c r="R180" s="68" t="s">
        <v>32</v>
      </c>
      <c r="S180" s="69" t="s">
        <v>32</v>
      </c>
      <c r="T180" s="54" t="s">
        <v>413</v>
      </c>
      <c r="W180" s="7"/>
    </row>
    <row r="181" spans="1:23" ht="63" customHeight="1" x14ac:dyDescent="0.25">
      <c r="A181" s="70" t="s">
        <v>406</v>
      </c>
      <c r="B181" s="82" t="s">
        <v>418</v>
      </c>
      <c r="C181" s="72" t="s">
        <v>419</v>
      </c>
      <c r="D181" s="68" t="s">
        <v>32</v>
      </c>
      <c r="E181" s="68" t="s">
        <v>32</v>
      </c>
      <c r="F181" s="67" t="s">
        <v>32</v>
      </c>
      <c r="G181" s="67" t="s">
        <v>32</v>
      </c>
      <c r="H181" s="67">
        <f t="shared" si="66"/>
        <v>0.93600000000000005</v>
      </c>
      <c r="I181" s="68" t="s">
        <v>32</v>
      </c>
      <c r="J181" s="68">
        <v>0</v>
      </c>
      <c r="K181" s="68" t="s">
        <v>32</v>
      </c>
      <c r="L181" s="68">
        <v>0</v>
      </c>
      <c r="M181" s="68" t="s">
        <v>32</v>
      </c>
      <c r="N181" s="68">
        <v>0</v>
      </c>
      <c r="O181" s="68" t="s">
        <v>32</v>
      </c>
      <c r="P181" s="68">
        <v>0.93600000000000005</v>
      </c>
      <c r="Q181" s="68" t="s">
        <v>32</v>
      </c>
      <c r="R181" s="68" t="s">
        <v>32</v>
      </c>
      <c r="S181" s="69" t="s">
        <v>32</v>
      </c>
      <c r="T181" s="54" t="s">
        <v>413</v>
      </c>
      <c r="W181" s="7"/>
    </row>
    <row r="182" spans="1:23" ht="47.25" x14ac:dyDescent="0.25">
      <c r="A182" s="70" t="s">
        <v>406</v>
      </c>
      <c r="B182" s="88" t="s">
        <v>420</v>
      </c>
      <c r="C182" s="56" t="s">
        <v>421</v>
      </c>
      <c r="D182" s="68">
        <v>2.312672316</v>
      </c>
      <c r="E182" s="73">
        <v>0</v>
      </c>
      <c r="F182" s="67">
        <f t="shared" si="65"/>
        <v>2.312672316</v>
      </c>
      <c r="G182" s="67">
        <f t="shared" si="66"/>
        <v>2.312672316</v>
      </c>
      <c r="H182" s="67">
        <f t="shared" si="66"/>
        <v>2.392512</v>
      </c>
      <c r="I182" s="68">
        <v>0</v>
      </c>
      <c r="J182" s="68">
        <v>0</v>
      </c>
      <c r="K182" s="68">
        <v>0</v>
      </c>
      <c r="L182" s="68">
        <v>0</v>
      </c>
      <c r="M182" s="68">
        <v>0</v>
      </c>
      <c r="N182" s="68">
        <v>0</v>
      </c>
      <c r="O182" s="68">
        <v>2.312672316</v>
      </c>
      <c r="P182" s="68">
        <v>2.392512</v>
      </c>
      <c r="Q182" s="68">
        <f t="shared" ref="Q182:Q191" si="67">F182-H182</f>
        <v>-7.9839683999999966E-2</v>
      </c>
      <c r="R182" s="68">
        <f t="shared" ref="R182:R191" si="68">H182-(I182+K182+M182+O182)</f>
        <v>7.9839683999999966E-2</v>
      </c>
      <c r="S182" s="69">
        <f t="shared" si="52"/>
        <v>3.4522696297109121E-2</v>
      </c>
      <c r="T182" s="54" t="s">
        <v>32</v>
      </c>
      <c r="W182" s="7"/>
    </row>
    <row r="183" spans="1:23" ht="31.5" x14ac:dyDescent="0.25">
      <c r="A183" s="70" t="s">
        <v>406</v>
      </c>
      <c r="B183" s="88" t="s">
        <v>422</v>
      </c>
      <c r="C183" s="56" t="s">
        <v>423</v>
      </c>
      <c r="D183" s="68">
        <v>54.479833200000002</v>
      </c>
      <c r="E183" s="73">
        <v>0</v>
      </c>
      <c r="F183" s="67">
        <f t="shared" si="65"/>
        <v>54.479833200000002</v>
      </c>
      <c r="G183" s="67">
        <f t="shared" si="66"/>
        <v>54.479833200000002</v>
      </c>
      <c r="H183" s="67">
        <f t="shared" si="66"/>
        <v>47.045123989999993</v>
      </c>
      <c r="I183" s="68">
        <v>0</v>
      </c>
      <c r="J183" s="68">
        <v>0.18410399000000002</v>
      </c>
      <c r="K183" s="68">
        <v>0</v>
      </c>
      <c r="L183" s="68">
        <v>46.861019999999996</v>
      </c>
      <c r="M183" s="68">
        <v>0</v>
      </c>
      <c r="N183" s="68">
        <v>0</v>
      </c>
      <c r="O183" s="68">
        <v>54.479833200000002</v>
      </c>
      <c r="P183" s="68">
        <v>0</v>
      </c>
      <c r="Q183" s="68">
        <f t="shared" si="67"/>
        <v>7.4347092100000083</v>
      </c>
      <c r="R183" s="68">
        <f t="shared" si="68"/>
        <v>-7.4347092100000083</v>
      </c>
      <c r="S183" s="69">
        <f t="shared" si="52"/>
        <v>-0.13646718011610962</v>
      </c>
      <c r="T183" s="54" t="s">
        <v>410</v>
      </c>
      <c r="W183" s="7"/>
    </row>
    <row r="184" spans="1:23" ht="47.25" x14ac:dyDescent="0.25">
      <c r="A184" s="70" t="s">
        <v>406</v>
      </c>
      <c r="B184" s="88" t="s">
        <v>424</v>
      </c>
      <c r="C184" s="56" t="s">
        <v>425</v>
      </c>
      <c r="D184" s="68">
        <v>0.115103652</v>
      </c>
      <c r="E184" s="73">
        <v>0</v>
      </c>
      <c r="F184" s="67">
        <f t="shared" si="65"/>
        <v>0.115103652</v>
      </c>
      <c r="G184" s="67">
        <f t="shared" si="66"/>
        <v>0.115103652</v>
      </c>
      <c r="H184" s="67">
        <f t="shared" si="66"/>
        <v>0.19224000000000002</v>
      </c>
      <c r="I184" s="68">
        <v>0.115103652</v>
      </c>
      <c r="J184" s="68">
        <v>0</v>
      </c>
      <c r="K184" s="68">
        <v>0</v>
      </c>
      <c r="L184" s="68">
        <v>0</v>
      </c>
      <c r="M184" s="68">
        <v>0</v>
      </c>
      <c r="N184" s="68">
        <v>0.19224000000000002</v>
      </c>
      <c r="O184" s="68">
        <v>0</v>
      </c>
      <c r="P184" s="68">
        <v>0</v>
      </c>
      <c r="Q184" s="68">
        <f t="shared" si="67"/>
        <v>-7.7136348000000021E-2</v>
      </c>
      <c r="R184" s="68">
        <f t="shared" si="68"/>
        <v>7.7136348000000021E-2</v>
      </c>
      <c r="S184" s="69">
        <f t="shared" si="52"/>
        <v>0.67014683426378185</v>
      </c>
      <c r="T184" s="54" t="s">
        <v>426</v>
      </c>
      <c r="W184" s="7"/>
    </row>
    <row r="185" spans="1:23" ht="47.25" x14ac:dyDescent="0.25">
      <c r="A185" s="70" t="s">
        <v>406</v>
      </c>
      <c r="B185" s="88" t="s">
        <v>427</v>
      </c>
      <c r="C185" s="54" t="s">
        <v>428</v>
      </c>
      <c r="D185" s="68">
        <v>0.44278209599999996</v>
      </c>
      <c r="E185" s="73">
        <v>0</v>
      </c>
      <c r="F185" s="67">
        <f t="shared" si="65"/>
        <v>0.44278209599999996</v>
      </c>
      <c r="G185" s="67">
        <f t="shared" si="66"/>
        <v>0.44278209599999996</v>
      </c>
      <c r="H185" s="67">
        <f t="shared" si="66"/>
        <v>0.58874280000000001</v>
      </c>
      <c r="I185" s="68">
        <v>0</v>
      </c>
      <c r="J185" s="68">
        <v>0</v>
      </c>
      <c r="K185" s="68">
        <v>0</v>
      </c>
      <c r="L185" s="68">
        <v>0</v>
      </c>
      <c r="M185" s="68">
        <v>0</v>
      </c>
      <c r="N185" s="68">
        <v>0.58874280000000001</v>
      </c>
      <c r="O185" s="68">
        <v>0.44278209599999996</v>
      </c>
      <c r="P185" s="68">
        <v>0</v>
      </c>
      <c r="Q185" s="68">
        <f t="shared" si="67"/>
        <v>-0.14596070400000005</v>
      </c>
      <c r="R185" s="68">
        <f t="shared" si="68"/>
        <v>0.14596070400000005</v>
      </c>
      <c r="S185" s="69">
        <f t="shared" si="52"/>
        <v>0.3296445482294299</v>
      </c>
      <c r="T185" s="54" t="s">
        <v>426</v>
      </c>
      <c r="W185" s="7"/>
    </row>
    <row r="186" spans="1:23" ht="31.5" x14ac:dyDescent="0.25">
      <c r="A186" s="70" t="s">
        <v>406</v>
      </c>
      <c r="B186" s="88" t="s">
        <v>429</v>
      </c>
      <c r="C186" s="54" t="s">
        <v>430</v>
      </c>
      <c r="D186" s="68">
        <v>3.14818548</v>
      </c>
      <c r="E186" s="73">
        <v>0</v>
      </c>
      <c r="F186" s="67">
        <f t="shared" si="65"/>
        <v>3.14818548</v>
      </c>
      <c r="G186" s="67">
        <f t="shared" si="66"/>
        <v>3.14818548</v>
      </c>
      <c r="H186" s="67">
        <f t="shared" si="66"/>
        <v>2.7719999999999998</v>
      </c>
      <c r="I186" s="68">
        <v>0</v>
      </c>
      <c r="J186" s="68">
        <v>0</v>
      </c>
      <c r="K186" s="68">
        <v>0</v>
      </c>
      <c r="L186" s="68">
        <v>2.7719999999999998</v>
      </c>
      <c r="M186" s="68">
        <v>0</v>
      </c>
      <c r="N186" s="68">
        <v>0</v>
      </c>
      <c r="O186" s="68">
        <v>3.14818548</v>
      </c>
      <c r="P186" s="68">
        <v>0</v>
      </c>
      <c r="Q186" s="68">
        <f t="shared" si="67"/>
        <v>0.37618548000000018</v>
      </c>
      <c r="R186" s="68">
        <f t="shared" si="68"/>
        <v>-0.37618548000000018</v>
      </c>
      <c r="S186" s="69">
        <f t="shared" si="52"/>
        <v>-0.1194927943063889</v>
      </c>
      <c r="T186" s="54" t="s">
        <v>410</v>
      </c>
      <c r="W186" s="7"/>
    </row>
    <row r="187" spans="1:23" ht="31.5" x14ac:dyDescent="0.25">
      <c r="A187" s="70" t="s">
        <v>406</v>
      </c>
      <c r="B187" s="88" t="s">
        <v>431</v>
      </c>
      <c r="C187" s="54" t="s">
        <v>432</v>
      </c>
      <c r="D187" s="68">
        <v>3.14818548</v>
      </c>
      <c r="E187" s="73">
        <v>0</v>
      </c>
      <c r="F187" s="67">
        <f t="shared" si="65"/>
        <v>3.14818548</v>
      </c>
      <c r="G187" s="67">
        <f t="shared" si="66"/>
        <v>3.14818548</v>
      </c>
      <c r="H187" s="67">
        <f t="shared" si="66"/>
        <v>2.7719999999999998</v>
      </c>
      <c r="I187" s="68">
        <v>0</v>
      </c>
      <c r="J187" s="68">
        <v>0</v>
      </c>
      <c r="K187" s="68">
        <v>0</v>
      </c>
      <c r="L187" s="68">
        <v>2.7719999999999998</v>
      </c>
      <c r="M187" s="68">
        <v>0</v>
      </c>
      <c r="N187" s="68">
        <v>0</v>
      </c>
      <c r="O187" s="68">
        <v>3.14818548</v>
      </c>
      <c r="P187" s="68">
        <v>0</v>
      </c>
      <c r="Q187" s="68">
        <f t="shared" si="67"/>
        <v>0.37618548000000018</v>
      </c>
      <c r="R187" s="68">
        <f t="shared" si="68"/>
        <v>-0.37618548000000018</v>
      </c>
      <c r="S187" s="69">
        <f t="shared" si="52"/>
        <v>-0.1194927943063889</v>
      </c>
      <c r="T187" s="54" t="s">
        <v>410</v>
      </c>
      <c r="W187" s="7"/>
    </row>
    <row r="188" spans="1:23" ht="31.5" x14ac:dyDescent="0.25">
      <c r="A188" s="70" t="s">
        <v>406</v>
      </c>
      <c r="B188" s="88" t="s">
        <v>433</v>
      </c>
      <c r="C188" s="54" t="s">
        <v>434</v>
      </c>
      <c r="D188" s="68">
        <v>0.40272543599999999</v>
      </c>
      <c r="E188" s="73">
        <v>0</v>
      </c>
      <c r="F188" s="67">
        <f t="shared" si="65"/>
        <v>0.40272543599999999</v>
      </c>
      <c r="G188" s="67">
        <f t="shared" si="66"/>
        <v>0.40272543599999999</v>
      </c>
      <c r="H188" s="67">
        <f t="shared" si="66"/>
        <v>0.40151999999999999</v>
      </c>
      <c r="I188" s="68">
        <v>0</v>
      </c>
      <c r="J188" s="68">
        <v>0</v>
      </c>
      <c r="K188" s="68">
        <v>0</v>
      </c>
      <c r="L188" s="68">
        <v>0</v>
      </c>
      <c r="M188" s="68">
        <v>0</v>
      </c>
      <c r="N188" s="68">
        <v>0</v>
      </c>
      <c r="O188" s="68">
        <v>0.40272543599999999</v>
      </c>
      <c r="P188" s="68">
        <v>0.40151999999999999</v>
      </c>
      <c r="Q188" s="68">
        <f t="shared" si="67"/>
        <v>1.2054360000000042E-3</v>
      </c>
      <c r="R188" s="68">
        <f t="shared" si="68"/>
        <v>-1.2054360000000042E-3</v>
      </c>
      <c r="S188" s="69">
        <f t="shared" si="52"/>
        <v>-2.9931955924432947E-3</v>
      </c>
      <c r="T188" s="54" t="s">
        <v>32</v>
      </c>
      <c r="W188" s="7"/>
    </row>
    <row r="189" spans="1:23" ht="47.25" x14ac:dyDescent="0.25">
      <c r="A189" s="70" t="s">
        <v>406</v>
      </c>
      <c r="B189" s="88" t="s">
        <v>435</v>
      </c>
      <c r="C189" s="54" t="s">
        <v>436</v>
      </c>
      <c r="D189" s="68">
        <v>0.40272543599999999</v>
      </c>
      <c r="E189" s="73">
        <v>0</v>
      </c>
      <c r="F189" s="67">
        <f t="shared" si="65"/>
        <v>0.40272543599999999</v>
      </c>
      <c r="G189" s="67">
        <f t="shared" si="66"/>
        <v>0.40272543599999999</v>
      </c>
      <c r="H189" s="67">
        <f t="shared" si="66"/>
        <v>0.40151999999999999</v>
      </c>
      <c r="I189" s="68">
        <v>0</v>
      </c>
      <c r="J189" s="68">
        <v>0</v>
      </c>
      <c r="K189" s="68">
        <v>0</v>
      </c>
      <c r="L189" s="68">
        <v>0</v>
      </c>
      <c r="M189" s="68">
        <v>0</v>
      </c>
      <c r="N189" s="68">
        <v>0</v>
      </c>
      <c r="O189" s="68">
        <v>0.40272543599999999</v>
      </c>
      <c r="P189" s="68">
        <v>0.40151999999999999</v>
      </c>
      <c r="Q189" s="68">
        <f t="shared" si="67"/>
        <v>1.2054360000000042E-3</v>
      </c>
      <c r="R189" s="68">
        <f t="shared" si="68"/>
        <v>-1.2054360000000042E-3</v>
      </c>
      <c r="S189" s="69">
        <f t="shared" si="52"/>
        <v>-2.9931955924432947E-3</v>
      </c>
      <c r="T189" s="54" t="s">
        <v>32</v>
      </c>
      <c r="W189" s="7"/>
    </row>
    <row r="190" spans="1:23" ht="31.5" x14ac:dyDescent="0.25">
      <c r="A190" s="70" t="s">
        <v>406</v>
      </c>
      <c r="B190" s="88" t="s">
        <v>437</v>
      </c>
      <c r="C190" s="54" t="s">
        <v>438</v>
      </c>
      <c r="D190" s="68">
        <v>0.54369672000000002</v>
      </c>
      <c r="E190" s="73">
        <v>0</v>
      </c>
      <c r="F190" s="67">
        <f t="shared" si="65"/>
        <v>0.54369672000000002</v>
      </c>
      <c r="G190" s="67">
        <f t="shared" si="66"/>
        <v>0.54369672000000002</v>
      </c>
      <c r="H190" s="67">
        <f t="shared" si="66"/>
        <v>0</v>
      </c>
      <c r="I190" s="68">
        <v>0</v>
      </c>
      <c r="J190" s="68">
        <v>0</v>
      </c>
      <c r="K190" s="68">
        <v>0.54369672000000002</v>
      </c>
      <c r="L190" s="68">
        <v>0</v>
      </c>
      <c r="M190" s="68">
        <v>0</v>
      </c>
      <c r="N190" s="68">
        <v>0</v>
      </c>
      <c r="O190" s="68">
        <v>0</v>
      </c>
      <c r="P190" s="68">
        <v>0</v>
      </c>
      <c r="Q190" s="68">
        <f t="shared" si="67"/>
        <v>0.54369672000000002</v>
      </c>
      <c r="R190" s="68">
        <f t="shared" si="68"/>
        <v>-0.54369672000000002</v>
      </c>
      <c r="S190" s="69">
        <f t="shared" si="52"/>
        <v>-1</v>
      </c>
      <c r="T190" s="54" t="s">
        <v>439</v>
      </c>
      <c r="W190" s="7"/>
    </row>
    <row r="191" spans="1:23" ht="31.5" x14ac:dyDescent="0.25">
      <c r="A191" s="70" t="s">
        <v>406</v>
      </c>
      <c r="B191" s="88" t="s">
        <v>440</v>
      </c>
      <c r="C191" s="54" t="s">
        <v>441</v>
      </c>
      <c r="D191" s="68">
        <v>0.39652713600000006</v>
      </c>
      <c r="E191" s="73">
        <v>0</v>
      </c>
      <c r="F191" s="67">
        <f t="shared" si="65"/>
        <v>0.39652713600000006</v>
      </c>
      <c r="G191" s="67">
        <f t="shared" si="66"/>
        <v>0.18826713600000003</v>
      </c>
      <c r="H191" s="67">
        <f t="shared" si="66"/>
        <v>0.14399999999999999</v>
      </c>
      <c r="I191" s="68">
        <v>0</v>
      </c>
      <c r="J191" s="68">
        <v>0</v>
      </c>
      <c r="K191" s="68">
        <v>0.18826713600000003</v>
      </c>
      <c r="L191" s="68">
        <v>0</v>
      </c>
      <c r="M191" s="68">
        <v>0</v>
      </c>
      <c r="N191" s="68">
        <v>0.14399999999999999</v>
      </c>
      <c r="O191" s="68">
        <v>0</v>
      </c>
      <c r="P191" s="68">
        <v>0</v>
      </c>
      <c r="Q191" s="68">
        <f t="shared" si="67"/>
        <v>0.2525271360000001</v>
      </c>
      <c r="R191" s="68">
        <f t="shared" si="68"/>
        <v>-4.426713600000004E-2</v>
      </c>
      <c r="S191" s="69">
        <f t="shared" si="52"/>
        <v>-0.23512938551314677</v>
      </c>
      <c r="T191" s="54" t="s">
        <v>410</v>
      </c>
      <c r="W191" s="7"/>
    </row>
    <row r="192" spans="1:23" ht="31.5" x14ac:dyDescent="0.25">
      <c r="A192" s="70" t="s">
        <v>406</v>
      </c>
      <c r="B192" s="88" t="s">
        <v>442</v>
      </c>
      <c r="C192" s="54" t="s">
        <v>443</v>
      </c>
      <c r="D192" s="68" t="s">
        <v>32</v>
      </c>
      <c r="E192" s="73" t="s">
        <v>32</v>
      </c>
      <c r="F192" s="67" t="s">
        <v>32</v>
      </c>
      <c r="G192" s="67" t="s">
        <v>32</v>
      </c>
      <c r="H192" s="67">
        <f t="shared" si="66"/>
        <v>0</v>
      </c>
      <c r="I192" s="68" t="s">
        <v>32</v>
      </c>
      <c r="J192" s="68">
        <v>0</v>
      </c>
      <c r="K192" s="68" t="s">
        <v>32</v>
      </c>
      <c r="L192" s="68">
        <v>0</v>
      </c>
      <c r="M192" s="68" t="s">
        <v>32</v>
      </c>
      <c r="N192" s="68">
        <v>0</v>
      </c>
      <c r="O192" s="68" t="s">
        <v>32</v>
      </c>
      <c r="P192" s="68">
        <v>0</v>
      </c>
      <c r="Q192" s="68" t="s">
        <v>32</v>
      </c>
      <c r="R192" s="68" t="s">
        <v>32</v>
      </c>
      <c r="S192" s="69" t="s">
        <v>32</v>
      </c>
      <c r="T192" s="54" t="s">
        <v>444</v>
      </c>
      <c r="W192" s="7"/>
    </row>
    <row r="193" spans="1:23" ht="31.5" x14ac:dyDescent="0.25">
      <c r="A193" s="70" t="s">
        <v>406</v>
      </c>
      <c r="B193" s="88" t="s">
        <v>445</v>
      </c>
      <c r="C193" s="54" t="s">
        <v>446</v>
      </c>
      <c r="D193" s="68" t="s">
        <v>32</v>
      </c>
      <c r="E193" s="73" t="s">
        <v>32</v>
      </c>
      <c r="F193" s="67" t="s">
        <v>32</v>
      </c>
      <c r="G193" s="67" t="s">
        <v>32</v>
      </c>
      <c r="H193" s="67">
        <f t="shared" si="66"/>
        <v>0</v>
      </c>
      <c r="I193" s="68" t="s">
        <v>32</v>
      </c>
      <c r="J193" s="68">
        <v>0</v>
      </c>
      <c r="K193" s="68" t="s">
        <v>32</v>
      </c>
      <c r="L193" s="68">
        <v>0</v>
      </c>
      <c r="M193" s="68" t="s">
        <v>32</v>
      </c>
      <c r="N193" s="68">
        <v>0</v>
      </c>
      <c r="O193" s="68" t="s">
        <v>32</v>
      </c>
      <c r="P193" s="68">
        <v>0</v>
      </c>
      <c r="Q193" s="68" t="s">
        <v>32</v>
      </c>
      <c r="R193" s="68" t="s">
        <v>32</v>
      </c>
      <c r="S193" s="69" t="s">
        <v>32</v>
      </c>
      <c r="T193" s="54" t="s">
        <v>444</v>
      </c>
      <c r="W193" s="7"/>
    </row>
    <row r="194" spans="1:23" ht="47.25" x14ac:dyDescent="0.25">
      <c r="A194" s="70" t="s">
        <v>406</v>
      </c>
      <c r="B194" s="88" t="s">
        <v>447</v>
      </c>
      <c r="C194" s="54" t="s">
        <v>448</v>
      </c>
      <c r="D194" s="68">
        <v>9.9130320000000008E-2</v>
      </c>
      <c r="E194" s="73">
        <v>0</v>
      </c>
      <c r="F194" s="67">
        <f t="shared" si="65"/>
        <v>9.9130320000000008E-2</v>
      </c>
      <c r="G194" s="67">
        <f t="shared" si="66"/>
        <v>9.9130320000000008E-2</v>
      </c>
      <c r="H194" s="67">
        <f t="shared" si="66"/>
        <v>0.14399999999999999</v>
      </c>
      <c r="I194" s="68">
        <v>0</v>
      </c>
      <c r="J194" s="68">
        <v>0</v>
      </c>
      <c r="K194" s="68">
        <v>9.9130320000000008E-2</v>
      </c>
      <c r="L194" s="68">
        <v>0</v>
      </c>
      <c r="M194" s="68">
        <v>0</v>
      </c>
      <c r="N194" s="68">
        <v>0.14399999999999999</v>
      </c>
      <c r="O194" s="68">
        <v>0</v>
      </c>
      <c r="P194" s="68">
        <v>0</v>
      </c>
      <c r="Q194" s="68">
        <f t="shared" ref="Q194:Q200" si="69">F194-H194</f>
        <v>-4.4869679999999981E-2</v>
      </c>
      <c r="R194" s="68">
        <f t="shared" ref="R194:R200" si="70">H194-(I194+K194+M194+O194)</f>
        <v>4.4869679999999981E-2</v>
      </c>
      <c r="S194" s="69">
        <f t="shared" si="52"/>
        <v>0.45263326094377559</v>
      </c>
      <c r="T194" s="54" t="s">
        <v>426</v>
      </c>
      <c r="W194" s="7"/>
    </row>
    <row r="195" spans="1:23" ht="47.25" x14ac:dyDescent="0.25">
      <c r="A195" s="70" t="s">
        <v>406</v>
      </c>
      <c r="B195" s="88" t="s">
        <v>449</v>
      </c>
      <c r="C195" s="54" t="s">
        <v>450</v>
      </c>
      <c r="D195" s="68">
        <v>0.33043440000000002</v>
      </c>
      <c r="E195" s="73">
        <v>0</v>
      </c>
      <c r="F195" s="67">
        <f t="shared" si="65"/>
        <v>0.33043440000000002</v>
      </c>
      <c r="G195" s="67">
        <f t="shared" si="66"/>
        <v>0.33043440000000002</v>
      </c>
      <c r="H195" s="67">
        <f t="shared" si="66"/>
        <v>0.44512560000000001</v>
      </c>
      <c r="I195" s="68">
        <v>0</v>
      </c>
      <c r="J195" s="68">
        <v>0</v>
      </c>
      <c r="K195" s="68">
        <v>0.33043440000000002</v>
      </c>
      <c r="L195" s="68">
        <v>0</v>
      </c>
      <c r="M195" s="68">
        <v>0</v>
      </c>
      <c r="N195" s="68">
        <v>0.44512560000000001</v>
      </c>
      <c r="O195" s="68">
        <v>0</v>
      </c>
      <c r="P195" s="68">
        <v>0</v>
      </c>
      <c r="Q195" s="68">
        <f t="shared" si="69"/>
        <v>-0.11469119999999999</v>
      </c>
      <c r="R195" s="68">
        <f t="shared" si="70"/>
        <v>0.11469119999999999</v>
      </c>
      <c r="S195" s="69">
        <f t="shared" si="52"/>
        <v>0.34709219136990577</v>
      </c>
      <c r="T195" s="54" t="s">
        <v>426</v>
      </c>
      <c r="W195" s="7"/>
    </row>
    <row r="196" spans="1:23" ht="47.25" x14ac:dyDescent="0.25">
      <c r="A196" s="70" t="s">
        <v>406</v>
      </c>
      <c r="B196" s="88" t="s">
        <v>451</v>
      </c>
      <c r="C196" s="54" t="s">
        <v>452</v>
      </c>
      <c r="D196" s="68">
        <v>9.5755199999999999E-2</v>
      </c>
      <c r="E196" s="73">
        <v>0</v>
      </c>
      <c r="F196" s="67">
        <f t="shared" si="65"/>
        <v>9.5755199999999999E-2</v>
      </c>
      <c r="G196" s="67">
        <f t="shared" si="66"/>
        <v>9.5755199999999999E-2</v>
      </c>
      <c r="H196" s="67">
        <f t="shared" si="66"/>
        <v>0</v>
      </c>
      <c r="I196" s="68">
        <v>0</v>
      </c>
      <c r="J196" s="68">
        <v>0</v>
      </c>
      <c r="K196" s="68">
        <v>9.5755199999999999E-2</v>
      </c>
      <c r="L196" s="68">
        <v>0</v>
      </c>
      <c r="M196" s="68">
        <v>0</v>
      </c>
      <c r="N196" s="68">
        <v>0</v>
      </c>
      <c r="O196" s="68">
        <v>0</v>
      </c>
      <c r="P196" s="68">
        <v>0</v>
      </c>
      <c r="Q196" s="68">
        <f t="shared" si="69"/>
        <v>9.5755199999999999E-2</v>
      </c>
      <c r="R196" s="68">
        <f t="shared" si="70"/>
        <v>-9.5755199999999999E-2</v>
      </c>
      <c r="S196" s="69">
        <f t="shared" si="52"/>
        <v>-1</v>
      </c>
      <c r="T196" s="54" t="s">
        <v>453</v>
      </c>
      <c r="W196" s="7"/>
    </row>
    <row r="197" spans="1:23" ht="31.5" x14ac:dyDescent="0.25">
      <c r="A197" s="70" t="s">
        <v>406</v>
      </c>
      <c r="B197" s="88" t="s">
        <v>454</v>
      </c>
      <c r="C197" s="54" t="s">
        <v>455</v>
      </c>
      <c r="D197" s="68">
        <v>0.51504839999999996</v>
      </c>
      <c r="E197" s="73">
        <v>0</v>
      </c>
      <c r="F197" s="67">
        <f t="shared" si="65"/>
        <v>0.51504839999999996</v>
      </c>
      <c r="G197" s="67">
        <f t="shared" si="66"/>
        <v>0.51504839999999996</v>
      </c>
      <c r="H197" s="67">
        <f t="shared" si="66"/>
        <v>0</v>
      </c>
      <c r="I197" s="68">
        <v>0</v>
      </c>
      <c r="J197" s="68">
        <v>0</v>
      </c>
      <c r="K197" s="68">
        <v>0</v>
      </c>
      <c r="L197" s="68">
        <v>0</v>
      </c>
      <c r="M197" s="68">
        <v>0</v>
      </c>
      <c r="N197" s="68">
        <v>0</v>
      </c>
      <c r="O197" s="68">
        <v>0.51504839999999996</v>
      </c>
      <c r="P197" s="68">
        <v>0</v>
      </c>
      <c r="Q197" s="68">
        <f t="shared" si="69"/>
        <v>0.51504839999999996</v>
      </c>
      <c r="R197" s="68">
        <f t="shared" si="70"/>
        <v>-0.51504839999999996</v>
      </c>
      <c r="S197" s="69">
        <f t="shared" si="52"/>
        <v>-1</v>
      </c>
      <c r="T197" s="54" t="s">
        <v>439</v>
      </c>
      <c r="W197" s="7"/>
    </row>
    <row r="198" spans="1:23" ht="47.25" x14ac:dyDescent="0.25">
      <c r="A198" s="70" t="s">
        <v>406</v>
      </c>
      <c r="B198" s="88" t="s">
        <v>456</v>
      </c>
      <c r="C198" s="54" t="s">
        <v>457</v>
      </c>
      <c r="D198" s="68">
        <v>0.87711240000000001</v>
      </c>
      <c r="E198" s="73">
        <v>0</v>
      </c>
      <c r="F198" s="67">
        <f t="shared" si="65"/>
        <v>0.87711240000000001</v>
      </c>
      <c r="G198" s="67">
        <f t="shared" si="66"/>
        <v>0.87711240000000001</v>
      </c>
      <c r="H198" s="67">
        <f t="shared" si="66"/>
        <v>0</v>
      </c>
      <c r="I198" s="68">
        <v>0.87711240000000001</v>
      </c>
      <c r="J198" s="68">
        <v>0</v>
      </c>
      <c r="K198" s="68">
        <v>0</v>
      </c>
      <c r="L198" s="68">
        <v>0</v>
      </c>
      <c r="M198" s="68">
        <v>0</v>
      </c>
      <c r="N198" s="68">
        <v>0</v>
      </c>
      <c r="O198" s="68">
        <v>0</v>
      </c>
      <c r="P198" s="68">
        <v>0</v>
      </c>
      <c r="Q198" s="68">
        <f t="shared" si="69"/>
        <v>0.87711240000000001</v>
      </c>
      <c r="R198" s="68">
        <f t="shared" si="70"/>
        <v>-0.87711240000000001</v>
      </c>
      <c r="S198" s="69">
        <f t="shared" si="52"/>
        <v>-1</v>
      </c>
      <c r="T198" s="54" t="s">
        <v>439</v>
      </c>
      <c r="W198" s="7"/>
    </row>
    <row r="199" spans="1:23" ht="47.25" x14ac:dyDescent="0.25">
      <c r="A199" s="70" t="s">
        <v>406</v>
      </c>
      <c r="B199" s="88" t="s">
        <v>458</v>
      </c>
      <c r="C199" s="54" t="s">
        <v>459</v>
      </c>
      <c r="D199" s="68">
        <v>0.69617292000000008</v>
      </c>
      <c r="E199" s="73">
        <v>0</v>
      </c>
      <c r="F199" s="67">
        <f t="shared" si="65"/>
        <v>0.69617292000000008</v>
      </c>
      <c r="G199" s="67">
        <f t="shared" si="66"/>
        <v>0.69617292000000008</v>
      </c>
      <c r="H199" s="67">
        <f t="shared" si="66"/>
        <v>0</v>
      </c>
      <c r="I199" s="68">
        <v>0</v>
      </c>
      <c r="J199" s="68">
        <v>0</v>
      </c>
      <c r="K199" s="68">
        <v>0</v>
      </c>
      <c r="L199" s="68">
        <v>0</v>
      </c>
      <c r="M199" s="68">
        <v>0.69617292000000008</v>
      </c>
      <c r="N199" s="68">
        <v>0</v>
      </c>
      <c r="O199" s="68">
        <v>0</v>
      </c>
      <c r="P199" s="68">
        <v>0</v>
      </c>
      <c r="Q199" s="68">
        <f t="shared" si="69"/>
        <v>0.69617292000000008</v>
      </c>
      <c r="R199" s="68">
        <f t="shared" si="70"/>
        <v>-0.69617292000000008</v>
      </c>
      <c r="S199" s="69">
        <f t="shared" si="52"/>
        <v>-1</v>
      </c>
      <c r="T199" s="54" t="s">
        <v>460</v>
      </c>
      <c r="W199" s="7"/>
    </row>
    <row r="200" spans="1:23" ht="47.25" x14ac:dyDescent="0.25">
      <c r="A200" s="70" t="s">
        <v>406</v>
      </c>
      <c r="B200" s="88" t="s">
        <v>461</v>
      </c>
      <c r="C200" s="54" t="s">
        <v>462</v>
      </c>
      <c r="D200" s="68">
        <v>0.69617292000000008</v>
      </c>
      <c r="E200" s="73">
        <v>0</v>
      </c>
      <c r="F200" s="67">
        <f t="shared" si="65"/>
        <v>0.69617292000000008</v>
      </c>
      <c r="G200" s="67">
        <f t="shared" si="66"/>
        <v>0.69617292000000008</v>
      </c>
      <c r="H200" s="67">
        <f t="shared" si="66"/>
        <v>1.168452</v>
      </c>
      <c r="I200" s="68">
        <v>0</v>
      </c>
      <c r="J200" s="68">
        <v>0</v>
      </c>
      <c r="K200" s="68">
        <v>0</v>
      </c>
      <c r="L200" s="68">
        <v>0</v>
      </c>
      <c r="M200" s="68">
        <v>0</v>
      </c>
      <c r="N200" s="68">
        <v>1.168452</v>
      </c>
      <c r="O200" s="68">
        <v>0.69617292000000008</v>
      </c>
      <c r="P200" s="68">
        <v>0</v>
      </c>
      <c r="Q200" s="68">
        <f t="shared" si="69"/>
        <v>-0.47227907999999996</v>
      </c>
      <c r="R200" s="68">
        <f t="shared" si="70"/>
        <v>0.47227907999999996</v>
      </c>
      <c r="S200" s="69">
        <f t="shared" si="52"/>
        <v>0.6783933508933383</v>
      </c>
      <c r="T200" s="54" t="s">
        <v>426</v>
      </c>
      <c r="W200" s="7"/>
    </row>
    <row r="201" spans="1:23" ht="47.25" x14ac:dyDescent="0.25">
      <c r="A201" s="70" t="s">
        <v>406</v>
      </c>
      <c r="B201" s="88" t="s">
        <v>463</v>
      </c>
      <c r="C201" s="54" t="s">
        <v>464</v>
      </c>
      <c r="D201" s="68" t="s">
        <v>32</v>
      </c>
      <c r="E201" s="68" t="s">
        <v>32</v>
      </c>
      <c r="F201" s="68" t="s">
        <v>32</v>
      </c>
      <c r="G201" s="68" t="s">
        <v>32</v>
      </c>
      <c r="H201" s="67">
        <f t="shared" si="66"/>
        <v>3.7066050000000001</v>
      </c>
      <c r="I201" s="68" t="s">
        <v>32</v>
      </c>
      <c r="J201" s="68">
        <v>3.7066050000000001</v>
      </c>
      <c r="K201" s="68" t="s">
        <v>32</v>
      </c>
      <c r="L201" s="68">
        <v>0</v>
      </c>
      <c r="M201" s="68" t="s">
        <v>32</v>
      </c>
      <c r="N201" s="68">
        <v>0</v>
      </c>
      <c r="O201" s="68" t="s">
        <v>32</v>
      </c>
      <c r="P201" s="68">
        <v>0</v>
      </c>
      <c r="Q201" s="68" t="s">
        <v>32</v>
      </c>
      <c r="R201" s="68" t="s">
        <v>32</v>
      </c>
      <c r="S201" s="69" t="s">
        <v>32</v>
      </c>
      <c r="T201" s="54" t="s">
        <v>465</v>
      </c>
      <c r="W201" s="7"/>
    </row>
    <row r="202" spans="1:23" ht="31.5" x14ac:dyDescent="0.25">
      <c r="A202" s="70" t="s">
        <v>406</v>
      </c>
      <c r="B202" s="88" t="s">
        <v>466</v>
      </c>
      <c r="C202" s="54" t="s">
        <v>467</v>
      </c>
      <c r="D202" s="68">
        <v>0.48567479999999996</v>
      </c>
      <c r="E202" s="73">
        <v>0</v>
      </c>
      <c r="F202" s="67">
        <f t="shared" si="65"/>
        <v>0.48567479999999996</v>
      </c>
      <c r="G202" s="67">
        <f t="shared" si="66"/>
        <v>0.48567479999999996</v>
      </c>
      <c r="H202" s="67">
        <f t="shared" si="66"/>
        <v>0</v>
      </c>
      <c r="I202" s="68">
        <v>0</v>
      </c>
      <c r="J202" s="68">
        <v>0</v>
      </c>
      <c r="K202" s="68">
        <v>0</v>
      </c>
      <c r="L202" s="68">
        <v>0</v>
      </c>
      <c r="M202" s="68">
        <v>0</v>
      </c>
      <c r="N202" s="68">
        <v>0</v>
      </c>
      <c r="O202" s="68">
        <v>0.48567479999999996</v>
      </c>
      <c r="P202" s="68">
        <v>0</v>
      </c>
      <c r="Q202" s="68">
        <f t="shared" ref="Q202:Q209" si="71">F202-H202</f>
        <v>0.48567479999999996</v>
      </c>
      <c r="R202" s="68">
        <f t="shared" ref="R202:R209" si="72">H202-(I202+K202+M202+O202)</f>
        <v>-0.48567479999999996</v>
      </c>
      <c r="S202" s="69">
        <f t="shared" si="52"/>
        <v>-1</v>
      </c>
      <c r="T202" s="54" t="s">
        <v>439</v>
      </c>
      <c r="W202" s="7"/>
    </row>
    <row r="203" spans="1:23" ht="47.25" x14ac:dyDescent="0.25">
      <c r="A203" s="70" t="s">
        <v>406</v>
      </c>
      <c r="B203" s="88" t="s">
        <v>468</v>
      </c>
      <c r="C203" s="54" t="s">
        <v>469</v>
      </c>
      <c r="D203" s="68">
        <v>0.52378517999999996</v>
      </c>
      <c r="E203" s="73">
        <v>0</v>
      </c>
      <c r="F203" s="67">
        <f t="shared" si="65"/>
        <v>0.52378517999999996</v>
      </c>
      <c r="G203" s="67">
        <f t="shared" si="66"/>
        <v>0.52378517999999996</v>
      </c>
      <c r="H203" s="67">
        <f t="shared" si="66"/>
        <v>0.71403599999999989</v>
      </c>
      <c r="I203" s="68">
        <v>0</v>
      </c>
      <c r="J203" s="68">
        <v>0</v>
      </c>
      <c r="K203" s="68">
        <v>0</v>
      </c>
      <c r="L203" s="68">
        <v>0</v>
      </c>
      <c r="M203" s="68">
        <v>0</v>
      </c>
      <c r="N203" s="68">
        <v>0.71403599999999989</v>
      </c>
      <c r="O203" s="68">
        <v>0.52378517999999996</v>
      </c>
      <c r="P203" s="68">
        <v>0</v>
      </c>
      <c r="Q203" s="68">
        <f t="shared" si="71"/>
        <v>-0.19025081999999993</v>
      </c>
      <c r="R203" s="68">
        <f t="shared" si="72"/>
        <v>0.19025081999999993</v>
      </c>
      <c r="S203" s="69">
        <f t="shared" si="52"/>
        <v>0.36322299153252091</v>
      </c>
      <c r="T203" s="54" t="s">
        <v>426</v>
      </c>
      <c r="W203" s="7"/>
    </row>
    <row r="204" spans="1:23" ht="47.25" x14ac:dyDescent="0.25">
      <c r="A204" s="70" t="s">
        <v>406</v>
      </c>
      <c r="B204" s="88" t="s">
        <v>470</v>
      </c>
      <c r="C204" s="54" t="s">
        <v>471</v>
      </c>
      <c r="D204" s="68">
        <v>0.72583588799999998</v>
      </c>
      <c r="E204" s="73">
        <v>0</v>
      </c>
      <c r="F204" s="67">
        <f t="shared" si="65"/>
        <v>0.72583588799999998</v>
      </c>
      <c r="G204" s="67">
        <f t="shared" si="66"/>
        <v>0.72583588799999998</v>
      </c>
      <c r="H204" s="67">
        <f t="shared" si="66"/>
        <v>1.0025999999999999</v>
      </c>
      <c r="I204" s="68">
        <v>0</v>
      </c>
      <c r="J204" s="68">
        <v>0</v>
      </c>
      <c r="K204" s="68">
        <v>0</v>
      </c>
      <c r="L204" s="68">
        <v>0</v>
      </c>
      <c r="M204" s="68">
        <v>0</v>
      </c>
      <c r="N204" s="68">
        <v>1.0025999999999999</v>
      </c>
      <c r="O204" s="68">
        <v>0.72583588799999998</v>
      </c>
      <c r="P204" s="68">
        <v>0</v>
      </c>
      <c r="Q204" s="68">
        <f t="shared" si="71"/>
        <v>-0.27676411199999995</v>
      </c>
      <c r="R204" s="68">
        <f t="shared" si="72"/>
        <v>0.27676411199999995</v>
      </c>
      <c r="S204" s="69">
        <f t="shared" si="52"/>
        <v>0.38130397873079536</v>
      </c>
      <c r="T204" s="54" t="s">
        <v>426</v>
      </c>
      <c r="W204" s="7"/>
    </row>
    <row r="205" spans="1:23" ht="47.25" x14ac:dyDescent="0.25">
      <c r="A205" s="70" t="s">
        <v>406</v>
      </c>
      <c r="B205" s="88" t="s">
        <v>472</v>
      </c>
      <c r="C205" s="54" t="s">
        <v>473</v>
      </c>
      <c r="D205" s="68">
        <v>0.20538161999999999</v>
      </c>
      <c r="E205" s="73">
        <v>0</v>
      </c>
      <c r="F205" s="67">
        <f t="shared" si="65"/>
        <v>0.20538161999999999</v>
      </c>
      <c r="G205" s="67">
        <f t="shared" si="66"/>
        <v>0.20538161999999999</v>
      </c>
      <c r="H205" s="67">
        <f t="shared" si="66"/>
        <v>0.28449000000000002</v>
      </c>
      <c r="I205" s="68">
        <v>0</v>
      </c>
      <c r="J205" s="68">
        <v>0</v>
      </c>
      <c r="K205" s="68">
        <v>0</v>
      </c>
      <c r="L205" s="68">
        <v>0</v>
      </c>
      <c r="M205" s="68">
        <v>0</v>
      </c>
      <c r="N205" s="68">
        <v>0</v>
      </c>
      <c r="O205" s="68">
        <v>0.20538161999999999</v>
      </c>
      <c r="P205" s="68">
        <v>0.28449000000000002</v>
      </c>
      <c r="Q205" s="68">
        <f t="shared" si="71"/>
        <v>-7.9108380000000034E-2</v>
      </c>
      <c r="R205" s="68">
        <f t="shared" si="72"/>
        <v>7.9108380000000034E-2</v>
      </c>
      <c r="S205" s="69">
        <f t="shared" si="52"/>
        <v>0.38517750517305316</v>
      </c>
      <c r="T205" s="54" t="s">
        <v>426</v>
      </c>
      <c r="W205" s="7"/>
    </row>
    <row r="206" spans="1:23" ht="47.25" x14ac:dyDescent="0.25">
      <c r="A206" s="70" t="s">
        <v>406</v>
      </c>
      <c r="B206" s="88" t="s">
        <v>474</v>
      </c>
      <c r="C206" s="54" t="s">
        <v>475</v>
      </c>
      <c r="D206" s="68">
        <v>0.20538161999999999</v>
      </c>
      <c r="E206" s="73">
        <v>0</v>
      </c>
      <c r="F206" s="67">
        <f t="shared" si="65"/>
        <v>0.20538161999999999</v>
      </c>
      <c r="G206" s="67">
        <f t="shared" si="66"/>
        <v>0.20538161999999999</v>
      </c>
      <c r="H206" s="67">
        <f t="shared" si="66"/>
        <v>0</v>
      </c>
      <c r="I206" s="68">
        <v>0</v>
      </c>
      <c r="J206" s="68">
        <v>0</v>
      </c>
      <c r="K206" s="68">
        <v>0</v>
      </c>
      <c r="L206" s="68">
        <v>0</v>
      </c>
      <c r="M206" s="68">
        <v>0.20538161999999999</v>
      </c>
      <c r="N206" s="68">
        <v>0</v>
      </c>
      <c r="O206" s="68">
        <v>0</v>
      </c>
      <c r="P206" s="68">
        <v>0</v>
      </c>
      <c r="Q206" s="68">
        <f t="shared" si="71"/>
        <v>0.20538161999999999</v>
      </c>
      <c r="R206" s="68">
        <f t="shared" si="72"/>
        <v>-0.20538161999999999</v>
      </c>
      <c r="S206" s="69">
        <f t="shared" si="52"/>
        <v>-1</v>
      </c>
      <c r="T206" s="54" t="s">
        <v>460</v>
      </c>
      <c r="W206" s="7"/>
    </row>
    <row r="207" spans="1:23" ht="47.25" x14ac:dyDescent="0.25">
      <c r="A207" s="70" t="s">
        <v>406</v>
      </c>
      <c r="B207" s="88" t="s">
        <v>476</v>
      </c>
      <c r="C207" s="54" t="s">
        <v>477</v>
      </c>
      <c r="D207" s="68">
        <v>3.9810155999999997</v>
      </c>
      <c r="E207" s="73">
        <v>0</v>
      </c>
      <c r="F207" s="67">
        <f t="shared" si="65"/>
        <v>3.9810155999999997</v>
      </c>
      <c r="G207" s="67">
        <f t="shared" si="66"/>
        <v>3.9810155999999997</v>
      </c>
      <c r="H207" s="67">
        <f t="shared" si="66"/>
        <v>0</v>
      </c>
      <c r="I207" s="68">
        <v>0</v>
      </c>
      <c r="J207" s="68">
        <v>0</v>
      </c>
      <c r="K207" s="68">
        <v>0</v>
      </c>
      <c r="L207" s="68">
        <v>0</v>
      </c>
      <c r="M207" s="68">
        <v>3.9810155999999997</v>
      </c>
      <c r="N207" s="68">
        <v>0</v>
      </c>
      <c r="O207" s="68">
        <v>0</v>
      </c>
      <c r="P207" s="68">
        <v>0</v>
      </c>
      <c r="Q207" s="68">
        <f t="shared" si="71"/>
        <v>3.9810155999999997</v>
      </c>
      <c r="R207" s="68">
        <f t="shared" si="72"/>
        <v>-3.9810155999999997</v>
      </c>
      <c r="S207" s="69">
        <f t="shared" si="52"/>
        <v>-1</v>
      </c>
      <c r="T207" s="54" t="s">
        <v>460</v>
      </c>
      <c r="W207" s="7"/>
    </row>
    <row r="208" spans="1:23" ht="47.25" x14ac:dyDescent="0.25">
      <c r="A208" s="70" t="s">
        <v>406</v>
      </c>
      <c r="B208" s="88" t="s">
        <v>478</v>
      </c>
      <c r="C208" s="54" t="s">
        <v>479</v>
      </c>
      <c r="D208" s="68">
        <v>2.129224104</v>
      </c>
      <c r="E208" s="73">
        <v>0</v>
      </c>
      <c r="F208" s="67">
        <f t="shared" si="65"/>
        <v>2.129224104</v>
      </c>
      <c r="G208" s="67">
        <f t="shared" si="66"/>
        <v>2.129224104</v>
      </c>
      <c r="H208" s="67">
        <f t="shared" si="66"/>
        <v>0</v>
      </c>
      <c r="I208" s="68">
        <v>0</v>
      </c>
      <c r="J208" s="68">
        <v>0</v>
      </c>
      <c r="K208" s="68">
        <v>0</v>
      </c>
      <c r="L208" s="68">
        <v>0</v>
      </c>
      <c r="M208" s="68">
        <v>0</v>
      </c>
      <c r="N208" s="68">
        <v>0</v>
      </c>
      <c r="O208" s="68">
        <v>2.129224104</v>
      </c>
      <c r="P208" s="68">
        <v>0</v>
      </c>
      <c r="Q208" s="68">
        <f t="shared" si="71"/>
        <v>2.129224104</v>
      </c>
      <c r="R208" s="68">
        <f t="shared" si="72"/>
        <v>-2.129224104</v>
      </c>
      <c r="S208" s="69">
        <f t="shared" si="52"/>
        <v>-1</v>
      </c>
      <c r="T208" s="54" t="s">
        <v>439</v>
      </c>
      <c r="W208" s="7"/>
    </row>
    <row r="209" spans="1:23" ht="47.25" x14ac:dyDescent="0.25">
      <c r="A209" s="70" t="s">
        <v>406</v>
      </c>
      <c r="B209" s="88" t="s">
        <v>480</v>
      </c>
      <c r="C209" s="54" t="s">
        <v>481</v>
      </c>
      <c r="D209" s="68">
        <v>0.38473559999999996</v>
      </c>
      <c r="E209" s="73">
        <v>0</v>
      </c>
      <c r="F209" s="67">
        <f t="shared" si="65"/>
        <v>0.38473559999999996</v>
      </c>
      <c r="G209" s="67">
        <f t="shared" si="66"/>
        <v>0.38473559999999996</v>
      </c>
      <c r="H209" s="67">
        <f t="shared" si="66"/>
        <v>0.47723280000000001</v>
      </c>
      <c r="I209" s="68">
        <v>0.38473559999999996</v>
      </c>
      <c r="J209" s="68">
        <v>0</v>
      </c>
      <c r="K209" s="68">
        <v>0</v>
      </c>
      <c r="L209" s="68">
        <v>0</v>
      </c>
      <c r="M209" s="68">
        <v>0</v>
      </c>
      <c r="N209" s="68">
        <v>0.47723280000000001</v>
      </c>
      <c r="O209" s="68">
        <v>0</v>
      </c>
      <c r="P209" s="68">
        <v>0</v>
      </c>
      <c r="Q209" s="68">
        <f t="shared" si="71"/>
        <v>-9.2497200000000057E-2</v>
      </c>
      <c r="R209" s="68">
        <f t="shared" si="72"/>
        <v>9.2497200000000057E-2</v>
      </c>
      <c r="S209" s="69">
        <f t="shared" si="52"/>
        <v>0.24041757508273232</v>
      </c>
      <c r="T209" s="54" t="s">
        <v>426</v>
      </c>
      <c r="W209" s="7"/>
    </row>
    <row r="210" spans="1:23" ht="31.5" x14ac:dyDescent="0.25">
      <c r="A210" s="70" t="s">
        <v>406</v>
      </c>
      <c r="B210" s="88" t="s">
        <v>482</v>
      </c>
      <c r="C210" s="54" t="s">
        <v>483</v>
      </c>
      <c r="D210" s="68" t="s">
        <v>32</v>
      </c>
      <c r="E210" s="73" t="s">
        <v>32</v>
      </c>
      <c r="F210" s="67" t="s">
        <v>32</v>
      </c>
      <c r="G210" s="67" t="s">
        <v>32</v>
      </c>
      <c r="H210" s="67">
        <f t="shared" si="66"/>
        <v>0</v>
      </c>
      <c r="I210" s="68" t="s">
        <v>32</v>
      </c>
      <c r="J210" s="68">
        <v>0</v>
      </c>
      <c r="K210" s="68" t="s">
        <v>32</v>
      </c>
      <c r="L210" s="68">
        <v>0</v>
      </c>
      <c r="M210" s="68" t="s">
        <v>32</v>
      </c>
      <c r="N210" s="68">
        <v>0</v>
      </c>
      <c r="O210" s="68" t="s">
        <v>32</v>
      </c>
      <c r="P210" s="68">
        <v>0</v>
      </c>
      <c r="Q210" s="68" t="s">
        <v>32</v>
      </c>
      <c r="R210" s="68" t="s">
        <v>32</v>
      </c>
      <c r="S210" s="69" t="s">
        <v>32</v>
      </c>
      <c r="T210" s="54" t="s">
        <v>484</v>
      </c>
      <c r="W210" s="7"/>
    </row>
    <row r="211" spans="1:23" ht="47.25" x14ac:dyDescent="0.25">
      <c r="A211" s="70" t="s">
        <v>406</v>
      </c>
      <c r="B211" s="88" t="s">
        <v>485</v>
      </c>
      <c r="C211" s="54" t="s">
        <v>486</v>
      </c>
      <c r="D211" s="68">
        <v>0.40643431200000002</v>
      </c>
      <c r="E211" s="73">
        <v>0</v>
      </c>
      <c r="F211" s="67">
        <f t="shared" si="65"/>
        <v>0.40643431200000002</v>
      </c>
      <c r="G211" s="67">
        <f t="shared" si="66"/>
        <v>0.40643431200000002</v>
      </c>
      <c r="H211" s="67">
        <f t="shared" si="66"/>
        <v>0.423425</v>
      </c>
      <c r="I211" s="68">
        <v>0</v>
      </c>
      <c r="J211" s="68">
        <v>0</v>
      </c>
      <c r="K211" s="68">
        <v>0</v>
      </c>
      <c r="L211" s="68">
        <v>0</v>
      </c>
      <c r="M211" s="68">
        <v>0</v>
      </c>
      <c r="N211" s="68">
        <v>0.423425</v>
      </c>
      <c r="O211" s="68">
        <v>0.40643431200000002</v>
      </c>
      <c r="P211" s="68">
        <v>0</v>
      </c>
      <c r="Q211" s="68">
        <f>F211-H211</f>
        <v>-1.6990687999999976E-2</v>
      </c>
      <c r="R211" s="68">
        <f>H211-(I211+K211+M211+O211)</f>
        <v>1.6990687999999976E-2</v>
      </c>
      <c r="S211" s="69">
        <f t="shared" si="52"/>
        <v>4.18042657776393E-2</v>
      </c>
      <c r="T211" s="54" t="s">
        <v>32</v>
      </c>
      <c r="W211" s="7"/>
    </row>
    <row r="212" spans="1:23" ht="47.25" x14ac:dyDescent="0.25">
      <c r="A212" s="70" t="s">
        <v>406</v>
      </c>
      <c r="B212" s="88" t="s">
        <v>487</v>
      </c>
      <c r="C212" s="54" t="s">
        <v>488</v>
      </c>
      <c r="D212" s="68">
        <v>0.40643431200000002</v>
      </c>
      <c r="E212" s="73">
        <v>0</v>
      </c>
      <c r="F212" s="67">
        <f t="shared" si="65"/>
        <v>0.40643431200000002</v>
      </c>
      <c r="G212" s="67">
        <f t="shared" si="66"/>
        <v>0.40643431200000002</v>
      </c>
      <c r="H212" s="67">
        <f t="shared" si="66"/>
        <v>0.423425</v>
      </c>
      <c r="I212" s="68">
        <v>0</v>
      </c>
      <c r="J212" s="68">
        <v>0</v>
      </c>
      <c r="K212" s="68">
        <v>0</v>
      </c>
      <c r="L212" s="68">
        <v>0</v>
      </c>
      <c r="M212" s="68">
        <v>0</v>
      </c>
      <c r="N212" s="68">
        <v>0.423425</v>
      </c>
      <c r="O212" s="68">
        <v>0.40643431200000002</v>
      </c>
      <c r="P212" s="68">
        <v>0</v>
      </c>
      <c r="Q212" s="68">
        <f>F212-H212</f>
        <v>-1.6990687999999976E-2</v>
      </c>
      <c r="R212" s="68">
        <f>H212-(I212+K212+M212+O212)</f>
        <v>1.6990687999999976E-2</v>
      </c>
      <c r="S212" s="69">
        <f t="shared" si="52"/>
        <v>4.18042657776393E-2</v>
      </c>
      <c r="T212" s="54" t="s">
        <v>32</v>
      </c>
      <c r="W212" s="7"/>
    </row>
    <row r="213" spans="1:23" x14ac:dyDescent="0.25">
      <c r="A213" s="70" t="s">
        <v>406</v>
      </c>
      <c r="B213" s="88" t="s">
        <v>489</v>
      </c>
      <c r="C213" s="54" t="s">
        <v>490</v>
      </c>
      <c r="D213" s="68">
        <v>0.49128959999999999</v>
      </c>
      <c r="E213" s="73">
        <v>0</v>
      </c>
      <c r="F213" s="67">
        <f t="shared" si="65"/>
        <v>0.49128959999999999</v>
      </c>
      <c r="G213" s="67">
        <f t="shared" si="66"/>
        <v>0.49128959999999999</v>
      </c>
      <c r="H213" s="67">
        <f t="shared" si="66"/>
        <v>0.50356944000000003</v>
      </c>
      <c r="I213" s="68">
        <v>0.49128959999999999</v>
      </c>
      <c r="J213" s="68">
        <v>0.50356944000000003</v>
      </c>
      <c r="K213" s="68">
        <v>0</v>
      </c>
      <c r="L213" s="68">
        <v>0</v>
      </c>
      <c r="M213" s="68">
        <v>0</v>
      </c>
      <c r="N213" s="68">
        <v>0</v>
      </c>
      <c r="O213" s="68">
        <v>0</v>
      </c>
      <c r="P213" s="68">
        <v>0</v>
      </c>
      <c r="Q213" s="68">
        <f>F213-H213</f>
        <v>-1.2279840000000042E-2</v>
      </c>
      <c r="R213" s="68">
        <f>H213-(I213+K213+M213+O213)</f>
        <v>1.2279840000000042E-2</v>
      </c>
      <c r="S213" s="69">
        <f t="shared" si="52"/>
        <v>2.4995114897608341E-2</v>
      </c>
      <c r="T213" s="54" t="s">
        <v>32</v>
      </c>
      <c r="W213" s="7"/>
    </row>
    <row r="214" spans="1:23" ht="47.25" x14ac:dyDescent="0.25">
      <c r="A214" s="70" t="s">
        <v>406</v>
      </c>
      <c r="B214" s="88" t="s">
        <v>491</v>
      </c>
      <c r="C214" s="54" t="s">
        <v>492</v>
      </c>
      <c r="D214" s="68">
        <v>2.6957307840000002</v>
      </c>
      <c r="E214" s="73">
        <v>0.98607600000000006</v>
      </c>
      <c r="F214" s="67">
        <f t="shared" si="65"/>
        <v>1.709654784</v>
      </c>
      <c r="G214" s="67">
        <f t="shared" si="66"/>
        <v>1.8244538640000001</v>
      </c>
      <c r="H214" s="67">
        <f t="shared" si="66"/>
        <v>0</v>
      </c>
      <c r="I214" s="68">
        <v>0</v>
      </c>
      <c r="J214" s="68">
        <v>0</v>
      </c>
      <c r="K214" s="68">
        <v>0</v>
      </c>
      <c r="L214" s="68">
        <v>0</v>
      </c>
      <c r="M214" s="68">
        <v>0</v>
      </c>
      <c r="N214" s="68">
        <v>0</v>
      </c>
      <c r="O214" s="68">
        <v>1.8244538640000001</v>
      </c>
      <c r="P214" s="68">
        <v>0</v>
      </c>
      <c r="Q214" s="68">
        <f>F214-H214</f>
        <v>1.709654784</v>
      </c>
      <c r="R214" s="68">
        <f>H214-(I214+K214+M214+O214)</f>
        <v>-1.8244538640000001</v>
      </c>
      <c r="S214" s="69">
        <f t="shared" ref="S214:S277" si="73">R214/(I214+K214+M214+O214)</f>
        <v>-1</v>
      </c>
      <c r="T214" s="54" t="s">
        <v>493</v>
      </c>
      <c r="W214" s="7"/>
    </row>
    <row r="215" spans="1:23" ht="47.25" x14ac:dyDescent="0.25">
      <c r="A215" s="70" t="s">
        <v>406</v>
      </c>
      <c r="B215" s="88" t="s">
        <v>494</v>
      </c>
      <c r="C215" s="54" t="s">
        <v>495</v>
      </c>
      <c r="D215" s="68">
        <v>23.194870799999997</v>
      </c>
      <c r="E215" s="73">
        <v>9</v>
      </c>
      <c r="F215" s="67">
        <f t="shared" si="65"/>
        <v>14.194870799999997</v>
      </c>
      <c r="G215" s="67">
        <f t="shared" si="66"/>
        <v>14.194870799999999</v>
      </c>
      <c r="H215" s="67">
        <f t="shared" si="66"/>
        <v>0</v>
      </c>
      <c r="I215" s="68">
        <v>0</v>
      </c>
      <c r="J215" s="68">
        <v>0</v>
      </c>
      <c r="K215" s="68">
        <v>0</v>
      </c>
      <c r="L215" s="68">
        <v>0</v>
      </c>
      <c r="M215" s="68">
        <v>0</v>
      </c>
      <c r="N215" s="68">
        <v>0</v>
      </c>
      <c r="O215" s="68">
        <v>14.194870799999999</v>
      </c>
      <c r="P215" s="68">
        <v>0</v>
      </c>
      <c r="Q215" s="68">
        <f>F215-H215</f>
        <v>14.194870799999997</v>
      </c>
      <c r="R215" s="68">
        <f>H215-(I215+K215+M215+O215)</f>
        <v>-14.194870799999999</v>
      </c>
      <c r="S215" s="69">
        <f t="shared" si="73"/>
        <v>-1</v>
      </c>
      <c r="T215" s="54" t="s">
        <v>493</v>
      </c>
      <c r="W215" s="7"/>
    </row>
    <row r="216" spans="1:23" ht="47.25" x14ac:dyDescent="0.25">
      <c r="A216" s="70" t="s">
        <v>406</v>
      </c>
      <c r="B216" s="88" t="s">
        <v>496</v>
      </c>
      <c r="C216" s="54" t="s">
        <v>497</v>
      </c>
      <c r="D216" s="68" t="s">
        <v>32</v>
      </c>
      <c r="E216" s="73" t="s">
        <v>32</v>
      </c>
      <c r="F216" s="67" t="s">
        <v>32</v>
      </c>
      <c r="G216" s="67" t="s">
        <v>32</v>
      </c>
      <c r="H216" s="67">
        <f t="shared" si="66"/>
        <v>0.167016</v>
      </c>
      <c r="I216" s="68" t="s">
        <v>32</v>
      </c>
      <c r="J216" s="68">
        <v>0</v>
      </c>
      <c r="K216" s="68" t="s">
        <v>32</v>
      </c>
      <c r="L216" s="68">
        <v>0</v>
      </c>
      <c r="M216" s="68" t="s">
        <v>32</v>
      </c>
      <c r="N216" s="68">
        <v>0.167016</v>
      </c>
      <c r="O216" s="68" t="s">
        <v>32</v>
      </c>
      <c r="P216" s="68">
        <v>0</v>
      </c>
      <c r="Q216" s="68" t="s">
        <v>32</v>
      </c>
      <c r="R216" s="68" t="s">
        <v>32</v>
      </c>
      <c r="S216" s="69" t="s">
        <v>32</v>
      </c>
      <c r="T216" s="54" t="s">
        <v>498</v>
      </c>
      <c r="W216" s="7"/>
    </row>
    <row r="217" spans="1:23" ht="47.25" x14ac:dyDescent="0.25">
      <c r="A217" s="70" t="s">
        <v>406</v>
      </c>
      <c r="B217" s="88" t="s">
        <v>499</v>
      </c>
      <c r="C217" s="54" t="s">
        <v>500</v>
      </c>
      <c r="D217" s="68" t="s">
        <v>32</v>
      </c>
      <c r="E217" s="73" t="s">
        <v>32</v>
      </c>
      <c r="F217" s="67" t="s">
        <v>32</v>
      </c>
      <c r="G217" s="67" t="s">
        <v>32</v>
      </c>
      <c r="H217" s="67">
        <f t="shared" si="66"/>
        <v>1.46</v>
      </c>
      <c r="I217" s="68" t="s">
        <v>32</v>
      </c>
      <c r="J217" s="68">
        <v>0</v>
      </c>
      <c r="K217" s="68" t="s">
        <v>32</v>
      </c>
      <c r="L217" s="68">
        <v>0</v>
      </c>
      <c r="M217" s="68" t="s">
        <v>32</v>
      </c>
      <c r="N217" s="68">
        <v>1.46</v>
      </c>
      <c r="O217" s="68" t="s">
        <v>32</v>
      </c>
      <c r="P217" s="68">
        <v>0</v>
      </c>
      <c r="Q217" s="68" t="s">
        <v>32</v>
      </c>
      <c r="R217" s="68" t="s">
        <v>32</v>
      </c>
      <c r="S217" s="69" t="s">
        <v>32</v>
      </c>
      <c r="T217" s="54" t="s">
        <v>498</v>
      </c>
      <c r="W217" s="7"/>
    </row>
    <row r="218" spans="1:23" ht="47.25" x14ac:dyDescent="0.25">
      <c r="A218" s="70" t="s">
        <v>406</v>
      </c>
      <c r="B218" s="88" t="s">
        <v>501</v>
      </c>
      <c r="C218" s="54" t="s">
        <v>502</v>
      </c>
      <c r="D218" s="68" t="s">
        <v>32</v>
      </c>
      <c r="E218" s="68" t="s">
        <v>32</v>
      </c>
      <c r="F218" s="68" t="s">
        <v>32</v>
      </c>
      <c r="G218" s="68" t="s">
        <v>32</v>
      </c>
      <c r="H218" s="67">
        <f t="shared" si="66"/>
        <v>5.9135400000000002</v>
      </c>
      <c r="I218" s="68" t="s">
        <v>32</v>
      </c>
      <c r="J218" s="68">
        <v>5.9135400000000002</v>
      </c>
      <c r="K218" s="68" t="s">
        <v>32</v>
      </c>
      <c r="L218" s="68">
        <v>0</v>
      </c>
      <c r="M218" s="68" t="s">
        <v>32</v>
      </c>
      <c r="N218" s="68">
        <v>0</v>
      </c>
      <c r="O218" s="68" t="s">
        <v>32</v>
      </c>
      <c r="P218" s="68">
        <v>0</v>
      </c>
      <c r="Q218" s="68" t="s">
        <v>32</v>
      </c>
      <c r="R218" s="68" t="s">
        <v>32</v>
      </c>
      <c r="S218" s="69" t="s">
        <v>32</v>
      </c>
      <c r="T218" s="94" t="s">
        <v>498</v>
      </c>
      <c r="W218" s="7"/>
    </row>
    <row r="219" spans="1:23" ht="47.25" x14ac:dyDescent="0.25">
      <c r="A219" s="70" t="s">
        <v>406</v>
      </c>
      <c r="B219" s="88" t="s">
        <v>503</v>
      </c>
      <c r="C219" s="54" t="s">
        <v>504</v>
      </c>
      <c r="D219" s="68">
        <v>0.99047879999999999</v>
      </c>
      <c r="E219" s="73">
        <v>0</v>
      </c>
      <c r="F219" s="67">
        <f t="shared" si="65"/>
        <v>0.99047879999999999</v>
      </c>
      <c r="G219" s="67">
        <f t="shared" si="66"/>
        <v>0.99047879999999999</v>
      </c>
      <c r="H219" s="67">
        <f t="shared" si="66"/>
        <v>0</v>
      </c>
      <c r="I219" s="68">
        <v>0</v>
      </c>
      <c r="J219" s="68">
        <v>0</v>
      </c>
      <c r="K219" s="68">
        <v>0</v>
      </c>
      <c r="L219" s="68">
        <v>0</v>
      </c>
      <c r="M219" s="68">
        <v>0</v>
      </c>
      <c r="N219" s="68">
        <v>0</v>
      </c>
      <c r="O219" s="68">
        <v>0.99047879999999999</v>
      </c>
      <c r="P219" s="68">
        <v>0</v>
      </c>
      <c r="Q219" s="68">
        <f>F219-H219</f>
        <v>0.99047879999999999</v>
      </c>
      <c r="R219" s="68">
        <f>H219-(I219+K219+M219+O219)</f>
        <v>-0.99047879999999999</v>
      </c>
      <c r="S219" s="69">
        <f t="shared" si="73"/>
        <v>-1</v>
      </c>
      <c r="T219" s="54" t="s">
        <v>493</v>
      </c>
      <c r="W219" s="7"/>
    </row>
    <row r="220" spans="1:23" ht="31.5" x14ac:dyDescent="0.25">
      <c r="A220" s="70" t="s">
        <v>406</v>
      </c>
      <c r="B220" s="88" t="s">
        <v>505</v>
      </c>
      <c r="C220" s="54" t="s">
        <v>506</v>
      </c>
      <c r="D220" s="68" t="s">
        <v>32</v>
      </c>
      <c r="E220" s="73" t="s">
        <v>32</v>
      </c>
      <c r="F220" s="67" t="s">
        <v>32</v>
      </c>
      <c r="G220" s="67" t="s">
        <v>32</v>
      </c>
      <c r="H220" s="67">
        <f t="shared" si="66"/>
        <v>0.19019999999999998</v>
      </c>
      <c r="I220" s="68" t="s">
        <v>32</v>
      </c>
      <c r="J220" s="68">
        <v>0</v>
      </c>
      <c r="K220" s="68" t="s">
        <v>32</v>
      </c>
      <c r="L220" s="68">
        <v>0</v>
      </c>
      <c r="M220" s="68" t="s">
        <v>32</v>
      </c>
      <c r="N220" s="68">
        <v>0</v>
      </c>
      <c r="O220" s="68" t="s">
        <v>32</v>
      </c>
      <c r="P220" s="68">
        <v>0.19019999999999998</v>
      </c>
      <c r="Q220" s="68" t="s">
        <v>32</v>
      </c>
      <c r="R220" s="68" t="s">
        <v>32</v>
      </c>
      <c r="S220" s="69" t="s">
        <v>32</v>
      </c>
      <c r="T220" s="54" t="s">
        <v>507</v>
      </c>
      <c r="W220" s="7"/>
    </row>
    <row r="221" spans="1:23" ht="157.5" x14ac:dyDescent="0.25">
      <c r="A221" s="70" t="s">
        <v>406</v>
      </c>
      <c r="B221" s="88" t="s">
        <v>508</v>
      </c>
      <c r="C221" s="54" t="s">
        <v>509</v>
      </c>
      <c r="D221" s="68" t="s">
        <v>32</v>
      </c>
      <c r="E221" s="73" t="s">
        <v>32</v>
      </c>
      <c r="F221" s="67" t="s">
        <v>32</v>
      </c>
      <c r="G221" s="67" t="s">
        <v>32</v>
      </c>
      <c r="H221" s="67">
        <f t="shared" si="66"/>
        <v>2.2329720000000002</v>
      </c>
      <c r="I221" s="68" t="s">
        <v>32</v>
      </c>
      <c r="J221" s="68">
        <v>0</v>
      </c>
      <c r="K221" s="68" t="s">
        <v>32</v>
      </c>
      <c r="L221" s="68">
        <v>0</v>
      </c>
      <c r="M221" s="68" t="s">
        <v>32</v>
      </c>
      <c r="N221" s="68">
        <v>0</v>
      </c>
      <c r="O221" s="68" t="s">
        <v>32</v>
      </c>
      <c r="P221" s="68">
        <v>2.2329720000000002</v>
      </c>
      <c r="Q221" s="68" t="s">
        <v>32</v>
      </c>
      <c r="R221" s="68" t="s">
        <v>32</v>
      </c>
      <c r="S221" s="69" t="s">
        <v>32</v>
      </c>
      <c r="T221" s="54" t="s">
        <v>510</v>
      </c>
      <c r="W221" s="7"/>
    </row>
    <row r="222" spans="1:23" ht="157.5" x14ac:dyDescent="0.25">
      <c r="A222" s="70" t="s">
        <v>406</v>
      </c>
      <c r="B222" s="88" t="s">
        <v>511</v>
      </c>
      <c r="C222" s="54" t="s">
        <v>512</v>
      </c>
      <c r="D222" s="68" t="s">
        <v>32</v>
      </c>
      <c r="E222" s="73" t="s">
        <v>32</v>
      </c>
      <c r="F222" s="67" t="s">
        <v>32</v>
      </c>
      <c r="G222" s="67" t="s">
        <v>32</v>
      </c>
      <c r="H222" s="67">
        <f t="shared" si="66"/>
        <v>0.27280079999999995</v>
      </c>
      <c r="I222" s="68" t="s">
        <v>32</v>
      </c>
      <c r="J222" s="68">
        <v>0</v>
      </c>
      <c r="K222" s="68" t="s">
        <v>32</v>
      </c>
      <c r="L222" s="68">
        <v>0</v>
      </c>
      <c r="M222" s="68" t="s">
        <v>32</v>
      </c>
      <c r="N222" s="68">
        <v>0</v>
      </c>
      <c r="O222" s="68" t="s">
        <v>32</v>
      </c>
      <c r="P222" s="68">
        <v>0.27280079999999995</v>
      </c>
      <c r="Q222" s="68" t="s">
        <v>32</v>
      </c>
      <c r="R222" s="68" t="s">
        <v>32</v>
      </c>
      <c r="S222" s="69" t="s">
        <v>32</v>
      </c>
      <c r="T222" s="54" t="s">
        <v>510</v>
      </c>
      <c r="W222" s="7"/>
    </row>
    <row r="223" spans="1:23" ht="31.5" x14ac:dyDescent="0.25">
      <c r="A223" s="70" t="s">
        <v>406</v>
      </c>
      <c r="B223" s="88" t="s">
        <v>513</v>
      </c>
      <c r="C223" s="54" t="s">
        <v>514</v>
      </c>
      <c r="D223" s="68">
        <v>4.4252256000000001</v>
      </c>
      <c r="E223" s="73">
        <v>0</v>
      </c>
      <c r="F223" s="67">
        <f t="shared" si="65"/>
        <v>4.4252256000000001</v>
      </c>
      <c r="G223" s="67">
        <f t="shared" si="66"/>
        <v>4.4252256000000001</v>
      </c>
      <c r="H223" s="67">
        <f t="shared" si="66"/>
        <v>5.6508924</v>
      </c>
      <c r="I223" s="68">
        <v>0</v>
      </c>
      <c r="J223" s="68">
        <v>0</v>
      </c>
      <c r="K223" s="68">
        <v>0</v>
      </c>
      <c r="L223" s="68">
        <v>0</v>
      </c>
      <c r="M223" s="68">
        <v>4.4252256000000001</v>
      </c>
      <c r="N223" s="68">
        <v>5.6508924</v>
      </c>
      <c r="O223" s="68">
        <v>0</v>
      </c>
      <c r="P223" s="68">
        <v>0</v>
      </c>
      <c r="Q223" s="68">
        <f>F223-H223</f>
        <v>-1.2256667999999999</v>
      </c>
      <c r="R223" s="68">
        <f>H223-(I223+K223+M223+O223)</f>
        <v>1.2256667999999999</v>
      </c>
      <c r="S223" s="69">
        <f t="shared" si="73"/>
        <v>0.2769727265430264</v>
      </c>
      <c r="T223" s="54" t="s">
        <v>515</v>
      </c>
      <c r="W223" s="7"/>
    </row>
    <row r="224" spans="1:23" ht="63" x14ac:dyDescent="0.25">
      <c r="A224" s="70" t="s">
        <v>406</v>
      </c>
      <c r="B224" s="88" t="s">
        <v>516</v>
      </c>
      <c r="C224" s="54" t="s">
        <v>517</v>
      </c>
      <c r="D224" s="68" t="s">
        <v>32</v>
      </c>
      <c r="E224" s="73" t="s">
        <v>32</v>
      </c>
      <c r="F224" s="67" t="s">
        <v>32</v>
      </c>
      <c r="G224" s="67" t="s">
        <v>32</v>
      </c>
      <c r="H224" s="67">
        <f t="shared" si="66"/>
        <v>1.0278</v>
      </c>
      <c r="I224" s="68" t="s">
        <v>32</v>
      </c>
      <c r="J224" s="68">
        <v>0</v>
      </c>
      <c r="K224" s="68" t="s">
        <v>32</v>
      </c>
      <c r="L224" s="68">
        <v>0</v>
      </c>
      <c r="M224" s="68" t="s">
        <v>32</v>
      </c>
      <c r="N224" s="68">
        <v>0</v>
      </c>
      <c r="O224" s="68" t="s">
        <v>32</v>
      </c>
      <c r="P224" s="68">
        <v>1.0278</v>
      </c>
      <c r="Q224" s="68" t="s">
        <v>32</v>
      </c>
      <c r="R224" s="68" t="s">
        <v>32</v>
      </c>
      <c r="S224" s="69" t="s">
        <v>32</v>
      </c>
      <c r="T224" s="54" t="s">
        <v>334</v>
      </c>
      <c r="W224" s="7"/>
    </row>
    <row r="225" spans="1:23" ht="47.25" x14ac:dyDescent="0.25">
      <c r="A225" s="70" t="s">
        <v>406</v>
      </c>
      <c r="B225" s="88" t="s">
        <v>518</v>
      </c>
      <c r="C225" s="54" t="s">
        <v>519</v>
      </c>
      <c r="D225" s="68" t="s">
        <v>32</v>
      </c>
      <c r="E225" s="73" t="s">
        <v>32</v>
      </c>
      <c r="F225" s="67" t="s">
        <v>32</v>
      </c>
      <c r="G225" s="67" t="s">
        <v>32</v>
      </c>
      <c r="H225" s="67">
        <f t="shared" si="66"/>
        <v>0.28176000000000001</v>
      </c>
      <c r="I225" s="68" t="s">
        <v>32</v>
      </c>
      <c r="J225" s="68">
        <v>0</v>
      </c>
      <c r="K225" s="68" t="s">
        <v>32</v>
      </c>
      <c r="L225" s="68">
        <v>0</v>
      </c>
      <c r="M225" s="68" t="s">
        <v>32</v>
      </c>
      <c r="N225" s="68">
        <v>0</v>
      </c>
      <c r="O225" s="68" t="s">
        <v>32</v>
      </c>
      <c r="P225" s="68">
        <v>0.28176000000000001</v>
      </c>
      <c r="Q225" s="68" t="s">
        <v>32</v>
      </c>
      <c r="R225" s="68" t="s">
        <v>32</v>
      </c>
      <c r="S225" s="69" t="s">
        <v>32</v>
      </c>
      <c r="T225" s="54" t="s">
        <v>520</v>
      </c>
      <c r="W225" s="7"/>
    </row>
    <row r="226" spans="1:23" ht="47.25" x14ac:dyDescent="0.25">
      <c r="A226" s="70" t="s">
        <v>406</v>
      </c>
      <c r="B226" s="88" t="s">
        <v>521</v>
      </c>
      <c r="C226" s="54" t="s">
        <v>522</v>
      </c>
      <c r="D226" s="68" t="s">
        <v>32</v>
      </c>
      <c r="E226" s="73" t="s">
        <v>32</v>
      </c>
      <c r="F226" s="67" t="s">
        <v>32</v>
      </c>
      <c r="G226" s="67" t="s">
        <v>32</v>
      </c>
      <c r="H226" s="67">
        <f t="shared" si="66"/>
        <v>0.98</v>
      </c>
      <c r="I226" s="68" t="s">
        <v>32</v>
      </c>
      <c r="J226" s="68">
        <v>0</v>
      </c>
      <c r="K226" s="68" t="s">
        <v>32</v>
      </c>
      <c r="L226" s="68">
        <v>0.98</v>
      </c>
      <c r="M226" s="68" t="s">
        <v>32</v>
      </c>
      <c r="N226" s="68">
        <v>0</v>
      </c>
      <c r="O226" s="68" t="s">
        <v>32</v>
      </c>
      <c r="P226" s="68">
        <v>0</v>
      </c>
      <c r="Q226" s="68" t="s">
        <v>32</v>
      </c>
      <c r="R226" s="68" t="s">
        <v>32</v>
      </c>
      <c r="S226" s="69" t="s">
        <v>32</v>
      </c>
      <c r="T226" s="54" t="s">
        <v>523</v>
      </c>
      <c r="W226" s="7"/>
    </row>
    <row r="227" spans="1:23" ht="47.25" x14ac:dyDescent="0.25">
      <c r="A227" s="70" t="s">
        <v>406</v>
      </c>
      <c r="B227" s="88" t="s">
        <v>524</v>
      </c>
      <c r="C227" s="54" t="s">
        <v>525</v>
      </c>
      <c r="D227" s="68" t="s">
        <v>32</v>
      </c>
      <c r="E227" s="73" t="s">
        <v>32</v>
      </c>
      <c r="F227" s="67" t="s">
        <v>32</v>
      </c>
      <c r="G227" s="67" t="s">
        <v>32</v>
      </c>
      <c r="H227" s="67">
        <f t="shared" si="66"/>
        <v>0.49441859999999999</v>
      </c>
      <c r="I227" s="68" t="s">
        <v>32</v>
      </c>
      <c r="J227" s="68">
        <v>0</v>
      </c>
      <c r="K227" s="68" t="s">
        <v>32</v>
      </c>
      <c r="L227" s="68">
        <v>0</v>
      </c>
      <c r="M227" s="68" t="s">
        <v>32</v>
      </c>
      <c r="N227" s="68">
        <v>0</v>
      </c>
      <c r="O227" s="68" t="s">
        <v>32</v>
      </c>
      <c r="P227" s="68">
        <v>0.49441859999999999</v>
      </c>
      <c r="Q227" s="68" t="s">
        <v>32</v>
      </c>
      <c r="R227" s="68" t="s">
        <v>32</v>
      </c>
      <c r="S227" s="69" t="s">
        <v>32</v>
      </c>
      <c r="T227" s="54" t="s">
        <v>526</v>
      </c>
      <c r="W227" s="7"/>
    </row>
    <row r="228" spans="1:23" ht="47.25" x14ac:dyDescent="0.25">
      <c r="A228" s="70" t="s">
        <v>406</v>
      </c>
      <c r="B228" s="88" t="s">
        <v>527</v>
      </c>
      <c r="C228" s="54" t="s">
        <v>528</v>
      </c>
      <c r="D228" s="68" t="s">
        <v>32</v>
      </c>
      <c r="E228" s="73" t="s">
        <v>32</v>
      </c>
      <c r="F228" s="67" t="s">
        <v>32</v>
      </c>
      <c r="G228" s="67" t="s">
        <v>32</v>
      </c>
      <c r="H228" s="67">
        <f t="shared" si="66"/>
        <v>1.2313663700000002</v>
      </c>
      <c r="I228" s="68" t="s">
        <v>32</v>
      </c>
      <c r="J228" s="68">
        <v>0</v>
      </c>
      <c r="K228" s="68" t="s">
        <v>32</v>
      </c>
      <c r="L228" s="68">
        <v>1.2313663700000002</v>
      </c>
      <c r="M228" s="68" t="s">
        <v>32</v>
      </c>
      <c r="N228" s="68">
        <v>0</v>
      </c>
      <c r="O228" s="68" t="s">
        <v>32</v>
      </c>
      <c r="P228" s="68">
        <v>0</v>
      </c>
      <c r="Q228" s="68" t="s">
        <v>32</v>
      </c>
      <c r="R228" s="68" t="s">
        <v>32</v>
      </c>
      <c r="S228" s="69" t="s">
        <v>32</v>
      </c>
      <c r="T228" s="54" t="s">
        <v>526</v>
      </c>
      <c r="W228" s="7"/>
    </row>
    <row r="229" spans="1:23" ht="78.75" x14ac:dyDescent="0.25">
      <c r="A229" s="70" t="s">
        <v>406</v>
      </c>
      <c r="B229" s="88" t="s">
        <v>529</v>
      </c>
      <c r="C229" s="54" t="s">
        <v>530</v>
      </c>
      <c r="D229" s="68" t="s">
        <v>32</v>
      </c>
      <c r="E229" s="73" t="s">
        <v>32</v>
      </c>
      <c r="F229" s="67" t="s">
        <v>32</v>
      </c>
      <c r="G229" s="67" t="s">
        <v>32</v>
      </c>
      <c r="H229" s="67">
        <f t="shared" si="66"/>
        <v>0.34368415000000002</v>
      </c>
      <c r="I229" s="68" t="s">
        <v>32</v>
      </c>
      <c r="J229" s="68">
        <v>0</v>
      </c>
      <c r="K229" s="68" t="s">
        <v>32</v>
      </c>
      <c r="L229" s="68">
        <v>0</v>
      </c>
      <c r="M229" s="68" t="s">
        <v>32</v>
      </c>
      <c r="N229" s="68">
        <v>0</v>
      </c>
      <c r="O229" s="68" t="s">
        <v>32</v>
      </c>
      <c r="P229" s="68">
        <v>0.34368415000000002</v>
      </c>
      <c r="Q229" s="68" t="s">
        <v>32</v>
      </c>
      <c r="R229" s="68" t="s">
        <v>32</v>
      </c>
      <c r="S229" s="69" t="s">
        <v>32</v>
      </c>
      <c r="T229" s="54" t="s">
        <v>526</v>
      </c>
      <c r="W229" s="7"/>
    </row>
    <row r="230" spans="1:23" ht="47.25" x14ac:dyDescent="0.25">
      <c r="A230" s="70" t="s">
        <v>406</v>
      </c>
      <c r="B230" s="88" t="s">
        <v>531</v>
      </c>
      <c r="C230" s="54" t="s">
        <v>532</v>
      </c>
      <c r="D230" s="68">
        <v>24.381756000000003</v>
      </c>
      <c r="E230" s="73">
        <v>11.876040000000001</v>
      </c>
      <c r="F230" s="67">
        <f t="shared" si="65"/>
        <v>12.505716000000001</v>
      </c>
      <c r="G230" s="67">
        <f t="shared" si="66"/>
        <v>12.505716</v>
      </c>
      <c r="H230" s="67">
        <f t="shared" si="66"/>
        <v>12.96</v>
      </c>
      <c r="I230" s="68">
        <v>0</v>
      </c>
      <c r="J230" s="68">
        <v>0</v>
      </c>
      <c r="K230" s="68">
        <v>0</v>
      </c>
      <c r="L230" s="68">
        <v>12.96</v>
      </c>
      <c r="M230" s="68">
        <v>0</v>
      </c>
      <c r="N230" s="68">
        <v>0</v>
      </c>
      <c r="O230" s="68">
        <v>12.505716</v>
      </c>
      <c r="P230" s="68">
        <v>0</v>
      </c>
      <c r="Q230" s="68">
        <f t="shared" ref="Q230:Q239" si="74">F230-H230</f>
        <v>-0.45428399999999947</v>
      </c>
      <c r="R230" s="68">
        <f t="shared" ref="R230:R239" si="75">H230-(I230+K230+M230+O230)</f>
        <v>0.45428400000000124</v>
      </c>
      <c r="S230" s="69">
        <f t="shared" si="73"/>
        <v>3.6326108796969424E-2</v>
      </c>
      <c r="T230" s="54" t="s">
        <v>533</v>
      </c>
      <c r="W230" s="7"/>
    </row>
    <row r="231" spans="1:23" ht="31.5" x14ac:dyDescent="0.25">
      <c r="A231" s="70" t="s">
        <v>406</v>
      </c>
      <c r="B231" s="88" t="s">
        <v>534</v>
      </c>
      <c r="C231" s="54" t="s">
        <v>535</v>
      </c>
      <c r="D231" s="68">
        <v>25.268488799999997</v>
      </c>
      <c r="E231" s="73">
        <v>12.177436800000001</v>
      </c>
      <c r="F231" s="67">
        <f t="shared" si="65"/>
        <v>13.091051999999996</v>
      </c>
      <c r="G231" s="67">
        <f t="shared" si="66"/>
        <v>13.091051999999998</v>
      </c>
      <c r="H231" s="67">
        <f t="shared" si="66"/>
        <v>11.6424</v>
      </c>
      <c r="I231" s="68">
        <v>0</v>
      </c>
      <c r="J231" s="68">
        <v>0</v>
      </c>
      <c r="K231" s="68">
        <v>0</v>
      </c>
      <c r="L231" s="68">
        <v>0</v>
      </c>
      <c r="M231" s="68">
        <v>0</v>
      </c>
      <c r="N231" s="68">
        <v>0</v>
      </c>
      <c r="O231" s="68">
        <v>13.091051999999998</v>
      </c>
      <c r="P231" s="68">
        <v>11.6424</v>
      </c>
      <c r="Q231" s="68">
        <f t="shared" si="74"/>
        <v>1.4486519999999956</v>
      </c>
      <c r="R231" s="68">
        <f t="shared" si="75"/>
        <v>-1.4486519999999974</v>
      </c>
      <c r="S231" s="69">
        <f t="shared" si="73"/>
        <v>-0.11065970863151392</v>
      </c>
      <c r="T231" s="54" t="s">
        <v>410</v>
      </c>
      <c r="W231" s="7"/>
    </row>
    <row r="232" spans="1:23" ht="47.25" x14ac:dyDescent="0.25">
      <c r="A232" s="70" t="s">
        <v>406</v>
      </c>
      <c r="B232" s="88" t="s">
        <v>536</v>
      </c>
      <c r="C232" s="54" t="s">
        <v>537</v>
      </c>
      <c r="D232" s="68">
        <v>2.9851718259999998</v>
      </c>
      <c r="E232" s="73">
        <v>1.9031716299999999</v>
      </c>
      <c r="F232" s="67">
        <f t="shared" si="65"/>
        <v>1.0820001959999999</v>
      </c>
      <c r="G232" s="67">
        <f t="shared" si="66"/>
        <v>1.0820001959999999</v>
      </c>
      <c r="H232" s="67">
        <f t="shared" si="66"/>
        <v>1.0711839600000002</v>
      </c>
      <c r="I232" s="68">
        <v>0</v>
      </c>
      <c r="J232" s="68">
        <v>1.0711839600000002</v>
      </c>
      <c r="K232" s="68">
        <v>0</v>
      </c>
      <c r="L232" s="68">
        <v>0</v>
      </c>
      <c r="M232" s="68">
        <v>0</v>
      </c>
      <c r="N232" s="68">
        <v>0</v>
      </c>
      <c r="O232" s="68">
        <v>1.0820001959999999</v>
      </c>
      <c r="P232" s="68">
        <v>0</v>
      </c>
      <c r="Q232" s="68">
        <f t="shared" si="74"/>
        <v>1.0816235999999702E-2</v>
      </c>
      <c r="R232" s="68">
        <f t="shared" si="75"/>
        <v>-1.0816235999999702E-2</v>
      </c>
      <c r="S232" s="69">
        <f t="shared" si="73"/>
        <v>-9.9965194461015625E-3</v>
      </c>
      <c r="T232" s="54" t="s">
        <v>32</v>
      </c>
      <c r="W232" s="7"/>
    </row>
    <row r="233" spans="1:23" ht="47.25" x14ac:dyDescent="0.25">
      <c r="A233" s="70" t="s">
        <v>406</v>
      </c>
      <c r="B233" s="88" t="s">
        <v>538</v>
      </c>
      <c r="C233" s="54" t="s">
        <v>539</v>
      </c>
      <c r="D233" s="68">
        <v>1.23911116</v>
      </c>
      <c r="E233" s="73">
        <v>0.76221501999999997</v>
      </c>
      <c r="F233" s="67">
        <f t="shared" si="65"/>
        <v>0.47689614000000002</v>
      </c>
      <c r="G233" s="67">
        <f t="shared" si="66"/>
        <v>0.47689614000000002</v>
      </c>
      <c r="H233" s="67">
        <f t="shared" si="66"/>
        <v>0.49280615999999999</v>
      </c>
      <c r="I233" s="68">
        <v>0.47689614000000002</v>
      </c>
      <c r="J233" s="68">
        <v>0.49280615999999999</v>
      </c>
      <c r="K233" s="68">
        <v>0</v>
      </c>
      <c r="L233" s="68">
        <v>0</v>
      </c>
      <c r="M233" s="68">
        <v>0</v>
      </c>
      <c r="N233" s="68">
        <v>0</v>
      </c>
      <c r="O233" s="68">
        <v>0</v>
      </c>
      <c r="P233" s="68">
        <v>0</v>
      </c>
      <c r="Q233" s="68">
        <f t="shared" si="74"/>
        <v>-1.5910019999999969E-2</v>
      </c>
      <c r="R233" s="68">
        <f t="shared" si="75"/>
        <v>1.5910019999999969E-2</v>
      </c>
      <c r="S233" s="69">
        <f t="shared" si="73"/>
        <v>3.336160363973583E-2</v>
      </c>
      <c r="T233" s="94" t="s">
        <v>32</v>
      </c>
      <c r="W233" s="7"/>
    </row>
    <row r="234" spans="1:23" ht="31.5" x14ac:dyDescent="0.25">
      <c r="A234" s="70" t="s">
        <v>406</v>
      </c>
      <c r="B234" s="88" t="s">
        <v>540</v>
      </c>
      <c r="C234" s="54" t="s">
        <v>541</v>
      </c>
      <c r="D234" s="68">
        <v>2.0321715600000001</v>
      </c>
      <c r="E234" s="73">
        <v>0</v>
      </c>
      <c r="F234" s="67">
        <f t="shared" si="65"/>
        <v>2.0321715600000001</v>
      </c>
      <c r="G234" s="67">
        <f t="shared" si="66"/>
        <v>2.0321715600000001</v>
      </c>
      <c r="H234" s="67">
        <f t="shared" si="66"/>
        <v>2.1166199999999997</v>
      </c>
      <c r="I234" s="68">
        <v>2.0321715600000001</v>
      </c>
      <c r="J234" s="68">
        <v>2.1166199999999997</v>
      </c>
      <c r="K234" s="68">
        <v>0</v>
      </c>
      <c r="L234" s="68">
        <v>0</v>
      </c>
      <c r="M234" s="68">
        <v>0</v>
      </c>
      <c r="N234" s="68">
        <v>0</v>
      </c>
      <c r="O234" s="68">
        <v>0</v>
      </c>
      <c r="P234" s="68">
        <v>0</v>
      </c>
      <c r="Q234" s="68">
        <f t="shared" si="74"/>
        <v>-8.4448439999999625E-2</v>
      </c>
      <c r="R234" s="68">
        <f t="shared" si="75"/>
        <v>8.4448439999999625E-2</v>
      </c>
      <c r="S234" s="69">
        <f t="shared" si="73"/>
        <v>4.155576313645469E-2</v>
      </c>
      <c r="T234" s="54" t="s">
        <v>32</v>
      </c>
      <c r="W234" s="7"/>
    </row>
    <row r="235" spans="1:23" ht="47.25" x14ac:dyDescent="0.25">
      <c r="A235" s="70" t="s">
        <v>406</v>
      </c>
      <c r="B235" s="88" t="s">
        <v>542</v>
      </c>
      <c r="C235" s="54" t="s">
        <v>543</v>
      </c>
      <c r="D235" s="68">
        <v>11.701168211999999</v>
      </c>
      <c r="E235" s="73">
        <v>3.5951999999999997</v>
      </c>
      <c r="F235" s="67">
        <f t="shared" si="65"/>
        <v>8.1059682119999987</v>
      </c>
      <c r="G235" s="67">
        <f t="shared" si="66"/>
        <v>3.9599258519999996</v>
      </c>
      <c r="H235" s="67">
        <f t="shared" si="66"/>
        <v>4.0376787500000004</v>
      </c>
      <c r="I235" s="68">
        <v>3.9599258519999996</v>
      </c>
      <c r="J235" s="68">
        <v>0</v>
      </c>
      <c r="K235" s="68">
        <v>0</v>
      </c>
      <c r="L235" s="68">
        <v>0</v>
      </c>
      <c r="M235" s="68">
        <v>0</v>
      </c>
      <c r="N235" s="68">
        <v>0</v>
      </c>
      <c r="O235" s="68">
        <v>0</v>
      </c>
      <c r="P235" s="68">
        <v>4.0376787500000004</v>
      </c>
      <c r="Q235" s="68">
        <f t="shared" si="74"/>
        <v>4.0682894619999983</v>
      </c>
      <c r="R235" s="68">
        <f t="shared" si="75"/>
        <v>7.7752898000000847E-2</v>
      </c>
      <c r="S235" s="69">
        <f t="shared" si="73"/>
        <v>1.9634937851356733E-2</v>
      </c>
      <c r="T235" s="54" t="s">
        <v>32</v>
      </c>
      <c r="W235" s="7"/>
    </row>
    <row r="236" spans="1:23" ht="47.25" x14ac:dyDescent="0.25">
      <c r="A236" s="70" t="s">
        <v>406</v>
      </c>
      <c r="B236" s="88" t="s">
        <v>544</v>
      </c>
      <c r="C236" s="54" t="s">
        <v>545</v>
      </c>
      <c r="D236" s="68">
        <v>5.4337601619999996</v>
      </c>
      <c r="E236" s="73">
        <v>3.4930087899999998</v>
      </c>
      <c r="F236" s="67">
        <f t="shared" si="65"/>
        <v>1.9407513719999998</v>
      </c>
      <c r="G236" s="67">
        <f t="shared" si="66"/>
        <v>1.9407513719999998</v>
      </c>
      <c r="H236" s="67">
        <f t="shared" si="66"/>
        <v>2.0200559999999999</v>
      </c>
      <c r="I236" s="68">
        <v>1.9407513719999998</v>
      </c>
      <c r="J236" s="68">
        <v>2.0200559999999999</v>
      </c>
      <c r="K236" s="68">
        <v>0</v>
      </c>
      <c r="L236" s="68">
        <v>0</v>
      </c>
      <c r="M236" s="68">
        <v>0</v>
      </c>
      <c r="N236" s="68">
        <v>0</v>
      </c>
      <c r="O236" s="68">
        <v>0</v>
      </c>
      <c r="P236" s="68">
        <v>0</v>
      </c>
      <c r="Q236" s="68">
        <f t="shared" si="74"/>
        <v>-7.9304628000000044E-2</v>
      </c>
      <c r="R236" s="68">
        <f t="shared" si="75"/>
        <v>7.9304628000000044E-2</v>
      </c>
      <c r="S236" s="69">
        <f t="shared" si="73"/>
        <v>4.0862847835204337E-2</v>
      </c>
      <c r="T236" s="54" t="s">
        <v>32</v>
      </c>
      <c r="W236" s="7"/>
    </row>
    <row r="237" spans="1:23" ht="125.25" customHeight="1" x14ac:dyDescent="0.25">
      <c r="A237" s="70" t="s">
        <v>406</v>
      </c>
      <c r="B237" s="88" t="s">
        <v>546</v>
      </c>
      <c r="C237" s="54" t="s">
        <v>547</v>
      </c>
      <c r="D237" s="68">
        <v>249.60000000000002</v>
      </c>
      <c r="E237" s="73">
        <v>20.85</v>
      </c>
      <c r="F237" s="67">
        <f t="shared" si="65"/>
        <v>228.75000000000003</v>
      </c>
      <c r="G237" s="67">
        <f t="shared" si="66"/>
        <v>94.799999999999983</v>
      </c>
      <c r="H237" s="67">
        <f t="shared" si="66"/>
        <v>97.071444430000014</v>
      </c>
      <c r="I237" s="68">
        <v>2.4</v>
      </c>
      <c r="J237" s="68">
        <v>5.4</v>
      </c>
      <c r="K237" s="68">
        <v>16.559999999999999</v>
      </c>
      <c r="L237" s="68">
        <v>23.988</v>
      </c>
      <c r="M237" s="68">
        <v>37.92</v>
      </c>
      <c r="N237" s="68">
        <v>67.683444430000009</v>
      </c>
      <c r="O237" s="68">
        <v>37.919999999999987</v>
      </c>
      <c r="P237" s="68">
        <v>0</v>
      </c>
      <c r="Q237" s="68">
        <f t="shared" si="74"/>
        <v>131.67855557000001</v>
      </c>
      <c r="R237" s="68">
        <f t="shared" si="75"/>
        <v>2.2714444300000309</v>
      </c>
      <c r="S237" s="69">
        <f t="shared" si="73"/>
        <v>2.3960384282700753E-2</v>
      </c>
      <c r="T237" s="54" t="s">
        <v>32</v>
      </c>
      <c r="W237" s="7"/>
    </row>
    <row r="238" spans="1:23" ht="78.75" x14ac:dyDescent="0.25">
      <c r="A238" s="70" t="s">
        <v>406</v>
      </c>
      <c r="B238" s="88" t="s">
        <v>548</v>
      </c>
      <c r="C238" s="54" t="s">
        <v>549</v>
      </c>
      <c r="D238" s="68">
        <v>90.12</v>
      </c>
      <c r="E238" s="73">
        <v>0</v>
      </c>
      <c r="F238" s="67">
        <f t="shared" si="65"/>
        <v>90.12</v>
      </c>
      <c r="G238" s="67">
        <f t="shared" si="66"/>
        <v>14.231999999999999</v>
      </c>
      <c r="H238" s="67">
        <f t="shared" si="66"/>
        <v>88.326119999999989</v>
      </c>
      <c r="I238" s="68">
        <v>0</v>
      </c>
      <c r="J238" s="68">
        <v>76.113</v>
      </c>
      <c r="K238" s="68">
        <v>0</v>
      </c>
      <c r="L238" s="68">
        <v>2.83344</v>
      </c>
      <c r="M238" s="68">
        <v>14.231999999999999</v>
      </c>
      <c r="N238" s="68">
        <v>7.5232799999999997</v>
      </c>
      <c r="O238" s="68">
        <v>0</v>
      </c>
      <c r="P238" s="68">
        <v>1.8564000000000001</v>
      </c>
      <c r="Q238" s="68">
        <f t="shared" si="74"/>
        <v>1.7938800000000157</v>
      </c>
      <c r="R238" s="68">
        <f t="shared" si="75"/>
        <v>74.09411999999999</v>
      </c>
      <c r="S238" s="69">
        <f t="shared" si="73"/>
        <v>5.206163575042158</v>
      </c>
      <c r="T238" s="54" t="s">
        <v>550</v>
      </c>
      <c r="W238" s="7"/>
    </row>
    <row r="239" spans="1:23" ht="78.75" x14ac:dyDescent="0.25">
      <c r="A239" s="70" t="s">
        <v>406</v>
      </c>
      <c r="B239" s="88" t="s">
        <v>551</v>
      </c>
      <c r="C239" s="54" t="s">
        <v>552</v>
      </c>
      <c r="D239" s="68">
        <v>31.68</v>
      </c>
      <c r="E239" s="73">
        <v>11.8032</v>
      </c>
      <c r="F239" s="67">
        <f t="shared" si="65"/>
        <v>19.876799999999999</v>
      </c>
      <c r="G239" s="67">
        <f t="shared" si="66"/>
        <v>13.728</v>
      </c>
      <c r="H239" s="67">
        <f t="shared" si="66"/>
        <v>18.892799999999998</v>
      </c>
      <c r="I239" s="68">
        <v>0</v>
      </c>
      <c r="J239" s="68">
        <v>10.036799999999999</v>
      </c>
      <c r="K239" s="68">
        <v>0</v>
      </c>
      <c r="L239" s="68">
        <v>2.952</v>
      </c>
      <c r="M239" s="68">
        <v>13.728</v>
      </c>
      <c r="N239" s="68">
        <v>4.4279999999999999</v>
      </c>
      <c r="O239" s="68">
        <v>0</v>
      </c>
      <c r="P239" s="68">
        <v>1.476</v>
      </c>
      <c r="Q239" s="68">
        <f t="shared" si="74"/>
        <v>0.98400000000000176</v>
      </c>
      <c r="R239" s="68">
        <f t="shared" si="75"/>
        <v>5.1647999999999978</v>
      </c>
      <c r="S239" s="69">
        <f t="shared" si="73"/>
        <v>0.37622377622377606</v>
      </c>
      <c r="T239" s="54" t="s">
        <v>550</v>
      </c>
      <c r="W239" s="7"/>
    </row>
    <row r="240" spans="1:23" ht="63" x14ac:dyDescent="0.25">
      <c r="A240" s="70" t="s">
        <v>406</v>
      </c>
      <c r="B240" s="88" t="s">
        <v>553</v>
      </c>
      <c r="C240" s="54" t="s">
        <v>554</v>
      </c>
      <c r="D240" s="68" t="s">
        <v>32</v>
      </c>
      <c r="E240" s="73" t="s">
        <v>32</v>
      </c>
      <c r="F240" s="67" t="s">
        <v>32</v>
      </c>
      <c r="G240" s="67" t="s">
        <v>32</v>
      </c>
      <c r="H240" s="67">
        <f t="shared" ref="H240:H241" si="76">J240+L240+N240+P240</f>
        <v>4.1741999999999999</v>
      </c>
      <c r="I240" s="68" t="s">
        <v>32</v>
      </c>
      <c r="J240" s="68">
        <v>0</v>
      </c>
      <c r="K240" s="68" t="s">
        <v>32</v>
      </c>
      <c r="L240" s="68">
        <v>0</v>
      </c>
      <c r="M240" s="68" t="s">
        <v>32</v>
      </c>
      <c r="N240" s="68">
        <v>0</v>
      </c>
      <c r="O240" s="68" t="s">
        <v>32</v>
      </c>
      <c r="P240" s="68">
        <v>4.1741999999999999</v>
      </c>
      <c r="Q240" s="68" t="s">
        <v>32</v>
      </c>
      <c r="R240" s="68" t="s">
        <v>32</v>
      </c>
      <c r="S240" s="69" t="s">
        <v>32</v>
      </c>
      <c r="T240" s="54" t="s">
        <v>555</v>
      </c>
      <c r="W240" s="7"/>
    </row>
    <row r="241" spans="1:35" ht="47.25" x14ac:dyDescent="0.25">
      <c r="A241" s="70" t="s">
        <v>406</v>
      </c>
      <c r="B241" s="88" t="s">
        <v>556</v>
      </c>
      <c r="C241" s="54" t="s">
        <v>557</v>
      </c>
      <c r="D241" s="68" t="s">
        <v>32</v>
      </c>
      <c r="E241" s="73" t="s">
        <v>32</v>
      </c>
      <c r="F241" s="67" t="s">
        <v>32</v>
      </c>
      <c r="G241" s="67" t="s">
        <v>32</v>
      </c>
      <c r="H241" s="67">
        <f t="shared" si="76"/>
        <v>371.02805866999995</v>
      </c>
      <c r="I241" s="68" t="s">
        <v>32</v>
      </c>
      <c r="J241" s="68">
        <v>0</v>
      </c>
      <c r="K241" s="68" t="s">
        <v>32</v>
      </c>
      <c r="L241" s="68">
        <v>0</v>
      </c>
      <c r="M241" s="68" t="s">
        <v>32</v>
      </c>
      <c r="N241" s="68">
        <v>33.07692308</v>
      </c>
      <c r="O241" s="68" t="s">
        <v>32</v>
      </c>
      <c r="P241" s="68">
        <v>337.95113558999998</v>
      </c>
      <c r="Q241" s="68" t="s">
        <v>32</v>
      </c>
      <c r="R241" s="68" t="s">
        <v>32</v>
      </c>
      <c r="S241" s="69" t="s">
        <v>32</v>
      </c>
      <c r="T241" s="94" t="s">
        <v>520</v>
      </c>
      <c r="W241" s="7"/>
    </row>
    <row r="242" spans="1:35" x14ac:dyDescent="0.25">
      <c r="A242" s="44" t="s">
        <v>558</v>
      </c>
      <c r="B242" s="57" t="s">
        <v>559</v>
      </c>
      <c r="C242" s="45" t="s">
        <v>31</v>
      </c>
      <c r="D242" s="46">
        <f t="shared" ref="D242:R242" si="77">SUM(D243,D261,D277,D300,D309,D315,D316)</f>
        <v>7947.2061245591995</v>
      </c>
      <c r="E242" s="46">
        <f t="shared" si="77"/>
        <v>508.45268733</v>
      </c>
      <c r="F242" s="46">
        <f t="shared" si="77"/>
        <v>7438.7534372291993</v>
      </c>
      <c r="G242" s="46">
        <f t="shared" si="77"/>
        <v>249.64992395199999</v>
      </c>
      <c r="H242" s="46">
        <f t="shared" si="77"/>
        <v>323.46964186000002</v>
      </c>
      <c r="I242" s="46">
        <f t="shared" si="77"/>
        <v>22.468729189999987</v>
      </c>
      <c r="J242" s="46">
        <f t="shared" si="77"/>
        <v>53.924194590000006</v>
      </c>
      <c r="K242" s="46">
        <f t="shared" si="77"/>
        <v>17.71808987</v>
      </c>
      <c r="L242" s="46">
        <f t="shared" si="77"/>
        <v>67.975984819999994</v>
      </c>
      <c r="M242" s="46">
        <f t="shared" si="77"/>
        <v>72.718499213999991</v>
      </c>
      <c r="N242" s="46">
        <f t="shared" si="77"/>
        <v>62.997989309999994</v>
      </c>
      <c r="O242" s="46">
        <f t="shared" si="77"/>
        <v>136.744605678</v>
      </c>
      <c r="P242" s="46">
        <f t="shared" si="77"/>
        <v>138.57147313999997</v>
      </c>
      <c r="Q242" s="46">
        <f t="shared" si="77"/>
        <v>7203.6504763491994</v>
      </c>
      <c r="R242" s="46">
        <f t="shared" si="77"/>
        <v>-14.546963071999992</v>
      </c>
      <c r="S242" s="47">
        <f t="shared" si="73"/>
        <v>-5.8269447239234592E-2</v>
      </c>
      <c r="T242" s="48" t="s">
        <v>32</v>
      </c>
      <c r="W242" s="7"/>
      <c r="X242" s="7"/>
      <c r="AI242" s="4"/>
    </row>
    <row r="243" spans="1:35" ht="31.5" x14ac:dyDescent="0.25">
      <c r="A243" s="44" t="s">
        <v>560</v>
      </c>
      <c r="B243" s="57" t="s">
        <v>50</v>
      </c>
      <c r="C243" s="45" t="s">
        <v>31</v>
      </c>
      <c r="D243" s="46">
        <f t="shared" ref="D243:R243" si="78">D244+D247+D250+D260</f>
        <v>111.41840000000001</v>
      </c>
      <c r="E243" s="46">
        <f t="shared" si="78"/>
        <v>34.791424849999999</v>
      </c>
      <c r="F243" s="46">
        <f t="shared" si="78"/>
        <v>76.626975150000007</v>
      </c>
      <c r="G243" s="46">
        <f t="shared" si="78"/>
        <v>27.1172</v>
      </c>
      <c r="H243" s="46">
        <f t="shared" si="78"/>
        <v>15.72159184</v>
      </c>
      <c r="I243" s="46">
        <f t="shared" si="78"/>
        <v>3.1272000000000042</v>
      </c>
      <c r="J243" s="46">
        <f t="shared" si="78"/>
        <v>0</v>
      </c>
      <c r="K243" s="46">
        <f t="shared" si="78"/>
        <v>3.625</v>
      </c>
      <c r="L243" s="46">
        <f t="shared" si="78"/>
        <v>1.41242405</v>
      </c>
      <c r="M243" s="46">
        <f t="shared" si="78"/>
        <v>12.589</v>
      </c>
      <c r="N243" s="46">
        <f t="shared" si="78"/>
        <v>3.7261157800000002</v>
      </c>
      <c r="O243" s="46">
        <f t="shared" si="78"/>
        <v>7.775999999999998</v>
      </c>
      <c r="P243" s="46">
        <f t="shared" si="78"/>
        <v>10.583052009999999</v>
      </c>
      <c r="Q243" s="46">
        <f t="shared" si="78"/>
        <v>69.714070720000009</v>
      </c>
      <c r="R243" s="46">
        <f t="shared" si="78"/>
        <v>-20.204295569999999</v>
      </c>
      <c r="S243" s="47">
        <f t="shared" si="73"/>
        <v>-0.74507307428495551</v>
      </c>
      <c r="T243" s="48" t="s">
        <v>32</v>
      </c>
      <c r="W243" s="7"/>
      <c r="X243" s="7"/>
      <c r="AI243" s="4"/>
    </row>
    <row r="244" spans="1:35" ht="94.5" x14ac:dyDescent="0.25">
      <c r="A244" s="44" t="s">
        <v>561</v>
      </c>
      <c r="B244" s="57" t="s">
        <v>52</v>
      </c>
      <c r="C244" s="45" t="s">
        <v>31</v>
      </c>
      <c r="D244" s="46">
        <f t="shared" ref="D244:R244" si="79">SUM(D245:D246)</f>
        <v>0</v>
      </c>
      <c r="E244" s="46">
        <f t="shared" si="79"/>
        <v>0</v>
      </c>
      <c r="F244" s="46">
        <f t="shared" si="79"/>
        <v>0</v>
      </c>
      <c r="G244" s="46">
        <f t="shared" si="79"/>
        <v>0</v>
      </c>
      <c r="H244" s="46">
        <f t="shared" si="79"/>
        <v>0</v>
      </c>
      <c r="I244" s="46">
        <f t="shared" si="79"/>
        <v>0</v>
      </c>
      <c r="J244" s="46">
        <f t="shared" si="79"/>
        <v>0</v>
      </c>
      <c r="K244" s="46">
        <f t="shared" si="79"/>
        <v>0</v>
      </c>
      <c r="L244" s="46">
        <f t="shared" si="79"/>
        <v>0</v>
      </c>
      <c r="M244" s="46">
        <f t="shared" si="79"/>
        <v>0</v>
      </c>
      <c r="N244" s="46">
        <f t="shared" si="79"/>
        <v>0</v>
      </c>
      <c r="O244" s="46">
        <f t="shared" si="79"/>
        <v>0</v>
      </c>
      <c r="P244" s="46">
        <f t="shared" si="79"/>
        <v>0</v>
      </c>
      <c r="Q244" s="46">
        <f t="shared" si="79"/>
        <v>0</v>
      </c>
      <c r="R244" s="46">
        <f t="shared" si="79"/>
        <v>0</v>
      </c>
      <c r="S244" s="47">
        <v>0</v>
      </c>
      <c r="T244" s="48" t="s">
        <v>32</v>
      </c>
      <c r="W244" s="7"/>
      <c r="X244" s="7"/>
      <c r="AI244" s="4"/>
    </row>
    <row r="245" spans="1:35" ht="31.5" x14ac:dyDescent="0.25">
      <c r="A245" s="44" t="s">
        <v>562</v>
      </c>
      <c r="B245" s="57" t="s">
        <v>56</v>
      </c>
      <c r="C245" s="45" t="s">
        <v>31</v>
      </c>
      <c r="D245" s="46">
        <v>0</v>
      </c>
      <c r="E245" s="46">
        <v>0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0</v>
      </c>
      <c r="S245" s="47">
        <v>0</v>
      </c>
      <c r="T245" s="48" t="s">
        <v>32</v>
      </c>
      <c r="W245" s="7"/>
      <c r="X245" s="7"/>
      <c r="AI245" s="4"/>
    </row>
    <row r="246" spans="1:35" ht="31.5" x14ac:dyDescent="0.25">
      <c r="A246" s="44" t="s">
        <v>563</v>
      </c>
      <c r="B246" s="57" t="s">
        <v>56</v>
      </c>
      <c r="C246" s="45" t="s">
        <v>31</v>
      </c>
      <c r="D246" s="46">
        <v>0</v>
      </c>
      <c r="E246" s="46">
        <v>0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46">
        <v>0</v>
      </c>
      <c r="M246" s="46">
        <v>0</v>
      </c>
      <c r="N246" s="46">
        <v>0</v>
      </c>
      <c r="O246" s="46">
        <v>0</v>
      </c>
      <c r="P246" s="46">
        <v>0</v>
      </c>
      <c r="Q246" s="46">
        <v>0</v>
      </c>
      <c r="R246" s="46">
        <v>0</v>
      </c>
      <c r="S246" s="47">
        <v>0</v>
      </c>
      <c r="T246" s="48" t="s">
        <v>32</v>
      </c>
      <c r="W246" s="7"/>
      <c r="X246" s="7"/>
      <c r="AI246" s="4"/>
    </row>
    <row r="247" spans="1:35" ht="47.25" x14ac:dyDescent="0.25">
      <c r="A247" s="44" t="s">
        <v>564</v>
      </c>
      <c r="B247" s="57" t="s">
        <v>58</v>
      </c>
      <c r="C247" s="45" t="s">
        <v>31</v>
      </c>
      <c r="D247" s="46">
        <f t="shared" ref="D247:R247" si="80">SUM(D248)</f>
        <v>0</v>
      </c>
      <c r="E247" s="46">
        <f t="shared" si="80"/>
        <v>0</v>
      </c>
      <c r="F247" s="46">
        <f t="shared" si="80"/>
        <v>0</v>
      </c>
      <c r="G247" s="46">
        <f t="shared" si="80"/>
        <v>0</v>
      </c>
      <c r="H247" s="46">
        <f t="shared" si="80"/>
        <v>0</v>
      </c>
      <c r="I247" s="46">
        <f t="shared" si="80"/>
        <v>0</v>
      </c>
      <c r="J247" s="46">
        <f t="shared" si="80"/>
        <v>0</v>
      </c>
      <c r="K247" s="46">
        <f t="shared" si="80"/>
        <v>0</v>
      </c>
      <c r="L247" s="46">
        <f t="shared" si="80"/>
        <v>0</v>
      </c>
      <c r="M247" s="46">
        <f t="shared" si="80"/>
        <v>0</v>
      </c>
      <c r="N247" s="46">
        <f t="shared" si="80"/>
        <v>0</v>
      </c>
      <c r="O247" s="46">
        <f t="shared" si="80"/>
        <v>0</v>
      </c>
      <c r="P247" s="46">
        <f t="shared" si="80"/>
        <v>0</v>
      </c>
      <c r="Q247" s="46">
        <f t="shared" si="80"/>
        <v>0</v>
      </c>
      <c r="R247" s="46">
        <f t="shared" si="80"/>
        <v>0</v>
      </c>
      <c r="S247" s="47">
        <v>0</v>
      </c>
      <c r="T247" s="48" t="s">
        <v>32</v>
      </c>
      <c r="W247" s="7"/>
      <c r="X247" s="7"/>
      <c r="AI247" s="4"/>
    </row>
    <row r="248" spans="1:35" ht="31.5" x14ac:dyDescent="0.25">
      <c r="A248" s="44" t="s">
        <v>565</v>
      </c>
      <c r="B248" s="57" t="s">
        <v>56</v>
      </c>
      <c r="C248" s="45" t="s">
        <v>31</v>
      </c>
      <c r="D248" s="46">
        <v>0</v>
      </c>
      <c r="E248" s="46">
        <v>0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46">
        <v>0</v>
      </c>
      <c r="M248" s="46">
        <v>0</v>
      </c>
      <c r="N248" s="46">
        <v>0</v>
      </c>
      <c r="O248" s="46">
        <v>0</v>
      </c>
      <c r="P248" s="46">
        <v>0</v>
      </c>
      <c r="Q248" s="46">
        <v>0</v>
      </c>
      <c r="R248" s="46">
        <v>0</v>
      </c>
      <c r="S248" s="47">
        <v>0</v>
      </c>
      <c r="T248" s="48" t="s">
        <v>32</v>
      </c>
      <c r="W248" s="7"/>
      <c r="X248" s="7"/>
      <c r="AI248" s="4"/>
    </row>
    <row r="249" spans="1:35" ht="31.5" x14ac:dyDescent="0.25">
      <c r="A249" s="44" t="s">
        <v>566</v>
      </c>
      <c r="B249" s="57" t="s">
        <v>56</v>
      </c>
      <c r="C249" s="45" t="s">
        <v>31</v>
      </c>
      <c r="D249" s="46">
        <v>0</v>
      </c>
      <c r="E249" s="46">
        <v>0</v>
      </c>
      <c r="F249" s="46">
        <v>0</v>
      </c>
      <c r="G249" s="46">
        <v>0</v>
      </c>
      <c r="H249" s="46">
        <v>0</v>
      </c>
      <c r="I249" s="46">
        <v>0</v>
      </c>
      <c r="J249" s="46">
        <v>0</v>
      </c>
      <c r="K249" s="46">
        <v>0</v>
      </c>
      <c r="L249" s="46">
        <v>0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6">
        <v>0</v>
      </c>
      <c r="S249" s="47">
        <v>0</v>
      </c>
      <c r="T249" s="48" t="s">
        <v>32</v>
      </c>
      <c r="W249" s="7"/>
      <c r="X249" s="7"/>
      <c r="AI249" s="4"/>
    </row>
    <row r="250" spans="1:35" ht="47.25" x14ac:dyDescent="0.25">
      <c r="A250" s="44" t="s">
        <v>567</v>
      </c>
      <c r="B250" s="57" t="s">
        <v>62</v>
      </c>
      <c r="C250" s="45" t="s">
        <v>31</v>
      </c>
      <c r="D250" s="46">
        <f>SUM(D251:D257)-D252</f>
        <v>111.41840000000001</v>
      </c>
      <c r="E250" s="46">
        <f t="shared" ref="E250:P250" si="81">SUM(E251:E257)-E252</f>
        <v>34.791424849999999</v>
      </c>
      <c r="F250" s="46">
        <f t="shared" si="81"/>
        <v>76.626975150000007</v>
      </c>
      <c r="G250" s="46">
        <f>SUM(G251:G257)-G252</f>
        <v>27.1172</v>
      </c>
      <c r="H250" s="46">
        <f t="shared" si="81"/>
        <v>15.72159184</v>
      </c>
      <c r="I250" s="46">
        <f t="shared" si="81"/>
        <v>3.1272000000000042</v>
      </c>
      <c r="J250" s="46">
        <f t="shared" si="81"/>
        <v>0</v>
      </c>
      <c r="K250" s="46">
        <f t="shared" si="81"/>
        <v>3.625</v>
      </c>
      <c r="L250" s="46">
        <f t="shared" si="81"/>
        <v>1.41242405</v>
      </c>
      <c r="M250" s="46">
        <f t="shared" si="81"/>
        <v>12.589</v>
      </c>
      <c r="N250" s="46">
        <f>SUM(N251:N257)-N252</f>
        <v>3.7261157800000002</v>
      </c>
      <c r="O250" s="46">
        <f t="shared" si="81"/>
        <v>7.775999999999998</v>
      </c>
      <c r="P250" s="46">
        <f t="shared" si="81"/>
        <v>10.583052009999999</v>
      </c>
      <c r="Q250" s="46">
        <f>SUM(Q251:Q257)-Q252</f>
        <v>69.714070720000009</v>
      </c>
      <c r="R250" s="46">
        <f>SUM(R251:R257)-R252</f>
        <v>-20.204295569999999</v>
      </c>
      <c r="S250" s="47">
        <f t="shared" si="73"/>
        <v>-0.74507307428495551</v>
      </c>
      <c r="T250" s="48" t="s">
        <v>32</v>
      </c>
      <c r="W250" s="7"/>
      <c r="X250" s="7"/>
      <c r="AI250" s="4"/>
    </row>
    <row r="251" spans="1:35" ht="78.75" x14ac:dyDescent="0.25">
      <c r="A251" s="44" t="s">
        <v>568</v>
      </c>
      <c r="B251" s="57" t="s">
        <v>64</v>
      </c>
      <c r="C251" s="45" t="s">
        <v>31</v>
      </c>
      <c r="D251" s="46">
        <v>0</v>
      </c>
      <c r="E251" s="46">
        <v>0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0</v>
      </c>
      <c r="M251" s="46">
        <v>0</v>
      </c>
      <c r="N251" s="46">
        <v>0</v>
      </c>
      <c r="O251" s="46">
        <v>0</v>
      </c>
      <c r="P251" s="46">
        <v>0</v>
      </c>
      <c r="Q251" s="46">
        <v>0</v>
      </c>
      <c r="R251" s="46">
        <v>0</v>
      </c>
      <c r="S251" s="47">
        <v>0</v>
      </c>
      <c r="T251" s="48" t="s">
        <v>32</v>
      </c>
      <c r="W251" s="7"/>
      <c r="X251" s="7"/>
      <c r="AI251" s="4"/>
    </row>
    <row r="252" spans="1:35" ht="78.75" x14ac:dyDescent="0.25">
      <c r="A252" s="44" t="s">
        <v>569</v>
      </c>
      <c r="B252" s="57" t="s">
        <v>66</v>
      </c>
      <c r="C252" s="45" t="s">
        <v>31</v>
      </c>
      <c r="D252" s="46">
        <f>SUM(D253:D254)</f>
        <v>0</v>
      </c>
      <c r="E252" s="46">
        <f t="shared" ref="E252:R252" si="82">SUM(E253:E254)</f>
        <v>0</v>
      </c>
      <c r="F252" s="46">
        <f t="shared" si="82"/>
        <v>0</v>
      </c>
      <c r="G252" s="46">
        <f t="shared" si="82"/>
        <v>0</v>
      </c>
      <c r="H252" s="46">
        <f t="shared" si="82"/>
        <v>8.8086874099999992</v>
      </c>
      <c r="I252" s="46">
        <f t="shared" si="82"/>
        <v>0</v>
      </c>
      <c r="J252" s="46">
        <f t="shared" si="82"/>
        <v>0</v>
      </c>
      <c r="K252" s="46">
        <f t="shared" si="82"/>
        <v>0</v>
      </c>
      <c r="L252" s="46">
        <f t="shared" si="82"/>
        <v>1.41242405</v>
      </c>
      <c r="M252" s="46">
        <f t="shared" si="82"/>
        <v>0</v>
      </c>
      <c r="N252" s="46">
        <f t="shared" si="82"/>
        <v>2.4654211199999998</v>
      </c>
      <c r="O252" s="46">
        <f t="shared" si="82"/>
        <v>0</v>
      </c>
      <c r="P252" s="46">
        <f t="shared" si="82"/>
        <v>4.9308422399999996</v>
      </c>
      <c r="Q252" s="46">
        <f t="shared" si="82"/>
        <v>0</v>
      </c>
      <c r="R252" s="46">
        <f t="shared" si="82"/>
        <v>0</v>
      </c>
      <c r="S252" s="47">
        <v>1</v>
      </c>
      <c r="T252" s="48" t="s">
        <v>32</v>
      </c>
      <c r="W252" s="7"/>
      <c r="X252" s="7"/>
      <c r="AI252" s="4"/>
    </row>
    <row r="253" spans="1:35" ht="63" x14ac:dyDescent="0.25">
      <c r="A253" s="70" t="s">
        <v>569</v>
      </c>
      <c r="B253" s="82" t="s">
        <v>570</v>
      </c>
      <c r="C253" s="72" t="s">
        <v>571</v>
      </c>
      <c r="D253" s="68" t="s">
        <v>32</v>
      </c>
      <c r="E253" s="68" t="s">
        <v>32</v>
      </c>
      <c r="F253" s="68" t="s">
        <v>32</v>
      </c>
      <c r="G253" s="68" t="s">
        <v>32</v>
      </c>
      <c r="H253" s="68">
        <f t="shared" ref="H253:H254" si="83">J253+L253+N253+P253</f>
        <v>1.41242405</v>
      </c>
      <c r="I253" s="68" t="s">
        <v>32</v>
      </c>
      <c r="J253" s="68">
        <v>0</v>
      </c>
      <c r="K253" s="68" t="s">
        <v>32</v>
      </c>
      <c r="L253" s="68">
        <v>1.41242405</v>
      </c>
      <c r="M253" s="68" t="s">
        <v>32</v>
      </c>
      <c r="N253" s="68">
        <v>0</v>
      </c>
      <c r="O253" s="68" t="s">
        <v>32</v>
      </c>
      <c r="P253" s="68">
        <v>0</v>
      </c>
      <c r="Q253" s="68" t="s">
        <v>32</v>
      </c>
      <c r="R253" s="68" t="s">
        <v>32</v>
      </c>
      <c r="S253" s="69" t="s">
        <v>32</v>
      </c>
      <c r="T253" s="54" t="s">
        <v>572</v>
      </c>
      <c r="W253" s="7"/>
    </row>
    <row r="254" spans="1:35" ht="63" x14ac:dyDescent="0.25">
      <c r="A254" s="70" t="s">
        <v>569</v>
      </c>
      <c r="B254" s="82" t="s">
        <v>573</v>
      </c>
      <c r="C254" s="72" t="s">
        <v>574</v>
      </c>
      <c r="D254" s="68" t="s">
        <v>32</v>
      </c>
      <c r="E254" s="68" t="s">
        <v>32</v>
      </c>
      <c r="F254" s="68" t="s">
        <v>32</v>
      </c>
      <c r="G254" s="68" t="s">
        <v>32</v>
      </c>
      <c r="H254" s="68">
        <f t="shared" si="83"/>
        <v>7.396263359999999</v>
      </c>
      <c r="I254" s="68" t="s">
        <v>32</v>
      </c>
      <c r="J254" s="68">
        <v>0</v>
      </c>
      <c r="K254" s="68" t="s">
        <v>32</v>
      </c>
      <c r="L254" s="68">
        <v>0</v>
      </c>
      <c r="M254" s="68" t="s">
        <v>32</v>
      </c>
      <c r="N254" s="68">
        <v>2.4654211199999998</v>
      </c>
      <c r="O254" s="68" t="s">
        <v>32</v>
      </c>
      <c r="P254" s="68">
        <v>4.9308422399999996</v>
      </c>
      <c r="Q254" s="68" t="s">
        <v>32</v>
      </c>
      <c r="R254" s="68" t="s">
        <v>32</v>
      </c>
      <c r="S254" s="69" t="s">
        <v>32</v>
      </c>
      <c r="T254" s="54" t="s">
        <v>575</v>
      </c>
      <c r="W254" s="7"/>
    </row>
    <row r="255" spans="1:35" ht="63" x14ac:dyDescent="0.25">
      <c r="A255" s="44" t="s">
        <v>576</v>
      </c>
      <c r="B255" s="57" t="s">
        <v>68</v>
      </c>
      <c r="C255" s="45" t="s">
        <v>31</v>
      </c>
      <c r="D255" s="46">
        <v>0</v>
      </c>
      <c r="E255" s="46">
        <v>0</v>
      </c>
      <c r="F255" s="46">
        <v>0</v>
      </c>
      <c r="G255" s="46">
        <v>0</v>
      </c>
      <c r="H255" s="46">
        <v>0</v>
      </c>
      <c r="I255" s="46">
        <v>0</v>
      </c>
      <c r="J255" s="46">
        <v>0</v>
      </c>
      <c r="K255" s="46">
        <v>0</v>
      </c>
      <c r="L255" s="46">
        <v>0</v>
      </c>
      <c r="M255" s="46">
        <v>0</v>
      </c>
      <c r="N255" s="46">
        <v>0</v>
      </c>
      <c r="O255" s="46">
        <v>0</v>
      </c>
      <c r="P255" s="46">
        <v>0</v>
      </c>
      <c r="Q255" s="46">
        <v>0</v>
      </c>
      <c r="R255" s="46">
        <v>0</v>
      </c>
      <c r="S255" s="47">
        <v>0</v>
      </c>
      <c r="T255" s="48" t="s">
        <v>32</v>
      </c>
      <c r="W255" s="7"/>
      <c r="X255" s="7"/>
      <c r="AI255" s="4"/>
    </row>
    <row r="256" spans="1:35" ht="94.5" x14ac:dyDescent="0.25">
      <c r="A256" s="44" t="s">
        <v>577</v>
      </c>
      <c r="B256" s="57" t="s">
        <v>70</v>
      </c>
      <c r="C256" s="45" t="s">
        <v>31</v>
      </c>
      <c r="D256" s="46">
        <v>0</v>
      </c>
      <c r="E256" s="46">
        <v>0</v>
      </c>
      <c r="F256" s="46">
        <v>0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0</v>
      </c>
      <c r="M256" s="46">
        <v>0</v>
      </c>
      <c r="N256" s="46">
        <v>0</v>
      </c>
      <c r="O256" s="46">
        <v>0</v>
      </c>
      <c r="P256" s="46">
        <v>0</v>
      </c>
      <c r="Q256" s="46">
        <v>0</v>
      </c>
      <c r="R256" s="46">
        <v>0</v>
      </c>
      <c r="S256" s="47">
        <v>0</v>
      </c>
      <c r="T256" s="48" t="s">
        <v>32</v>
      </c>
      <c r="W256" s="7"/>
      <c r="X256" s="7"/>
      <c r="AI256" s="4"/>
    </row>
    <row r="257" spans="1:35" ht="78.75" x14ac:dyDescent="0.25">
      <c r="A257" s="44" t="s">
        <v>578</v>
      </c>
      <c r="B257" s="57" t="s">
        <v>72</v>
      </c>
      <c r="C257" s="45" t="s">
        <v>31</v>
      </c>
      <c r="D257" s="46">
        <f t="shared" ref="D257:Q257" si="84">SUM(D258:D259)</f>
        <v>111.41840000000001</v>
      </c>
      <c r="E257" s="46">
        <f t="shared" si="84"/>
        <v>34.791424849999999</v>
      </c>
      <c r="F257" s="46">
        <f t="shared" si="84"/>
        <v>76.626975150000007</v>
      </c>
      <c r="G257" s="46">
        <f t="shared" si="84"/>
        <v>27.1172</v>
      </c>
      <c r="H257" s="46">
        <f t="shared" si="84"/>
        <v>6.9129044300000011</v>
      </c>
      <c r="I257" s="46">
        <f t="shared" si="84"/>
        <v>3.1272000000000042</v>
      </c>
      <c r="J257" s="46">
        <f t="shared" si="84"/>
        <v>0</v>
      </c>
      <c r="K257" s="46">
        <f t="shared" si="84"/>
        <v>3.625</v>
      </c>
      <c r="L257" s="46">
        <f t="shared" si="84"/>
        <v>0</v>
      </c>
      <c r="M257" s="46">
        <f t="shared" si="84"/>
        <v>12.589</v>
      </c>
      <c r="N257" s="46">
        <f t="shared" si="84"/>
        <v>1.2606946600000002</v>
      </c>
      <c r="O257" s="46">
        <f t="shared" si="84"/>
        <v>7.775999999999998</v>
      </c>
      <c r="P257" s="46">
        <f t="shared" si="84"/>
        <v>5.6522097700000007</v>
      </c>
      <c r="Q257" s="46">
        <f t="shared" si="84"/>
        <v>69.714070720000009</v>
      </c>
      <c r="R257" s="46">
        <f>SUM(R258:R259)</f>
        <v>-20.204295569999999</v>
      </c>
      <c r="S257" s="47">
        <f t="shared" si="73"/>
        <v>-0.74507307428495551</v>
      </c>
      <c r="T257" s="48" t="s">
        <v>32</v>
      </c>
      <c r="W257" s="7"/>
      <c r="X257" s="7"/>
      <c r="AI257" s="4"/>
    </row>
    <row r="258" spans="1:35" ht="105.75" customHeight="1" x14ac:dyDescent="0.25">
      <c r="A258" s="70" t="s">
        <v>578</v>
      </c>
      <c r="B258" s="82" t="s">
        <v>579</v>
      </c>
      <c r="C258" s="72" t="s">
        <v>580</v>
      </c>
      <c r="D258" s="68">
        <v>76.53</v>
      </c>
      <c r="E258" s="68">
        <v>0</v>
      </c>
      <c r="F258" s="67">
        <f t="shared" ref="F258:F259" si="85">D258-E258</f>
        <v>76.53</v>
      </c>
      <c r="G258" s="67">
        <f t="shared" ref="G258:H259" si="86">I258+K258+M258+O258</f>
        <v>23.989999999999995</v>
      </c>
      <c r="H258" s="67">
        <f t="shared" si="86"/>
        <v>6.9129044300000011</v>
      </c>
      <c r="I258" s="68">
        <v>0</v>
      </c>
      <c r="J258" s="68">
        <v>0</v>
      </c>
      <c r="K258" s="68">
        <v>3.625</v>
      </c>
      <c r="L258" s="68">
        <v>0</v>
      </c>
      <c r="M258" s="68">
        <v>12.589</v>
      </c>
      <c r="N258" s="68">
        <v>1.2606946600000002</v>
      </c>
      <c r="O258" s="68">
        <v>7.775999999999998</v>
      </c>
      <c r="P258" s="68">
        <v>5.6522097700000007</v>
      </c>
      <c r="Q258" s="68">
        <f>F258-H258</f>
        <v>69.617095570000004</v>
      </c>
      <c r="R258" s="68">
        <f>H258-(I258+K258+M258+O258)</f>
        <v>-17.077095569999994</v>
      </c>
      <c r="S258" s="69">
        <f>R258/(I258+K258+M258+O258)</f>
        <v>-0.71184224968736964</v>
      </c>
      <c r="T258" s="54" t="s">
        <v>581</v>
      </c>
      <c r="W258" s="7"/>
    </row>
    <row r="259" spans="1:35" ht="63" x14ac:dyDescent="0.25">
      <c r="A259" s="70" t="s">
        <v>578</v>
      </c>
      <c r="B259" s="82" t="s">
        <v>582</v>
      </c>
      <c r="C259" s="72" t="s">
        <v>583</v>
      </c>
      <c r="D259" s="68">
        <v>34.888400000000004</v>
      </c>
      <c r="E259" s="68">
        <v>34.791424849999999</v>
      </c>
      <c r="F259" s="67">
        <f t="shared" si="85"/>
        <v>9.6975150000005783E-2</v>
      </c>
      <c r="G259" s="67">
        <f t="shared" si="86"/>
        <v>3.1272000000000042</v>
      </c>
      <c r="H259" s="67">
        <f t="shared" si="86"/>
        <v>0</v>
      </c>
      <c r="I259" s="68">
        <v>3.1272000000000042</v>
      </c>
      <c r="J259" s="68">
        <v>0</v>
      </c>
      <c r="K259" s="68">
        <v>0</v>
      </c>
      <c r="L259" s="68">
        <v>0</v>
      </c>
      <c r="M259" s="68">
        <v>0</v>
      </c>
      <c r="N259" s="68">
        <v>0</v>
      </c>
      <c r="O259" s="68">
        <v>0</v>
      </c>
      <c r="P259" s="68">
        <v>0</v>
      </c>
      <c r="Q259" s="68">
        <f>F259-H259</f>
        <v>9.6975150000005783E-2</v>
      </c>
      <c r="R259" s="68">
        <f>H259-(I259+K259+M259+O259)</f>
        <v>-3.1272000000000042</v>
      </c>
      <c r="S259" s="69">
        <f>R259/(I259+K259+M259+O259)</f>
        <v>-1</v>
      </c>
      <c r="T259" s="54" t="s">
        <v>584</v>
      </c>
      <c r="W259" s="7"/>
    </row>
    <row r="260" spans="1:35" ht="31.5" x14ac:dyDescent="0.25">
      <c r="A260" s="44" t="s">
        <v>585</v>
      </c>
      <c r="B260" s="57" t="s">
        <v>83</v>
      </c>
      <c r="C260" s="45" t="s">
        <v>31</v>
      </c>
      <c r="D260" s="46">
        <v>0</v>
      </c>
      <c r="E260" s="46">
        <v>0</v>
      </c>
      <c r="F260" s="46">
        <v>0</v>
      </c>
      <c r="G260" s="46">
        <v>0</v>
      </c>
      <c r="H260" s="46">
        <v>0</v>
      </c>
      <c r="I260" s="46">
        <v>0</v>
      </c>
      <c r="J260" s="46">
        <v>0</v>
      </c>
      <c r="K260" s="46">
        <v>0</v>
      </c>
      <c r="L260" s="46">
        <v>0</v>
      </c>
      <c r="M260" s="46">
        <v>0</v>
      </c>
      <c r="N260" s="46">
        <v>0</v>
      </c>
      <c r="O260" s="46">
        <v>0</v>
      </c>
      <c r="P260" s="46">
        <v>0</v>
      </c>
      <c r="Q260" s="46">
        <v>0</v>
      </c>
      <c r="R260" s="46">
        <v>0</v>
      </c>
      <c r="S260" s="47">
        <v>0</v>
      </c>
      <c r="T260" s="48" t="s">
        <v>32</v>
      </c>
      <c r="W260" s="7"/>
      <c r="X260" s="7"/>
      <c r="AI260" s="4"/>
    </row>
    <row r="261" spans="1:35" ht="63" x14ac:dyDescent="0.25">
      <c r="A261" s="44" t="s">
        <v>586</v>
      </c>
      <c r="B261" s="57" t="s">
        <v>85</v>
      </c>
      <c r="C261" s="45" t="s">
        <v>31</v>
      </c>
      <c r="D261" s="46">
        <f t="shared" ref="D261:R261" si="87">D262+D266+D267+D270</f>
        <v>160.368504022</v>
      </c>
      <c r="E261" s="46">
        <f t="shared" si="87"/>
        <v>52.099548900000002</v>
      </c>
      <c r="F261" s="46">
        <f t="shared" si="87"/>
        <v>108.26895512200001</v>
      </c>
      <c r="G261" s="46">
        <f t="shared" si="87"/>
        <v>69.380106040000001</v>
      </c>
      <c r="H261" s="46">
        <f t="shared" si="87"/>
        <v>37.796433070000006</v>
      </c>
      <c r="I261" s="46">
        <f t="shared" si="87"/>
        <v>0.56400000000000183</v>
      </c>
      <c r="J261" s="46">
        <f t="shared" si="87"/>
        <v>2.59605189</v>
      </c>
      <c r="K261" s="46">
        <f t="shared" si="87"/>
        <v>3.6819000000000002</v>
      </c>
      <c r="L261" s="46">
        <f t="shared" si="87"/>
        <v>2.32589252</v>
      </c>
      <c r="M261" s="46">
        <f t="shared" si="87"/>
        <v>20.634900000000002</v>
      </c>
      <c r="N261" s="46">
        <f t="shared" si="87"/>
        <v>2.0620141999999997</v>
      </c>
      <c r="O261" s="46">
        <f t="shared" si="87"/>
        <v>44.499306039999993</v>
      </c>
      <c r="P261" s="46">
        <f t="shared" si="87"/>
        <v>30.812474459999997</v>
      </c>
      <c r="Q261" s="46">
        <f t="shared" si="87"/>
        <v>71.855442132000007</v>
      </c>
      <c r="R261" s="46">
        <f t="shared" si="87"/>
        <v>-32.96659305</v>
      </c>
      <c r="S261" s="47">
        <f t="shared" si="73"/>
        <v>-0.47515916206576037</v>
      </c>
      <c r="T261" s="48" t="s">
        <v>32</v>
      </c>
      <c r="W261" s="7"/>
      <c r="X261" s="7"/>
      <c r="AI261" s="4"/>
    </row>
    <row r="262" spans="1:35" ht="31.5" x14ac:dyDescent="0.25">
      <c r="A262" s="44" t="s">
        <v>587</v>
      </c>
      <c r="B262" s="57" t="s">
        <v>87</v>
      </c>
      <c r="C262" s="45" t="s">
        <v>31</v>
      </c>
      <c r="D262" s="46">
        <f t="shared" ref="D262:R262" si="88">SUM(D263:D265)</f>
        <v>47.064860000000003</v>
      </c>
      <c r="E262" s="46">
        <f t="shared" si="88"/>
        <v>11.771556</v>
      </c>
      <c r="F262" s="46">
        <f t="shared" si="88"/>
        <v>35.293304000000006</v>
      </c>
      <c r="G262" s="46">
        <f>SUM(G263:G265)</f>
        <v>33.186860000000003</v>
      </c>
      <c r="H262" s="46">
        <f t="shared" si="88"/>
        <v>23.164950990000001</v>
      </c>
      <c r="I262" s="46">
        <f t="shared" si="88"/>
        <v>0</v>
      </c>
      <c r="J262" s="46">
        <f t="shared" si="88"/>
        <v>0</v>
      </c>
      <c r="K262" s="46">
        <f t="shared" si="88"/>
        <v>0.40790000000000004</v>
      </c>
      <c r="L262" s="46">
        <f t="shared" si="88"/>
        <v>0.20864832999999999</v>
      </c>
      <c r="M262" s="46">
        <f t="shared" si="88"/>
        <v>11.957899999999999</v>
      </c>
      <c r="N262" s="46">
        <f t="shared" si="88"/>
        <v>1.8218732199999998</v>
      </c>
      <c r="O262" s="46">
        <f t="shared" si="88"/>
        <v>20.821059999999999</v>
      </c>
      <c r="P262" s="46">
        <f t="shared" si="88"/>
        <v>21.134429439999998</v>
      </c>
      <c r="Q262" s="46">
        <f t="shared" si="88"/>
        <v>12.128353010000005</v>
      </c>
      <c r="R262" s="46">
        <f t="shared" si="88"/>
        <v>-10.021909010000002</v>
      </c>
      <c r="S262" s="47">
        <f t="shared" si="73"/>
        <v>-0.30198424948910513</v>
      </c>
      <c r="T262" s="48" t="s">
        <v>32</v>
      </c>
      <c r="W262" s="7"/>
      <c r="X262" s="7"/>
      <c r="AI262" s="4"/>
    </row>
    <row r="263" spans="1:35" ht="31.5" x14ac:dyDescent="0.25">
      <c r="A263" s="70" t="s">
        <v>587</v>
      </c>
      <c r="B263" s="82" t="s">
        <v>588</v>
      </c>
      <c r="C263" s="72" t="s">
        <v>589</v>
      </c>
      <c r="D263" s="68">
        <v>11.812060000000002</v>
      </c>
      <c r="E263" s="68">
        <v>1.3679999999999999</v>
      </c>
      <c r="F263" s="67">
        <f t="shared" ref="F263:F265" si="89">D263-E263</f>
        <v>10.444060000000002</v>
      </c>
      <c r="G263" s="67">
        <f t="shared" ref="G263:H265" si="90">I263+K263+M263+O263</f>
        <v>9.4120600000000021</v>
      </c>
      <c r="H263" s="67">
        <f t="shared" si="90"/>
        <v>0</v>
      </c>
      <c r="I263" s="68">
        <v>0</v>
      </c>
      <c r="J263" s="68">
        <v>0</v>
      </c>
      <c r="K263" s="68">
        <v>0.1129</v>
      </c>
      <c r="L263" s="68">
        <v>0</v>
      </c>
      <c r="M263" s="68">
        <v>3.2899000000000003</v>
      </c>
      <c r="N263" s="68">
        <v>0</v>
      </c>
      <c r="O263" s="68">
        <v>6.009260000000002</v>
      </c>
      <c r="P263" s="68">
        <v>0</v>
      </c>
      <c r="Q263" s="68">
        <f>F263-H263</f>
        <v>10.444060000000002</v>
      </c>
      <c r="R263" s="68">
        <f>H263-(I263+K263+M263+O263)</f>
        <v>-9.4120600000000021</v>
      </c>
      <c r="S263" s="69">
        <f t="shared" si="73"/>
        <v>-1</v>
      </c>
      <c r="T263" s="54" t="s">
        <v>590</v>
      </c>
      <c r="W263" s="7"/>
    </row>
    <row r="264" spans="1:35" ht="31.5" x14ac:dyDescent="0.25">
      <c r="A264" s="70" t="s">
        <v>587</v>
      </c>
      <c r="B264" s="82" t="s">
        <v>591</v>
      </c>
      <c r="C264" s="72" t="s">
        <v>592</v>
      </c>
      <c r="D264" s="68">
        <v>17.681799999999999</v>
      </c>
      <c r="E264" s="68">
        <v>0.9</v>
      </c>
      <c r="F264" s="67">
        <f t="shared" si="89"/>
        <v>16.7818</v>
      </c>
      <c r="G264" s="67">
        <f t="shared" si="90"/>
        <v>15.941799999999999</v>
      </c>
      <c r="H264" s="67">
        <f t="shared" si="90"/>
        <v>16.80543909</v>
      </c>
      <c r="I264" s="68">
        <v>0</v>
      </c>
      <c r="J264" s="68">
        <v>0</v>
      </c>
      <c r="K264" s="68">
        <v>0.1</v>
      </c>
      <c r="L264" s="68">
        <v>8.618577999999999E-2</v>
      </c>
      <c r="M264" s="68">
        <v>5.2880000000000003</v>
      </c>
      <c r="N264" s="68">
        <v>1.4087950999999999</v>
      </c>
      <c r="O264" s="68">
        <v>10.553799999999999</v>
      </c>
      <c r="P264" s="68">
        <v>15.31045821</v>
      </c>
      <c r="Q264" s="68">
        <f>F264-H264</f>
        <v>-2.3639089999999641E-2</v>
      </c>
      <c r="R264" s="68">
        <f>H264-(I264+K264+M264+O264)</f>
        <v>0.86363909000000127</v>
      </c>
      <c r="S264" s="69">
        <f t="shared" si="73"/>
        <v>5.4174502879223256E-2</v>
      </c>
      <c r="T264" s="54" t="s">
        <v>32</v>
      </c>
      <c r="W264" s="7"/>
    </row>
    <row r="265" spans="1:35" ht="78.75" x14ac:dyDescent="0.25">
      <c r="A265" s="64" t="s">
        <v>587</v>
      </c>
      <c r="B265" s="76" t="s">
        <v>593</v>
      </c>
      <c r="C265" s="77" t="s">
        <v>594</v>
      </c>
      <c r="D265" s="67">
        <v>17.571000000000002</v>
      </c>
      <c r="E265" s="67">
        <v>9.5035559999999997</v>
      </c>
      <c r="F265" s="67">
        <f t="shared" si="89"/>
        <v>8.0674440000000018</v>
      </c>
      <c r="G265" s="67">
        <f t="shared" si="90"/>
        <v>7.8330000000000002</v>
      </c>
      <c r="H265" s="67">
        <f t="shared" si="90"/>
        <v>6.3595118999999993</v>
      </c>
      <c r="I265" s="67">
        <v>0</v>
      </c>
      <c r="J265" s="67">
        <v>0</v>
      </c>
      <c r="K265" s="67">
        <v>0.19500000000000001</v>
      </c>
      <c r="L265" s="67">
        <v>0.12246255</v>
      </c>
      <c r="M265" s="67">
        <v>3.38</v>
      </c>
      <c r="N265" s="67">
        <v>0.41307811999999999</v>
      </c>
      <c r="O265" s="67">
        <v>4.258</v>
      </c>
      <c r="P265" s="67">
        <v>5.8239712299999997</v>
      </c>
      <c r="Q265" s="68">
        <f>F265-H265</f>
        <v>1.7079321000000025</v>
      </c>
      <c r="R265" s="68">
        <f>H265-(I265+K265+M265+O265)</f>
        <v>-1.4734881000000009</v>
      </c>
      <c r="S265" s="69">
        <f t="shared" si="73"/>
        <v>-0.18811286863270787</v>
      </c>
      <c r="T265" s="54" t="s">
        <v>595</v>
      </c>
      <c r="W265" s="7"/>
    </row>
    <row r="266" spans="1:35" x14ac:dyDescent="0.25">
      <c r="A266" s="44" t="s">
        <v>596</v>
      </c>
      <c r="B266" s="57" t="s">
        <v>98</v>
      </c>
      <c r="C266" s="45" t="s">
        <v>31</v>
      </c>
      <c r="D266" s="46">
        <v>0</v>
      </c>
      <c r="E266" s="46">
        <v>0</v>
      </c>
      <c r="F266" s="46">
        <v>0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0</v>
      </c>
      <c r="M266" s="46">
        <v>0</v>
      </c>
      <c r="N266" s="46">
        <v>0</v>
      </c>
      <c r="O266" s="46">
        <v>0</v>
      </c>
      <c r="P266" s="46">
        <v>0</v>
      </c>
      <c r="Q266" s="46">
        <v>0</v>
      </c>
      <c r="R266" s="46">
        <v>0</v>
      </c>
      <c r="S266" s="47">
        <v>0</v>
      </c>
      <c r="T266" s="48" t="s">
        <v>32</v>
      </c>
      <c r="W266" s="7"/>
      <c r="X266" s="7"/>
      <c r="AI266" s="4"/>
    </row>
    <row r="267" spans="1:35" ht="31.5" x14ac:dyDescent="0.25">
      <c r="A267" s="44" t="s">
        <v>597</v>
      </c>
      <c r="B267" s="57" t="s">
        <v>112</v>
      </c>
      <c r="C267" s="45" t="s">
        <v>31</v>
      </c>
      <c r="D267" s="46">
        <f>SUM(D268:D269)</f>
        <v>8.3397999999999985</v>
      </c>
      <c r="E267" s="46">
        <f t="shared" ref="E267:R267" si="91">SUM(E268:E269)</f>
        <v>0</v>
      </c>
      <c r="F267" s="46">
        <f t="shared" si="91"/>
        <v>8.3397999999999985</v>
      </c>
      <c r="G267" s="46">
        <f t="shared" si="91"/>
        <v>8.3397999999999968</v>
      </c>
      <c r="H267" s="46">
        <f t="shared" si="91"/>
        <v>1.3829200800000001</v>
      </c>
      <c r="I267" s="46">
        <f t="shared" si="91"/>
        <v>0</v>
      </c>
      <c r="J267" s="46">
        <f t="shared" si="91"/>
        <v>1.3829200800000001</v>
      </c>
      <c r="K267" s="46">
        <f t="shared" si="91"/>
        <v>2.3610000000000002</v>
      </c>
      <c r="L267" s="46">
        <f t="shared" si="91"/>
        <v>0</v>
      </c>
      <c r="M267" s="46">
        <f t="shared" si="91"/>
        <v>3.1779999999999999</v>
      </c>
      <c r="N267" s="46">
        <f t="shared" si="91"/>
        <v>0</v>
      </c>
      <c r="O267" s="46">
        <f t="shared" si="91"/>
        <v>2.800799999999998</v>
      </c>
      <c r="P267" s="46">
        <f t="shared" si="91"/>
        <v>0</v>
      </c>
      <c r="Q267" s="46">
        <f t="shared" si="91"/>
        <v>8.3397999999999985</v>
      </c>
      <c r="R267" s="46">
        <f t="shared" si="91"/>
        <v>-8.3397999999999968</v>
      </c>
      <c r="S267" s="47">
        <f t="shared" si="73"/>
        <v>-1</v>
      </c>
      <c r="T267" s="48" t="s">
        <v>32</v>
      </c>
      <c r="W267" s="7"/>
      <c r="X267" s="7"/>
      <c r="AI267" s="4"/>
    </row>
    <row r="268" spans="1:35" ht="47.25" x14ac:dyDescent="0.25">
      <c r="A268" s="64" t="s">
        <v>597</v>
      </c>
      <c r="B268" s="76" t="s">
        <v>598</v>
      </c>
      <c r="C268" s="77" t="s">
        <v>599</v>
      </c>
      <c r="D268" s="67">
        <v>8.3397999999999985</v>
      </c>
      <c r="E268" s="67">
        <v>0</v>
      </c>
      <c r="F268" s="67">
        <f>D268-E268</f>
        <v>8.3397999999999985</v>
      </c>
      <c r="G268" s="67">
        <f>I268+K268+M268+O268</f>
        <v>8.3397999999999968</v>
      </c>
      <c r="H268" s="67">
        <f t="shared" ref="H268:H269" si="92">J268+L268+N268+P268</f>
        <v>0</v>
      </c>
      <c r="I268" s="67">
        <v>0</v>
      </c>
      <c r="J268" s="67">
        <v>0</v>
      </c>
      <c r="K268" s="67">
        <v>2.3610000000000002</v>
      </c>
      <c r="L268" s="67">
        <v>0</v>
      </c>
      <c r="M268" s="67">
        <v>3.1779999999999999</v>
      </c>
      <c r="N268" s="67">
        <v>0</v>
      </c>
      <c r="O268" s="67">
        <v>2.800799999999998</v>
      </c>
      <c r="P268" s="67">
        <v>0</v>
      </c>
      <c r="Q268" s="68">
        <f>F268-H268</f>
        <v>8.3397999999999985</v>
      </c>
      <c r="R268" s="68">
        <f>H268-(I268+K268+M268+O268)</f>
        <v>-8.3397999999999968</v>
      </c>
      <c r="S268" s="69">
        <f t="shared" si="73"/>
        <v>-1</v>
      </c>
      <c r="T268" s="54" t="s">
        <v>600</v>
      </c>
      <c r="W268" s="7"/>
    </row>
    <row r="269" spans="1:35" ht="31.5" x14ac:dyDescent="0.25">
      <c r="A269" s="64" t="s">
        <v>597</v>
      </c>
      <c r="B269" s="76" t="s">
        <v>601</v>
      </c>
      <c r="C269" s="77" t="s">
        <v>602</v>
      </c>
      <c r="D269" s="67" t="s">
        <v>32</v>
      </c>
      <c r="E269" s="67" t="s">
        <v>32</v>
      </c>
      <c r="F269" s="67" t="s">
        <v>32</v>
      </c>
      <c r="G269" s="67" t="s">
        <v>32</v>
      </c>
      <c r="H269" s="67">
        <f t="shared" si="92"/>
        <v>1.3829200800000001</v>
      </c>
      <c r="I269" s="67" t="s">
        <v>32</v>
      </c>
      <c r="J269" s="67">
        <v>1.3829200800000001</v>
      </c>
      <c r="K269" s="67" t="s">
        <v>32</v>
      </c>
      <c r="L269" s="67">
        <v>0</v>
      </c>
      <c r="M269" s="67" t="s">
        <v>32</v>
      </c>
      <c r="N269" s="67">
        <v>0</v>
      </c>
      <c r="O269" s="67" t="s">
        <v>32</v>
      </c>
      <c r="P269" s="67">
        <v>0</v>
      </c>
      <c r="Q269" s="68" t="s">
        <v>32</v>
      </c>
      <c r="R269" s="68" t="s">
        <v>32</v>
      </c>
      <c r="S269" s="69" t="s">
        <v>32</v>
      </c>
      <c r="T269" s="54" t="s">
        <v>93</v>
      </c>
      <c r="W269" s="7"/>
    </row>
    <row r="270" spans="1:35" ht="31.5" x14ac:dyDescent="0.25">
      <c r="A270" s="44" t="s">
        <v>603</v>
      </c>
      <c r="B270" s="57" t="s">
        <v>117</v>
      </c>
      <c r="C270" s="45" t="s">
        <v>31</v>
      </c>
      <c r="D270" s="46">
        <f t="shared" ref="D270:R270" si="93">SUM(D271:D276)</f>
        <v>104.96384402199999</v>
      </c>
      <c r="E270" s="46">
        <f t="shared" si="93"/>
        <v>40.327992899999998</v>
      </c>
      <c r="F270" s="46">
        <f t="shared" si="93"/>
        <v>64.635851122000005</v>
      </c>
      <c r="G270" s="46">
        <f t="shared" si="93"/>
        <v>27.853446040000001</v>
      </c>
      <c r="H270" s="46">
        <f t="shared" si="93"/>
        <v>13.248562</v>
      </c>
      <c r="I270" s="46">
        <f t="shared" si="93"/>
        <v>0.56400000000000183</v>
      </c>
      <c r="J270" s="46">
        <f t="shared" si="93"/>
        <v>1.2131318099999999</v>
      </c>
      <c r="K270" s="46">
        <f t="shared" si="93"/>
        <v>0.91299999999999992</v>
      </c>
      <c r="L270" s="46">
        <f t="shared" si="93"/>
        <v>2.1172441900000001</v>
      </c>
      <c r="M270" s="46">
        <f t="shared" si="93"/>
        <v>5.4990000000000006</v>
      </c>
      <c r="N270" s="46">
        <f t="shared" si="93"/>
        <v>0.24014098000000003</v>
      </c>
      <c r="O270" s="46">
        <f t="shared" si="93"/>
        <v>20.877446039999999</v>
      </c>
      <c r="P270" s="46">
        <f t="shared" si="93"/>
        <v>9.6780450200000008</v>
      </c>
      <c r="Q270" s="46">
        <f t="shared" si="93"/>
        <v>51.387289121999999</v>
      </c>
      <c r="R270" s="46">
        <f t="shared" si="93"/>
        <v>-14.60488404</v>
      </c>
      <c r="S270" s="47">
        <f t="shared" si="73"/>
        <v>-0.52434747280555882</v>
      </c>
      <c r="T270" s="48" t="s">
        <v>32</v>
      </c>
      <c r="W270" s="7"/>
      <c r="X270" s="7"/>
      <c r="AI270" s="4"/>
    </row>
    <row r="271" spans="1:35" ht="31.5" x14ac:dyDescent="0.25">
      <c r="A271" s="70" t="s">
        <v>603</v>
      </c>
      <c r="B271" s="82" t="s">
        <v>604</v>
      </c>
      <c r="C271" s="72" t="s">
        <v>605</v>
      </c>
      <c r="D271" s="68">
        <v>1.05</v>
      </c>
      <c r="E271" s="68">
        <v>1.0467624099999999</v>
      </c>
      <c r="F271" s="67">
        <f t="shared" ref="F271:F276" si="94">D271-E271</f>
        <v>3.2375900000001234E-3</v>
      </c>
      <c r="G271" s="67">
        <f t="shared" ref="G271:H276" si="95">I271+K271+M271+O271</f>
        <v>0.2</v>
      </c>
      <c r="H271" s="67">
        <f t="shared" si="95"/>
        <v>0.10169193</v>
      </c>
      <c r="I271" s="68">
        <v>0.2</v>
      </c>
      <c r="J271" s="68">
        <v>0.10169193</v>
      </c>
      <c r="K271" s="68">
        <v>0</v>
      </c>
      <c r="L271" s="68">
        <v>0</v>
      </c>
      <c r="M271" s="68">
        <v>0</v>
      </c>
      <c r="N271" s="68">
        <v>0</v>
      </c>
      <c r="O271" s="68">
        <v>0</v>
      </c>
      <c r="P271" s="68">
        <v>0</v>
      </c>
      <c r="Q271" s="68">
        <f t="shared" ref="Q271:Q276" si="96">F271-H271</f>
        <v>-9.8454339999999876E-2</v>
      </c>
      <c r="R271" s="68">
        <f t="shared" ref="R271:R276" si="97">H271-(I271+K271+M271+O271)</f>
        <v>-9.8308070000000011E-2</v>
      </c>
      <c r="S271" s="69">
        <f t="shared" si="73"/>
        <v>-0.49154035000000001</v>
      </c>
      <c r="T271" s="54" t="s">
        <v>93</v>
      </c>
      <c r="W271" s="7"/>
    </row>
    <row r="272" spans="1:35" ht="57" customHeight="1" x14ac:dyDescent="0.25">
      <c r="A272" s="70" t="s">
        <v>603</v>
      </c>
      <c r="B272" s="55" t="s">
        <v>606</v>
      </c>
      <c r="C272" s="54" t="s">
        <v>607</v>
      </c>
      <c r="D272" s="68">
        <v>33.859851151999997</v>
      </c>
      <c r="E272" s="73">
        <v>0</v>
      </c>
      <c r="F272" s="67">
        <f t="shared" si="94"/>
        <v>33.859851151999997</v>
      </c>
      <c r="G272" s="67">
        <f t="shared" si="95"/>
        <v>3.4</v>
      </c>
      <c r="H272" s="67">
        <f t="shared" si="95"/>
        <v>0</v>
      </c>
      <c r="I272" s="68">
        <v>0</v>
      </c>
      <c r="J272" s="68">
        <v>0</v>
      </c>
      <c r="K272" s="68">
        <v>0</v>
      </c>
      <c r="L272" s="68">
        <v>0</v>
      </c>
      <c r="M272" s="68">
        <v>0</v>
      </c>
      <c r="N272" s="68">
        <v>0</v>
      </c>
      <c r="O272" s="68">
        <v>3.4</v>
      </c>
      <c r="P272" s="68">
        <v>0</v>
      </c>
      <c r="Q272" s="68">
        <f t="shared" si="96"/>
        <v>33.859851151999997</v>
      </c>
      <c r="R272" s="68">
        <f t="shared" si="97"/>
        <v>-3.4</v>
      </c>
      <c r="S272" s="69">
        <f t="shared" si="73"/>
        <v>-1</v>
      </c>
      <c r="T272" s="54" t="s">
        <v>608</v>
      </c>
      <c r="W272" s="7"/>
    </row>
    <row r="273" spans="1:35" ht="48" customHeight="1" x14ac:dyDescent="0.25">
      <c r="A273" s="83" t="s">
        <v>603</v>
      </c>
      <c r="B273" s="90" t="s">
        <v>609</v>
      </c>
      <c r="C273" s="98" t="s">
        <v>610</v>
      </c>
      <c r="D273" s="68">
        <v>22.362314320000003</v>
      </c>
      <c r="E273" s="73">
        <v>21.20731103</v>
      </c>
      <c r="F273" s="67">
        <f t="shared" si="94"/>
        <v>1.1550032900000033</v>
      </c>
      <c r="G273" s="67">
        <f t="shared" si="95"/>
        <v>0.36400000000000182</v>
      </c>
      <c r="H273" s="67">
        <f t="shared" si="95"/>
        <v>1.04185931</v>
      </c>
      <c r="I273" s="68">
        <v>0.36400000000000182</v>
      </c>
      <c r="J273" s="68">
        <v>0</v>
      </c>
      <c r="K273" s="68">
        <v>0</v>
      </c>
      <c r="L273" s="68">
        <v>1.04185931</v>
      </c>
      <c r="M273" s="68">
        <v>0</v>
      </c>
      <c r="N273" s="68">
        <v>0</v>
      </c>
      <c r="O273" s="68">
        <v>0</v>
      </c>
      <c r="P273" s="68">
        <v>0</v>
      </c>
      <c r="Q273" s="68">
        <f t="shared" si="96"/>
        <v>0.11314398000000336</v>
      </c>
      <c r="R273" s="68">
        <f t="shared" si="97"/>
        <v>0.67785930999999811</v>
      </c>
      <c r="S273" s="69">
        <f t="shared" si="73"/>
        <v>1.8622508516483371</v>
      </c>
      <c r="T273" s="54" t="s">
        <v>611</v>
      </c>
      <c r="W273" s="7"/>
    </row>
    <row r="274" spans="1:35" ht="84" customHeight="1" x14ac:dyDescent="0.25">
      <c r="A274" s="70" t="s">
        <v>603</v>
      </c>
      <c r="B274" s="55" t="s">
        <v>612</v>
      </c>
      <c r="C274" s="54" t="s">
        <v>613</v>
      </c>
      <c r="D274" s="68">
        <v>14.570260185999997</v>
      </c>
      <c r="E274" s="73">
        <v>8.4784272999999999</v>
      </c>
      <c r="F274" s="67">
        <f t="shared" si="94"/>
        <v>6.0918328859999971</v>
      </c>
      <c r="G274" s="67">
        <f t="shared" si="95"/>
        <v>4.7360276759999982</v>
      </c>
      <c r="H274" s="67">
        <f t="shared" si="95"/>
        <v>5.14001077</v>
      </c>
      <c r="I274" s="68">
        <v>0</v>
      </c>
      <c r="J274" s="68">
        <v>1.1114398799999998</v>
      </c>
      <c r="K274" s="68">
        <v>0.21099999999999999</v>
      </c>
      <c r="L274" s="68">
        <v>1.0753848800000001</v>
      </c>
      <c r="M274" s="68">
        <v>0.627</v>
      </c>
      <c r="N274" s="68">
        <v>0.24014098000000003</v>
      </c>
      <c r="O274" s="68">
        <v>3.8980276759999981</v>
      </c>
      <c r="P274" s="68">
        <v>2.7130450300000004</v>
      </c>
      <c r="Q274" s="68">
        <f t="shared" si="96"/>
        <v>0.95182211599999711</v>
      </c>
      <c r="R274" s="68">
        <f t="shared" si="97"/>
        <v>0.40398309400000176</v>
      </c>
      <c r="S274" s="69">
        <f t="shared" si="73"/>
        <v>8.5299985903207781E-2</v>
      </c>
      <c r="T274" s="54" t="s">
        <v>32</v>
      </c>
      <c r="W274" s="7"/>
    </row>
    <row r="275" spans="1:35" ht="31.5" x14ac:dyDescent="0.25">
      <c r="A275" s="70" t="s">
        <v>603</v>
      </c>
      <c r="B275" s="55" t="s">
        <v>614</v>
      </c>
      <c r="C275" s="54" t="s">
        <v>615</v>
      </c>
      <c r="D275" s="68">
        <v>4.3274183639999997</v>
      </c>
      <c r="E275" s="73">
        <v>0</v>
      </c>
      <c r="F275" s="67">
        <f t="shared" si="94"/>
        <v>4.3274183639999997</v>
      </c>
      <c r="G275" s="67">
        <f t="shared" si="95"/>
        <v>4.3274183639999997</v>
      </c>
      <c r="H275" s="67">
        <f t="shared" si="95"/>
        <v>6.9649999899999999</v>
      </c>
      <c r="I275" s="68">
        <v>0</v>
      </c>
      <c r="J275" s="68">
        <v>0</v>
      </c>
      <c r="K275" s="68">
        <v>0.70199999999999996</v>
      </c>
      <c r="L275" s="68">
        <v>0</v>
      </c>
      <c r="M275" s="68">
        <v>0.99</v>
      </c>
      <c r="N275" s="68">
        <v>0</v>
      </c>
      <c r="O275" s="68">
        <v>2.6354183639999995</v>
      </c>
      <c r="P275" s="68">
        <v>6.9649999899999999</v>
      </c>
      <c r="Q275" s="68">
        <f t="shared" si="96"/>
        <v>-2.6375816260000002</v>
      </c>
      <c r="R275" s="68">
        <f t="shared" si="97"/>
        <v>2.6375816260000002</v>
      </c>
      <c r="S275" s="69">
        <f t="shared" si="73"/>
        <v>0.60950465246026775</v>
      </c>
      <c r="T275" s="54" t="s">
        <v>616</v>
      </c>
      <c r="W275" s="7"/>
    </row>
    <row r="276" spans="1:35" ht="57" customHeight="1" x14ac:dyDescent="0.25">
      <c r="A276" s="83" t="s">
        <v>603</v>
      </c>
      <c r="B276" s="90" t="s">
        <v>617</v>
      </c>
      <c r="C276" s="98" t="s">
        <v>618</v>
      </c>
      <c r="D276" s="68">
        <v>28.794</v>
      </c>
      <c r="E276" s="73">
        <v>9.5954921599999992</v>
      </c>
      <c r="F276" s="67">
        <f t="shared" si="94"/>
        <v>19.198507840000001</v>
      </c>
      <c r="G276" s="67">
        <f t="shared" si="95"/>
        <v>14.826000000000001</v>
      </c>
      <c r="H276" s="67">
        <f t="shared" si="95"/>
        <v>0</v>
      </c>
      <c r="I276" s="68">
        <v>0</v>
      </c>
      <c r="J276" s="68">
        <v>0</v>
      </c>
      <c r="K276" s="68">
        <v>0</v>
      </c>
      <c r="L276" s="68">
        <v>0</v>
      </c>
      <c r="M276" s="68">
        <v>3.8820000000000001</v>
      </c>
      <c r="N276" s="68">
        <v>0</v>
      </c>
      <c r="O276" s="68">
        <v>10.944000000000001</v>
      </c>
      <c r="P276" s="68">
        <v>0</v>
      </c>
      <c r="Q276" s="68">
        <f t="shared" si="96"/>
        <v>19.198507840000001</v>
      </c>
      <c r="R276" s="68">
        <f t="shared" si="97"/>
        <v>-14.826000000000001</v>
      </c>
      <c r="S276" s="69">
        <f t="shared" si="73"/>
        <v>-1</v>
      </c>
      <c r="T276" s="54" t="s">
        <v>619</v>
      </c>
      <c r="W276" s="7"/>
    </row>
    <row r="277" spans="1:35" ht="31.5" x14ac:dyDescent="0.25">
      <c r="A277" s="44" t="s">
        <v>620</v>
      </c>
      <c r="B277" s="57" t="s">
        <v>135</v>
      </c>
      <c r="C277" s="45" t="s">
        <v>31</v>
      </c>
      <c r="D277" s="46">
        <f t="shared" ref="D277:R277" si="98">D278+D282+D283+D284</f>
        <v>796.9415479047999</v>
      </c>
      <c r="E277" s="46">
        <f t="shared" si="98"/>
        <v>244.59124014999998</v>
      </c>
      <c r="F277" s="46">
        <f t="shared" si="98"/>
        <v>552.35030775479993</v>
      </c>
      <c r="G277" s="46">
        <f t="shared" si="98"/>
        <v>148.6393702</v>
      </c>
      <c r="H277" s="46">
        <f t="shared" si="98"/>
        <v>237.99724535999997</v>
      </c>
      <c r="I277" s="46">
        <f t="shared" si="98"/>
        <v>18.18299194999998</v>
      </c>
      <c r="J277" s="46">
        <f t="shared" si="98"/>
        <v>43.421049150000002</v>
      </c>
      <c r="K277" s="46">
        <f t="shared" si="98"/>
        <v>9.8166526300000001</v>
      </c>
      <c r="L277" s="46">
        <f t="shared" si="98"/>
        <v>60.169315789999999</v>
      </c>
      <c r="M277" s="46">
        <f t="shared" si="98"/>
        <v>38.900061973999996</v>
      </c>
      <c r="N277" s="46">
        <f t="shared" si="98"/>
        <v>51.861928969999994</v>
      </c>
      <c r="O277" s="46">
        <f t="shared" si="98"/>
        <v>81.739663646000011</v>
      </c>
      <c r="P277" s="46">
        <f t="shared" si="98"/>
        <v>82.544951449999985</v>
      </c>
      <c r="Q277" s="46">
        <f t="shared" si="98"/>
        <v>363.14855210480005</v>
      </c>
      <c r="R277" s="46">
        <f t="shared" si="98"/>
        <v>40.562385450000008</v>
      </c>
      <c r="S277" s="47">
        <f t="shared" si="73"/>
        <v>0.27289126289637639</v>
      </c>
      <c r="T277" s="48" t="s">
        <v>32</v>
      </c>
      <c r="W277" s="7"/>
      <c r="X277" s="7"/>
      <c r="AI277" s="4"/>
    </row>
    <row r="278" spans="1:35" ht="47.25" x14ac:dyDescent="0.25">
      <c r="A278" s="44" t="s">
        <v>621</v>
      </c>
      <c r="B278" s="57" t="s">
        <v>137</v>
      </c>
      <c r="C278" s="45" t="s">
        <v>31</v>
      </c>
      <c r="D278" s="46">
        <f>SUM(D279:D281)</f>
        <v>120.25233643200001</v>
      </c>
      <c r="E278" s="46">
        <f t="shared" ref="E278:R278" si="99">SUM(E279:E281)</f>
        <v>13.433046349999998</v>
      </c>
      <c r="F278" s="46">
        <f t="shared" si="99"/>
        <v>106.81929008199999</v>
      </c>
      <c r="G278" s="46">
        <f t="shared" si="99"/>
        <v>55.982612038000006</v>
      </c>
      <c r="H278" s="46">
        <f t="shared" si="99"/>
        <v>125.75889869</v>
      </c>
      <c r="I278" s="46">
        <f t="shared" si="99"/>
        <v>7.09</v>
      </c>
      <c r="J278" s="46">
        <f t="shared" si="99"/>
        <v>12.312661070000001</v>
      </c>
      <c r="K278" s="46">
        <f t="shared" si="99"/>
        <v>4.4509999999999996</v>
      </c>
      <c r="L278" s="46">
        <f t="shared" si="99"/>
        <v>46.302897209999998</v>
      </c>
      <c r="M278" s="46">
        <f t="shared" si="99"/>
        <v>11.741</v>
      </c>
      <c r="N278" s="46">
        <f t="shared" si="99"/>
        <v>34.343290639999999</v>
      </c>
      <c r="O278" s="46">
        <f t="shared" si="99"/>
        <v>32.70061203800001</v>
      </c>
      <c r="P278" s="46">
        <f t="shared" si="99"/>
        <v>32.800049770000001</v>
      </c>
      <c r="Q278" s="46">
        <f t="shared" si="99"/>
        <v>4.3528734320000035</v>
      </c>
      <c r="R278" s="46">
        <f t="shared" si="99"/>
        <v>46.483804611999986</v>
      </c>
      <c r="S278" s="47">
        <f t="shared" ref="S278:S339" si="100">R278/(I278+K278+M278+O278)</f>
        <v>0.83032575508351769</v>
      </c>
      <c r="T278" s="48" t="s">
        <v>32</v>
      </c>
      <c r="W278" s="7"/>
      <c r="X278" s="7"/>
      <c r="AI278" s="4"/>
    </row>
    <row r="279" spans="1:35" ht="31.5" x14ac:dyDescent="0.25">
      <c r="A279" s="70" t="s">
        <v>621</v>
      </c>
      <c r="B279" s="55" t="s">
        <v>622</v>
      </c>
      <c r="C279" s="54" t="s">
        <v>623</v>
      </c>
      <c r="D279" s="68">
        <v>1.4319999999999999</v>
      </c>
      <c r="E279" s="73">
        <v>1.2490846400000004</v>
      </c>
      <c r="F279" s="67">
        <f t="shared" ref="F279:F280" si="101">D279-E279</f>
        <v>0.18291535999999953</v>
      </c>
      <c r="G279" s="67">
        <f t="shared" ref="G279:H281" si="102">I279+K279+M279+O279</f>
        <v>0.3</v>
      </c>
      <c r="H279" s="67">
        <f t="shared" si="102"/>
        <v>0.13829033000000002</v>
      </c>
      <c r="I279" s="68">
        <v>0.3</v>
      </c>
      <c r="J279" s="68">
        <v>0.13829033000000002</v>
      </c>
      <c r="K279" s="68">
        <v>0</v>
      </c>
      <c r="L279" s="68">
        <v>0</v>
      </c>
      <c r="M279" s="68">
        <v>0</v>
      </c>
      <c r="N279" s="68">
        <v>0</v>
      </c>
      <c r="O279" s="68">
        <v>0</v>
      </c>
      <c r="P279" s="68">
        <v>0</v>
      </c>
      <c r="Q279" s="68">
        <f>F279-H279</f>
        <v>4.462502999999951E-2</v>
      </c>
      <c r="R279" s="68">
        <f>H279-(I279+K279+M279+O279)</f>
        <v>-0.16170966999999997</v>
      </c>
      <c r="S279" s="69">
        <f t="shared" si="100"/>
        <v>-0.53903223333333328</v>
      </c>
      <c r="T279" s="54" t="s">
        <v>93</v>
      </c>
      <c r="W279" s="7"/>
    </row>
    <row r="280" spans="1:35" ht="47.25" x14ac:dyDescent="0.25">
      <c r="A280" s="70" t="s">
        <v>621</v>
      </c>
      <c r="B280" s="55" t="s">
        <v>624</v>
      </c>
      <c r="C280" s="54" t="s">
        <v>625</v>
      </c>
      <c r="D280" s="68">
        <v>118.820336432</v>
      </c>
      <c r="E280" s="73">
        <v>12.183961709999998</v>
      </c>
      <c r="F280" s="67">
        <f t="shared" si="101"/>
        <v>106.636374722</v>
      </c>
      <c r="G280" s="67">
        <f t="shared" si="102"/>
        <v>55.682612038000009</v>
      </c>
      <c r="H280" s="67">
        <f t="shared" si="102"/>
        <v>102.32812632</v>
      </c>
      <c r="I280" s="68">
        <v>6.79</v>
      </c>
      <c r="J280" s="68">
        <v>12.174370740000001</v>
      </c>
      <c r="K280" s="68">
        <v>4.4509999999999996</v>
      </c>
      <c r="L280" s="68">
        <v>46.302897209999998</v>
      </c>
      <c r="M280" s="68">
        <v>11.741</v>
      </c>
      <c r="N280" s="68">
        <v>32.132509040000002</v>
      </c>
      <c r="O280" s="68">
        <v>32.70061203800001</v>
      </c>
      <c r="P280" s="68">
        <v>11.718349329999999</v>
      </c>
      <c r="Q280" s="68">
        <f>F280-H280</f>
        <v>4.3082484020000038</v>
      </c>
      <c r="R280" s="68">
        <f>H280-(I280+K280+M280+O280)</f>
        <v>46.645514281999986</v>
      </c>
      <c r="S280" s="69">
        <f t="shared" si="100"/>
        <v>0.8377034153887617</v>
      </c>
      <c r="T280" s="54" t="s">
        <v>626</v>
      </c>
      <c r="W280" s="7"/>
    </row>
    <row r="281" spans="1:35" ht="81" customHeight="1" x14ac:dyDescent="0.25">
      <c r="A281" s="70" t="s">
        <v>621</v>
      </c>
      <c r="B281" s="55" t="s">
        <v>627</v>
      </c>
      <c r="C281" s="54" t="s">
        <v>628</v>
      </c>
      <c r="D281" s="68" t="s">
        <v>32</v>
      </c>
      <c r="E281" s="73" t="s">
        <v>32</v>
      </c>
      <c r="F281" s="67" t="s">
        <v>32</v>
      </c>
      <c r="G281" s="67" t="s">
        <v>32</v>
      </c>
      <c r="H281" s="67">
        <f t="shared" si="102"/>
        <v>23.292482039999999</v>
      </c>
      <c r="I281" s="68" t="s">
        <v>32</v>
      </c>
      <c r="J281" s="68">
        <v>0</v>
      </c>
      <c r="K281" s="68" t="s">
        <v>32</v>
      </c>
      <c r="L281" s="68">
        <v>0</v>
      </c>
      <c r="M281" s="68" t="s">
        <v>32</v>
      </c>
      <c r="N281" s="68">
        <v>2.2107815999999998</v>
      </c>
      <c r="O281" s="68" t="s">
        <v>32</v>
      </c>
      <c r="P281" s="68">
        <v>21.081700439999999</v>
      </c>
      <c r="Q281" s="68" t="s">
        <v>32</v>
      </c>
      <c r="R281" s="68" t="s">
        <v>32</v>
      </c>
      <c r="S281" s="69" t="s">
        <v>32</v>
      </c>
      <c r="T281" s="54" t="s">
        <v>334</v>
      </c>
      <c r="W281" s="7"/>
    </row>
    <row r="282" spans="1:35" ht="31.5" x14ac:dyDescent="0.25">
      <c r="A282" s="44" t="s">
        <v>629</v>
      </c>
      <c r="B282" s="57" t="s">
        <v>172</v>
      </c>
      <c r="C282" s="45" t="s">
        <v>31</v>
      </c>
      <c r="D282" s="46">
        <v>0</v>
      </c>
      <c r="E282" s="46">
        <v>0</v>
      </c>
      <c r="F282" s="46">
        <v>0</v>
      </c>
      <c r="G282" s="46">
        <v>0</v>
      </c>
      <c r="H282" s="46">
        <v>0</v>
      </c>
      <c r="I282" s="46">
        <v>0</v>
      </c>
      <c r="J282" s="46">
        <v>0</v>
      </c>
      <c r="K282" s="46">
        <v>0</v>
      </c>
      <c r="L282" s="46">
        <v>0</v>
      </c>
      <c r="M282" s="46">
        <v>0</v>
      </c>
      <c r="N282" s="46">
        <v>0</v>
      </c>
      <c r="O282" s="46">
        <v>0</v>
      </c>
      <c r="P282" s="46">
        <v>0</v>
      </c>
      <c r="Q282" s="46">
        <v>0</v>
      </c>
      <c r="R282" s="46">
        <v>0</v>
      </c>
      <c r="S282" s="47">
        <v>0</v>
      </c>
      <c r="T282" s="48" t="s">
        <v>32</v>
      </c>
      <c r="W282" s="7"/>
      <c r="X282" s="7"/>
      <c r="AI282" s="4"/>
    </row>
    <row r="283" spans="1:35" ht="31.5" x14ac:dyDescent="0.25">
      <c r="A283" s="44" t="s">
        <v>630</v>
      </c>
      <c r="B283" s="57" t="s">
        <v>174</v>
      </c>
      <c r="C283" s="45" t="s">
        <v>31</v>
      </c>
      <c r="D283" s="46">
        <v>0</v>
      </c>
      <c r="E283" s="46">
        <v>0</v>
      </c>
      <c r="F283" s="46">
        <v>0</v>
      </c>
      <c r="G283" s="46">
        <v>0</v>
      </c>
      <c r="H283" s="46">
        <v>0</v>
      </c>
      <c r="I283" s="46">
        <v>0</v>
      </c>
      <c r="J283" s="46">
        <v>0</v>
      </c>
      <c r="K283" s="46">
        <v>0</v>
      </c>
      <c r="L283" s="46">
        <v>0</v>
      </c>
      <c r="M283" s="46">
        <v>0</v>
      </c>
      <c r="N283" s="46">
        <v>0</v>
      </c>
      <c r="O283" s="46">
        <v>0</v>
      </c>
      <c r="P283" s="46">
        <v>0</v>
      </c>
      <c r="Q283" s="46">
        <v>0</v>
      </c>
      <c r="R283" s="46">
        <v>0</v>
      </c>
      <c r="S283" s="47">
        <v>0</v>
      </c>
      <c r="T283" s="48" t="s">
        <v>32</v>
      </c>
      <c r="W283" s="7"/>
      <c r="X283" s="7"/>
      <c r="AI283" s="4"/>
    </row>
    <row r="284" spans="1:35" ht="47.25" x14ac:dyDescent="0.25">
      <c r="A284" s="44" t="s">
        <v>631</v>
      </c>
      <c r="B284" s="57" t="s">
        <v>209</v>
      </c>
      <c r="C284" s="45" t="s">
        <v>31</v>
      </c>
      <c r="D284" s="46">
        <f>SUM(D285:D299)</f>
        <v>676.68921147279991</v>
      </c>
      <c r="E284" s="46">
        <f t="shared" ref="E284:R284" si="103">SUM(E285:E299)</f>
        <v>231.15819379999999</v>
      </c>
      <c r="F284" s="46">
        <f t="shared" si="103"/>
        <v>445.53101767279998</v>
      </c>
      <c r="G284" s="46">
        <f t="shared" si="103"/>
        <v>92.656758161999988</v>
      </c>
      <c r="H284" s="46">
        <f t="shared" si="103"/>
        <v>112.23834666999998</v>
      </c>
      <c r="I284" s="46">
        <f t="shared" si="103"/>
        <v>11.092991949999981</v>
      </c>
      <c r="J284" s="46">
        <f t="shared" si="103"/>
        <v>31.108388080000005</v>
      </c>
      <c r="K284" s="46">
        <f t="shared" si="103"/>
        <v>5.3656526300000005</v>
      </c>
      <c r="L284" s="46">
        <f t="shared" si="103"/>
        <v>13.866418579999999</v>
      </c>
      <c r="M284" s="46">
        <f t="shared" si="103"/>
        <v>27.159061973999997</v>
      </c>
      <c r="N284" s="46">
        <f t="shared" si="103"/>
        <v>17.518638329999998</v>
      </c>
      <c r="O284" s="46">
        <f t="shared" si="103"/>
        <v>49.039051608000001</v>
      </c>
      <c r="P284" s="46">
        <f t="shared" si="103"/>
        <v>49.744901679999991</v>
      </c>
      <c r="Q284" s="46">
        <f t="shared" si="103"/>
        <v>358.79567867280002</v>
      </c>
      <c r="R284" s="46">
        <f t="shared" si="103"/>
        <v>-5.9214191619999781</v>
      </c>
      <c r="S284" s="47">
        <f t="shared" si="100"/>
        <v>-6.3907040128114975E-2</v>
      </c>
      <c r="T284" s="48" t="s">
        <v>32</v>
      </c>
      <c r="W284" s="7"/>
      <c r="X284" s="7"/>
      <c r="AI284" s="4"/>
    </row>
    <row r="285" spans="1:35" ht="47.25" x14ac:dyDescent="0.25">
      <c r="A285" s="70" t="s">
        <v>631</v>
      </c>
      <c r="B285" s="55" t="s">
        <v>632</v>
      </c>
      <c r="C285" s="54" t="s">
        <v>633</v>
      </c>
      <c r="D285" s="68">
        <v>204.009812504</v>
      </c>
      <c r="E285" s="73">
        <v>39.437839779999997</v>
      </c>
      <c r="F285" s="67">
        <f t="shared" ref="F285:F295" si="104">D285-E285</f>
        <v>164.57197272400001</v>
      </c>
      <c r="G285" s="67">
        <f t="shared" ref="G285:H299" si="105">I285+K285+M285+O285</f>
        <v>2.0583747600000026</v>
      </c>
      <c r="H285" s="67">
        <f t="shared" si="105"/>
        <v>0</v>
      </c>
      <c r="I285" s="68">
        <v>2.0583747600000004</v>
      </c>
      <c r="J285" s="68">
        <v>0</v>
      </c>
      <c r="K285" s="68">
        <v>0</v>
      </c>
      <c r="L285" s="68">
        <v>0</v>
      </c>
      <c r="M285" s="68">
        <v>0</v>
      </c>
      <c r="N285" s="68">
        <v>0</v>
      </c>
      <c r="O285" s="68">
        <v>2.2204460492503131E-15</v>
      </c>
      <c r="P285" s="68">
        <v>0</v>
      </c>
      <c r="Q285" s="68">
        <f>F285-H285</f>
        <v>164.57197272400001</v>
      </c>
      <c r="R285" s="68">
        <f>H285-(I285+K285+M285+O285)</f>
        <v>-2.0583747600000026</v>
      </c>
      <c r="S285" s="69">
        <f t="shared" si="100"/>
        <v>-1</v>
      </c>
      <c r="T285" s="54" t="s">
        <v>584</v>
      </c>
      <c r="W285" s="7"/>
    </row>
    <row r="286" spans="1:35" ht="31.5" x14ac:dyDescent="0.25">
      <c r="A286" s="70" t="s">
        <v>631</v>
      </c>
      <c r="B286" s="55" t="s">
        <v>634</v>
      </c>
      <c r="C286" s="54" t="s">
        <v>635</v>
      </c>
      <c r="D286" s="68">
        <v>27.403631724</v>
      </c>
      <c r="E286" s="73">
        <v>0.53854654999999996</v>
      </c>
      <c r="F286" s="67">
        <f t="shared" si="104"/>
        <v>26.865085174000001</v>
      </c>
      <c r="G286" s="67">
        <f t="shared" si="105"/>
        <v>2.8108730180000001</v>
      </c>
      <c r="H286" s="67">
        <f t="shared" si="105"/>
        <v>2.3113753500000001</v>
      </c>
      <c r="I286" s="68">
        <v>2.8108730180000001</v>
      </c>
      <c r="J286" s="68">
        <v>2.1375350000000001E-2</v>
      </c>
      <c r="K286" s="68">
        <v>0</v>
      </c>
      <c r="L286" s="68">
        <v>2.29</v>
      </c>
      <c r="M286" s="68">
        <v>0</v>
      </c>
      <c r="N286" s="68">
        <v>0</v>
      </c>
      <c r="O286" s="68">
        <v>0</v>
      </c>
      <c r="P286" s="68">
        <v>0</v>
      </c>
      <c r="Q286" s="68">
        <f>F286-H286</f>
        <v>24.553709824000002</v>
      </c>
      <c r="R286" s="68">
        <f>H286-(I286+K286+M286+O286)</f>
        <v>-0.49949766800000006</v>
      </c>
      <c r="S286" s="69">
        <f t="shared" si="100"/>
        <v>-0.17770196832135945</v>
      </c>
      <c r="T286" s="54" t="s">
        <v>636</v>
      </c>
      <c r="W286" s="7"/>
    </row>
    <row r="287" spans="1:35" ht="63" x14ac:dyDescent="0.25">
      <c r="A287" s="70" t="s">
        <v>631</v>
      </c>
      <c r="B287" s="55" t="s">
        <v>637</v>
      </c>
      <c r="C287" s="54" t="s">
        <v>638</v>
      </c>
      <c r="D287" s="68">
        <v>197.34661069680001</v>
      </c>
      <c r="E287" s="73">
        <v>42.163739219999997</v>
      </c>
      <c r="F287" s="67">
        <f t="shared" si="104"/>
        <v>155.18287147680002</v>
      </c>
      <c r="G287" s="67">
        <f t="shared" si="105"/>
        <v>39.783882237999997</v>
      </c>
      <c r="H287" s="67">
        <f t="shared" si="105"/>
        <v>29.352094779999998</v>
      </c>
      <c r="I287" s="68">
        <v>0.86309000000000002</v>
      </c>
      <c r="J287" s="68">
        <v>0</v>
      </c>
      <c r="K287" s="68">
        <v>0.58265263</v>
      </c>
      <c r="L287" s="68">
        <v>4.1293973299999998</v>
      </c>
      <c r="M287" s="68">
        <v>12.529</v>
      </c>
      <c r="N287" s="68">
        <v>5.3866067099999997</v>
      </c>
      <c r="O287" s="68">
        <v>25.809139607999999</v>
      </c>
      <c r="P287" s="68">
        <v>19.836090739999999</v>
      </c>
      <c r="Q287" s="68">
        <f>F287-H287</f>
        <v>125.83077669680002</v>
      </c>
      <c r="R287" s="68">
        <f>H287-(I287+K287+M287+O287)</f>
        <v>-10.431787457999999</v>
      </c>
      <c r="S287" s="69">
        <f t="shared" si="100"/>
        <v>-0.26221139997332804</v>
      </c>
      <c r="T287" s="54" t="s">
        <v>639</v>
      </c>
      <c r="W287" s="7"/>
    </row>
    <row r="288" spans="1:35" ht="31.5" x14ac:dyDescent="0.25">
      <c r="A288" s="70" t="s">
        <v>631</v>
      </c>
      <c r="B288" s="55" t="s">
        <v>640</v>
      </c>
      <c r="C288" s="54" t="s">
        <v>641</v>
      </c>
      <c r="D288" s="68">
        <v>11.6676</v>
      </c>
      <c r="E288" s="73">
        <v>0</v>
      </c>
      <c r="F288" s="67">
        <f t="shared" si="104"/>
        <v>11.6676</v>
      </c>
      <c r="G288" s="67">
        <f t="shared" si="105"/>
        <v>10.1676</v>
      </c>
      <c r="H288" s="67">
        <f t="shared" si="105"/>
        <v>8.9851063600000014</v>
      </c>
      <c r="I288" s="68">
        <v>0</v>
      </c>
      <c r="J288" s="68">
        <v>0</v>
      </c>
      <c r="K288" s="68">
        <v>1.4990000000000001</v>
      </c>
      <c r="L288" s="68">
        <v>0.99268661000000014</v>
      </c>
      <c r="M288" s="68">
        <v>1.2</v>
      </c>
      <c r="N288" s="68">
        <v>1.14565655</v>
      </c>
      <c r="O288" s="68">
        <v>7.4685999999999995</v>
      </c>
      <c r="P288" s="68">
        <v>6.8467632000000007</v>
      </c>
      <c r="Q288" s="68">
        <f>F288-H288</f>
        <v>2.6824936399999988</v>
      </c>
      <c r="R288" s="68">
        <f>H288-(I288+K288+M288+O288)</f>
        <v>-1.1824936399999988</v>
      </c>
      <c r="S288" s="69">
        <f t="shared" si="100"/>
        <v>-0.11630017309886294</v>
      </c>
      <c r="T288" s="54" t="s">
        <v>642</v>
      </c>
      <c r="W288" s="7"/>
    </row>
    <row r="289" spans="1:35" ht="63" x14ac:dyDescent="0.25">
      <c r="A289" s="70" t="s">
        <v>631</v>
      </c>
      <c r="B289" s="55" t="s">
        <v>643</v>
      </c>
      <c r="C289" s="54" t="s">
        <v>644</v>
      </c>
      <c r="D289" s="68" t="s">
        <v>32</v>
      </c>
      <c r="E289" s="68" t="s">
        <v>32</v>
      </c>
      <c r="F289" s="68" t="s">
        <v>32</v>
      </c>
      <c r="G289" s="68" t="s">
        <v>32</v>
      </c>
      <c r="H289" s="67">
        <f t="shared" si="105"/>
        <v>7.5584339999999992</v>
      </c>
      <c r="I289" s="68" t="s">
        <v>32</v>
      </c>
      <c r="J289" s="68">
        <v>6.8025905999999994</v>
      </c>
      <c r="K289" s="68" t="s">
        <v>32</v>
      </c>
      <c r="L289" s="68">
        <v>0.75584339999999994</v>
      </c>
      <c r="M289" s="68" t="s">
        <v>32</v>
      </c>
      <c r="N289" s="68">
        <v>0</v>
      </c>
      <c r="O289" s="68" t="s">
        <v>32</v>
      </c>
      <c r="P289" s="68">
        <v>0</v>
      </c>
      <c r="Q289" s="68" t="s">
        <v>32</v>
      </c>
      <c r="R289" s="68" t="s">
        <v>32</v>
      </c>
      <c r="S289" s="69" t="s">
        <v>32</v>
      </c>
      <c r="T289" s="54" t="s">
        <v>645</v>
      </c>
      <c r="W289" s="7"/>
    </row>
    <row r="290" spans="1:35" ht="31.5" x14ac:dyDescent="0.25">
      <c r="A290" s="83" t="s">
        <v>631</v>
      </c>
      <c r="B290" s="90" t="s">
        <v>646</v>
      </c>
      <c r="C290" s="68" t="s">
        <v>647</v>
      </c>
      <c r="D290" s="68">
        <v>11.830148196</v>
      </c>
      <c r="E290" s="73">
        <v>0.49710472</v>
      </c>
      <c r="F290" s="67">
        <f t="shared" si="104"/>
        <v>11.333043476</v>
      </c>
      <c r="G290" s="67">
        <f t="shared" si="105"/>
        <v>2.4800619740000003</v>
      </c>
      <c r="H290" s="67">
        <f t="shared" si="105"/>
        <v>2.0654222799999999</v>
      </c>
      <c r="I290" s="68">
        <v>0</v>
      </c>
      <c r="J290" s="68">
        <v>1.171444E-2</v>
      </c>
      <c r="K290" s="68">
        <v>1.927</v>
      </c>
      <c r="L290" s="68">
        <v>1.734</v>
      </c>
      <c r="M290" s="68">
        <v>0.50306197399999997</v>
      </c>
      <c r="N290" s="68">
        <v>0</v>
      </c>
      <c r="O290" s="68">
        <v>5.0000000000000266E-2</v>
      </c>
      <c r="P290" s="68">
        <v>0.31970783999999997</v>
      </c>
      <c r="Q290" s="68">
        <f>F290-H290</f>
        <v>9.2676211960000003</v>
      </c>
      <c r="R290" s="68">
        <f>H290-(I290+K290+M290+O290)</f>
        <v>-0.41463969400000034</v>
      </c>
      <c r="S290" s="69">
        <f t="shared" si="100"/>
        <v>-0.16718924702161506</v>
      </c>
      <c r="T290" s="54" t="s">
        <v>636</v>
      </c>
      <c r="W290" s="7"/>
    </row>
    <row r="291" spans="1:35" ht="85.5" customHeight="1" x14ac:dyDescent="0.25">
      <c r="A291" s="83" t="s">
        <v>631</v>
      </c>
      <c r="B291" s="90" t="s">
        <v>648</v>
      </c>
      <c r="C291" s="68" t="s">
        <v>649</v>
      </c>
      <c r="D291" s="68">
        <v>168.13445635199997</v>
      </c>
      <c r="E291" s="73">
        <v>148.45217392999999</v>
      </c>
      <c r="F291" s="67">
        <f t="shared" si="104"/>
        <v>19.682282421999986</v>
      </c>
      <c r="G291" s="67">
        <f t="shared" si="105"/>
        <v>3.2906541719999804</v>
      </c>
      <c r="H291" s="67">
        <f t="shared" si="105"/>
        <v>13.255228560000003</v>
      </c>
      <c r="I291" s="68">
        <v>3.2906541719999804</v>
      </c>
      <c r="J291" s="68">
        <v>10.760463240000002</v>
      </c>
      <c r="K291" s="68">
        <v>0</v>
      </c>
      <c r="L291" s="68">
        <v>0</v>
      </c>
      <c r="M291" s="68">
        <v>0</v>
      </c>
      <c r="N291" s="68">
        <v>2.49476532</v>
      </c>
      <c r="O291" s="68">
        <v>0</v>
      </c>
      <c r="P291" s="68">
        <v>0</v>
      </c>
      <c r="Q291" s="68">
        <f>F291-H291</f>
        <v>6.4270538619999833</v>
      </c>
      <c r="R291" s="68">
        <f>H291-(I291+K291+M291+O291)</f>
        <v>9.9645743880000222</v>
      </c>
      <c r="S291" s="69">
        <f t="shared" si="100"/>
        <v>3.0281439091315372</v>
      </c>
      <c r="T291" s="54" t="s">
        <v>645</v>
      </c>
      <c r="W291" s="7"/>
    </row>
    <row r="292" spans="1:35" ht="40.5" customHeight="1" x14ac:dyDescent="0.25">
      <c r="A292" s="83" t="s">
        <v>631</v>
      </c>
      <c r="B292" s="90" t="s">
        <v>650</v>
      </c>
      <c r="C292" s="68" t="s">
        <v>651</v>
      </c>
      <c r="D292" s="68" t="s">
        <v>32</v>
      </c>
      <c r="E292" s="68" t="s">
        <v>32</v>
      </c>
      <c r="F292" s="68" t="s">
        <v>32</v>
      </c>
      <c r="G292" s="68" t="s">
        <v>32</v>
      </c>
      <c r="H292" s="67">
        <f t="shared" si="105"/>
        <v>0.15368063999999998</v>
      </c>
      <c r="I292" s="68" t="s">
        <v>32</v>
      </c>
      <c r="J292" s="68">
        <v>0.15368063999999998</v>
      </c>
      <c r="K292" s="68" t="s">
        <v>32</v>
      </c>
      <c r="L292" s="68">
        <v>0</v>
      </c>
      <c r="M292" s="68" t="s">
        <v>32</v>
      </c>
      <c r="N292" s="68">
        <v>0</v>
      </c>
      <c r="O292" s="68" t="s">
        <v>32</v>
      </c>
      <c r="P292" s="68">
        <v>0</v>
      </c>
      <c r="Q292" s="68" t="s">
        <v>32</v>
      </c>
      <c r="R292" s="68" t="s">
        <v>32</v>
      </c>
      <c r="S292" s="69" t="s">
        <v>32</v>
      </c>
      <c r="T292" s="54" t="s">
        <v>93</v>
      </c>
      <c r="W292" s="7"/>
    </row>
    <row r="293" spans="1:35" ht="52.5" customHeight="1" x14ac:dyDescent="0.25">
      <c r="A293" s="83" t="s">
        <v>631</v>
      </c>
      <c r="B293" s="90" t="s">
        <v>652</v>
      </c>
      <c r="C293" s="68" t="s">
        <v>653</v>
      </c>
      <c r="D293" s="68" t="s">
        <v>32</v>
      </c>
      <c r="E293" s="68" t="s">
        <v>32</v>
      </c>
      <c r="F293" s="68" t="s">
        <v>32</v>
      </c>
      <c r="G293" s="68" t="s">
        <v>32</v>
      </c>
      <c r="H293" s="67">
        <f t="shared" si="105"/>
        <v>10.03812952</v>
      </c>
      <c r="I293" s="68" t="s">
        <v>32</v>
      </c>
      <c r="J293" s="68">
        <v>10.03812952</v>
      </c>
      <c r="K293" s="68" t="s">
        <v>32</v>
      </c>
      <c r="L293" s="68">
        <v>0</v>
      </c>
      <c r="M293" s="68" t="s">
        <v>32</v>
      </c>
      <c r="N293" s="68">
        <v>0</v>
      </c>
      <c r="O293" s="68" t="s">
        <v>32</v>
      </c>
      <c r="P293" s="68">
        <v>0</v>
      </c>
      <c r="Q293" s="68" t="s">
        <v>32</v>
      </c>
      <c r="R293" s="68" t="s">
        <v>32</v>
      </c>
      <c r="S293" s="69" t="s">
        <v>32</v>
      </c>
      <c r="T293" s="54" t="s">
        <v>654</v>
      </c>
      <c r="W293" s="7"/>
    </row>
    <row r="294" spans="1:35" ht="47.25" x14ac:dyDescent="0.25">
      <c r="A294" s="70" t="s">
        <v>631</v>
      </c>
      <c r="B294" s="55" t="s">
        <v>655</v>
      </c>
      <c r="C294" s="54" t="s">
        <v>656</v>
      </c>
      <c r="D294" s="68">
        <v>44.296951999999997</v>
      </c>
      <c r="E294" s="73">
        <v>6.8789599999999992E-2</v>
      </c>
      <c r="F294" s="67">
        <f t="shared" si="104"/>
        <v>44.228162399999995</v>
      </c>
      <c r="G294" s="67">
        <f t="shared" si="105"/>
        <v>20.065311999999999</v>
      </c>
      <c r="H294" s="67">
        <f t="shared" si="105"/>
        <v>25.410924659999999</v>
      </c>
      <c r="I294" s="68">
        <v>2.0699999999999998</v>
      </c>
      <c r="J294" s="68">
        <v>3.3204342900000001</v>
      </c>
      <c r="K294" s="68">
        <v>1.357</v>
      </c>
      <c r="L294" s="68">
        <v>3.9644912399999996</v>
      </c>
      <c r="M294" s="68">
        <v>3.5190000000000001</v>
      </c>
      <c r="N294" s="68">
        <v>7.3804482999999994</v>
      </c>
      <c r="O294" s="68">
        <v>13.119311999999999</v>
      </c>
      <c r="P294" s="68">
        <v>10.745550830000001</v>
      </c>
      <c r="Q294" s="68">
        <f>F294-H294</f>
        <v>18.817237739999996</v>
      </c>
      <c r="R294" s="68">
        <f>H294-(I294+K294+M294+O294)</f>
        <v>5.3456126600000005</v>
      </c>
      <c r="S294" s="69">
        <f t="shared" si="100"/>
        <v>0.26641064240615847</v>
      </c>
      <c r="T294" s="54" t="s">
        <v>657</v>
      </c>
      <c r="W294" s="7"/>
    </row>
    <row r="295" spans="1:35" ht="63" x14ac:dyDescent="0.25">
      <c r="A295" s="70" t="s">
        <v>631</v>
      </c>
      <c r="B295" s="55" t="s">
        <v>658</v>
      </c>
      <c r="C295" s="54" t="s">
        <v>659</v>
      </c>
      <c r="D295" s="68">
        <v>12</v>
      </c>
      <c r="E295" s="73">
        <v>0</v>
      </c>
      <c r="F295" s="67">
        <f t="shared" si="104"/>
        <v>12</v>
      </c>
      <c r="G295" s="67">
        <f t="shared" si="105"/>
        <v>12</v>
      </c>
      <c r="H295" s="67">
        <f t="shared" si="105"/>
        <v>5.3551870099999999</v>
      </c>
      <c r="I295" s="68">
        <v>0</v>
      </c>
      <c r="J295" s="68">
        <v>0</v>
      </c>
      <c r="K295" s="68">
        <v>0</v>
      </c>
      <c r="L295" s="68">
        <v>0</v>
      </c>
      <c r="M295" s="68">
        <v>9.4079999999999995</v>
      </c>
      <c r="N295" s="68">
        <v>0.87350776999999991</v>
      </c>
      <c r="O295" s="68">
        <v>2.5920000000000005</v>
      </c>
      <c r="P295" s="68">
        <v>4.4816792400000001</v>
      </c>
      <c r="Q295" s="68">
        <f>F295-H295</f>
        <v>6.6448129900000001</v>
      </c>
      <c r="R295" s="68">
        <f>H295-(I295+K295+M295+O295)</f>
        <v>-6.6448129900000001</v>
      </c>
      <c r="S295" s="69">
        <f t="shared" si="100"/>
        <v>-0.55373441583333338</v>
      </c>
      <c r="T295" s="54" t="s">
        <v>660</v>
      </c>
      <c r="W295" s="7"/>
    </row>
    <row r="296" spans="1:35" ht="63" x14ac:dyDescent="0.25">
      <c r="A296" s="70" t="s">
        <v>631</v>
      </c>
      <c r="B296" s="55" t="s">
        <v>661</v>
      </c>
      <c r="C296" s="54" t="s">
        <v>662</v>
      </c>
      <c r="D296" s="68" t="s">
        <v>32</v>
      </c>
      <c r="E296" s="73" t="s">
        <v>32</v>
      </c>
      <c r="F296" s="67" t="s">
        <v>32</v>
      </c>
      <c r="G296" s="67" t="s">
        <v>32</v>
      </c>
      <c r="H296" s="67">
        <f t="shared" si="105"/>
        <v>3.3662503099999999</v>
      </c>
      <c r="I296" s="68" t="s">
        <v>32</v>
      </c>
      <c r="J296" s="68">
        <v>0</v>
      </c>
      <c r="K296" s="68" t="s">
        <v>32</v>
      </c>
      <c r="L296" s="68">
        <v>0</v>
      </c>
      <c r="M296" s="68" t="s">
        <v>32</v>
      </c>
      <c r="N296" s="68">
        <v>0</v>
      </c>
      <c r="O296" s="68" t="s">
        <v>32</v>
      </c>
      <c r="P296" s="68">
        <v>3.3662503099999999</v>
      </c>
      <c r="Q296" s="68" t="s">
        <v>32</v>
      </c>
      <c r="R296" s="68" t="s">
        <v>32</v>
      </c>
      <c r="S296" s="69" t="s">
        <v>32</v>
      </c>
      <c r="T296" s="54" t="s">
        <v>334</v>
      </c>
      <c r="W296" s="7"/>
    </row>
    <row r="297" spans="1:35" ht="63" x14ac:dyDescent="0.25">
      <c r="A297" s="70" t="s">
        <v>631</v>
      </c>
      <c r="B297" s="55" t="s">
        <v>663</v>
      </c>
      <c r="C297" s="54" t="s">
        <v>664</v>
      </c>
      <c r="D297" s="68" t="s">
        <v>32</v>
      </c>
      <c r="E297" s="73" t="s">
        <v>32</v>
      </c>
      <c r="F297" s="67" t="s">
        <v>32</v>
      </c>
      <c r="G297" s="67" t="s">
        <v>32</v>
      </c>
      <c r="H297" s="67">
        <f t="shared" si="105"/>
        <v>1.5940292</v>
      </c>
      <c r="I297" s="68" t="s">
        <v>32</v>
      </c>
      <c r="J297" s="68">
        <v>0</v>
      </c>
      <c r="K297" s="68" t="s">
        <v>32</v>
      </c>
      <c r="L297" s="68">
        <v>0</v>
      </c>
      <c r="M297" s="68" t="s">
        <v>32</v>
      </c>
      <c r="N297" s="68">
        <v>4.88636E-2</v>
      </c>
      <c r="O297" s="68" t="s">
        <v>32</v>
      </c>
      <c r="P297" s="68">
        <v>1.5451656</v>
      </c>
      <c r="Q297" s="68" t="s">
        <v>32</v>
      </c>
      <c r="R297" s="68" t="s">
        <v>32</v>
      </c>
      <c r="S297" s="69" t="s">
        <v>32</v>
      </c>
      <c r="T297" s="54" t="s">
        <v>334</v>
      </c>
      <c r="W297" s="7"/>
    </row>
    <row r="298" spans="1:35" ht="81" customHeight="1" x14ac:dyDescent="0.25">
      <c r="A298" s="70" t="s">
        <v>631</v>
      </c>
      <c r="B298" s="55" t="s">
        <v>665</v>
      </c>
      <c r="C298" s="54" t="s">
        <v>666</v>
      </c>
      <c r="D298" s="68" t="s">
        <v>32</v>
      </c>
      <c r="E298" s="73" t="s">
        <v>32</v>
      </c>
      <c r="F298" s="67" t="s">
        <v>32</v>
      </c>
      <c r="G298" s="67" t="s">
        <v>32</v>
      </c>
      <c r="H298" s="67">
        <f t="shared" si="105"/>
        <v>2.2967999999999997</v>
      </c>
      <c r="I298" s="68" t="s">
        <v>32</v>
      </c>
      <c r="J298" s="68">
        <v>0</v>
      </c>
      <c r="K298" s="68" t="s">
        <v>32</v>
      </c>
      <c r="L298" s="68">
        <v>0</v>
      </c>
      <c r="M298" s="68" t="s">
        <v>32</v>
      </c>
      <c r="N298" s="68">
        <v>0.18879008</v>
      </c>
      <c r="O298" s="68" t="s">
        <v>32</v>
      </c>
      <c r="P298" s="68">
        <v>2.1080099199999998</v>
      </c>
      <c r="Q298" s="68" t="s">
        <v>32</v>
      </c>
      <c r="R298" s="68" t="s">
        <v>32</v>
      </c>
      <c r="S298" s="69" t="s">
        <v>32</v>
      </c>
      <c r="T298" s="54" t="s">
        <v>334</v>
      </c>
      <c r="W298" s="7"/>
    </row>
    <row r="299" spans="1:35" ht="81" customHeight="1" x14ac:dyDescent="0.25">
      <c r="A299" s="70" t="s">
        <v>631</v>
      </c>
      <c r="B299" s="55" t="s">
        <v>667</v>
      </c>
      <c r="C299" s="54" t="s">
        <v>668</v>
      </c>
      <c r="D299" s="68" t="s">
        <v>32</v>
      </c>
      <c r="E299" s="73" t="s">
        <v>32</v>
      </c>
      <c r="F299" s="67" t="s">
        <v>32</v>
      </c>
      <c r="G299" s="67" t="s">
        <v>32</v>
      </c>
      <c r="H299" s="67">
        <f t="shared" si="105"/>
        <v>0.49568400000000001</v>
      </c>
      <c r="I299" s="68" t="s">
        <v>32</v>
      </c>
      <c r="J299" s="68">
        <v>0</v>
      </c>
      <c r="K299" s="68" t="s">
        <v>32</v>
      </c>
      <c r="L299" s="68">
        <v>0</v>
      </c>
      <c r="M299" s="68" t="s">
        <v>32</v>
      </c>
      <c r="N299" s="68">
        <v>0</v>
      </c>
      <c r="O299" s="68" t="s">
        <v>32</v>
      </c>
      <c r="P299" s="68">
        <v>0.49568400000000001</v>
      </c>
      <c r="Q299" s="68" t="s">
        <v>32</v>
      </c>
      <c r="R299" s="68" t="s">
        <v>32</v>
      </c>
      <c r="S299" s="69" t="s">
        <v>32</v>
      </c>
      <c r="T299" s="54" t="s">
        <v>334</v>
      </c>
      <c r="W299" s="7"/>
    </row>
    <row r="300" spans="1:35" ht="47.25" x14ac:dyDescent="0.25">
      <c r="A300" s="44" t="s">
        <v>669</v>
      </c>
      <c r="B300" s="57" t="s">
        <v>357</v>
      </c>
      <c r="C300" s="45" t="s">
        <v>31</v>
      </c>
      <c r="D300" s="46">
        <f>D301+D305</f>
        <v>0</v>
      </c>
      <c r="E300" s="46">
        <f t="shared" ref="E300:R300" si="106">E301+E305</f>
        <v>0</v>
      </c>
      <c r="F300" s="46">
        <f t="shared" si="106"/>
        <v>0</v>
      </c>
      <c r="G300" s="46">
        <f t="shared" si="106"/>
        <v>0</v>
      </c>
      <c r="H300" s="46">
        <f t="shared" si="106"/>
        <v>14.7260413</v>
      </c>
      <c r="I300" s="46">
        <f t="shared" si="106"/>
        <v>0</v>
      </c>
      <c r="J300" s="46">
        <f t="shared" si="106"/>
        <v>0</v>
      </c>
      <c r="K300" s="46">
        <f t="shared" si="106"/>
        <v>0</v>
      </c>
      <c r="L300" s="46">
        <f t="shared" si="106"/>
        <v>0</v>
      </c>
      <c r="M300" s="46">
        <f t="shared" si="106"/>
        <v>0</v>
      </c>
      <c r="N300" s="46">
        <f t="shared" si="106"/>
        <v>1.83884658</v>
      </c>
      <c r="O300" s="46">
        <f t="shared" si="106"/>
        <v>0</v>
      </c>
      <c r="P300" s="46">
        <f t="shared" si="106"/>
        <v>12.88719472</v>
      </c>
      <c r="Q300" s="46">
        <f t="shared" si="106"/>
        <v>0</v>
      </c>
      <c r="R300" s="46">
        <f t="shared" si="106"/>
        <v>0</v>
      </c>
      <c r="S300" s="47">
        <v>1</v>
      </c>
      <c r="T300" s="48" t="s">
        <v>32</v>
      </c>
      <c r="W300" s="7"/>
      <c r="X300" s="7"/>
      <c r="AI300" s="4"/>
    </row>
    <row r="301" spans="1:35" x14ac:dyDescent="0.25">
      <c r="A301" s="44" t="s">
        <v>670</v>
      </c>
      <c r="B301" s="57" t="s">
        <v>671</v>
      </c>
      <c r="C301" s="45" t="s">
        <v>31</v>
      </c>
      <c r="D301" s="46">
        <f>D302+D303</f>
        <v>0</v>
      </c>
      <c r="E301" s="46">
        <f t="shared" ref="E301:R301" si="107">E302+E303</f>
        <v>0</v>
      </c>
      <c r="F301" s="46">
        <f t="shared" si="107"/>
        <v>0</v>
      </c>
      <c r="G301" s="46">
        <f t="shared" si="107"/>
        <v>0</v>
      </c>
      <c r="H301" s="46">
        <f t="shared" si="107"/>
        <v>9.3260413</v>
      </c>
      <c r="I301" s="46">
        <f t="shared" si="107"/>
        <v>0</v>
      </c>
      <c r="J301" s="46">
        <f t="shared" si="107"/>
        <v>0</v>
      </c>
      <c r="K301" s="46">
        <f t="shared" si="107"/>
        <v>0</v>
      </c>
      <c r="L301" s="46">
        <f t="shared" si="107"/>
        <v>0</v>
      </c>
      <c r="M301" s="46">
        <f t="shared" si="107"/>
        <v>0</v>
      </c>
      <c r="N301" s="46">
        <f t="shared" si="107"/>
        <v>1.83884658</v>
      </c>
      <c r="O301" s="46">
        <f t="shared" si="107"/>
        <v>0</v>
      </c>
      <c r="P301" s="46">
        <f t="shared" si="107"/>
        <v>7.4871947200000006</v>
      </c>
      <c r="Q301" s="46">
        <f t="shared" si="107"/>
        <v>0</v>
      </c>
      <c r="R301" s="46">
        <f t="shared" si="107"/>
        <v>0</v>
      </c>
      <c r="S301" s="47">
        <v>1</v>
      </c>
      <c r="T301" s="48" t="s">
        <v>32</v>
      </c>
      <c r="W301" s="7"/>
      <c r="X301" s="7"/>
      <c r="AI301" s="4"/>
    </row>
    <row r="302" spans="1:35" ht="47.25" x14ac:dyDescent="0.25">
      <c r="A302" s="44" t="s">
        <v>672</v>
      </c>
      <c r="B302" s="57" t="s">
        <v>361</v>
      </c>
      <c r="C302" s="45" t="s">
        <v>31</v>
      </c>
      <c r="D302" s="46">
        <v>0</v>
      </c>
      <c r="E302" s="46">
        <v>0</v>
      </c>
      <c r="F302" s="46">
        <v>0</v>
      </c>
      <c r="G302" s="46">
        <v>0</v>
      </c>
      <c r="H302" s="46">
        <v>0</v>
      </c>
      <c r="I302" s="46">
        <v>0</v>
      </c>
      <c r="J302" s="46">
        <v>0</v>
      </c>
      <c r="K302" s="46">
        <v>0</v>
      </c>
      <c r="L302" s="46">
        <v>0</v>
      </c>
      <c r="M302" s="46">
        <v>0</v>
      </c>
      <c r="N302" s="46">
        <v>0</v>
      </c>
      <c r="O302" s="46">
        <v>0</v>
      </c>
      <c r="P302" s="46">
        <v>0</v>
      </c>
      <c r="Q302" s="46">
        <v>0</v>
      </c>
      <c r="R302" s="46">
        <v>0</v>
      </c>
      <c r="S302" s="47">
        <v>0</v>
      </c>
      <c r="T302" s="48" t="s">
        <v>32</v>
      </c>
      <c r="W302" s="7"/>
      <c r="X302" s="7"/>
      <c r="AI302" s="4"/>
    </row>
    <row r="303" spans="1:35" ht="47.25" x14ac:dyDescent="0.25">
      <c r="A303" s="44" t="s">
        <v>673</v>
      </c>
      <c r="B303" s="57" t="s">
        <v>363</v>
      </c>
      <c r="C303" s="45" t="s">
        <v>31</v>
      </c>
      <c r="D303" s="46">
        <f>SUM(D304)</f>
        <v>0</v>
      </c>
      <c r="E303" s="46">
        <f t="shared" ref="E303:R303" si="108">SUM(E304)</f>
        <v>0</v>
      </c>
      <c r="F303" s="46">
        <f t="shared" si="108"/>
        <v>0</v>
      </c>
      <c r="G303" s="46">
        <f t="shared" si="108"/>
        <v>0</v>
      </c>
      <c r="H303" s="46">
        <f t="shared" si="108"/>
        <v>9.3260413</v>
      </c>
      <c r="I303" s="46">
        <f t="shared" si="108"/>
        <v>0</v>
      </c>
      <c r="J303" s="46">
        <f t="shared" si="108"/>
        <v>0</v>
      </c>
      <c r="K303" s="46">
        <f t="shared" si="108"/>
        <v>0</v>
      </c>
      <c r="L303" s="46">
        <f t="shared" si="108"/>
        <v>0</v>
      </c>
      <c r="M303" s="46">
        <f t="shared" si="108"/>
        <v>0</v>
      </c>
      <c r="N303" s="46">
        <f t="shared" si="108"/>
        <v>1.83884658</v>
      </c>
      <c r="O303" s="46">
        <f t="shared" si="108"/>
        <v>0</v>
      </c>
      <c r="P303" s="46">
        <f t="shared" si="108"/>
        <v>7.4871947200000006</v>
      </c>
      <c r="Q303" s="46">
        <f t="shared" si="108"/>
        <v>0</v>
      </c>
      <c r="R303" s="46">
        <f t="shared" si="108"/>
        <v>0</v>
      </c>
      <c r="S303" s="47">
        <v>1</v>
      </c>
      <c r="T303" s="48" t="s">
        <v>32</v>
      </c>
      <c r="W303" s="7"/>
      <c r="X303" s="7"/>
      <c r="AI303" s="4"/>
    </row>
    <row r="304" spans="1:35" ht="94.5" x14ac:dyDescent="0.25">
      <c r="A304" s="70" t="s">
        <v>673</v>
      </c>
      <c r="B304" s="82" t="s">
        <v>674</v>
      </c>
      <c r="C304" s="72" t="s">
        <v>675</v>
      </c>
      <c r="D304" s="68" t="s">
        <v>32</v>
      </c>
      <c r="E304" s="68" t="s">
        <v>32</v>
      </c>
      <c r="F304" s="68" t="s">
        <v>32</v>
      </c>
      <c r="G304" s="68" t="s">
        <v>32</v>
      </c>
      <c r="H304" s="68">
        <f>J304+L304+N304+P304</f>
        <v>9.3260413</v>
      </c>
      <c r="I304" s="68" t="s">
        <v>32</v>
      </c>
      <c r="J304" s="68">
        <v>0</v>
      </c>
      <c r="K304" s="68" t="s">
        <v>32</v>
      </c>
      <c r="L304" s="68">
        <v>0</v>
      </c>
      <c r="M304" s="68" t="s">
        <v>32</v>
      </c>
      <c r="N304" s="68">
        <v>1.83884658</v>
      </c>
      <c r="O304" s="68" t="s">
        <v>32</v>
      </c>
      <c r="P304" s="68">
        <v>7.4871947200000006</v>
      </c>
      <c r="Q304" s="68" t="s">
        <v>32</v>
      </c>
      <c r="R304" s="68" t="s">
        <v>32</v>
      </c>
      <c r="S304" s="69" t="s">
        <v>32</v>
      </c>
      <c r="T304" s="54" t="s">
        <v>676</v>
      </c>
      <c r="W304" s="7"/>
    </row>
    <row r="305" spans="1:35" x14ac:dyDescent="0.25">
      <c r="A305" s="44" t="s">
        <v>677</v>
      </c>
      <c r="B305" s="57" t="s">
        <v>365</v>
      </c>
      <c r="C305" s="45" t="s">
        <v>31</v>
      </c>
      <c r="D305" s="46">
        <f>D306+D307</f>
        <v>0</v>
      </c>
      <c r="E305" s="46">
        <f t="shared" ref="E305:R305" si="109">E306+E307</f>
        <v>0</v>
      </c>
      <c r="F305" s="46">
        <f t="shared" si="109"/>
        <v>0</v>
      </c>
      <c r="G305" s="46">
        <f t="shared" si="109"/>
        <v>0</v>
      </c>
      <c r="H305" s="46">
        <f t="shared" si="109"/>
        <v>5.4</v>
      </c>
      <c r="I305" s="46">
        <f t="shared" si="109"/>
        <v>0</v>
      </c>
      <c r="J305" s="46">
        <f t="shared" si="109"/>
        <v>0</v>
      </c>
      <c r="K305" s="46">
        <f t="shared" si="109"/>
        <v>0</v>
      </c>
      <c r="L305" s="46">
        <f t="shared" si="109"/>
        <v>0</v>
      </c>
      <c r="M305" s="46">
        <f t="shared" si="109"/>
        <v>0</v>
      </c>
      <c r="N305" s="46">
        <f t="shared" si="109"/>
        <v>0</v>
      </c>
      <c r="O305" s="46">
        <f t="shared" si="109"/>
        <v>0</v>
      </c>
      <c r="P305" s="46">
        <f t="shared" si="109"/>
        <v>5.4</v>
      </c>
      <c r="Q305" s="46">
        <f t="shared" si="109"/>
        <v>0</v>
      </c>
      <c r="R305" s="46">
        <f t="shared" si="109"/>
        <v>0</v>
      </c>
      <c r="S305" s="47">
        <v>1</v>
      </c>
      <c r="T305" s="48" t="s">
        <v>32</v>
      </c>
      <c r="W305" s="7"/>
      <c r="X305" s="7"/>
      <c r="AI305" s="4"/>
    </row>
    <row r="306" spans="1:35" ht="47.25" x14ac:dyDescent="0.25">
      <c r="A306" s="44" t="s">
        <v>678</v>
      </c>
      <c r="B306" s="57" t="s">
        <v>361</v>
      </c>
      <c r="C306" s="45" t="s">
        <v>31</v>
      </c>
      <c r="D306" s="46">
        <v>0</v>
      </c>
      <c r="E306" s="46">
        <v>0</v>
      </c>
      <c r="F306" s="46">
        <v>0</v>
      </c>
      <c r="G306" s="46">
        <v>0</v>
      </c>
      <c r="H306" s="46">
        <v>0</v>
      </c>
      <c r="I306" s="46">
        <v>0</v>
      </c>
      <c r="J306" s="46">
        <v>0</v>
      </c>
      <c r="K306" s="46">
        <v>0</v>
      </c>
      <c r="L306" s="46">
        <v>0</v>
      </c>
      <c r="M306" s="46">
        <v>0</v>
      </c>
      <c r="N306" s="46">
        <v>0</v>
      </c>
      <c r="O306" s="46">
        <v>0</v>
      </c>
      <c r="P306" s="46">
        <v>0</v>
      </c>
      <c r="Q306" s="46">
        <v>0</v>
      </c>
      <c r="R306" s="46">
        <v>0</v>
      </c>
      <c r="S306" s="47">
        <v>0</v>
      </c>
      <c r="T306" s="48" t="s">
        <v>32</v>
      </c>
      <c r="W306" s="7"/>
      <c r="X306" s="7"/>
      <c r="AI306" s="4"/>
    </row>
    <row r="307" spans="1:35" ht="47.25" x14ac:dyDescent="0.25">
      <c r="A307" s="44" t="s">
        <v>679</v>
      </c>
      <c r="B307" s="57" t="s">
        <v>363</v>
      </c>
      <c r="C307" s="45" t="s">
        <v>31</v>
      </c>
      <c r="D307" s="46">
        <f>SUM(D308)</f>
        <v>0</v>
      </c>
      <c r="E307" s="46">
        <f t="shared" ref="E307:R307" si="110">SUM(E308)</f>
        <v>0</v>
      </c>
      <c r="F307" s="46">
        <f t="shared" si="110"/>
        <v>0</v>
      </c>
      <c r="G307" s="46">
        <f t="shared" si="110"/>
        <v>0</v>
      </c>
      <c r="H307" s="46">
        <f t="shared" si="110"/>
        <v>5.4</v>
      </c>
      <c r="I307" s="46">
        <f t="shared" si="110"/>
        <v>0</v>
      </c>
      <c r="J307" s="46">
        <f t="shared" si="110"/>
        <v>0</v>
      </c>
      <c r="K307" s="46">
        <f t="shared" si="110"/>
        <v>0</v>
      </c>
      <c r="L307" s="46">
        <f t="shared" si="110"/>
        <v>0</v>
      </c>
      <c r="M307" s="46">
        <f t="shared" si="110"/>
        <v>0</v>
      </c>
      <c r="N307" s="46">
        <f t="shared" si="110"/>
        <v>0</v>
      </c>
      <c r="O307" s="46">
        <f t="shared" si="110"/>
        <v>0</v>
      </c>
      <c r="P307" s="46">
        <f t="shared" si="110"/>
        <v>5.4</v>
      </c>
      <c r="Q307" s="46">
        <f t="shared" si="110"/>
        <v>0</v>
      </c>
      <c r="R307" s="46">
        <f t="shared" si="110"/>
        <v>0</v>
      </c>
      <c r="S307" s="47">
        <v>1</v>
      </c>
      <c r="T307" s="48" t="s">
        <v>32</v>
      </c>
      <c r="W307" s="7"/>
      <c r="X307" s="7"/>
      <c r="AI307" s="4"/>
    </row>
    <row r="308" spans="1:35" ht="94.5" x14ac:dyDescent="0.25">
      <c r="A308" s="70" t="s">
        <v>679</v>
      </c>
      <c r="B308" s="82" t="s">
        <v>680</v>
      </c>
      <c r="C308" s="72" t="s">
        <v>681</v>
      </c>
      <c r="D308" s="68" t="s">
        <v>32</v>
      </c>
      <c r="E308" s="68" t="s">
        <v>32</v>
      </c>
      <c r="F308" s="68" t="s">
        <v>32</v>
      </c>
      <c r="G308" s="68" t="s">
        <v>32</v>
      </c>
      <c r="H308" s="68">
        <f>J308+L308+N308+P308</f>
        <v>5.4</v>
      </c>
      <c r="I308" s="68" t="s">
        <v>32</v>
      </c>
      <c r="J308" s="68">
        <v>0</v>
      </c>
      <c r="K308" s="68" t="s">
        <v>32</v>
      </c>
      <c r="L308" s="68">
        <v>0</v>
      </c>
      <c r="M308" s="68" t="s">
        <v>32</v>
      </c>
      <c r="N308" s="68">
        <v>0</v>
      </c>
      <c r="O308" s="68" t="s">
        <v>32</v>
      </c>
      <c r="P308" s="68">
        <v>5.4</v>
      </c>
      <c r="Q308" s="68" t="s">
        <v>32</v>
      </c>
      <c r="R308" s="68" t="s">
        <v>32</v>
      </c>
      <c r="S308" s="69" t="s">
        <v>32</v>
      </c>
      <c r="T308" s="54" t="s">
        <v>676</v>
      </c>
      <c r="W308" s="7"/>
    </row>
    <row r="309" spans="1:35" x14ac:dyDescent="0.25">
      <c r="A309" s="44" t="s">
        <v>682</v>
      </c>
      <c r="B309" s="57" t="s">
        <v>369</v>
      </c>
      <c r="C309" s="45" t="s">
        <v>31</v>
      </c>
      <c r="D309" s="46">
        <f t="shared" ref="D309:R309" si="111">D310+D311+D312+D313</f>
        <v>6874.9361586303994</v>
      </c>
      <c r="E309" s="46">
        <f t="shared" si="111"/>
        <v>175.56405818000002</v>
      </c>
      <c r="F309" s="46">
        <f t="shared" si="111"/>
        <v>6699.3721004503996</v>
      </c>
      <c r="G309" s="46">
        <f t="shared" si="111"/>
        <v>2.3781489599999999</v>
      </c>
      <c r="H309" s="46">
        <f t="shared" si="111"/>
        <v>0.88780780999999998</v>
      </c>
      <c r="I309" s="46">
        <f t="shared" si="111"/>
        <v>0.59453723999999997</v>
      </c>
      <c r="J309" s="46">
        <f t="shared" si="111"/>
        <v>0.21888554999999998</v>
      </c>
      <c r="K309" s="46">
        <f t="shared" si="111"/>
        <v>0.59453723999999997</v>
      </c>
      <c r="L309" s="46">
        <f t="shared" si="111"/>
        <v>0.22135246000000003</v>
      </c>
      <c r="M309" s="46">
        <f t="shared" si="111"/>
        <v>0.59453723999999997</v>
      </c>
      <c r="N309" s="46">
        <f t="shared" si="111"/>
        <v>0.22378489999999998</v>
      </c>
      <c r="O309" s="46">
        <f t="shared" si="111"/>
        <v>0.59453723999999997</v>
      </c>
      <c r="P309" s="46">
        <f t="shared" si="111"/>
        <v>0.22378489999999998</v>
      </c>
      <c r="Q309" s="46">
        <f t="shared" si="111"/>
        <v>6698.4842926403999</v>
      </c>
      <c r="R309" s="46">
        <f t="shared" si="111"/>
        <v>-1.4903411499999999</v>
      </c>
      <c r="S309" s="47">
        <f t="shared" si="100"/>
        <v>-0.62668116046019251</v>
      </c>
      <c r="T309" s="48" t="s">
        <v>32</v>
      </c>
      <c r="W309" s="7"/>
      <c r="X309" s="7"/>
      <c r="AI309" s="4"/>
    </row>
    <row r="310" spans="1:35" ht="31.5" x14ac:dyDescent="0.25">
      <c r="A310" s="44" t="s">
        <v>683</v>
      </c>
      <c r="B310" s="57" t="s">
        <v>371</v>
      </c>
      <c r="C310" s="45" t="s">
        <v>31</v>
      </c>
      <c r="D310" s="46">
        <v>0</v>
      </c>
      <c r="E310" s="46">
        <v>0</v>
      </c>
      <c r="F310" s="46">
        <v>0</v>
      </c>
      <c r="G310" s="46">
        <v>0</v>
      </c>
      <c r="H310" s="46">
        <v>0</v>
      </c>
      <c r="I310" s="46">
        <v>0</v>
      </c>
      <c r="J310" s="46">
        <v>0</v>
      </c>
      <c r="K310" s="46">
        <v>0</v>
      </c>
      <c r="L310" s="46">
        <v>0</v>
      </c>
      <c r="M310" s="46">
        <v>0</v>
      </c>
      <c r="N310" s="46">
        <v>0</v>
      </c>
      <c r="O310" s="46">
        <v>0</v>
      </c>
      <c r="P310" s="46">
        <v>0</v>
      </c>
      <c r="Q310" s="46">
        <v>0</v>
      </c>
      <c r="R310" s="46">
        <v>0</v>
      </c>
      <c r="S310" s="47">
        <v>0</v>
      </c>
      <c r="T310" s="48" t="s">
        <v>32</v>
      </c>
      <c r="W310" s="7"/>
      <c r="X310" s="7"/>
      <c r="AI310" s="4"/>
    </row>
    <row r="311" spans="1:35" ht="31.5" x14ac:dyDescent="0.25">
      <c r="A311" s="44" t="s">
        <v>684</v>
      </c>
      <c r="B311" s="57" t="s">
        <v>373</v>
      </c>
      <c r="C311" s="45" t="s">
        <v>31</v>
      </c>
      <c r="D311" s="46">
        <v>0</v>
      </c>
      <c r="E311" s="46">
        <v>0</v>
      </c>
      <c r="F311" s="46">
        <v>0</v>
      </c>
      <c r="G311" s="46">
        <v>0</v>
      </c>
      <c r="H311" s="46">
        <v>0</v>
      </c>
      <c r="I311" s="46">
        <v>0</v>
      </c>
      <c r="J311" s="46">
        <v>0</v>
      </c>
      <c r="K311" s="46">
        <v>0</v>
      </c>
      <c r="L311" s="46">
        <v>0</v>
      </c>
      <c r="M311" s="46">
        <v>0</v>
      </c>
      <c r="N311" s="46">
        <v>0</v>
      </c>
      <c r="O311" s="46">
        <v>0</v>
      </c>
      <c r="P311" s="46">
        <v>0</v>
      </c>
      <c r="Q311" s="46">
        <v>0</v>
      </c>
      <c r="R311" s="46">
        <v>0</v>
      </c>
      <c r="S311" s="47">
        <v>0</v>
      </c>
      <c r="T311" s="48" t="s">
        <v>32</v>
      </c>
      <c r="W311" s="7"/>
      <c r="X311" s="7"/>
      <c r="AI311" s="4"/>
    </row>
    <row r="312" spans="1:35" ht="31.5" x14ac:dyDescent="0.25">
      <c r="A312" s="44" t="s">
        <v>685</v>
      </c>
      <c r="B312" s="57" t="s">
        <v>381</v>
      </c>
      <c r="C312" s="45" t="s">
        <v>31</v>
      </c>
      <c r="D312" s="46">
        <v>0</v>
      </c>
      <c r="E312" s="46">
        <v>0</v>
      </c>
      <c r="F312" s="46">
        <v>0</v>
      </c>
      <c r="G312" s="46">
        <v>0</v>
      </c>
      <c r="H312" s="46">
        <v>0</v>
      </c>
      <c r="I312" s="46">
        <v>0</v>
      </c>
      <c r="J312" s="46">
        <v>0</v>
      </c>
      <c r="K312" s="46">
        <v>0</v>
      </c>
      <c r="L312" s="46">
        <v>0</v>
      </c>
      <c r="M312" s="46">
        <v>0</v>
      </c>
      <c r="N312" s="46">
        <v>0</v>
      </c>
      <c r="O312" s="46">
        <v>0</v>
      </c>
      <c r="P312" s="46">
        <v>0</v>
      </c>
      <c r="Q312" s="46">
        <v>0</v>
      </c>
      <c r="R312" s="46">
        <v>0</v>
      </c>
      <c r="S312" s="47">
        <v>0</v>
      </c>
      <c r="T312" s="48" t="s">
        <v>32</v>
      </c>
      <c r="W312" s="7"/>
      <c r="X312" s="7"/>
      <c r="AI312" s="4"/>
    </row>
    <row r="313" spans="1:35" x14ac:dyDescent="0.25">
      <c r="A313" s="44" t="s">
        <v>686</v>
      </c>
      <c r="B313" s="57" t="s">
        <v>389</v>
      </c>
      <c r="C313" s="45" t="s">
        <v>31</v>
      </c>
      <c r="D313" s="46">
        <f t="shared" ref="D313:R313" si="112">SUM(D314)</f>
        <v>6874.9361586303994</v>
      </c>
      <c r="E313" s="46">
        <f t="shared" si="112"/>
        <v>175.56405818000002</v>
      </c>
      <c r="F313" s="46">
        <f t="shared" si="112"/>
        <v>6699.3721004503996</v>
      </c>
      <c r="G313" s="46">
        <f t="shared" si="112"/>
        <v>2.3781489599999999</v>
      </c>
      <c r="H313" s="46">
        <f t="shared" si="112"/>
        <v>0.88780780999999998</v>
      </c>
      <c r="I313" s="46">
        <f t="shared" si="112"/>
        <v>0.59453723999999997</v>
      </c>
      <c r="J313" s="46">
        <f t="shared" si="112"/>
        <v>0.21888554999999998</v>
      </c>
      <c r="K313" s="46">
        <f t="shared" si="112"/>
        <v>0.59453723999999997</v>
      </c>
      <c r="L313" s="46">
        <f t="shared" si="112"/>
        <v>0.22135246000000003</v>
      </c>
      <c r="M313" s="46">
        <f t="shared" si="112"/>
        <v>0.59453723999999997</v>
      </c>
      <c r="N313" s="46">
        <f>SUM(N314)</f>
        <v>0.22378489999999998</v>
      </c>
      <c r="O313" s="46">
        <f t="shared" si="112"/>
        <v>0.59453723999999997</v>
      </c>
      <c r="P313" s="46">
        <f t="shared" si="112"/>
        <v>0.22378489999999998</v>
      </c>
      <c r="Q313" s="46">
        <f t="shared" si="112"/>
        <v>6698.4842926403999</v>
      </c>
      <c r="R313" s="46">
        <f t="shared" si="112"/>
        <v>-1.4903411499999999</v>
      </c>
      <c r="S313" s="47">
        <f t="shared" si="100"/>
        <v>-0.62668116046019251</v>
      </c>
      <c r="T313" s="48" t="s">
        <v>32</v>
      </c>
      <c r="W313" s="7"/>
      <c r="X313" s="7"/>
      <c r="AI313" s="4"/>
    </row>
    <row r="314" spans="1:35" ht="63" x14ac:dyDescent="0.25">
      <c r="A314" s="64" t="s">
        <v>686</v>
      </c>
      <c r="B314" s="52" t="s">
        <v>687</v>
      </c>
      <c r="C314" s="75" t="s">
        <v>688</v>
      </c>
      <c r="D314" s="67">
        <v>6874.9361586303994</v>
      </c>
      <c r="E314" s="66">
        <v>175.56405818000002</v>
      </c>
      <c r="F314" s="67">
        <f>D314-E314</f>
        <v>6699.3721004503996</v>
      </c>
      <c r="G314" s="67">
        <f>I314+K314+M314+O314</f>
        <v>2.3781489599999999</v>
      </c>
      <c r="H314" s="67">
        <f>J314+L314+N314+P314</f>
        <v>0.88780780999999998</v>
      </c>
      <c r="I314" s="67">
        <v>0.59453723999999997</v>
      </c>
      <c r="J314" s="67">
        <v>0.21888554999999998</v>
      </c>
      <c r="K314" s="67">
        <v>0.59453723999999997</v>
      </c>
      <c r="L314" s="67">
        <v>0.22135246000000003</v>
      </c>
      <c r="M314" s="67">
        <v>0.59453723999999997</v>
      </c>
      <c r="N314" s="67">
        <v>0.22378489999999998</v>
      </c>
      <c r="O314" s="67">
        <v>0.59453723999999997</v>
      </c>
      <c r="P314" s="67">
        <v>0.22378489999999998</v>
      </c>
      <c r="Q314" s="68">
        <f>F314-H314</f>
        <v>6698.4842926403999</v>
      </c>
      <c r="R314" s="68">
        <f>H314-(I314+K314+M314+O314)</f>
        <v>-1.4903411499999999</v>
      </c>
      <c r="S314" s="69">
        <f t="shared" si="100"/>
        <v>-0.62668116046019251</v>
      </c>
      <c r="T314" s="54" t="s">
        <v>689</v>
      </c>
      <c r="W314" s="7"/>
    </row>
    <row r="315" spans="1:35" ht="47.25" x14ac:dyDescent="0.25">
      <c r="A315" s="44" t="s">
        <v>690</v>
      </c>
      <c r="B315" s="57" t="s">
        <v>405</v>
      </c>
      <c r="C315" s="45" t="s">
        <v>31</v>
      </c>
      <c r="D315" s="46">
        <v>0</v>
      </c>
      <c r="E315" s="46">
        <v>0</v>
      </c>
      <c r="F315" s="46">
        <v>0</v>
      </c>
      <c r="G315" s="46">
        <v>0</v>
      </c>
      <c r="H315" s="46">
        <v>0</v>
      </c>
      <c r="I315" s="46">
        <v>0</v>
      </c>
      <c r="J315" s="46">
        <v>0</v>
      </c>
      <c r="K315" s="46">
        <v>0</v>
      </c>
      <c r="L315" s="46">
        <v>0</v>
      </c>
      <c r="M315" s="46">
        <v>0</v>
      </c>
      <c r="N315" s="46">
        <v>0</v>
      </c>
      <c r="O315" s="46">
        <v>0</v>
      </c>
      <c r="P315" s="46">
        <v>0</v>
      </c>
      <c r="Q315" s="46">
        <v>0</v>
      </c>
      <c r="R315" s="46">
        <v>0</v>
      </c>
      <c r="S315" s="47">
        <v>0</v>
      </c>
      <c r="T315" s="48" t="s">
        <v>32</v>
      </c>
      <c r="W315" s="7"/>
      <c r="X315" s="7"/>
      <c r="AI315" s="4"/>
    </row>
    <row r="316" spans="1:35" ht="31.5" x14ac:dyDescent="0.25">
      <c r="A316" s="44" t="s">
        <v>691</v>
      </c>
      <c r="B316" s="57" t="s">
        <v>407</v>
      </c>
      <c r="C316" s="45" t="s">
        <v>31</v>
      </c>
      <c r="D316" s="46">
        <f>SUM(D317:D330)</f>
        <v>3.5415140019999996</v>
      </c>
      <c r="E316" s="46">
        <f t="shared" ref="E316:R316" si="113">SUM(E317:E330)</f>
        <v>1.4064152499999998</v>
      </c>
      <c r="F316" s="46">
        <f t="shared" si="113"/>
        <v>2.1350987520000002</v>
      </c>
      <c r="G316" s="46">
        <f t="shared" si="113"/>
        <v>2.1350987520000002</v>
      </c>
      <c r="H316" s="46">
        <f t="shared" si="113"/>
        <v>16.340522480000001</v>
      </c>
      <c r="I316" s="46">
        <f t="shared" si="113"/>
        <v>0</v>
      </c>
      <c r="J316" s="46">
        <f t="shared" si="113"/>
        <v>7.6882080000000004</v>
      </c>
      <c r="K316" s="46">
        <f t="shared" si="113"/>
        <v>0</v>
      </c>
      <c r="L316" s="46">
        <f t="shared" si="113"/>
        <v>3.847</v>
      </c>
      <c r="M316" s="46">
        <f t="shared" si="113"/>
        <v>0</v>
      </c>
      <c r="N316" s="46">
        <f t="shared" si="113"/>
        <v>3.2852988799999996</v>
      </c>
      <c r="O316" s="46">
        <f t="shared" si="113"/>
        <v>2.1350987520000002</v>
      </c>
      <c r="P316" s="46">
        <f t="shared" si="113"/>
        <v>1.5200156</v>
      </c>
      <c r="Q316" s="46">
        <f t="shared" si="113"/>
        <v>0.44811875200000018</v>
      </c>
      <c r="R316" s="46">
        <f t="shared" si="113"/>
        <v>-0.4481187520000004</v>
      </c>
      <c r="S316" s="47">
        <f t="shared" si="100"/>
        <v>-0.20988197926687766</v>
      </c>
      <c r="T316" s="48" t="s">
        <v>32</v>
      </c>
      <c r="W316" s="7"/>
      <c r="X316" s="7"/>
      <c r="AI316" s="4"/>
    </row>
    <row r="317" spans="1:35" ht="47.25" x14ac:dyDescent="0.25">
      <c r="A317" s="70" t="s">
        <v>691</v>
      </c>
      <c r="B317" s="88" t="s">
        <v>692</v>
      </c>
      <c r="C317" s="56" t="s">
        <v>693</v>
      </c>
      <c r="D317" s="68">
        <v>6.3443436000000006E-2</v>
      </c>
      <c r="E317" s="73">
        <v>0</v>
      </c>
      <c r="F317" s="67">
        <f t="shared" ref="F317:F325" si="114">D317-E317</f>
        <v>6.3443436000000006E-2</v>
      </c>
      <c r="G317" s="67">
        <f t="shared" ref="G317:H330" si="115">I317+K317+M317+O317</f>
        <v>6.3443436000000006E-2</v>
      </c>
      <c r="H317" s="67">
        <f t="shared" si="115"/>
        <v>0.6871799999999999</v>
      </c>
      <c r="I317" s="68">
        <v>0</v>
      </c>
      <c r="J317" s="68">
        <v>0</v>
      </c>
      <c r="K317" s="68">
        <v>0</v>
      </c>
      <c r="L317" s="68">
        <v>0</v>
      </c>
      <c r="M317" s="68">
        <v>0</v>
      </c>
      <c r="N317" s="68">
        <v>0.42376439999999999</v>
      </c>
      <c r="O317" s="68">
        <v>6.3443436000000006E-2</v>
      </c>
      <c r="P317" s="68">
        <v>0.26341559999999997</v>
      </c>
      <c r="Q317" s="68">
        <f>F317-H317</f>
        <v>-0.62373656399999988</v>
      </c>
      <c r="R317" s="68">
        <f>H317-(I317+K317+M317+O317)</f>
        <v>0.62373656399999988</v>
      </c>
      <c r="S317" s="69">
        <f t="shared" si="100"/>
        <v>9.8313805702452779</v>
      </c>
      <c r="T317" s="54" t="s">
        <v>694</v>
      </c>
      <c r="W317" s="7"/>
    </row>
    <row r="318" spans="1:35" ht="31.5" x14ac:dyDescent="0.25">
      <c r="A318" s="70" t="s">
        <v>691</v>
      </c>
      <c r="B318" s="88" t="s">
        <v>695</v>
      </c>
      <c r="C318" s="56" t="s">
        <v>696</v>
      </c>
      <c r="D318" s="68">
        <v>1.5582343059999999</v>
      </c>
      <c r="E318" s="73">
        <v>1.4064152499999998</v>
      </c>
      <c r="F318" s="67">
        <f t="shared" si="114"/>
        <v>0.15181905600000012</v>
      </c>
      <c r="G318" s="67">
        <f t="shared" si="115"/>
        <v>0.15181905600000017</v>
      </c>
      <c r="H318" s="67">
        <f t="shared" si="115"/>
        <v>0.2006</v>
      </c>
      <c r="I318" s="68">
        <v>0</v>
      </c>
      <c r="J318" s="68">
        <v>0</v>
      </c>
      <c r="K318" s="68">
        <v>0</v>
      </c>
      <c r="L318" s="68">
        <v>0</v>
      </c>
      <c r="M318" s="68">
        <v>0</v>
      </c>
      <c r="N318" s="68">
        <v>0</v>
      </c>
      <c r="O318" s="68">
        <v>0.15181905600000017</v>
      </c>
      <c r="P318" s="68">
        <v>0.2006</v>
      </c>
      <c r="Q318" s="68">
        <f>F318-H318</f>
        <v>-4.8780943999999882E-2</v>
      </c>
      <c r="R318" s="68">
        <f>H318-(I318+K318+M318+O318)</f>
        <v>4.8780943999999826E-2</v>
      </c>
      <c r="S318" s="69">
        <f t="shared" si="100"/>
        <v>0.32130975705710996</v>
      </c>
      <c r="T318" s="54" t="s">
        <v>697</v>
      </c>
      <c r="W318" s="7"/>
    </row>
    <row r="319" spans="1:35" ht="31.5" x14ac:dyDescent="0.25">
      <c r="A319" s="70" t="s">
        <v>691</v>
      </c>
      <c r="B319" s="88" t="s">
        <v>698</v>
      </c>
      <c r="C319" s="56" t="s">
        <v>699</v>
      </c>
      <c r="D319" s="68" t="s">
        <v>32</v>
      </c>
      <c r="E319" s="68" t="s">
        <v>32</v>
      </c>
      <c r="F319" s="68" t="s">
        <v>32</v>
      </c>
      <c r="G319" s="68" t="s">
        <v>32</v>
      </c>
      <c r="H319" s="67">
        <f t="shared" si="115"/>
        <v>4.0054080000000001</v>
      </c>
      <c r="I319" s="68" t="s">
        <v>32</v>
      </c>
      <c r="J319" s="68">
        <v>4.0054080000000001</v>
      </c>
      <c r="K319" s="68" t="s">
        <v>32</v>
      </c>
      <c r="L319" s="68">
        <v>0</v>
      </c>
      <c r="M319" s="68" t="s">
        <v>32</v>
      </c>
      <c r="N319" s="68">
        <v>0</v>
      </c>
      <c r="O319" s="68" t="s">
        <v>32</v>
      </c>
      <c r="P319" s="68">
        <v>0</v>
      </c>
      <c r="Q319" s="68" t="s">
        <v>32</v>
      </c>
      <c r="R319" s="68" t="s">
        <v>32</v>
      </c>
      <c r="S319" s="69" t="s">
        <v>32</v>
      </c>
      <c r="T319" s="54" t="s">
        <v>700</v>
      </c>
      <c r="W319" s="7"/>
    </row>
    <row r="320" spans="1:35" ht="31.5" x14ac:dyDescent="0.25">
      <c r="A320" s="70" t="s">
        <v>691</v>
      </c>
      <c r="B320" s="88" t="s">
        <v>701</v>
      </c>
      <c r="C320" s="56" t="s">
        <v>702</v>
      </c>
      <c r="D320" s="68" t="s">
        <v>32</v>
      </c>
      <c r="E320" s="68" t="s">
        <v>32</v>
      </c>
      <c r="F320" s="68" t="s">
        <v>32</v>
      </c>
      <c r="G320" s="68" t="s">
        <v>32</v>
      </c>
      <c r="H320" s="67">
        <f t="shared" si="115"/>
        <v>2.8835999999999999</v>
      </c>
      <c r="I320" s="68" t="s">
        <v>32</v>
      </c>
      <c r="J320" s="68">
        <v>2.8835999999999999</v>
      </c>
      <c r="K320" s="68" t="s">
        <v>32</v>
      </c>
      <c r="L320" s="68">
        <v>0</v>
      </c>
      <c r="M320" s="68" t="s">
        <v>32</v>
      </c>
      <c r="N320" s="68">
        <v>0</v>
      </c>
      <c r="O320" s="68" t="s">
        <v>32</v>
      </c>
      <c r="P320" s="68">
        <v>0</v>
      </c>
      <c r="Q320" s="68" t="s">
        <v>32</v>
      </c>
      <c r="R320" s="68" t="s">
        <v>32</v>
      </c>
      <c r="S320" s="69" t="s">
        <v>32</v>
      </c>
      <c r="T320" s="54" t="s">
        <v>700</v>
      </c>
      <c r="W320" s="7"/>
    </row>
    <row r="321" spans="1:35" ht="47.25" x14ac:dyDescent="0.25">
      <c r="A321" s="70" t="s">
        <v>691</v>
      </c>
      <c r="B321" s="88" t="s">
        <v>703</v>
      </c>
      <c r="C321" s="56" t="s">
        <v>704</v>
      </c>
      <c r="D321" s="68">
        <v>0.38937742799999997</v>
      </c>
      <c r="E321" s="73">
        <v>0</v>
      </c>
      <c r="F321" s="67">
        <f t="shared" si="114"/>
        <v>0.38937742799999997</v>
      </c>
      <c r="G321" s="67">
        <f t="shared" si="115"/>
        <v>0.38937742799999997</v>
      </c>
      <c r="H321" s="67">
        <f t="shared" si="115"/>
        <v>0</v>
      </c>
      <c r="I321" s="68">
        <v>0</v>
      </c>
      <c r="J321" s="68">
        <v>0</v>
      </c>
      <c r="K321" s="68">
        <v>0</v>
      </c>
      <c r="L321" s="68">
        <v>0</v>
      </c>
      <c r="M321" s="68">
        <v>0</v>
      </c>
      <c r="N321" s="68">
        <v>0</v>
      </c>
      <c r="O321" s="68">
        <v>0.38937742799999997</v>
      </c>
      <c r="P321" s="68">
        <v>0</v>
      </c>
      <c r="Q321" s="68">
        <f>F321-H321</f>
        <v>0.38937742799999997</v>
      </c>
      <c r="R321" s="68">
        <f>H321-(I321+K321+M321+O321)</f>
        <v>-0.38937742799999997</v>
      </c>
      <c r="S321" s="69">
        <f t="shared" si="100"/>
        <v>-1</v>
      </c>
      <c r="T321" s="54" t="s">
        <v>705</v>
      </c>
      <c r="W321" s="7"/>
    </row>
    <row r="322" spans="1:35" ht="31.5" x14ac:dyDescent="0.25">
      <c r="A322" s="70" t="s">
        <v>691</v>
      </c>
      <c r="B322" s="88" t="s">
        <v>706</v>
      </c>
      <c r="C322" s="56" t="s">
        <v>707</v>
      </c>
      <c r="D322" s="68">
        <v>0.41975805599999999</v>
      </c>
      <c r="E322" s="73">
        <v>0</v>
      </c>
      <c r="F322" s="67">
        <f t="shared" si="114"/>
        <v>0.41975805599999999</v>
      </c>
      <c r="G322" s="67">
        <f t="shared" si="115"/>
        <v>0.41975805599999999</v>
      </c>
      <c r="H322" s="67">
        <f t="shared" si="115"/>
        <v>0</v>
      </c>
      <c r="I322" s="68">
        <v>0</v>
      </c>
      <c r="J322" s="68">
        <v>0</v>
      </c>
      <c r="K322" s="68">
        <v>0</v>
      </c>
      <c r="L322" s="68">
        <v>0</v>
      </c>
      <c r="M322" s="68">
        <v>0</v>
      </c>
      <c r="N322" s="68">
        <v>0</v>
      </c>
      <c r="O322" s="68">
        <v>0.41975805599999999</v>
      </c>
      <c r="P322" s="68">
        <v>0</v>
      </c>
      <c r="Q322" s="68">
        <f>F322-H322</f>
        <v>0.41975805599999999</v>
      </c>
      <c r="R322" s="68">
        <f>H322-(I322+K322+M322+O322)</f>
        <v>-0.41975805599999999</v>
      </c>
      <c r="S322" s="69">
        <f t="shared" si="100"/>
        <v>-1</v>
      </c>
      <c r="T322" s="54" t="s">
        <v>705</v>
      </c>
      <c r="W322" s="7"/>
    </row>
    <row r="323" spans="1:35" ht="31.5" x14ac:dyDescent="0.25">
      <c r="A323" s="70" t="s">
        <v>691</v>
      </c>
      <c r="B323" s="88" t="s">
        <v>708</v>
      </c>
      <c r="C323" s="56" t="s">
        <v>709</v>
      </c>
      <c r="D323" s="68">
        <v>0.15088176</v>
      </c>
      <c r="E323" s="73">
        <v>0</v>
      </c>
      <c r="F323" s="67">
        <f t="shared" si="114"/>
        <v>0.15088176</v>
      </c>
      <c r="G323" s="67">
        <f t="shared" si="115"/>
        <v>0.15088176</v>
      </c>
      <c r="H323" s="67">
        <f t="shared" si="115"/>
        <v>0</v>
      </c>
      <c r="I323" s="68">
        <v>0</v>
      </c>
      <c r="J323" s="68">
        <v>0</v>
      </c>
      <c r="K323" s="68">
        <v>0</v>
      </c>
      <c r="L323" s="68">
        <v>0</v>
      </c>
      <c r="M323" s="68">
        <v>0</v>
      </c>
      <c r="N323" s="68">
        <v>0</v>
      </c>
      <c r="O323" s="68">
        <v>0.15088176</v>
      </c>
      <c r="P323" s="68">
        <v>0</v>
      </c>
      <c r="Q323" s="68">
        <f>F323-H323</f>
        <v>0.15088176</v>
      </c>
      <c r="R323" s="68">
        <f>H323-(I323+K323+M323+O323)</f>
        <v>-0.15088176</v>
      </c>
      <c r="S323" s="69">
        <f t="shared" si="100"/>
        <v>-1</v>
      </c>
      <c r="T323" s="54" t="s">
        <v>705</v>
      </c>
      <c r="W323" s="7"/>
    </row>
    <row r="324" spans="1:35" ht="31.5" x14ac:dyDescent="0.25">
      <c r="A324" s="70" t="s">
        <v>691</v>
      </c>
      <c r="B324" s="88" t="s">
        <v>710</v>
      </c>
      <c r="C324" s="56" t="s">
        <v>711</v>
      </c>
      <c r="D324" s="68">
        <v>0.33704751599999999</v>
      </c>
      <c r="E324" s="73">
        <v>0</v>
      </c>
      <c r="F324" s="67">
        <f t="shared" si="114"/>
        <v>0.33704751599999999</v>
      </c>
      <c r="G324" s="67">
        <f t="shared" si="115"/>
        <v>0.33704751599999999</v>
      </c>
      <c r="H324" s="67">
        <f t="shared" si="115"/>
        <v>0</v>
      </c>
      <c r="I324" s="68">
        <v>0</v>
      </c>
      <c r="J324" s="68">
        <v>0</v>
      </c>
      <c r="K324" s="68">
        <v>0</v>
      </c>
      <c r="L324" s="68">
        <v>0</v>
      </c>
      <c r="M324" s="68">
        <v>0</v>
      </c>
      <c r="N324" s="68">
        <v>0</v>
      </c>
      <c r="O324" s="68">
        <v>0.33704751599999999</v>
      </c>
      <c r="P324" s="68">
        <v>0</v>
      </c>
      <c r="Q324" s="68">
        <f>F324-H324</f>
        <v>0.33704751599999999</v>
      </c>
      <c r="R324" s="68">
        <f>H324-(I324+K324+M324+O324)</f>
        <v>-0.33704751599999999</v>
      </c>
      <c r="S324" s="69">
        <f t="shared" si="100"/>
        <v>-1</v>
      </c>
      <c r="T324" s="54" t="s">
        <v>705</v>
      </c>
      <c r="W324" s="7"/>
    </row>
    <row r="325" spans="1:35" ht="47.25" x14ac:dyDescent="0.25">
      <c r="A325" s="70" t="s">
        <v>691</v>
      </c>
      <c r="B325" s="88" t="s">
        <v>712</v>
      </c>
      <c r="C325" s="56" t="s">
        <v>713</v>
      </c>
      <c r="D325" s="68">
        <v>0.62277150000000003</v>
      </c>
      <c r="E325" s="73">
        <v>0</v>
      </c>
      <c r="F325" s="67">
        <f t="shared" si="114"/>
        <v>0.62277150000000003</v>
      </c>
      <c r="G325" s="67">
        <f t="shared" si="115"/>
        <v>0.62277150000000003</v>
      </c>
      <c r="H325" s="67">
        <f t="shared" si="115"/>
        <v>0.79920000000000002</v>
      </c>
      <c r="I325" s="68">
        <v>0</v>
      </c>
      <c r="J325" s="68">
        <v>0.79920000000000002</v>
      </c>
      <c r="K325" s="68">
        <v>0</v>
      </c>
      <c r="L325" s="68">
        <v>0</v>
      </c>
      <c r="M325" s="68">
        <v>0</v>
      </c>
      <c r="N325" s="68">
        <v>0</v>
      </c>
      <c r="O325" s="68">
        <v>0.62277150000000003</v>
      </c>
      <c r="P325" s="68">
        <v>0</v>
      </c>
      <c r="Q325" s="68">
        <f>F325-H325</f>
        <v>-0.17642849999999999</v>
      </c>
      <c r="R325" s="68">
        <f>H325-(I325+K325+M325+O325)</f>
        <v>0.17642849999999999</v>
      </c>
      <c r="S325" s="69">
        <f t="shared" si="100"/>
        <v>0.28329571921643809</v>
      </c>
      <c r="T325" s="54" t="s">
        <v>626</v>
      </c>
      <c r="W325" s="7"/>
    </row>
    <row r="326" spans="1:35" ht="78.75" x14ac:dyDescent="0.25">
      <c r="A326" s="70" t="s">
        <v>691</v>
      </c>
      <c r="B326" s="88" t="s">
        <v>714</v>
      </c>
      <c r="C326" s="56" t="s">
        <v>715</v>
      </c>
      <c r="D326" s="68" t="s">
        <v>32</v>
      </c>
      <c r="E326" s="73" t="s">
        <v>32</v>
      </c>
      <c r="F326" s="67" t="s">
        <v>32</v>
      </c>
      <c r="G326" s="67" t="s">
        <v>32</v>
      </c>
      <c r="H326" s="67">
        <f t="shared" si="115"/>
        <v>2.0459999999999998</v>
      </c>
      <c r="I326" s="68" t="s">
        <v>32</v>
      </c>
      <c r="J326" s="68">
        <v>0</v>
      </c>
      <c r="K326" s="68" t="s">
        <v>32</v>
      </c>
      <c r="L326" s="68">
        <v>0</v>
      </c>
      <c r="M326" s="68" t="s">
        <v>32</v>
      </c>
      <c r="N326" s="68">
        <v>2.0459999999999998</v>
      </c>
      <c r="O326" s="68" t="s">
        <v>32</v>
      </c>
      <c r="P326" s="68">
        <v>0</v>
      </c>
      <c r="Q326" s="68" t="s">
        <v>32</v>
      </c>
      <c r="R326" s="68" t="s">
        <v>32</v>
      </c>
      <c r="S326" s="69" t="s">
        <v>32</v>
      </c>
      <c r="T326" s="99" t="s">
        <v>716</v>
      </c>
      <c r="W326" s="7"/>
    </row>
    <row r="327" spans="1:35" ht="63" x14ac:dyDescent="0.25">
      <c r="A327" s="70" t="s">
        <v>691</v>
      </c>
      <c r="B327" s="88" t="s">
        <v>717</v>
      </c>
      <c r="C327" s="56" t="s">
        <v>718</v>
      </c>
      <c r="D327" s="68" t="s">
        <v>32</v>
      </c>
      <c r="E327" s="73" t="s">
        <v>32</v>
      </c>
      <c r="F327" s="67" t="s">
        <v>32</v>
      </c>
      <c r="G327" s="67" t="s">
        <v>32</v>
      </c>
      <c r="H327" s="67">
        <f t="shared" si="115"/>
        <v>1.056</v>
      </c>
      <c r="I327" s="68" t="s">
        <v>32</v>
      </c>
      <c r="J327" s="68">
        <v>0</v>
      </c>
      <c r="K327" s="68" t="s">
        <v>32</v>
      </c>
      <c r="L327" s="68">
        <v>0</v>
      </c>
      <c r="M327" s="68" t="s">
        <v>32</v>
      </c>
      <c r="N327" s="68">
        <v>0</v>
      </c>
      <c r="O327" s="68" t="s">
        <v>32</v>
      </c>
      <c r="P327" s="68">
        <v>1.056</v>
      </c>
      <c r="Q327" s="68" t="s">
        <v>32</v>
      </c>
      <c r="R327" s="68" t="s">
        <v>32</v>
      </c>
      <c r="S327" s="69" t="s">
        <v>32</v>
      </c>
      <c r="T327" s="99" t="s">
        <v>334</v>
      </c>
      <c r="W327" s="7"/>
    </row>
    <row r="328" spans="1:35" ht="63" x14ac:dyDescent="0.25">
      <c r="A328" s="70" t="s">
        <v>691</v>
      </c>
      <c r="B328" s="88" t="s">
        <v>719</v>
      </c>
      <c r="C328" s="56" t="s">
        <v>720</v>
      </c>
      <c r="D328" s="68" t="s">
        <v>32</v>
      </c>
      <c r="E328" s="73" t="s">
        <v>32</v>
      </c>
      <c r="F328" s="67" t="s">
        <v>32</v>
      </c>
      <c r="G328" s="67" t="s">
        <v>32</v>
      </c>
      <c r="H328" s="67">
        <f t="shared" si="115"/>
        <v>0.23519999999999999</v>
      </c>
      <c r="I328" s="68" t="s">
        <v>32</v>
      </c>
      <c r="J328" s="68">
        <v>0</v>
      </c>
      <c r="K328" s="68" t="s">
        <v>32</v>
      </c>
      <c r="L328" s="68">
        <v>0</v>
      </c>
      <c r="M328" s="68" t="s">
        <v>32</v>
      </c>
      <c r="N328" s="68">
        <v>0.23519999999999999</v>
      </c>
      <c r="O328" s="68" t="s">
        <v>32</v>
      </c>
      <c r="P328" s="68">
        <v>0</v>
      </c>
      <c r="Q328" s="68" t="s">
        <v>32</v>
      </c>
      <c r="R328" s="68" t="s">
        <v>32</v>
      </c>
      <c r="S328" s="69" t="s">
        <v>32</v>
      </c>
      <c r="T328" s="99" t="s">
        <v>334</v>
      </c>
      <c r="W328" s="7"/>
    </row>
    <row r="329" spans="1:35" ht="63" x14ac:dyDescent="0.25">
      <c r="A329" s="70" t="s">
        <v>691</v>
      </c>
      <c r="B329" s="88" t="s">
        <v>721</v>
      </c>
      <c r="C329" s="56" t="s">
        <v>722</v>
      </c>
      <c r="D329" s="68" t="s">
        <v>32</v>
      </c>
      <c r="E329" s="73" t="s">
        <v>32</v>
      </c>
      <c r="F329" s="67" t="s">
        <v>32</v>
      </c>
      <c r="G329" s="67" t="s">
        <v>32</v>
      </c>
      <c r="H329" s="67">
        <f t="shared" si="115"/>
        <v>0.58033447999999999</v>
      </c>
      <c r="I329" s="68" t="s">
        <v>32</v>
      </c>
      <c r="J329" s="68">
        <v>0</v>
      </c>
      <c r="K329" s="68" t="s">
        <v>32</v>
      </c>
      <c r="L329" s="68">
        <v>0</v>
      </c>
      <c r="M329" s="68" t="s">
        <v>32</v>
      </c>
      <c r="N329" s="68">
        <v>0.58033447999999999</v>
      </c>
      <c r="O329" s="68" t="s">
        <v>32</v>
      </c>
      <c r="P329" s="68">
        <v>0</v>
      </c>
      <c r="Q329" s="68" t="s">
        <v>32</v>
      </c>
      <c r="R329" s="68" t="s">
        <v>32</v>
      </c>
      <c r="S329" s="69" t="s">
        <v>32</v>
      </c>
      <c r="T329" s="99" t="s">
        <v>334</v>
      </c>
      <c r="W329" s="7"/>
    </row>
    <row r="330" spans="1:35" ht="94.5" customHeight="1" x14ac:dyDescent="0.25">
      <c r="A330" s="70" t="s">
        <v>691</v>
      </c>
      <c r="B330" s="88" t="s">
        <v>723</v>
      </c>
      <c r="C330" s="56" t="s">
        <v>724</v>
      </c>
      <c r="D330" s="68" t="s">
        <v>32</v>
      </c>
      <c r="E330" s="73" t="s">
        <v>32</v>
      </c>
      <c r="F330" s="67" t="s">
        <v>32</v>
      </c>
      <c r="G330" s="67" t="s">
        <v>32</v>
      </c>
      <c r="H330" s="67">
        <f t="shared" si="115"/>
        <v>3.847</v>
      </c>
      <c r="I330" s="68" t="s">
        <v>32</v>
      </c>
      <c r="J330" s="68">
        <v>0</v>
      </c>
      <c r="K330" s="68" t="s">
        <v>32</v>
      </c>
      <c r="L330" s="68">
        <v>3.847</v>
      </c>
      <c r="M330" s="68" t="s">
        <v>32</v>
      </c>
      <c r="N330" s="68">
        <v>0</v>
      </c>
      <c r="O330" s="68" t="s">
        <v>32</v>
      </c>
      <c r="P330" s="68">
        <v>0</v>
      </c>
      <c r="Q330" s="68" t="s">
        <v>32</v>
      </c>
      <c r="R330" s="68" t="s">
        <v>32</v>
      </c>
      <c r="S330" s="69" t="s">
        <v>32</v>
      </c>
      <c r="T330" s="54" t="s">
        <v>725</v>
      </c>
      <c r="W330" s="7"/>
    </row>
    <row r="331" spans="1:35" x14ac:dyDescent="0.25">
      <c r="A331" s="44" t="s">
        <v>726</v>
      </c>
      <c r="B331" s="57" t="s">
        <v>727</v>
      </c>
      <c r="C331" s="45" t="s">
        <v>31</v>
      </c>
      <c r="D331" s="46">
        <f t="shared" ref="D331:R331" si="116">SUM(D332,D366,D374,D439,D446,D452,D453)</f>
        <v>6405.3844519935883</v>
      </c>
      <c r="E331" s="46">
        <f t="shared" si="116"/>
        <v>2706.6874837700002</v>
      </c>
      <c r="F331" s="46">
        <f t="shared" si="116"/>
        <v>3698.696968223589</v>
      </c>
      <c r="G331" s="46">
        <f t="shared" si="116"/>
        <v>1430.6508644411999</v>
      </c>
      <c r="H331" s="46">
        <f t="shared" si="116"/>
        <v>11289.274625889999</v>
      </c>
      <c r="I331" s="46">
        <f t="shared" si="116"/>
        <v>86.206966405999992</v>
      </c>
      <c r="J331" s="46">
        <f t="shared" si="116"/>
        <v>152.6683534</v>
      </c>
      <c r="K331" s="46">
        <f t="shared" si="116"/>
        <v>83.295582719999985</v>
      </c>
      <c r="L331" s="46">
        <f t="shared" si="116"/>
        <v>10641.98010343</v>
      </c>
      <c r="M331" s="46">
        <f t="shared" si="116"/>
        <v>140.74128804760002</v>
      </c>
      <c r="N331" s="46">
        <f t="shared" si="116"/>
        <v>259.19396367000002</v>
      </c>
      <c r="O331" s="46">
        <f t="shared" si="116"/>
        <v>1120.4070272675999</v>
      </c>
      <c r="P331" s="46">
        <f t="shared" si="116"/>
        <v>235.43220538999998</v>
      </c>
      <c r="Q331" s="46">
        <f t="shared" si="116"/>
        <v>3038.9559655435896</v>
      </c>
      <c r="R331" s="46">
        <f t="shared" si="116"/>
        <v>-770.90986176119998</v>
      </c>
      <c r="S331" s="47">
        <f t="shared" si="100"/>
        <v>-0.53885254671293326</v>
      </c>
      <c r="T331" s="48" t="s">
        <v>32</v>
      </c>
      <c r="W331" s="7"/>
      <c r="X331" s="7"/>
      <c r="AI331" s="4"/>
    </row>
    <row r="332" spans="1:35" ht="31.5" x14ac:dyDescent="0.25">
      <c r="A332" s="44" t="s">
        <v>728</v>
      </c>
      <c r="B332" s="57" t="s">
        <v>50</v>
      </c>
      <c r="C332" s="45" t="s">
        <v>31</v>
      </c>
      <c r="D332" s="46">
        <f t="shared" ref="D332:R332" si="117">D333+D336+D339+D365</f>
        <v>786.176158042</v>
      </c>
      <c r="E332" s="46">
        <f t="shared" si="117"/>
        <v>191.95919031000003</v>
      </c>
      <c r="F332" s="46">
        <f t="shared" si="117"/>
        <v>594.21696773200006</v>
      </c>
      <c r="G332" s="46">
        <f t="shared" si="117"/>
        <v>209.23589852799998</v>
      </c>
      <c r="H332" s="46">
        <f t="shared" si="117"/>
        <v>136.59536046000002</v>
      </c>
      <c r="I332" s="46">
        <f t="shared" si="117"/>
        <v>2.0573679999999985</v>
      </c>
      <c r="J332" s="46">
        <f t="shared" si="117"/>
        <v>19.346627030000004</v>
      </c>
      <c r="K332" s="46">
        <f t="shared" si="117"/>
        <v>0</v>
      </c>
      <c r="L332" s="46">
        <f t="shared" si="117"/>
        <v>18.473979239999998</v>
      </c>
      <c r="M332" s="46">
        <f t="shared" si="117"/>
        <v>0</v>
      </c>
      <c r="N332" s="46">
        <f t="shared" si="117"/>
        <v>61.806383980000007</v>
      </c>
      <c r="O332" s="46">
        <f t="shared" si="117"/>
        <v>207.17853052799998</v>
      </c>
      <c r="P332" s="46">
        <f t="shared" si="117"/>
        <v>36.968370209999996</v>
      </c>
      <c r="Q332" s="46">
        <f t="shared" si="117"/>
        <v>593.19478637200007</v>
      </c>
      <c r="R332" s="46">
        <f t="shared" si="117"/>
        <v>-208.21371716799999</v>
      </c>
      <c r="S332" s="47">
        <f t="shared" si="100"/>
        <v>-0.99511469414574094</v>
      </c>
      <c r="T332" s="48" t="s">
        <v>32</v>
      </c>
      <c r="W332" s="7"/>
      <c r="X332" s="7"/>
      <c r="AI332" s="4"/>
    </row>
    <row r="333" spans="1:35" ht="94.5" x14ac:dyDescent="0.25">
      <c r="A333" s="44" t="s">
        <v>729</v>
      </c>
      <c r="B333" s="57" t="s">
        <v>52</v>
      </c>
      <c r="C333" s="45" t="s">
        <v>31</v>
      </c>
      <c r="D333" s="46">
        <v>0</v>
      </c>
      <c r="E333" s="46">
        <v>0</v>
      </c>
      <c r="F333" s="46">
        <v>0</v>
      </c>
      <c r="G333" s="46">
        <v>0</v>
      </c>
      <c r="H333" s="46">
        <v>0</v>
      </c>
      <c r="I333" s="46">
        <v>0</v>
      </c>
      <c r="J333" s="46">
        <v>0</v>
      </c>
      <c r="K333" s="46">
        <v>0</v>
      </c>
      <c r="L333" s="46">
        <v>0</v>
      </c>
      <c r="M333" s="46">
        <v>0</v>
      </c>
      <c r="N333" s="46">
        <v>0</v>
      </c>
      <c r="O333" s="46">
        <v>0</v>
      </c>
      <c r="P333" s="46">
        <v>0</v>
      </c>
      <c r="Q333" s="46">
        <v>0</v>
      </c>
      <c r="R333" s="46">
        <v>0</v>
      </c>
      <c r="S333" s="47">
        <v>0</v>
      </c>
      <c r="T333" s="48" t="s">
        <v>32</v>
      </c>
      <c r="W333" s="7"/>
      <c r="X333" s="7"/>
      <c r="AI333" s="4"/>
    </row>
    <row r="334" spans="1:35" ht="31.5" x14ac:dyDescent="0.25">
      <c r="A334" s="44" t="s">
        <v>730</v>
      </c>
      <c r="B334" s="57" t="s">
        <v>56</v>
      </c>
      <c r="C334" s="45" t="s">
        <v>31</v>
      </c>
      <c r="D334" s="46">
        <v>0</v>
      </c>
      <c r="E334" s="46">
        <v>0</v>
      </c>
      <c r="F334" s="46">
        <v>0</v>
      </c>
      <c r="G334" s="46">
        <v>0</v>
      </c>
      <c r="H334" s="46">
        <v>0</v>
      </c>
      <c r="I334" s="46">
        <v>0</v>
      </c>
      <c r="J334" s="46">
        <v>0</v>
      </c>
      <c r="K334" s="46">
        <v>0</v>
      </c>
      <c r="L334" s="46">
        <v>0</v>
      </c>
      <c r="M334" s="46">
        <v>0</v>
      </c>
      <c r="N334" s="46">
        <v>0</v>
      </c>
      <c r="O334" s="46">
        <v>0</v>
      </c>
      <c r="P334" s="46">
        <v>0</v>
      </c>
      <c r="Q334" s="46">
        <v>0</v>
      </c>
      <c r="R334" s="46">
        <v>0</v>
      </c>
      <c r="S334" s="47">
        <v>0</v>
      </c>
      <c r="T334" s="48" t="s">
        <v>32</v>
      </c>
      <c r="W334" s="7"/>
      <c r="X334" s="7"/>
      <c r="AI334" s="4"/>
    </row>
    <row r="335" spans="1:35" ht="31.5" x14ac:dyDescent="0.25">
      <c r="A335" s="44" t="s">
        <v>731</v>
      </c>
      <c r="B335" s="57" t="s">
        <v>56</v>
      </c>
      <c r="C335" s="45" t="s">
        <v>31</v>
      </c>
      <c r="D335" s="46">
        <v>0</v>
      </c>
      <c r="E335" s="46">
        <v>0</v>
      </c>
      <c r="F335" s="46">
        <v>0</v>
      </c>
      <c r="G335" s="46">
        <v>0</v>
      </c>
      <c r="H335" s="46">
        <v>0</v>
      </c>
      <c r="I335" s="46">
        <v>0</v>
      </c>
      <c r="J335" s="46">
        <v>0</v>
      </c>
      <c r="K335" s="46">
        <v>0</v>
      </c>
      <c r="L335" s="46">
        <v>0</v>
      </c>
      <c r="M335" s="46">
        <v>0</v>
      </c>
      <c r="N335" s="46">
        <v>0</v>
      </c>
      <c r="O335" s="46">
        <v>0</v>
      </c>
      <c r="P335" s="46">
        <v>0</v>
      </c>
      <c r="Q335" s="46">
        <v>0</v>
      </c>
      <c r="R335" s="46">
        <v>0</v>
      </c>
      <c r="S335" s="47">
        <v>0</v>
      </c>
      <c r="T335" s="48" t="s">
        <v>32</v>
      </c>
      <c r="W335" s="7"/>
      <c r="X335" s="7"/>
      <c r="AI335" s="4"/>
    </row>
    <row r="336" spans="1:35" ht="47.25" x14ac:dyDescent="0.25">
      <c r="A336" s="44" t="s">
        <v>732</v>
      </c>
      <c r="B336" s="57" t="s">
        <v>58</v>
      </c>
      <c r="C336" s="45" t="s">
        <v>31</v>
      </c>
      <c r="D336" s="46">
        <v>0</v>
      </c>
      <c r="E336" s="46">
        <v>0</v>
      </c>
      <c r="F336" s="46">
        <v>0</v>
      </c>
      <c r="G336" s="46">
        <v>0</v>
      </c>
      <c r="H336" s="46">
        <v>0</v>
      </c>
      <c r="I336" s="46">
        <v>0</v>
      </c>
      <c r="J336" s="46">
        <v>0</v>
      </c>
      <c r="K336" s="46">
        <v>0</v>
      </c>
      <c r="L336" s="46">
        <v>0</v>
      </c>
      <c r="M336" s="46">
        <v>0</v>
      </c>
      <c r="N336" s="46">
        <v>0</v>
      </c>
      <c r="O336" s="46">
        <v>0</v>
      </c>
      <c r="P336" s="46">
        <v>0</v>
      </c>
      <c r="Q336" s="46">
        <v>0</v>
      </c>
      <c r="R336" s="46">
        <v>0</v>
      </c>
      <c r="S336" s="47">
        <v>0</v>
      </c>
      <c r="T336" s="48" t="s">
        <v>32</v>
      </c>
      <c r="W336" s="7"/>
      <c r="X336" s="7"/>
      <c r="AI336" s="4"/>
    </row>
    <row r="337" spans="1:35" ht="31.5" x14ac:dyDescent="0.25">
      <c r="A337" s="44" t="s">
        <v>733</v>
      </c>
      <c r="B337" s="57" t="s">
        <v>56</v>
      </c>
      <c r="C337" s="45" t="s">
        <v>31</v>
      </c>
      <c r="D337" s="46">
        <v>0</v>
      </c>
      <c r="E337" s="46">
        <v>0</v>
      </c>
      <c r="F337" s="46">
        <v>0</v>
      </c>
      <c r="G337" s="46">
        <v>0</v>
      </c>
      <c r="H337" s="46">
        <v>0</v>
      </c>
      <c r="I337" s="46">
        <v>0</v>
      </c>
      <c r="J337" s="46">
        <v>0</v>
      </c>
      <c r="K337" s="46">
        <v>0</v>
      </c>
      <c r="L337" s="46">
        <v>0</v>
      </c>
      <c r="M337" s="46">
        <v>0</v>
      </c>
      <c r="N337" s="46">
        <v>0</v>
      </c>
      <c r="O337" s="46">
        <v>0</v>
      </c>
      <c r="P337" s="46">
        <v>0</v>
      </c>
      <c r="Q337" s="46">
        <v>0</v>
      </c>
      <c r="R337" s="46">
        <v>0</v>
      </c>
      <c r="S337" s="47">
        <v>0</v>
      </c>
      <c r="T337" s="48" t="s">
        <v>32</v>
      </c>
      <c r="W337" s="7"/>
      <c r="X337" s="7"/>
      <c r="AI337" s="4"/>
    </row>
    <row r="338" spans="1:35" ht="31.5" x14ac:dyDescent="0.25">
      <c r="A338" s="44" t="s">
        <v>734</v>
      </c>
      <c r="B338" s="57" t="s">
        <v>56</v>
      </c>
      <c r="C338" s="45" t="s">
        <v>31</v>
      </c>
      <c r="D338" s="46">
        <v>0</v>
      </c>
      <c r="E338" s="46">
        <v>0</v>
      </c>
      <c r="F338" s="46">
        <v>0</v>
      </c>
      <c r="G338" s="46">
        <v>0</v>
      </c>
      <c r="H338" s="46">
        <v>0</v>
      </c>
      <c r="I338" s="46">
        <v>0</v>
      </c>
      <c r="J338" s="46">
        <v>0</v>
      </c>
      <c r="K338" s="46">
        <v>0</v>
      </c>
      <c r="L338" s="46">
        <v>0</v>
      </c>
      <c r="M338" s="46">
        <v>0</v>
      </c>
      <c r="N338" s="46">
        <v>0</v>
      </c>
      <c r="O338" s="46">
        <v>0</v>
      </c>
      <c r="P338" s="46">
        <v>0</v>
      </c>
      <c r="Q338" s="46">
        <v>0</v>
      </c>
      <c r="R338" s="46">
        <v>0</v>
      </c>
      <c r="S338" s="47">
        <v>0</v>
      </c>
      <c r="T338" s="48" t="s">
        <v>32</v>
      </c>
      <c r="W338" s="7"/>
      <c r="X338" s="7"/>
      <c r="AI338" s="4"/>
    </row>
    <row r="339" spans="1:35" ht="47.25" x14ac:dyDescent="0.25">
      <c r="A339" s="44" t="s">
        <v>735</v>
      </c>
      <c r="B339" s="57" t="s">
        <v>62</v>
      </c>
      <c r="C339" s="45" t="s">
        <v>31</v>
      </c>
      <c r="D339" s="46">
        <f>SUM(D340,D348,D349,D355,D357)</f>
        <v>786.176158042</v>
      </c>
      <c r="E339" s="46">
        <f t="shared" ref="E339:R339" si="118">E340+E348+E349+E355+E357</f>
        <v>191.95919031000003</v>
      </c>
      <c r="F339" s="46">
        <f t="shared" si="118"/>
        <v>594.21696773200006</v>
      </c>
      <c r="G339" s="46">
        <f t="shared" si="118"/>
        <v>209.23589852799998</v>
      </c>
      <c r="H339" s="46">
        <f t="shared" si="118"/>
        <v>136.59536046000002</v>
      </c>
      <c r="I339" s="46">
        <f t="shared" si="118"/>
        <v>2.0573679999999985</v>
      </c>
      <c r="J339" s="46">
        <f t="shared" si="118"/>
        <v>19.346627030000004</v>
      </c>
      <c r="K339" s="46">
        <f t="shared" si="118"/>
        <v>0</v>
      </c>
      <c r="L339" s="46">
        <f t="shared" si="118"/>
        <v>18.473979239999998</v>
      </c>
      <c r="M339" s="46">
        <f t="shared" si="118"/>
        <v>0</v>
      </c>
      <c r="N339" s="46">
        <f t="shared" si="118"/>
        <v>61.806383980000007</v>
      </c>
      <c r="O339" s="46">
        <f t="shared" si="118"/>
        <v>207.17853052799998</v>
      </c>
      <c r="P339" s="46">
        <f t="shared" si="118"/>
        <v>36.968370209999996</v>
      </c>
      <c r="Q339" s="46">
        <f t="shared" si="118"/>
        <v>593.19478637200007</v>
      </c>
      <c r="R339" s="46">
        <f t="shared" si="118"/>
        <v>-208.21371716799999</v>
      </c>
      <c r="S339" s="47">
        <f t="shared" si="100"/>
        <v>-0.99511469414574094</v>
      </c>
      <c r="T339" s="48" t="s">
        <v>32</v>
      </c>
      <c r="W339" s="7"/>
      <c r="X339" s="7"/>
      <c r="AI339" s="4"/>
    </row>
    <row r="340" spans="1:35" ht="78.75" x14ac:dyDescent="0.25">
      <c r="A340" s="44" t="s">
        <v>736</v>
      </c>
      <c r="B340" s="57" t="s">
        <v>64</v>
      </c>
      <c r="C340" s="45" t="s">
        <v>31</v>
      </c>
      <c r="D340" s="46">
        <f>SUM(D341:D347)</f>
        <v>0</v>
      </c>
      <c r="E340" s="46">
        <f t="shared" ref="E340:R340" si="119">SUM(E341:E347)</f>
        <v>0</v>
      </c>
      <c r="F340" s="46">
        <f t="shared" si="119"/>
        <v>0</v>
      </c>
      <c r="G340" s="46">
        <f t="shared" si="119"/>
        <v>0</v>
      </c>
      <c r="H340" s="46">
        <f t="shared" si="119"/>
        <v>2.4576941200000002</v>
      </c>
      <c r="I340" s="46">
        <f t="shared" si="119"/>
        <v>0</v>
      </c>
      <c r="J340" s="46">
        <f t="shared" si="119"/>
        <v>0</v>
      </c>
      <c r="K340" s="46">
        <f t="shared" si="119"/>
        <v>0</v>
      </c>
      <c r="L340" s="46">
        <f t="shared" si="119"/>
        <v>4.4999999999999998E-2</v>
      </c>
      <c r="M340" s="46">
        <f t="shared" si="119"/>
        <v>0</v>
      </c>
      <c r="N340" s="46">
        <f t="shared" si="119"/>
        <v>1.69517658</v>
      </c>
      <c r="O340" s="46">
        <f t="shared" si="119"/>
        <v>0</v>
      </c>
      <c r="P340" s="46">
        <f t="shared" si="119"/>
        <v>0.71751754000000001</v>
      </c>
      <c r="Q340" s="46">
        <f t="shared" si="119"/>
        <v>0</v>
      </c>
      <c r="R340" s="46">
        <f t="shared" si="119"/>
        <v>0</v>
      </c>
      <c r="S340" s="47">
        <v>1</v>
      </c>
      <c r="T340" s="48" t="s">
        <v>32</v>
      </c>
      <c r="W340" s="7"/>
      <c r="X340" s="7"/>
      <c r="AI340" s="4"/>
    </row>
    <row r="341" spans="1:35" ht="78.75" x14ac:dyDescent="0.25">
      <c r="A341" s="70" t="s">
        <v>736</v>
      </c>
      <c r="B341" s="82" t="s">
        <v>737</v>
      </c>
      <c r="C341" s="72" t="s">
        <v>738</v>
      </c>
      <c r="D341" s="68" t="s">
        <v>32</v>
      </c>
      <c r="E341" s="68" t="s">
        <v>32</v>
      </c>
      <c r="F341" s="68" t="s">
        <v>32</v>
      </c>
      <c r="G341" s="68" t="s">
        <v>32</v>
      </c>
      <c r="H341" s="68">
        <f t="shared" ref="H341:H347" si="120">J341+L341+N341+P341</f>
        <v>1.84155442</v>
      </c>
      <c r="I341" s="68" t="s">
        <v>32</v>
      </c>
      <c r="J341" s="68">
        <v>0</v>
      </c>
      <c r="K341" s="68" t="s">
        <v>32</v>
      </c>
      <c r="L341" s="68">
        <v>0</v>
      </c>
      <c r="M341" s="68" t="s">
        <v>32</v>
      </c>
      <c r="N341" s="68">
        <v>1.69517658</v>
      </c>
      <c r="O341" s="68" t="s">
        <v>32</v>
      </c>
      <c r="P341" s="68">
        <v>0.14637783999999998</v>
      </c>
      <c r="Q341" s="68" t="s">
        <v>32</v>
      </c>
      <c r="R341" s="68" t="s">
        <v>32</v>
      </c>
      <c r="S341" s="69" t="s">
        <v>32</v>
      </c>
      <c r="T341" s="54" t="s">
        <v>739</v>
      </c>
      <c r="W341" s="7"/>
      <c r="X341" s="7"/>
    </row>
    <row r="342" spans="1:35" ht="94.5" x14ac:dyDescent="0.25">
      <c r="A342" s="70" t="s">
        <v>736</v>
      </c>
      <c r="B342" s="82" t="s">
        <v>740</v>
      </c>
      <c r="C342" s="72" t="s">
        <v>741</v>
      </c>
      <c r="D342" s="68" t="s">
        <v>32</v>
      </c>
      <c r="E342" s="68" t="s">
        <v>32</v>
      </c>
      <c r="F342" s="68" t="s">
        <v>32</v>
      </c>
      <c r="G342" s="68" t="s">
        <v>32</v>
      </c>
      <c r="H342" s="68">
        <f t="shared" si="120"/>
        <v>0</v>
      </c>
      <c r="I342" s="68" t="s">
        <v>32</v>
      </c>
      <c r="J342" s="68">
        <v>0</v>
      </c>
      <c r="K342" s="68" t="s">
        <v>32</v>
      </c>
      <c r="L342" s="68">
        <v>1.125E-2</v>
      </c>
      <c r="M342" s="68" t="s">
        <v>32</v>
      </c>
      <c r="N342" s="68">
        <v>0</v>
      </c>
      <c r="O342" s="68" t="s">
        <v>32</v>
      </c>
      <c r="P342" s="68">
        <v>-1.125E-2</v>
      </c>
      <c r="Q342" s="68" t="s">
        <v>32</v>
      </c>
      <c r="R342" s="68" t="s">
        <v>32</v>
      </c>
      <c r="S342" s="69" t="s">
        <v>32</v>
      </c>
      <c r="T342" s="54" t="s">
        <v>742</v>
      </c>
      <c r="W342" s="7"/>
    </row>
    <row r="343" spans="1:35" ht="94.5" x14ac:dyDescent="0.25">
      <c r="A343" s="70" t="s">
        <v>736</v>
      </c>
      <c r="B343" s="82" t="s">
        <v>743</v>
      </c>
      <c r="C343" s="72" t="s">
        <v>744</v>
      </c>
      <c r="D343" s="68" t="s">
        <v>32</v>
      </c>
      <c r="E343" s="68" t="s">
        <v>32</v>
      </c>
      <c r="F343" s="68" t="s">
        <v>32</v>
      </c>
      <c r="G343" s="68" t="s">
        <v>32</v>
      </c>
      <c r="H343" s="68">
        <f t="shared" si="120"/>
        <v>0</v>
      </c>
      <c r="I343" s="68" t="s">
        <v>32</v>
      </c>
      <c r="J343" s="68">
        <v>0</v>
      </c>
      <c r="K343" s="68" t="s">
        <v>32</v>
      </c>
      <c r="L343" s="68">
        <v>1.125E-2</v>
      </c>
      <c r="M343" s="68" t="s">
        <v>32</v>
      </c>
      <c r="N343" s="68">
        <v>0</v>
      </c>
      <c r="O343" s="68" t="s">
        <v>32</v>
      </c>
      <c r="P343" s="68">
        <v>-1.125E-2</v>
      </c>
      <c r="Q343" s="68" t="s">
        <v>32</v>
      </c>
      <c r="R343" s="68" t="s">
        <v>32</v>
      </c>
      <c r="S343" s="69" t="s">
        <v>32</v>
      </c>
      <c r="T343" s="54" t="s">
        <v>742</v>
      </c>
      <c r="W343" s="7"/>
    </row>
    <row r="344" spans="1:35" ht="94.5" x14ac:dyDescent="0.25">
      <c r="A344" s="70" t="s">
        <v>736</v>
      </c>
      <c r="B344" s="82" t="s">
        <v>745</v>
      </c>
      <c r="C344" s="72" t="s">
        <v>746</v>
      </c>
      <c r="D344" s="68" t="s">
        <v>32</v>
      </c>
      <c r="E344" s="68" t="s">
        <v>32</v>
      </c>
      <c r="F344" s="68" t="s">
        <v>32</v>
      </c>
      <c r="G344" s="68" t="s">
        <v>32</v>
      </c>
      <c r="H344" s="68">
        <f t="shared" si="120"/>
        <v>0</v>
      </c>
      <c r="I344" s="68" t="s">
        <v>32</v>
      </c>
      <c r="J344" s="68">
        <v>0</v>
      </c>
      <c r="K344" s="68" t="s">
        <v>32</v>
      </c>
      <c r="L344" s="68">
        <v>1.125E-2</v>
      </c>
      <c r="M344" s="68" t="s">
        <v>32</v>
      </c>
      <c r="N344" s="68">
        <v>0</v>
      </c>
      <c r="O344" s="68" t="s">
        <v>32</v>
      </c>
      <c r="P344" s="68">
        <v>-1.125E-2</v>
      </c>
      <c r="Q344" s="68" t="s">
        <v>32</v>
      </c>
      <c r="R344" s="68" t="s">
        <v>32</v>
      </c>
      <c r="S344" s="69" t="s">
        <v>32</v>
      </c>
      <c r="T344" s="54" t="s">
        <v>742</v>
      </c>
      <c r="W344" s="7"/>
    </row>
    <row r="345" spans="1:35" ht="94.5" x14ac:dyDescent="0.25">
      <c r="A345" s="70" t="s">
        <v>736</v>
      </c>
      <c r="B345" s="82" t="s">
        <v>747</v>
      </c>
      <c r="C345" s="72" t="s">
        <v>748</v>
      </c>
      <c r="D345" s="68" t="s">
        <v>32</v>
      </c>
      <c r="E345" s="68" t="s">
        <v>32</v>
      </c>
      <c r="F345" s="68" t="s">
        <v>32</v>
      </c>
      <c r="G345" s="68" t="s">
        <v>32</v>
      </c>
      <c r="H345" s="68">
        <f t="shared" si="120"/>
        <v>0</v>
      </c>
      <c r="I345" s="68" t="s">
        <v>32</v>
      </c>
      <c r="J345" s="68">
        <v>0</v>
      </c>
      <c r="K345" s="68" t="s">
        <v>32</v>
      </c>
      <c r="L345" s="68">
        <v>1.125E-2</v>
      </c>
      <c r="M345" s="68" t="s">
        <v>32</v>
      </c>
      <c r="N345" s="68">
        <v>0</v>
      </c>
      <c r="O345" s="68" t="s">
        <v>32</v>
      </c>
      <c r="P345" s="68">
        <v>-1.125E-2</v>
      </c>
      <c r="Q345" s="68" t="s">
        <v>32</v>
      </c>
      <c r="R345" s="68" t="s">
        <v>32</v>
      </c>
      <c r="S345" s="69" t="s">
        <v>32</v>
      </c>
      <c r="T345" s="54" t="s">
        <v>742</v>
      </c>
      <c r="W345" s="7"/>
    </row>
    <row r="346" spans="1:35" ht="94.5" x14ac:dyDescent="0.25">
      <c r="A346" s="70" t="s">
        <v>736</v>
      </c>
      <c r="B346" s="82" t="s">
        <v>749</v>
      </c>
      <c r="C346" s="72" t="s">
        <v>750</v>
      </c>
      <c r="D346" s="68" t="s">
        <v>32</v>
      </c>
      <c r="E346" s="68" t="s">
        <v>32</v>
      </c>
      <c r="F346" s="68" t="s">
        <v>32</v>
      </c>
      <c r="G346" s="68" t="s">
        <v>32</v>
      </c>
      <c r="H346" s="68">
        <f t="shared" si="120"/>
        <v>0.30205303999999999</v>
      </c>
      <c r="I346" s="68" t="s">
        <v>32</v>
      </c>
      <c r="J346" s="68">
        <v>0</v>
      </c>
      <c r="K346" s="68" t="s">
        <v>32</v>
      </c>
      <c r="L346" s="68">
        <v>0</v>
      </c>
      <c r="M346" s="68" t="s">
        <v>32</v>
      </c>
      <c r="N346" s="68">
        <v>0</v>
      </c>
      <c r="O346" s="68" t="s">
        <v>32</v>
      </c>
      <c r="P346" s="68">
        <v>0.30205303999999999</v>
      </c>
      <c r="Q346" s="68" t="s">
        <v>32</v>
      </c>
      <c r="R346" s="68" t="s">
        <v>32</v>
      </c>
      <c r="S346" s="69" t="s">
        <v>32</v>
      </c>
      <c r="T346" s="54" t="s">
        <v>751</v>
      </c>
      <c r="W346" s="7"/>
    </row>
    <row r="347" spans="1:35" ht="211.5" customHeight="1" x14ac:dyDescent="0.25">
      <c r="A347" s="70" t="s">
        <v>736</v>
      </c>
      <c r="B347" s="82" t="s">
        <v>752</v>
      </c>
      <c r="C347" s="72" t="s">
        <v>753</v>
      </c>
      <c r="D347" s="68" t="s">
        <v>32</v>
      </c>
      <c r="E347" s="68" t="s">
        <v>32</v>
      </c>
      <c r="F347" s="68" t="s">
        <v>32</v>
      </c>
      <c r="G347" s="68" t="s">
        <v>32</v>
      </c>
      <c r="H347" s="68">
        <f t="shared" si="120"/>
        <v>0.31408666000000002</v>
      </c>
      <c r="I347" s="68" t="s">
        <v>32</v>
      </c>
      <c r="J347" s="68">
        <v>0</v>
      </c>
      <c r="K347" s="68" t="s">
        <v>32</v>
      </c>
      <c r="L347" s="68">
        <v>0</v>
      </c>
      <c r="M347" s="68" t="s">
        <v>32</v>
      </c>
      <c r="N347" s="68">
        <v>0</v>
      </c>
      <c r="O347" s="68" t="s">
        <v>32</v>
      </c>
      <c r="P347" s="68">
        <v>0.31408666000000002</v>
      </c>
      <c r="Q347" s="68" t="s">
        <v>32</v>
      </c>
      <c r="R347" s="68" t="s">
        <v>32</v>
      </c>
      <c r="S347" s="69" t="s">
        <v>32</v>
      </c>
      <c r="T347" s="54" t="s">
        <v>754</v>
      </c>
      <c r="W347" s="7"/>
    </row>
    <row r="348" spans="1:35" ht="78.75" x14ac:dyDescent="0.25">
      <c r="A348" s="44" t="s">
        <v>755</v>
      </c>
      <c r="B348" s="57" t="s">
        <v>66</v>
      </c>
      <c r="C348" s="45" t="s">
        <v>31</v>
      </c>
      <c r="D348" s="46">
        <v>0</v>
      </c>
      <c r="E348" s="46">
        <v>0</v>
      </c>
      <c r="F348" s="46">
        <v>0</v>
      </c>
      <c r="G348" s="46">
        <v>0</v>
      </c>
      <c r="H348" s="46">
        <v>0</v>
      </c>
      <c r="I348" s="46">
        <v>0</v>
      </c>
      <c r="J348" s="46">
        <v>0</v>
      </c>
      <c r="K348" s="46">
        <v>0</v>
      </c>
      <c r="L348" s="46">
        <v>0</v>
      </c>
      <c r="M348" s="46">
        <v>0</v>
      </c>
      <c r="N348" s="46">
        <v>0</v>
      </c>
      <c r="O348" s="46">
        <v>0</v>
      </c>
      <c r="P348" s="46">
        <v>0</v>
      </c>
      <c r="Q348" s="46">
        <v>0</v>
      </c>
      <c r="R348" s="46">
        <v>0</v>
      </c>
      <c r="S348" s="47">
        <v>0</v>
      </c>
      <c r="T348" s="48" t="s">
        <v>32</v>
      </c>
      <c r="W348" s="7"/>
      <c r="X348" s="7"/>
      <c r="AI348" s="4"/>
    </row>
    <row r="349" spans="1:35" ht="63" x14ac:dyDescent="0.25">
      <c r="A349" s="44" t="s">
        <v>756</v>
      </c>
      <c r="B349" s="57" t="s">
        <v>68</v>
      </c>
      <c r="C349" s="45" t="s">
        <v>31</v>
      </c>
      <c r="D349" s="46">
        <f>SUM(D350:D354)</f>
        <v>17.905001184</v>
      </c>
      <c r="E349" s="46">
        <f t="shared" ref="E349:R349" si="121">SUM(E350:E354)</f>
        <v>1.79047066</v>
      </c>
      <c r="F349" s="46">
        <f t="shared" si="121"/>
        <v>16.114530523999999</v>
      </c>
      <c r="G349" s="46">
        <f t="shared" si="121"/>
        <v>16.114530528</v>
      </c>
      <c r="H349" s="46">
        <f t="shared" si="121"/>
        <v>10.831100210000001</v>
      </c>
      <c r="I349" s="46">
        <f t="shared" si="121"/>
        <v>0</v>
      </c>
      <c r="J349" s="46">
        <f t="shared" si="121"/>
        <v>0.70918621000000004</v>
      </c>
      <c r="K349" s="46">
        <f t="shared" si="121"/>
        <v>0</v>
      </c>
      <c r="L349" s="46">
        <f t="shared" si="121"/>
        <v>6.6037743599999992</v>
      </c>
      <c r="M349" s="46">
        <f t="shared" si="121"/>
        <v>0</v>
      </c>
      <c r="N349" s="46">
        <f t="shared" si="121"/>
        <v>0</v>
      </c>
      <c r="O349" s="46">
        <f t="shared" si="121"/>
        <v>16.114530528</v>
      </c>
      <c r="P349" s="46">
        <f t="shared" si="121"/>
        <v>3.5181396399999998</v>
      </c>
      <c r="Q349" s="46">
        <f t="shared" si="121"/>
        <v>16.114530523999999</v>
      </c>
      <c r="R349" s="46">
        <f t="shared" si="121"/>
        <v>-16.114530528</v>
      </c>
      <c r="S349" s="47">
        <f t="shared" ref="S349:S412" si="122">R349/(I349+K349+M349+O349)</f>
        <v>-1</v>
      </c>
      <c r="T349" s="48" t="s">
        <v>32</v>
      </c>
      <c r="W349" s="7"/>
      <c r="X349" s="7"/>
      <c r="AI349" s="4"/>
    </row>
    <row r="350" spans="1:35" ht="47.25" x14ac:dyDescent="0.25">
      <c r="A350" s="70" t="s">
        <v>756</v>
      </c>
      <c r="B350" s="82" t="s">
        <v>757</v>
      </c>
      <c r="C350" s="72" t="s">
        <v>758</v>
      </c>
      <c r="D350" s="68">
        <v>17.905001184</v>
      </c>
      <c r="E350" s="68">
        <v>1.79047066</v>
      </c>
      <c r="F350" s="67">
        <f>D350-E350</f>
        <v>16.114530523999999</v>
      </c>
      <c r="G350" s="67">
        <f>I350+K350+M350+O350</f>
        <v>16.114530528</v>
      </c>
      <c r="H350" s="67">
        <f t="shared" ref="H350:H354" si="123">J350+L350+N350+P350</f>
        <v>0</v>
      </c>
      <c r="I350" s="68">
        <v>0</v>
      </c>
      <c r="J350" s="68">
        <v>0</v>
      </c>
      <c r="K350" s="68">
        <v>0</v>
      </c>
      <c r="L350" s="68">
        <v>0</v>
      </c>
      <c r="M350" s="68">
        <v>0</v>
      </c>
      <c r="N350" s="68">
        <v>0</v>
      </c>
      <c r="O350" s="68">
        <v>16.114530528</v>
      </c>
      <c r="P350" s="68">
        <v>0</v>
      </c>
      <c r="Q350" s="68">
        <f>F350-H350</f>
        <v>16.114530523999999</v>
      </c>
      <c r="R350" s="68">
        <f>H350-(I350+K350+M350+O350)</f>
        <v>-16.114530528</v>
      </c>
      <c r="S350" s="69">
        <f t="shared" si="122"/>
        <v>-1</v>
      </c>
      <c r="T350" s="54" t="s">
        <v>759</v>
      </c>
      <c r="W350" s="7"/>
    </row>
    <row r="351" spans="1:35" ht="63" x14ac:dyDescent="0.25">
      <c r="A351" s="70" t="s">
        <v>756</v>
      </c>
      <c r="B351" s="82" t="s">
        <v>760</v>
      </c>
      <c r="C351" s="72" t="s">
        <v>761</v>
      </c>
      <c r="D351" s="68" t="s">
        <v>32</v>
      </c>
      <c r="E351" s="68" t="s">
        <v>32</v>
      </c>
      <c r="F351" s="68" t="s">
        <v>32</v>
      </c>
      <c r="G351" s="68" t="s">
        <v>32</v>
      </c>
      <c r="H351" s="67">
        <f t="shared" si="123"/>
        <v>1.0791807599999999</v>
      </c>
      <c r="I351" s="68" t="s">
        <v>32</v>
      </c>
      <c r="J351" s="68">
        <v>0.27257159999999997</v>
      </c>
      <c r="K351" s="68" t="s">
        <v>32</v>
      </c>
      <c r="L351" s="68">
        <v>0.80660915999999994</v>
      </c>
      <c r="M351" s="68" t="s">
        <v>32</v>
      </c>
      <c r="N351" s="68">
        <v>0</v>
      </c>
      <c r="O351" s="68" t="s">
        <v>32</v>
      </c>
      <c r="P351" s="68">
        <v>0</v>
      </c>
      <c r="Q351" s="68" t="s">
        <v>32</v>
      </c>
      <c r="R351" s="68" t="s">
        <v>32</v>
      </c>
      <c r="S351" s="69" t="s">
        <v>32</v>
      </c>
      <c r="T351" s="100" t="s">
        <v>762</v>
      </c>
      <c r="W351" s="7"/>
    </row>
    <row r="352" spans="1:35" ht="47.25" x14ac:dyDescent="0.25">
      <c r="A352" s="70" t="s">
        <v>756</v>
      </c>
      <c r="B352" s="82" t="s">
        <v>763</v>
      </c>
      <c r="C352" s="72" t="s">
        <v>764</v>
      </c>
      <c r="D352" s="68" t="s">
        <v>32</v>
      </c>
      <c r="E352" s="68" t="s">
        <v>32</v>
      </c>
      <c r="F352" s="68" t="s">
        <v>32</v>
      </c>
      <c r="G352" s="68" t="s">
        <v>32</v>
      </c>
      <c r="H352" s="67">
        <f t="shared" si="123"/>
        <v>3.9453853199999998</v>
      </c>
      <c r="I352" s="68" t="s">
        <v>32</v>
      </c>
      <c r="J352" s="68">
        <v>0.25810932000000003</v>
      </c>
      <c r="K352" s="68" t="s">
        <v>32</v>
      </c>
      <c r="L352" s="68">
        <v>3.6872759999999998</v>
      </c>
      <c r="M352" s="68" t="s">
        <v>32</v>
      </c>
      <c r="N352" s="68">
        <v>0</v>
      </c>
      <c r="O352" s="68" t="s">
        <v>32</v>
      </c>
      <c r="P352" s="68">
        <v>0</v>
      </c>
      <c r="Q352" s="68" t="s">
        <v>32</v>
      </c>
      <c r="R352" s="68" t="s">
        <v>32</v>
      </c>
      <c r="S352" s="69" t="s">
        <v>32</v>
      </c>
      <c r="T352" s="100" t="s">
        <v>762</v>
      </c>
      <c r="W352" s="7"/>
    </row>
    <row r="353" spans="1:35" ht="63" x14ac:dyDescent="0.25">
      <c r="A353" s="70" t="s">
        <v>756</v>
      </c>
      <c r="B353" s="82" t="s">
        <v>765</v>
      </c>
      <c r="C353" s="72" t="s">
        <v>766</v>
      </c>
      <c r="D353" s="68" t="s">
        <v>32</v>
      </c>
      <c r="E353" s="68" t="s">
        <v>32</v>
      </c>
      <c r="F353" s="68" t="s">
        <v>32</v>
      </c>
      <c r="G353" s="68" t="s">
        <v>32</v>
      </c>
      <c r="H353" s="67">
        <f t="shared" si="123"/>
        <v>5.7815341299999998</v>
      </c>
      <c r="I353" s="68" t="s">
        <v>32</v>
      </c>
      <c r="J353" s="68">
        <v>0.17850529000000001</v>
      </c>
      <c r="K353" s="68" t="s">
        <v>32</v>
      </c>
      <c r="L353" s="68">
        <v>2.1098892</v>
      </c>
      <c r="M353" s="68" t="s">
        <v>32</v>
      </c>
      <c r="N353" s="68">
        <v>0</v>
      </c>
      <c r="O353" s="68" t="s">
        <v>32</v>
      </c>
      <c r="P353" s="68">
        <v>3.4931396399999999</v>
      </c>
      <c r="Q353" s="68" t="s">
        <v>32</v>
      </c>
      <c r="R353" s="68" t="s">
        <v>32</v>
      </c>
      <c r="S353" s="69" t="s">
        <v>32</v>
      </c>
      <c r="T353" s="100" t="s">
        <v>762</v>
      </c>
      <c r="W353" s="7"/>
    </row>
    <row r="354" spans="1:35" ht="78.75" x14ac:dyDescent="0.25">
      <c r="A354" s="70" t="s">
        <v>756</v>
      </c>
      <c r="B354" s="82" t="s">
        <v>767</v>
      </c>
      <c r="C354" s="72" t="s">
        <v>768</v>
      </c>
      <c r="D354" s="68" t="s">
        <v>32</v>
      </c>
      <c r="E354" s="68" t="s">
        <v>32</v>
      </c>
      <c r="F354" s="68" t="s">
        <v>32</v>
      </c>
      <c r="G354" s="68" t="s">
        <v>32</v>
      </c>
      <c r="H354" s="67">
        <f t="shared" si="123"/>
        <v>2.5000000000000001E-2</v>
      </c>
      <c r="I354" s="68" t="s">
        <v>32</v>
      </c>
      <c r="J354" s="68">
        <v>0</v>
      </c>
      <c r="K354" s="68" t="s">
        <v>32</v>
      </c>
      <c r="L354" s="68">
        <v>0</v>
      </c>
      <c r="M354" s="68" t="s">
        <v>32</v>
      </c>
      <c r="N354" s="68">
        <v>0</v>
      </c>
      <c r="O354" s="68" t="s">
        <v>32</v>
      </c>
      <c r="P354" s="68">
        <v>2.5000000000000001E-2</v>
      </c>
      <c r="Q354" s="68" t="s">
        <v>32</v>
      </c>
      <c r="R354" s="68" t="s">
        <v>32</v>
      </c>
      <c r="S354" s="69" t="s">
        <v>32</v>
      </c>
      <c r="T354" s="100" t="s">
        <v>769</v>
      </c>
      <c r="W354" s="7"/>
    </row>
    <row r="355" spans="1:35" ht="94.5" x14ac:dyDescent="0.25">
      <c r="A355" s="44" t="s">
        <v>770</v>
      </c>
      <c r="B355" s="57" t="s">
        <v>70</v>
      </c>
      <c r="C355" s="45" t="s">
        <v>31</v>
      </c>
      <c r="D355" s="46">
        <f>SUM(D356)</f>
        <v>747.51740885800007</v>
      </c>
      <c r="E355" s="46">
        <f t="shared" ref="E355:R355" si="124">SUM(E356)</f>
        <v>170.17690969</v>
      </c>
      <c r="F355" s="46">
        <f t="shared" si="124"/>
        <v>577.34049916800006</v>
      </c>
      <c r="G355" s="46">
        <f t="shared" si="124"/>
        <v>191.06399999999999</v>
      </c>
      <c r="H355" s="46">
        <f t="shared" si="124"/>
        <v>0</v>
      </c>
      <c r="I355" s="46">
        <f t="shared" si="124"/>
        <v>0</v>
      </c>
      <c r="J355" s="46">
        <f t="shared" si="124"/>
        <v>0</v>
      </c>
      <c r="K355" s="46">
        <f t="shared" si="124"/>
        <v>0</v>
      </c>
      <c r="L355" s="46">
        <f t="shared" si="124"/>
        <v>0</v>
      </c>
      <c r="M355" s="46">
        <f t="shared" si="124"/>
        <v>0</v>
      </c>
      <c r="N355" s="46">
        <f t="shared" si="124"/>
        <v>0</v>
      </c>
      <c r="O355" s="46">
        <f t="shared" si="124"/>
        <v>191.06399999999999</v>
      </c>
      <c r="P355" s="46">
        <f t="shared" si="124"/>
        <v>0</v>
      </c>
      <c r="Q355" s="46">
        <f t="shared" si="124"/>
        <v>577.34049916800006</v>
      </c>
      <c r="R355" s="46">
        <f t="shared" si="124"/>
        <v>-191.06399999999999</v>
      </c>
      <c r="S355" s="47">
        <f t="shared" si="122"/>
        <v>-1</v>
      </c>
      <c r="T355" s="48" t="s">
        <v>32</v>
      </c>
      <c r="W355" s="7"/>
      <c r="X355" s="7"/>
      <c r="AI355" s="4"/>
    </row>
    <row r="356" spans="1:35" ht="94.5" x14ac:dyDescent="0.25">
      <c r="A356" s="70" t="s">
        <v>770</v>
      </c>
      <c r="B356" s="82" t="s">
        <v>771</v>
      </c>
      <c r="C356" s="72" t="s">
        <v>772</v>
      </c>
      <c r="D356" s="68">
        <v>747.51740885800007</v>
      </c>
      <c r="E356" s="68">
        <v>170.17690969</v>
      </c>
      <c r="F356" s="67">
        <f>D356-E356</f>
        <v>577.34049916800006</v>
      </c>
      <c r="G356" s="67">
        <f>I356+K356+M356+O356</f>
        <v>191.06399999999999</v>
      </c>
      <c r="H356" s="67">
        <f>J356+L356+N356+P356</f>
        <v>0</v>
      </c>
      <c r="I356" s="68">
        <v>0</v>
      </c>
      <c r="J356" s="68">
        <v>0</v>
      </c>
      <c r="K356" s="68">
        <v>0</v>
      </c>
      <c r="L356" s="68">
        <v>0</v>
      </c>
      <c r="M356" s="68">
        <v>0</v>
      </c>
      <c r="N356" s="68">
        <v>0</v>
      </c>
      <c r="O356" s="68">
        <v>191.06399999999999</v>
      </c>
      <c r="P356" s="68">
        <v>0</v>
      </c>
      <c r="Q356" s="68">
        <f>F356-H356</f>
        <v>577.34049916800006</v>
      </c>
      <c r="R356" s="68">
        <f>H356-(I356+K356+M356+O356)</f>
        <v>-191.06399999999999</v>
      </c>
      <c r="S356" s="69">
        <f t="shared" si="122"/>
        <v>-1</v>
      </c>
      <c r="T356" s="54" t="s">
        <v>773</v>
      </c>
      <c r="W356" s="7"/>
    </row>
    <row r="357" spans="1:35" ht="78.75" x14ac:dyDescent="0.25">
      <c r="A357" s="44" t="s">
        <v>774</v>
      </c>
      <c r="B357" s="57" t="s">
        <v>72</v>
      </c>
      <c r="C357" s="45" t="s">
        <v>31</v>
      </c>
      <c r="D357" s="46">
        <f>SUM(D358:D364)</f>
        <v>20.753747999999998</v>
      </c>
      <c r="E357" s="46">
        <f t="shared" ref="E357:R357" si="125">SUM(E358:E364)</f>
        <v>19.991809960000005</v>
      </c>
      <c r="F357" s="46">
        <f t="shared" si="125"/>
        <v>0.76193803999999421</v>
      </c>
      <c r="G357" s="46">
        <f t="shared" si="125"/>
        <v>2.0573679999999985</v>
      </c>
      <c r="H357" s="46">
        <f t="shared" si="125"/>
        <v>123.30656613000002</v>
      </c>
      <c r="I357" s="46">
        <f t="shared" si="125"/>
        <v>2.0573679999999985</v>
      </c>
      <c r="J357" s="46">
        <f t="shared" si="125"/>
        <v>18.637440820000005</v>
      </c>
      <c r="K357" s="46">
        <f t="shared" si="125"/>
        <v>0</v>
      </c>
      <c r="L357" s="46">
        <f t="shared" si="125"/>
        <v>11.825204880000001</v>
      </c>
      <c r="M357" s="46">
        <f t="shared" si="125"/>
        <v>0</v>
      </c>
      <c r="N357" s="46">
        <f t="shared" si="125"/>
        <v>60.111207400000005</v>
      </c>
      <c r="O357" s="46">
        <f t="shared" si="125"/>
        <v>0</v>
      </c>
      <c r="P357" s="46">
        <f t="shared" si="125"/>
        <v>32.732713029999999</v>
      </c>
      <c r="Q357" s="46">
        <f t="shared" si="125"/>
        <v>-0.26024332000000538</v>
      </c>
      <c r="R357" s="46">
        <f t="shared" si="125"/>
        <v>-1.0351866399999987</v>
      </c>
      <c r="S357" s="47">
        <f t="shared" si="122"/>
        <v>-0.50316065963891698</v>
      </c>
      <c r="T357" s="48" t="s">
        <v>32</v>
      </c>
      <c r="W357" s="7"/>
      <c r="X357" s="7"/>
      <c r="AI357" s="4"/>
    </row>
    <row r="358" spans="1:35" ht="47.25" x14ac:dyDescent="0.25">
      <c r="A358" s="70" t="s">
        <v>774</v>
      </c>
      <c r="B358" s="82" t="s">
        <v>775</v>
      </c>
      <c r="C358" s="72" t="s">
        <v>776</v>
      </c>
      <c r="D358" s="68" t="s">
        <v>32</v>
      </c>
      <c r="E358" s="68" t="s">
        <v>32</v>
      </c>
      <c r="F358" s="68" t="s">
        <v>32</v>
      </c>
      <c r="G358" s="68" t="s">
        <v>32</v>
      </c>
      <c r="H358" s="67">
        <f t="shared" ref="H358:H364" si="126">J358+L358+N358+P358</f>
        <v>5.8090581000000023</v>
      </c>
      <c r="I358" s="68" t="s">
        <v>32</v>
      </c>
      <c r="J358" s="68">
        <v>5.8090581000000023</v>
      </c>
      <c r="K358" s="68" t="s">
        <v>32</v>
      </c>
      <c r="L358" s="68">
        <v>0</v>
      </c>
      <c r="M358" s="68" t="s">
        <v>32</v>
      </c>
      <c r="N358" s="68">
        <v>0</v>
      </c>
      <c r="O358" s="68" t="s">
        <v>32</v>
      </c>
      <c r="P358" s="68">
        <v>0</v>
      </c>
      <c r="Q358" s="68" t="s">
        <v>32</v>
      </c>
      <c r="R358" s="68" t="s">
        <v>32</v>
      </c>
      <c r="S358" s="69" t="s">
        <v>32</v>
      </c>
      <c r="T358" s="54" t="s">
        <v>777</v>
      </c>
      <c r="W358" s="7"/>
    </row>
    <row r="359" spans="1:35" ht="47.25" x14ac:dyDescent="0.25">
      <c r="A359" s="83" t="s">
        <v>774</v>
      </c>
      <c r="B359" s="101" t="s">
        <v>778</v>
      </c>
      <c r="C359" s="102" t="s">
        <v>779</v>
      </c>
      <c r="D359" s="68">
        <v>7.6824959999999995</v>
      </c>
      <c r="E359" s="68">
        <v>8.9252896400000008</v>
      </c>
      <c r="F359" s="67">
        <f t="shared" ref="F359:F360" si="127">D359-E359</f>
        <v>-1.2427936400000013</v>
      </c>
      <c r="G359" s="67">
        <f t="shared" ref="G359:G360" si="128">I359+K359+M359+O359</f>
        <v>0.7592459999999992</v>
      </c>
      <c r="H359" s="67">
        <f t="shared" si="126"/>
        <v>0.44778827999999998</v>
      </c>
      <c r="I359" s="68">
        <v>0.7592459999999992</v>
      </c>
      <c r="J359" s="68">
        <v>0.44778827999999998</v>
      </c>
      <c r="K359" s="68">
        <v>0</v>
      </c>
      <c r="L359" s="68">
        <v>0</v>
      </c>
      <c r="M359" s="68">
        <v>0</v>
      </c>
      <c r="N359" s="68">
        <v>0</v>
      </c>
      <c r="O359" s="68">
        <v>0</v>
      </c>
      <c r="P359" s="68">
        <v>0</v>
      </c>
      <c r="Q359" s="68">
        <f>F359-H359</f>
        <v>-1.6905819200000012</v>
      </c>
      <c r="R359" s="68">
        <f>H359-(I359+K359+M359+O359)</f>
        <v>-0.31145771999999922</v>
      </c>
      <c r="S359" s="69">
        <f t="shared" si="122"/>
        <v>-0.41021977066721399</v>
      </c>
      <c r="T359" s="54" t="s">
        <v>780</v>
      </c>
      <c r="W359" s="7"/>
    </row>
    <row r="360" spans="1:35" ht="47.25" x14ac:dyDescent="0.25">
      <c r="A360" s="83" t="s">
        <v>774</v>
      </c>
      <c r="B360" s="101" t="s">
        <v>781</v>
      </c>
      <c r="C360" s="102" t="s">
        <v>782</v>
      </c>
      <c r="D360" s="68">
        <v>13.071251999999998</v>
      </c>
      <c r="E360" s="68">
        <v>11.066520320000002</v>
      </c>
      <c r="F360" s="67">
        <f t="shared" si="127"/>
        <v>2.0047316799999955</v>
      </c>
      <c r="G360" s="67">
        <f t="shared" si="128"/>
        <v>1.2981219999999993</v>
      </c>
      <c r="H360" s="67">
        <f t="shared" si="126"/>
        <v>0.57439307999999978</v>
      </c>
      <c r="I360" s="68">
        <v>1.2981219999999993</v>
      </c>
      <c r="J360" s="68">
        <v>0.57439307999999978</v>
      </c>
      <c r="K360" s="68">
        <v>0</v>
      </c>
      <c r="L360" s="68">
        <v>0</v>
      </c>
      <c r="M360" s="68">
        <v>0</v>
      </c>
      <c r="N360" s="68">
        <v>0</v>
      </c>
      <c r="O360" s="68">
        <v>0</v>
      </c>
      <c r="P360" s="68">
        <v>0</v>
      </c>
      <c r="Q360" s="68">
        <f>F360-H360</f>
        <v>1.4303385999999958</v>
      </c>
      <c r="R360" s="68">
        <f>H360-(I360+K360+M360+O360)</f>
        <v>-0.72372891999999955</v>
      </c>
      <c r="S360" s="69">
        <f t="shared" si="122"/>
        <v>-0.5575199557514624</v>
      </c>
      <c r="T360" s="54" t="s">
        <v>780</v>
      </c>
      <c r="W360" s="7"/>
    </row>
    <row r="361" spans="1:35" ht="78.75" x14ac:dyDescent="0.25">
      <c r="A361" s="83" t="s">
        <v>774</v>
      </c>
      <c r="B361" s="101" t="s">
        <v>783</v>
      </c>
      <c r="C361" s="102" t="s">
        <v>784</v>
      </c>
      <c r="D361" s="68" t="s">
        <v>32</v>
      </c>
      <c r="E361" s="68" t="s">
        <v>32</v>
      </c>
      <c r="F361" s="68" t="s">
        <v>32</v>
      </c>
      <c r="G361" s="68" t="s">
        <v>32</v>
      </c>
      <c r="H361" s="67">
        <f t="shared" si="126"/>
        <v>22.879006220000001</v>
      </c>
      <c r="I361" s="68" t="s">
        <v>32</v>
      </c>
      <c r="J361" s="68">
        <v>2.1266282799999998</v>
      </c>
      <c r="K361" s="68" t="s">
        <v>32</v>
      </c>
      <c r="L361" s="68">
        <v>7.6786064500000002</v>
      </c>
      <c r="M361" s="68" t="s">
        <v>32</v>
      </c>
      <c r="N361" s="68">
        <v>11.304018760000002</v>
      </c>
      <c r="O361" s="68" t="s">
        <v>32</v>
      </c>
      <c r="P361" s="68">
        <v>1.76975273</v>
      </c>
      <c r="Q361" s="68" t="s">
        <v>32</v>
      </c>
      <c r="R361" s="68" t="s">
        <v>32</v>
      </c>
      <c r="S361" s="69" t="s">
        <v>32</v>
      </c>
      <c r="T361" s="100" t="s">
        <v>785</v>
      </c>
      <c r="W361" s="7"/>
    </row>
    <row r="362" spans="1:35" ht="78.75" x14ac:dyDescent="0.25">
      <c r="A362" s="83" t="s">
        <v>774</v>
      </c>
      <c r="B362" s="101" t="s">
        <v>786</v>
      </c>
      <c r="C362" s="102" t="s">
        <v>787</v>
      </c>
      <c r="D362" s="68" t="s">
        <v>32</v>
      </c>
      <c r="E362" s="68" t="s">
        <v>32</v>
      </c>
      <c r="F362" s="68" t="s">
        <v>32</v>
      </c>
      <c r="G362" s="68" t="s">
        <v>32</v>
      </c>
      <c r="H362" s="67">
        <f t="shared" si="126"/>
        <v>52.599590380000002</v>
      </c>
      <c r="I362" s="68" t="s">
        <v>32</v>
      </c>
      <c r="J362" s="68">
        <v>6.0121919999999998</v>
      </c>
      <c r="K362" s="68" t="s">
        <v>32</v>
      </c>
      <c r="L362" s="68">
        <v>1.27797443</v>
      </c>
      <c r="M362" s="68" t="s">
        <v>32</v>
      </c>
      <c r="N362" s="68">
        <v>17.749847650000003</v>
      </c>
      <c r="O362" s="68" t="s">
        <v>32</v>
      </c>
      <c r="P362" s="68">
        <v>27.5595763</v>
      </c>
      <c r="Q362" s="68" t="s">
        <v>32</v>
      </c>
      <c r="R362" s="68" t="s">
        <v>32</v>
      </c>
      <c r="S362" s="69" t="s">
        <v>32</v>
      </c>
      <c r="T362" s="100" t="s">
        <v>785</v>
      </c>
      <c r="W362" s="7"/>
    </row>
    <row r="363" spans="1:35" ht="78.75" x14ac:dyDescent="0.25">
      <c r="A363" s="83" t="s">
        <v>774</v>
      </c>
      <c r="B363" s="101" t="s">
        <v>788</v>
      </c>
      <c r="C363" s="102" t="s">
        <v>789</v>
      </c>
      <c r="D363" s="68" t="s">
        <v>32</v>
      </c>
      <c r="E363" s="68" t="s">
        <v>32</v>
      </c>
      <c r="F363" s="68" t="s">
        <v>32</v>
      </c>
      <c r="G363" s="68" t="s">
        <v>32</v>
      </c>
      <c r="H363" s="67">
        <f t="shared" si="126"/>
        <v>37.772637690000003</v>
      </c>
      <c r="I363" s="68" t="s">
        <v>32</v>
      </c>
      <c r="J363" s="68">
        <v>3.3119126999999997</v>
      </c>
      <c r="K363" s="68" t="s">
        <v>32</v>
      </c>
      <c r="L363" s="68">
        <v>0</v>
      </c>
      <c r="M363" s="68" t="s">
        <v>32</v>
      </c>
      <c r="N363" s="68">
        <v>31.05734099</v>
      </c>
      <c r="O363" s="68" t="s">
        <v>32</v>
      </c>
      <c r="P363" s="68">
        <v>3.403384</v>
      </c>
      <c r="Q363" s="68" t="s">
        <v>32</v>
      </c>
      <c r="R363" s="68" t="s">
        <v>32</v>
      </c>
      <c r="S363" s="69" t="s">
        <v>32</v>
      </c>
      <c r="T363" s="100" t="s">
        <v>785</v>
      </c>
      <c r="W363" s="7"/>
    </row>
    <row r="364" spans="1:35" ht="47.25" x14ac:dyDescent="0.25">
      <c r="A364" s="83" t="s">
        <v>774</v>
      </c>
      <c r="B364" s="101" t="s">
        <v>790</v>
      </c>
      <c r="C364" s="102" t="s">
        <v>791</v>
      </c>
      <c r="D364" s="68" t="s">
        <v>32</v>
      </c>
      <c r="E364" s="68" t="s">
        <v>32</v>
      </c>
      <c r="F364" s="68" t="s">
        <v>32</v>
      </c>
      <c r="G364" s="68" t="s">
        <v>32</v>
      </c>
      <c r="H364" s="67">
        <f t="shared" si="126"/>
        <v>3.2240923799999996</v>
      </c>
      <c r="I364" s="68" t="s">
        <v>32</v>
      </c>
      <c r="J364" s="68">
        <v>0.35546838000000003</v>
      </c>
      <c r="K364" s="68" t="s">
        <v>32</v>
      </c>
      <c r="L364" s="68">
        <v>2.8686239999999996</v>
      </c>
      <c r="M364" s="68" t="s">
        <v>32</v>
      </c>
      <c r="N364" s="68">
        <v>0</v>
      </c>
      <c r="O364" s="68" t="s">
        <v>32</v>
      </c>
      <c r="P364" s="68">
        <v>0</v>
      </c>
      <c r="Q364" s="68" t="s">
        <v>32</v>
      </c>
      <c r="R364" s="68" t="s">
        <v>32</v>
      </c>
      <c r="S364" s="69" t="s">
        <v>32</v>
      </c>
      <c r="T364" s="100" t="s">
        <v>762</v>
      </c>
      <c r="W364" s="7"/>
    </row>
    <row r="365" spans="1:35" ht="31.5" x14ac:dyDescent="0.25">
      <c r="A365" s="44" t="s">
        <v>792</v>
      </c>
      <c r="B365" s="57" t="s">
        <v>83</v>
      </c>
      <c r="C365" s="45" t="s">
        <v>31</v>
      </c>
      <c r="D365" s="46">
        <v>0</v>
      </c>
      <c r="E365" s="46">
        <v>0</v>
      </c>
      <c r="F365" s="46">
        <v>0</v>
      </c>
      <c r="G365" s="46">
        <v>0</v>
      </c>
      <c r="H365" s="46">
        <v>0</v>
      </c>
      <c r="I365" s="46">
        <v>0</v>
      </c>
      <c r="J365" s="46">
        <v>0</v>
      </c>
      <c r="K365" s="46">
        <v>0</v>
      </c>
      <c r="L365" s="46">
        <v>0</v>
      </c>
      <c r="M365" s="46">
        <v>0</v>
      </c>
      <c r="N365" s="46">
        <v>0</v>
      </c>
      <c r="O365" s="46">
        <v>0</v>
      </c>
      <c r="P365" s="46">
        <v>0</v>
      </c>
      <c r="Q365" s="46">
        <v>0</v>
      </c>
      <c r="R365" s="46">
        <v>0</v>
      </c>
      <c r="S365" s="47">
        <v>0</v>
      </c>
      <c r="T365" s="48" t="s">
        <v>32</v>
      </c>
      <c r="W365" s="7"/>
      <c r="X365" s="7"/>
      <c r="AI365" s="4"/>
    </row>
    <row r="366" spans="1:35" ht="63" x14ac:dyDescent="0.25">
      <c r="A366" s="44" t="s">
        <v>793</v>
      </c>
      <c r="B366" s="57" t="s">
        <v>85</v>
      </c>
      <c r="C366" s="45" t="s">
        <v>31</v>
      </c>
      <c r="D366" s="46">
        <f t="shared" ref="D366:R366" si="129">D367+D371+D368+D369</f>
        <v>723.23295801400002</v>
      </c>
      <c r="E366" s="46">
        <f t="shared" si="129"/>
        <v>669.63907901000005</v>
      </c>
      <c r="F366" s="46">
        <f t="shared" si="129"/>
        <v>53.593879003999973</v>
      </c>
      <c r="G366" s="46">
        <f>G367+G371+G368+G369</f>
        <v>26.481352990000019</v>
      </c>
      <c r="H366" s="46">
        <f t="shared" si="129"/>
        <v>45.552447640000004</v>
      </c>
      <c r="I366" s="46">
        <f t="shared" si="129"/>
        <v>26.481352990000005</v>
      </c>
      <c r="J366" s="46">
        <f t="shared" si="129"/>
        <v>42.815573690000001</v>
      </c>
      <c r="K366" s="46">
        <f t="shared" si="129"/>
        <v>0</v>
      </c>
      <c r="L366" s="46">
        <f t="shared" si="129"/>
        <v>3.0163068200000001</v>
      </c>
      <c r="M366" s="46">
        <f t="shared" si="129"/>
        <v>0</v>
      </c>
      <c r="N366" s="46">
        <f t="shared" si="129"/>
        <v>0</v>
      </c>
      <c r="O366" s="46">
        <f t="shared" si="129"/>
        <v>1.7763568394002505E-14</v>
      </c>
      <c r="P366" s="46">
        <f t="shared" si="129"/>
        <v>-0.27943287000000011</v>
      </c>
      <c r="Q366" s="46">
        <f t="shared" si="129"/>
        <v>8.0414313639999673</v>
      </c>
      <c r="R366" s="46">
        <f t="shared" si="129"/>
        <v>19.071094649999978</v>
      </c>
      <c r="S366" s="47">
        <f t="shared" si="122"/>
        <v>0.72017070491835022</v>
      </c>
      <c r="T366" s="48" t="s">
        <v>32</v>
      </c>
      <c r="W366" s="7"/>
      <c r="X366" s="7"/>
      <c r="AI366" s="4"/>
    </row>
    <row r="367" spans="1:35" ht="31.5" x14ac:dyDescent="0.25">
      <c r="A367" s="44" t="s">
        <v>794</v>
      </c>
      <c r="B367" s="57" t="s">
        <v>87</v>
      </c>
      <c r="C367" s="45" t="s">
        <v>31</v>
      </c>
      <c r="D367" s="46">
        <v>0</v>
      </c>
      <c r="E367" s="46">
        <v>0</v>
      </c>
      <c r="F367" s="46">
        <v>0</v>
      </c>
      <c r="G367" s="46">
        <v>0</v>
      </c>
      <c r="H367" s="46">
        <v>0</v>
      </c>
      <c r="I367" s="46">
        <v>0</v>
      </c>
      <c r="J367" s="46">
        <v>0</v>
      </c>
      <c r="K367" s="46">
        <v>0</v>
      </c>
      <c r="L367" s="46">
        <v>0</v>
      </c>
      <c r="M367" s="46">
        <v>0</v>
      </c>
      <c r="N367" s="46">
        <v>0</v>
      </c>
      <c r="O367" s="46">
        <v>0</v>
      </c>
      <c r="P367" s="46">
        <v>0</v>
      </c>
      <c r="Q367" s="46">
        <v>0</v>
      </c>
      <c r="R367" s="46">
        <v>0</v>
      </c>
      <c r="S367" s="47">
        <v>0</v>
      </c>
      <c r="T367" s="48" t="s">
        <v>32</v>
      </c>
      <c r="W367" s="7"/>
      <c r="X367" s="7"/>
      <c r="AI367" s="4"/>
    </row>
    <row r="368" spans="1:35" x14ac:dyDescent="0.25">
      <c r="A368" s="44" t="s">
        <v>795</v>
      </c>
      <c r="B368" s="57" t="s">
        <v>98</v>
      </c>
      <c r="C368" s="45" t="s">
        <v>31</v>
      </c>
      <c r="D368" s="46">
        <v>0</v>
      </c>
      <c r="E368" s="46">
        <v>0</v>
      </c>
      <c r="F368" s="46">
        <v>0</v>
      </c>
      <c r="G368" s="46">
        <v>0</v>
      </c>
      <c r="H368" s="46">
        <v>0</v>
      </c>
      <c r="I368" s="46">
        <v>0</v>
      </c>
      <c r="J368" s="46">
        <v>0</v>
      </c>
      <c r="K368" s="46">
        <v>0</v>
      </c>
      <c r="L368" s="46">
        <v>0</v>
      </c>
      <c r="M368" s="46">
        <v>0</v>
      </c>
      <c r="N368" s="46">
        <v>0</v>
      </c>
      <c r="O368" s="46">
        <v>0</v>
      </c>
      <c r="P368" s="46">
        <v>0</v>
      </c>
      <c r="Q368" s="46">
        <v>0</v>
      </c>
      <c r="R368" s="46">
        <v>0</v>
      </c>
      <c r="S368" s="47">
        <v>0</v>
      </c>
      <c r="T368" s="48" t="s">
        <v>32</v>
      </c>
      <c r="W368" s="7"/>
      <c r="X368" s="7"/>
      <c r="AI368" s="4"/>
    </row>
    <row r="369" spans="1:35" ht="31.5" x14ac:dyDescent="0.25">
      <c r="A369" s="44" t="s">
        <v>796</v>
      </c>
      <c r="B369" s="57" t="s">
        <v>112</v>
      </c>
      <c r="C369" s="45" t="s">
        <v>31</v>
      </c>
      <c r="D369" s="46">
        <f t="shared" ref="D369:R369" si="130">SUM(D370)</f>
        <v>20.759999999999998</v>
      </c>
      <c r="E369" s="46">
        <f t="shared" si="130"/>
        <v>18.354343220000001</v>
      </c>
      <c r="F369" s="46">
        <f t="shared" si="130"/>
        <v>2.4056567799999975</v>
      </c>
      <c r="G369" s="46">
        <f t="shared" si="130"/>
        <v>3.8885999999999985</v>
      </c>
      <c r="H369" s="46">
        <f t="shared" si="130"/>
        <v>1.90522956</v>
      </c>
      <c r="I369" s="46">
        <f t="shared" si="130"/>
        <v>3.8885999999999985</v>
      </c>
      <c r="J369" s="46">
        <f t="shared" si="130"/>
        <v>1.90522956</v>
      </c>
      <c r="K369" s="46">
        <f t="shared" si="130"/>
        <v>0</v>
      </c>
      <c r="L369" s="46">
        <f t="shared" si="130"/>
        <v>0</v>
      </c>
      <c r="M369" s="46">
        <f t="shared" si="130"/>
        <v>0</v>
      </c>
      <c r="N369" s="46">
        <f t="shared" si="130"/>
        <v>0</v>
      </c>
      <c r="O369" s="46">
        <f t="shared" si="130"/>
        <v>0</v>
      </c>
      <c r="P369" s="46">
        <f t="shared" si="130"/>
        <v>0</v>
      </c>
      <c r="Q369" s="46">
        <f t="shared" si="130"/>
        <v>0.50042721999999751</v>
      </c>
      <c r="R369" s="46">
        <f t="shared" si="130"/>
        <v>-1.9833704399999985</v>
      </c>
      <c r="S369" s="47">
        <f t="shared" si="122"/>
        <v>-0.51004743095201344</v>
      </c>
      <c r="T369" s="48" t="s">
        <v>32</v>
      </c>
      <c r="W369" s="7"/>
      <c r="X369" s="7"/>
      <c r="AI369" s="4"/>
    </row>
    <row r="370" spans="1:35" ht="31.5" x14ac:dyDescent="0.25">
      <c r="A370" s="64" t="s">
        <v>796</v>
      </c>
      <c r="B370" s="76" t="s">
        <v>797</v>
      </c>
      <c r="C370" s="77" t="s">
        <v>798</v>
      </c>
      <c r="D370" s="67">
        <v>20.759999999999998</v>
      </c>
      <c r="E370" s="67">
        <v>18.354343220000001</v>
      </c>
      <c r="F370" s="67">
        <f>D370-E370</f>
        <v>2.4056567799999975</v>
      </c>
      <c r="G370" s="67">
        <f>I370+K370+M370+O370</f>
        <v>3.8885999999999985</v>
      </c>
      <c r="H370" s="67">
        <f>J370+L370+N370+P370</f>
        <v>1.90522956</v>
      </c>
      <c r="I370" s="67">
        <v>3.8885999999999985</v>
      </c>
      <c r="J370" s="67">
        <v>1.90522956</v>
      </c>
      <c r="K370" s="67">
        <v>0</v>
      </c>
      <c r="L370" s="67">
        <v>0</v>
      </c>
      <c r="M370" s="67">
        <v>0</v>
      </c>
      <c r="N370" s="67">
        <v>0</v>
      </c>
      <c r="O370" s="67">
        <v>0</v>
      </c>
      <c r="P370" s="67">
        <v>0</v>
      </c>
      <c r="Q370" s="68">
        <f>F370-H370</f>
        <v>0.50042721999999751</v>
      </c>
      <c r="R370" s="68">
        <f>H370-(I370+K370+M370+O370)</f>
        <v>-1.9833704399999985</v>
      </c>
      <c r="S370" s="69">
        <f t="shared" si="122"/>
        <v>-0.51004743095201344</v>
      </c>
      <c r="T370" s="54" t="s">
        <v>777</v>
      </c>
      <c r="W370" s="7"/>
    </row>
    <row r="371" spans="1:35" ht="31.5" x14ac:dyDescent="0.25">
      <c r="A371" s="44" t="s">
        <v>799</v>
      </c>
      <c r="B371" s="57" t="s">
        <v>117</v>
      </c>
      <c r="C371" s="45" t="s">
        <v>31</v>
      </c>
      <c r="D371" s="46">
        <f t="shared" ref="D371:R371" si="131">SUM(D372:D373)</f>
        <v>702.47295801400003</v>
      </c>
      <c r="E371" s="46">
        <f t="shared" si="131"/>
        <v>651.28473579000001</v>
      </c>
      <c r="F371" s="46">
        <f t="shared" si="131"/>
        <v>51.188222223999972</v>
      </c>
      <c r="G371" s="46">
        <f t="shared" si="131"/>
        <v>22.592752990000022</v>
      </c>
      <c r="H371" s="46">
        <f t="shared" si="131"/>
        <v>43.647218080000002</v>
      </c>
      <c r="I371" s="46">
        <f t="shared" si="131"/>
        <v>22.592752990000005</v>
      </c>
      <c r="J371" s="46">
        <f t="shared" si="131"/>
        <v>40.910344129999999</v>
      </c>
      <c r="K371" s="46">
        <f t="shared" si="131"/>
        <v>0</v>
      </c>
      <c r="L371" s="46">
        <f t="shared" si="131"/>
        <v>3.0163068200000001</v>
      </c>
      <c r="M371" s="46">
        <f t="shared" si="131"/>
        <v>0</v>
      </c>
      <c r="N371" s="46">
        <f t="shared" si="131"/>
        <v>0</v>
      </c>
      <c r="O371" s="46">
        <f t="shared" si="131"/>
        <v>1.7763568394002505E-14</v>
      </c>
      <c r="P371" s="46">
        <f t="shared" si="131"/>
        <v>-0.27943287000000011</v>
      </c>
      <c r="Q371" s="46">
        <f t="shared" si="131"/>
        <v>7.5410041439999702</v>
      </c>
      <c r="R371" s="46">
        <f t="shared" si="131"/>
        <v>21.054465089999976</v>
      </c>
      <c r="S371" s="47">
        <f t="shared" si="122"/>
        <v>0.93191233044149502</v>
      </c>
      <c r="T371" s="48" t="s">
        <v>32</v>
      </c>
      <c r="W371" s="7"/>
      <c r="X371" s="7"/>
      <c r="AI371" s="4"/>
    </row>
    <row r="372" spans="1:35" ht="31.5" x14ac:dyDescent="0.25">
      <c r="A372" s="70" t="s">
        <v>799</v>
      </c>
      <c r="B372" s="103" t="s">
        <v>800</v>
      </c>
      <c r="C372" s="72" t="s">
        <v>801</v>
      </c>
      <c r="D372" s="68">
        <v>678.74295801400001</v>
      </c>
      <c r="E372" s="73">
        <v>650.39802725000004</v>
      </c>
      <c r="F372" s="67">
        <f t="shared" ref="F372:F373" si="132">D372-E372</f>
        <v>28.344930763999969</v>
      </c>
      <c r="G372" s="67">
        <f t="shared" ref="G372:H373" si="133">I372+K372+M372+O372</f>
        <v>18.382152990000023</v>
      </c>
      <c r="H372" s="67">
        <f t="shared" si="133"/>
        <v>21.40970562</v>
      </c>
      <c r="I372" s="68">
        <v>18.382152990000005</v>
      </c>
      <c r="J372" s="68">
        <v>20.384275200000001</v>
      </c>
      <c r="K372" s="68">
        <v>0</v>
      </c>
      <c r="L372" s="68">
        <v>0.98754125000000004</v>
      </c>
      <c r="M372" s="68">
        <v>0</v>
      </c>
      <c r="N372" s="68">
        <v>0</v>
      </c>
      <c r="O372" s="68">
        <v>1.7763568394002505E-14</v>
      </c>
      <c r="P372" s="68">
        <v>3.7889169999999923E-2</v>
      </c>
      <c r="Q372" s="68">
        <f>F372-H372</f>
        <v>6.9352251439999684</v>
      </c>
      <c r="R372" s="68">
        <f>H372-(I372+K372+M372+O372)</f>
        <v>3.0275526299999775</v>
      </c>
      <c r="S372" s="69">
        <f t="shared" si="122"/>
        <v>0.16470065457767544</v>
      </c>
      <c r="T372" s="54" t="s">
        <v>777</v>
      </c>
      <c r="W372" s="7"/>
    </row>
    <row r="373" spans="1:35" ht="31.5" x14ac:dyDescent="0.25">
      <c r="A373" s="70" t="s">
        <v>799</v>
      </c>
      <c r="B373" s="103" t="s">
        <v>802</v>
      </c>
      <c r="C373" s="72" t="s">
        <v>803</v>
      </c>
      <c r="D373" s="68">
        <v>23.73</v>
      </c>
      <c r="E373" s="73">
        <v>0.88670853999999999</v>
      </c>
      <c r="F373" s="67">
        <f t="shared" si="132"/>
        <v>22.84329146</v>
      </c>
      <c r="G373" s="67">
        <f t="shared" si="133"/>
        <v>4.2105999999999986</v>
      </c>
      <c r="H373" s="67">
        <f t="shared" si="133"/>
        <v>22.237512459999998</v>
      </c>
      <c r="I373" s="68">
        <v>4.2105999999999986</v>
      </c>
      <c r="J373" s="68">
        <v>20.526068929999997</v>
      </c>
      <c r="K373" s="68">
        <v>0</v>
      </c>
      <c r="L373" s="68">
        <v>2.02876557</v>
      </c>
      <c r="M373" s="68">
        <v>0</v>
      </c>
      <c r="N373" s="68">
        <v>0</v>
      </c>
      <c r="O373" s="68">
        <v>0</v>
      </c>
      <c r="P373" s="68">
        <v>-0.31732204000000003</v>
      </c>
      <c r="Q373" s="68">
        <f>F373-H373</f>
        <v>0.60577900000000184</v>
      </c>
      <c r="R373" s="68">
        <f>H373-(I373+K373+M373+O373)</f>
        <v>18.026912459999998</v>
      </c>
      <c r="S373" s="69">
        <f t="shared" si="122"/>
        <v>4.2813167862062427</v>
      </c>
      <c r="T373" s="54" t="s">
        <v>804</v>
      </c>
      <c r="W373" s="7"/>
    </row>
    <row r="374" spans="1:35" ht="31.5" x14ac:dyDescent="0.25">
      <c r="A374" s="44" t="s">
        <v>805</v>
      </c>
      <c r="B374" s="57" t="s">
        <v>135</v>
      </c>
      <c r="C374" s="45" t="s">
        <v>31</v>
      </c>
      <c r="D374" s="46">
        <f t="shared" ref="D374:R374" si="134">D375+D379+D382+D410</f>
        <v>2619.559262861389</v>
      </c>
      <c r="E374" s="46">
        <f t="shared" si="134"/>
        <v>300.98060407000003</v>
      </c>
      <c r="F374" s="46">
        <f t="shared" si="134"/>
        <v>2318.578658791389</v>
      </c>
      <c r="G374" s="46">
        <f t="shared" si="134"/>
        <v>944.34639794200007</v>
      </c>
      <c r="H374" s="46">
        <f t="shared" si="134"/>
        <v>584.15168484000003</v>
      </c>
      <c r="I374" s="46">
        <f t="shared" si="134"/>
        <v>48.692386095999993</v>
      </c>
      <c r="J374" s="46">
        <f t="shared" si="134"/>
        <v>58.148059429999996</v>
      </c>
      <c r="K374" s="46">
        <f t="shared" si="134"/>
        <v>81.72697509999999</v>
      </c>
      <c r="L374" s="46">
        <f t="shared" si="134"/>
        <v>278.68645803999999</v>
      </c>
      <c r="M374" s="46">
        <f t="shared" si="134"/>
        <v>135.36628043760001</v>
      </c>
      <c r="N374" s="46">
        <f t="shared" si="134"/>
        <v>169.36847582000001</v>
      </c>
      <c r="O374" s="46">
        <f t="shared" si="134"/>
        <v>678.56075630840007</v>
      </c>
      <c r="P374" s="46">
        <f t="shared" si="134"/>
        <v>77.948691550000007</v>
      </c>
      <c r="Q374" s="46">
        <f t="shared" si="134"/>
        <v>1897.7542337813891</v>
      </c>
      <c r="R374" s="46">
        <f t="shared" si="134"/>
        <v>-523.52197293199993</v>
      </c>
      <c r="S374" s="47">
        <f t="shared" si="122"/>
        <v>-0.55437493495279222</v>
      </c>
      <c r="T374" s="48" t="s">
        <v>32</v>
      </c>
      <c r="W374" s="7"/>
      <c r="X374" s="7"/>
      <c r="AI374" s="4"/>
    </row>
    <row r="375" spans="1:35" ht="47.25" x14ac:dyDescent="0.25">
      <c r="A375" s="44" t="s">
        <v>806</v>
      </c>
      <c r="B375" s="57" t="s">
        <v>137</v>
      </c>
      <c r="C375" s="45" t="s">
        <v>31</v>
      </c>
      <c r="D375" s="46">
        <f t="shared" ref="D375:R375" si="135">SUM(D376:D378)</f>
        <v>125.98649058800001</v>
      </c>
      <c r="E375" s="46">
        <f t="shared" si="135"/>
        <v>4.4643347999999996</v>
      </c>
      <c r="F375" s="46">
        <f t="shared" si="135"/>
        <v>121.52215578800001</v>
      </c>
      <c r="G375" s="46">
        <f t="shared" si="135"/>
        <v>93.019790588000006</v>
      </c>
      <c r="H375" s="46">
        <f t="shared" si="135"/>
        <v>2.7342880500000004</v>
      </c>
      <c r="I375" s="46">
        <f t="shared" si="135"/>
        <v>1.8246780899999999</v>
      </c>
      <c r="J375" s="46">
        <f t="shared" si="135"/>
        <v>1.0532309900000001</v>
      </c>
      <c r="K375" s="46">
        <f t="shared" si="135"/>
        <v>2.84980476</v>
      </c>
      <c r="L375" s="46">
        <f t="shared" si="135"/>
        <v>3.34420669</v>
      </c>
      <c r="M375" s="46">
        <f t="shared" si="135"/>
        <v>16.383668300000004</v>
      </c>
      <c r="N375" s="46">
        <f t="shared" si="135"/>
        <v>2.1681558600000002</v>
      </c>
      <c r="O375" s="46">
        <f t="shared" si="135"/>
        <v>71.961639437999992</v>
      </c>
      <c r="P375" s="46">
        <f t="shared" si="135"/>
        <v>-3.8313054900000001</v>
      </c>
      <c r="Q375" s="46">
        <f t="shared" si="135"/>
        <v>118.787867738</v>
      </c>
      <c r="R375" s="46">
        <f t="shared" si="135"/>
        <v>-90.285502538000003</v>
      </c>
      <c r="S375" s="47">
        <f t="shared" si="122"/>
        <v>-0.97060530847558446</v>
      </c>
      <c r="T375" s="48" t="s">
        <v>32</v>
      </c>
      <c r="W375" s="7"/>
      <c r="X375" s="7"/>
      <c r="AI375" s="4"/>
    </row>
    <row r="376" spans="1:35" ht="78.75" x14ac:dyDescent="0.25">
      <c r="A376" s="70" t="s">
        <v>806</v>
      </c>
      <c r="B376" s="103" t="s">
        <v>807</v>
      </c>
      <c r="C376" s="72" t="s">
        <v>808</v>
      </c>
      <c r="D376" s="68">
        <v>6.5364600000000008</v>
      </c>
      <c r="E376" s="73">
        <v>0</v>
      </c>
      <c r="F376" s="67">
        <f t="shared" ref="F376:F378" si="136">D376-E376</f>
        <v>6.5364600000000008</v>
      </c>
      <c r="G376" s="67">
        <f t="shared" ref="G376:H378" si="137">I376+K376+M376+O376</f>
        <v>0.16975999999999999</v>
      </c>
      <c r="H376" s="67">
        <f t="shared" si="137"/>
        <v>0</v>
      </c>
      <c r="I376" s="68">
        <v>0.16975999999999999</v>
      </c>
      <c r="J376" s="68">
        <v>0</v>
      </c>
      <c r="K376" s="73">
        <v>0</v>
      </c>
      <c r="L376" s="68">
        <v>0</v>
      </c>
      <c r="M376" s="68">
        <v>0</v>
      </c>
      <c r="N376" s="68">
        <v>0</v>
      </c>
      <c r="O376" s="68">
        <v>0</v>
      </c>
      <c r="P376" s="68">
        <v>0</v>
      </c>
      <c r="Q376" s="68">
        <f>F376-H376</f>
        <v>6.5364600000000008</v>
      </c>
      <c r="R376" s="68">
        <f>H376-(I376+K376+M376+O376)</f>
        <v>-0.16975999999999999</v>
      </c>
      <c r="S376" s="69">
        <f t="shared" si="122"/>
        <v>-1</v>
      </c>
      <c r="T376" s="54" t="s">
        <v>809</v>
      </c>
      <c r="W376" s="7"/>
    </row>
    <row r="377" spans="1:35" ht="31.5" x14ac:dyDescent="0.25">
      <c r="A377" s="70" t="s">
        <v>806</v>
      </c>
      <c r="B377" s="103" t="s">
        <v>810</v>
      </c>
      <c r="C377" s="72" t="s">
        <v>811</v>
      </c>
      <c r="D377" s="68">
        <v>83.089950143999999</v>
      </c>
      <c r="E377" s="73">
        <v>2.3169707999999996</v>
      </c>
      <c r="F377" s="67">
        <f t="shared" si="136"/>
        <v>80.772979344000007</v>
      </c>
      <c r="G377" s="67">
        <f t="shared" si="137"/>
        <v>69.489950144000005</v>
      </c>
      <c r="H377" s="67">
        <f t="shared" si="137"/>
        <v>2.7342880500000004</v>
      </c>
      <c r="I377" s="68">
        <v>1.20501865</v>
      </c>
      <c r="J377" s="68">
        <v>0.63407883000000009</v>
      </c>
      <c r="K377" s="68">
        <v>1.6799053199999998</v>
      </c>
      <c r="L377" s="68">
        <v>2.8644702899999999</v>
      </c>
      <c r="M377" s="68">
        <v>8.3737688500000012</v>
      </c>
      <c r="N377" s="68">
        <v>1.7173251700000001</v>
      </c>
      <c r="O377" s="68">
        <v>58.231257323999998</v>
      </c>
      <c r="P377" s="68">
        <v>-2.4815862399999999</v>
      </c>
      <c r="Q377" s="68">
        <f>F377-H377</f>
        <v>78.038691294000003</v>
      </c>
      <c r="R377" s="68">
        <f>H377-(I377+K377+M377+O377)</f>
        <v>-66.755662094000002</v>
      </c>
      <c r="S377" s="69">
        <f t="shared" si="122"/>
        <v>-0.9606520360953793</v>
      </c>
      <c r="T377" s="54" t="s">
        <v>812</v>
      </c>
      <c r="W377" s="7"/>
    </row>
    <row r="378" spans="1:35" ht="157.5" x14ac:dyDescent="0.25">
      <c r="A378" s="70" t="s">
        <v>806</v>
      </c>
      <c r="B378" s="103" t="s">
        <v>813</v>
      </c>
      <c r="C378" s="72" t="s">
        <v>814</v>
      </c>
      <c r="D378" s="68">
        <v>36.360080443999998</v>
      </c>
      <c r="E378" s="73">
        <v>2.1473640000000001</v>
      </c>
      <c r="F378" s="67">
        <f t="shared" si="136"/>
        <v>34.212716443999994</v>
      </c>
      <c r="G378" s="67">
        <f t="shared" si="137"/>
        <v>23.360080443999998</v>
      </c>
      <c r="H378" s="67">
        <f t="shared" si="137"/>
        <v>0</v>
      </c>
      <c r="I378" s="68">
        <v>0.44989944000000004</v>
      </c>
      <c r="J378" s="68">
        <v>0.41915216</v>
      </c>
      <c r="K378" s="68">
        <v>1.1698994400000002</v>
      </c>
      <c r="L378" s="68">
        <v>0.47973640000000001</v>
      </c>
      <c r="M378" s="68">
        <v>8.0098994500000007</v>
      </c>
      <c r="N378" s="68">
        <v>0.45083069000000014</v>
      </c>
      <c r="O378" s="68">
        <v>13.730382113999996</v>
      </c>
      <c r="P378" s="68">
        <v>-1.3497192500000001</v>
      </c>
      <c r="Q378" s="68">
        <f>F378-H378</f>
        <v>34.212716443999994</v>
      </c>
      <c r="R378" s="68">
        <f>H378-(I378+K378+M378+O378)</f>
        <v>-23.360080443999998</v>
      </c>
      <c r="S378" s="69">
        <f t="shared" si="122"/>
        <v>-1</v>
      </c>
      <c r="T378" s="54" t="s">
        <v>815</v>
      </c>
      <c r="W378" s="7"/>
    </row>
    <row r="379" spans="1:35" ht="31.5" x14ac:dyDescent="0.25">
      <c r="A379" s="44" t="s">
        <v>816</v>
      </c>
      <c r="B379" s="57" t="s">
        <v>172</v>
      </c>
      <c r="C379" s="45" t="s">
        <v>31</v>
      </c>
      <c r="D379" s="46">
        <f>SUM(D380:D381)</f>
        <v>57.266824620000001</v>
      </c>
      <c r="E379" s="46">
        <f t="shared" ref="E379:R379" si="138">SUM(E380:E381)</f>
        <v>1.79999244</v>
      </c>
      <c r="F379" s="46">
        <f t="shared" si="138"/>
        <v>55.466832180000004</v>
      </c>
      <c r="G379" s="46">
        <f t="shared" si="138"/>
        <v>51.266824620000008</v>
      </c>
      <c r="H379" s="46">
        <f>SUM(H380:H381)</f>
        <v>19.357302359999998</v>
      </c>
      <c r="I379" s="46">
        <f t="shared" si="138"/>
        <v>0.41646922999999997</v>
      </c>
      <c r="J379" s="46">
        <f t="shared" si="138"/>
        <v>0.41664950000000006</v>
      </c>
      <c r="K379" s="46">
        <f t="shared" si="138"/>
        <v>2.5764692300000003</v>
      </c>
      <c r="L379" s="46">
        <f t="shared" si="138"/>
        <v>19.58955323</v>
      </c>
      <c r="M379" s="46">
        <f t="shared" si="138"/>
        <v>12.296469219999999</v>
      </c>
      <c r="N379" s="46">
        <f t="shared" si="138"/>
        <v>0.37349799000000006</v>
      </c>
      <c r="O379" s="46">
        <f t="shared" si="138"/>
        <v>35.977416940000005</v>
      </c>
      <c r="P379" s="46">
        <f t="shared" si="138"/>
        <v>-1.02239836</v>
      </c>
      <c r="Q379" s="46">
        <f t="shared" si="138"/>
        <v>51.109529820000006</v>
      </c>
      <c r="R379" s="46">
        <f t="shared" si="138"/>
        <v>-46.90952226000001</v>
      </c>
      <c r="S379" s="47">
        <f t="shared" si="122"/>
        <v>-0.91500736797534865</v>
      </c>
      <c r="T379" s="48" t="s">
        <v>32</v>
      </c>
      <c r="W379" s="7"/>
      <c r="X379" s="7"/>
      <c r="AI379" s="4"/>
    </row>
    <row r="380" spans="1:35" ht="110.25" x14ac:dyDescent="0.25">
      <c r="A380" s="83" t="s">
        <v>816</v>
      </c>
      <c r="B380" s="104" t="s">
        <v>817</v>
      </c>
      <c r="C380" s="105" t="s">
        <v>818</v>
      </c>
      <c r="D380" s="68">
        <v>57.266824620000001</v>
      </c>
      <c r="E380" s="68">
        <v>1.79999244</v>
      </c>
      <c r="F380" s="67">
        <f>D380-E380</f>
        <v>55.466832180000004</v>
      </c>
      <c r="G380" s="67">
        <f>I380+K380+M380+O380</f>
        <v>51.266824620000008</v>
      </c>
      <c r="H380" s="67">
        <f t="shared" ref="H380:H381" si="139">J380+L380+N380+P380</f>
        <v>4.3573023600000003</v>
      </c>
      <c r="I380" s="68">
        <v>0.41646922999999997</v>
      </c>
      <c r="J380" s="68">
        <v>0.41664950000000006</v>
      </c>
      <c r="K380" s="68">
        <v>2.5764692300000003</v>
      </c>
      <c r="L380" s="68">
        <v>4.5895532299999999</v>
      </c>
      <c r="M380" s="68">
        <v>12.296469219999999</v>
      </c>
      <c r="N380" s="68">
        <v>0.37349799000000006</v>
      </c>
      <c r="O380" s="68">
        <v>35.977416940000005</v>
      </c>
      <c r="P380" s="68">
        <v>-1.02239836</v>
      </c>
      <c r="Q380" s="68">
        <f>F380-H380</f>
        <v>51.109529820000006</v>
      </c>
      <c r="R380" s="68">
        <f>H380-(I380+K380+M380+O380)</f>
        <v>-46.90952226000001</v>
      </c>
      <c r="S380" s="69">
        <f t="shared" si="122"/>
        <v>-0.91500736797534865</v>
      </c>
      <c r="T380" s="54" t="s">
        <v>819</v>
      </c>
      <c r="W380" s="7"/>
    </row>
    <row r="381" spans="1:35" ht="63" x14ac:dyDescent="0.25">
      <c r="A381" s="83" t="s">
        <v>816</v>
      </c>
      <c r="B381" s="104" t="s">
        <v>820</v>
      </c>
      <c r="C381" s="105" t="s">
        <v>821</v>
      </c>
      <c r="D381" s="68" t="s">
        <v>32</v>
      </c>
      <c r="E381" s="68" t="s">
        <v>32</v>
      </c>
      <c r="F381" s="67" t="s">
        <v>32</v>
      </c>
      <c r="G381" s="67" t="s">
        <v>32</v>
      </c>
      <c r="H381" s="67">
        <f t="shared" si="139"/>
        <v>15</v>
      </c>
      <c r="I381" s="68" t="s">
        <v>32</v>
      </c>
      <c r="J381" s="68">
        <v>0</v>
      </c>
      <c r="K381" s="68" t="s">
        <v>32</v>
      </c>
      <c r="L381" s="68">
        <v>15</v>
      </c>
      <c r="M381" s="68" t="s">
        <v>32</v>
      </c>
      <c r="N381" s="68">
        <v>0</v>
      </c>
      <c r="O381" s="68" t="s">
        <v>32</v>
      </c>
      <c r="P381" s="68">
        <v>0</v>
      </c>
      <c r="Q381" s="68" t="s">
        <v>32</v>
      </c>
      <c r="R381" s="68" t="s">
        <v>32</v>
      </c>
      <c r="S381" s="69" t="s">
        <v>32</v>
      </c>
      <c r="T381" s="54" t="s">
        <v>822</v>
      </c>
      <c r="W381" s="7"/>
    </row>
    <row r="382" spans="1:35" ht="31.5" x14ac:dyDescent="0.25">
      <c r="A382" s="44" t="s">
        <v>823</v>
      </c>
      <c r="B382" s="57" t="s">
        <v>174</v>
      </c>
      <c r="C382" s="45" t="s">
        <v>31</v>
      </c>
      <c r="D382" s="46">
        <f t="shared" ref="D382:R382" si="140">SUM(D383:D409)</f>
        <v>722.47767373399995</v>
      </c>
      <c r="E382" s="46">
        <f t="shared" si="140"/>
        <v>99.127295269999991</v>
      </c>
      <c r="F382" s="46">
        <f t="shared" si="140"/>
        <v>623.35037846399996</v>
      </c>
      <c r="G382" s="46">
        <f t="shared" si="140"/>
        <v>527.39205781800013</v>
      </c>
      <c r="H382" s="46">
        <f t="shared" si="140"/>
        <v>408.09963037000006</v>
      </c>
      <c r="I382" s="46">
        <f t="shared" si="140"/>
        <v>26.101853841999993</v>
      </c>
      <c r="J382" s="46">
        <f t="shared" si="140"/>
        <v>24.152568719999998</v>
      </c>
      <c r="K382" s="46">
        <f t="shared" si="140"/>
        <v>50.182938632999992</v>
      </c>
      <c r="L382" s="46">
        <f t="shared" si="140"/>
        <v>196.76308155999999</v>
      </c>
      <c r="M382" s="46">
        <f t="shared" si="140"/>
        <v>47.124379568000002</v>
      </c>
      <c r="N382" s="46">
        <f t="shared" si="140"/>
        <v>137.33446603000002</v>
      </c>
      <c r="O382" s="46">
        <f t="shared" si="140"/>
        <v>403.982885775</v>
      </c>
      <c r="P382" s="46">
        <f t="shared" si="140"/>
        <v>49.849514060000004</v>
      </c>
      <c r="Q382" s="46">
        <f t="shared" si="140"/>
        <v>363.27019288399993</v>
      </c>
      <c r="R382" s="46">
        <f t="shared" si="140"/>
        <v>-267.31187223799998</v>
      </c>
      <c r="S382" s="47">
        <f t="shared" si="122"/>
        <v>-0.50685608225493561</v>
      </c>
      <c r="T382" s="48" t="s">
        <v>32</v>
      </c>
      <c r="W382" s="7"/>
      <c r="X382" s="7"/>
      <c r="AI382" s="4"/>
    </row>
    <row r="383" spans="1:35" ht="31.5" x14ac:dyDescent="0.25">
      <c r="A383" s="70" t="s">
        <v>823</v>
      </c>
      <c r="B383" s="82" t="s">
        <v>824</v>
      </c>
      <c r="C383" s="72" t="s">
        <v>825</v>
      </c>
      <c r="D383" s="68">
        <v>5.6243999999999996</v>
      </c>
      <c r="E383" s="68">
        <v>0</v>
      </c>
      <c r="F383" s="67">
        <f t="shared" ref="F383:F409" si="141">D383-E383</f>
        <v>5.6243999999999996</v>
      </c>
      <c r="G383" s="67">
        <f t="shared" ref="G383:H409" si="142">I383+K383+M383+O383</f>
        <v>5.6243999999999996</v>
      </c>
      <c r="H383" s="67">
        <f t="shared" si="142"/>
        <v>4.5643353500000003</v>
      </c>
      <c r="I383" s="68">
        <v>0</v>
      </c>
      <c r="J383" s="68">
        <v>0</v>
      </c>
      <c r="K383" s="68">
        <v>4.1977353119999998</v>
      </c>
      <c r="L383" s="68">
        <v>4.1162136</v>
      </c>
      <c r="M383" s="68">
        <v>0</v>
      </c>
      <c r="N383" s="68">
        <v>0</v>
      </c>
      <c r="O383" s="68">
        <v>1.4266646879999998</v>
      </c>
      <c r="P383" s="68">
        <v>0.44812175000000004</v>
      </c>
      <c r="Q383" s="68">
        <f>F383-H383</f>
        <v>1.0600646499999993</v>
      </c>
      <c r="R383" s="68">
        <f>H383-(I383+K383+M383+O383)</f>
        <v>-1.0600646499999993</v>
      </c>
      <c r="S383" s="69">
        <f t="shared" si="122"/>
        <v>-0.18847604188891248</v>
      </c>
      <c r="T383" s="54" t="s">
        <v>812</v>
      </c>
      <c r="W383" s="7"/>
    </row>
    <row r="384" spans="1:35" ht="47.25" x14ac:dyDescent="0.25">
      <c r="A384" s="70" t="s">
        <v>823</v>
      </c>
      <c r="B384" s="71" t="s">
        <v>826</v>
      </c>
      <c r="C384" s="72" t="s">
        <v>827</v>
      </c>
      <c r="D384" s="95">
        <v>26.671949999999999</v>
      </c>
      <c r="E384" s="73">
        <v>10.6169303</v>
      </c>
      <c r="F384" s="67">
        <f t="shared" si="141"/>
        <v>16.055019699999999</v>
      </c>
      <c r="G384" s="67">
        <f t="shared" si="142"/>
        <v>6.7</v>
      </c>
      <c r="H384" s="67">
        <f t="shared" si="142"/>
        <v>21.626970910000001</v>
      </c>
      <c r="I384" s="68">
        <v>6.7</v>
      </c>
      <c r="J384" s="68">
        <v>0</v>
      </c>
      <c r="K384" s="73">
        <v>0</v>
      </c>
      <c r="L384" s="68">
        <v>0</v>
      </c>
      <c r="M384" s="68">
        <v>0</v>
      </c>
      <c r="N384" s="68">
        <v>21.444281220000001</v>
      </c>
      <c r="O384" s="68">
        <v>0</v>
      </c>
      <c r="P384" s="68">
        <v>0.18268968999999999</v>
      </c>
      <c r="Q384" s="68">
        <f>F384-H384</f>
        <v>-5.5719512100000017</v>
      </c>
      <c r="R384" s="68">
        <f>H384-(I384+K384+M384+O384)</f>
        <v>14.926970910000001</v>
      </c>
      <c r="S384" s="69">
        <f t="shared" si="122"/>
        <v>2.2279061059701495</v>
      </c>
      <c r="T384" s="54" t="s">
        <v>812</v>
      </c>
      <c r="W384" s="7"/>
    </row>
    <row r="385" spans="1:23" ht="78.75" x14ac:dyDescent="0.25">
      <c r="A385" s="70" t="s">
        <v>823</v>
      </c>
      <c r="B385" s="71" t="s">
        <v>828</v>
      </c>
      <c r="C385" s="72" t="s">
        <v>829</v>
      </c>
      <c r="D385" s="95">
        <v>23.344799999999999</v>
      </c>
      <c r="E385" s="73">
        <v>0</v>
      </c>
      <c r="F385" s="67">
        <f t="shared" si="141"/>
        <v>23.344799999999999</v>
      </c>
      <c r="G385" s="67">
        <f t="shared" si="142"/>
        <v>17.044800000000002</v>
      </c>
      <c r="H385" s="67">
        <f t="shared" si="142"/>
        <v>24.658206810000003</v>
      </c>
      <c r="I385" s="68">
        <v>0.47399999999999998</v>
      </c>
      <c r="J385" s="68">
        <v>0.42401677999999998</v>
      </c>
      <c r="K385" s="73">
        <v>5.193661004</v>
      </c>
      <c r="L385" s="68">
        <v>9.5079025799999997</v>
      </c>
      <c r="M385" s="68">
        <v>5.0039999999999996</v>
      </c>
      <c r="N385" s="68">
        <v>16.241038750000001</v>
      </c>
      <c r="O385" s="68">
        <v>6.3731389959999998</v>
      </c>
      <c r="P385" s="68">
        <v>-1.5147513000000004</v>
      </c>
      <c r="Q385" s="68">
        <f>F385-H385</f>
        <v>-1.3134068100000036</v>
      </c>
      <c r="R385" s="68">
        <f>H385-(I385+K385+M385+O385)</f>
        <v>7.6134068100000007</v>
      </c>
      <c r="S385" s="69">
        <f t="shared" si="122"/>
        <v>0.44667035166150376</v>
      </c>
      <c r="T385" s="54" t="s">
        <v>830</v>
      </c>
      <c r="W385" s="7"/>
    </row>
    <row r="386" spans="1:23" ht="47.25" x14ac:dyDescent="0.25">
      <c r="A386" s="70" t="s">
        <v>823</v>
      </c>
      <c r="B386" s="71" t="s">
        <v>831</v>
      </c>
      <c r="C386" s="72" t="s">
        <v>832</v>
      </c>
      <c r="D386" s="95">
        <v>36.80971795</v>
      </c>
      <c r="E386" s="73">
        <v>0</v>
      </c>
      <c r="F386" s="67">
        <f t="shared" si="141"/>
        <v>36.80971795</v>
      </c>
      <c r="G386" s="67">
        <f t="shared" si="142"/>
        <v>35.359717950000004</v>
      </c>
      <c r="H386" s="67">
        <f t="shared" si="142"/>
        <v>33.72643497</v>
      </c>
      <c r="I386" s="68">
        <v>0.57785256000000007</v>
      </c>
      <c r="J386" s="68">
        <v>0.51936373999999996</v>
      </c>
      <c r="K386" s="73">
        <v>9.5378525599999993</v>
      </c>
      <c r="L386" s="68">
        <v>6.0198790000000004</v>
      </c>
      <c r="M386" s="68">
        <v>10.896527027999998</v>
      </c>
      <c r="N386" s="68">
        <v>14.278177200000002</v>
      </c>
      <c r="O386" s="68">
        <v>14.347485802000005</v>
      </c>
      <c r="P386" s="68">
        <v>12.909015030000001</v>
      </c>
      <c r="Q386" s="68">
        <f>F386-H386</f>
        <v>3.0832829799999999</v>
      </c>
      <c r="R386" s="68">
        <f>H386-(I386+K386+M386+O386)</f>
        <v>-1.6332829800000042</v>
      </c>
      <c r="S386" s="69">
        <f t="shared" si="122"/>
        <v>-4.6190497964648046E-2</v>
      </c>
      <c r="T386" s="54" t="s">
        <v>32</v>
      </c>
      <c r="W386" s="7"/>
    </row>
    <row r="387" spans="1:23" ht="47.25" x14ac:dyDescent="0.25">
      <c r="A387" s="70" t="s">
        <v>823</v>
      </c>
      <c r="B387" s="71" t="s">
        <v>833</v>
      </c>
      <c r="C387" s="72" t="s">
        <v>834</v>
      </c>
      <c r="D387" s="95">
        <v>23.7438</v>
      </c>
      <c r="E387" s="73">
        <v>20.756924129999998</v>
      </c>
      <c r="F387" s="67">
        <f t="shared" si="141"/>
        <v>2.9868758700000022</v>
      </c>
      <c r="G387" s="67">
        <f t="shared" si="142"/>
        <v>3</v>
      </c>
      <c r="H387" s="67">
        <f t="shared" si="142"/>
        <v>0.82215287999999997</v>
      </c>
      <c r="I387" s="68">
        <v>3</v>
      </c>
      <c r="J387" s="68">
        <v>0.82215287999999997</v>
      </c>
      <c r="K387" s="73">
        <v>0</v>
      </c>
      <c r="L387" s="68">
        <v>0</v>
      </c>
      <c r="M387" s="68">
        <v>0</v>
      </c>
      <c r="N387" s="68">
        <v>0</v>
      </c>
      <c r="O387" s="68">
        <v>0</v>
      </c>
      <c r="P387" s="68">
        <v>0</v>
      </c>
      <c r="Q387" s="68">
        <f>F387-H387</f>
        <v>2.1647229900000022</v>
      </c>
      <c r="R387" s="68">
        <f>H387-(I387+K387+M387+O387)</f>
        <v>-2.17784712</v>
      </c>
      <c r="S387" s="69">
        <f t="shared" si="122"/>
        <v>-0.72594904000000005</v>
      </c>
      <c r="T387" s="54" t="s">
        <v>777</v>
      </c>
      <c r="W387" s="7"/>
    </row>
    <row r="388" spans="1:23" ht="47.25" x14ac:dyDescent="0.25">
      <c r="A388" s="70" t="s">
        <v>823</v>
      </c>
      <c r="B388" s="71" t="s">
        <v>835</v>
      </c>
      <c r="C388" s="72" t="s">
        <v>836</v>
      </c>
      <c r="D388" s="95" t="s">
        <v>32</v>
      </c>
      <c r="E388" s="95" t="s">
        <v>32</v>
      </c>
      <c r="F388" s="95" t="s">
        <v>32</v>
      </c>
      <c r="G388" s="95" t="s">
        <v>32</v>
      </c>
      <c r="H388" s="67">
        <f t="shared" si="142"/>
        <v>1.52215938</v>
      </c>
      <c r="I388" s="68" t="s">
        <v>32</v>
      </c>
      <c r="J388" s="68">
        <v>1.52215938</v>
      </c>
      <c r="K388" s="73" t="s">
        <v>32</v>
      </c>
      <c r="L388" s="68">
        <v>0</v>
      </c>
      <c r="M388" s="68" t="s">
        <v>32</v>
      </c>
      <c r="N388" s="68">
        <v>0</v>
      </c>
      <c r="O388" s="68" t="s">
        <v>32</v>
      </c>
      <c r="P388" s="68">
        <v>0</v>
      </c>
      <c r="Q388" s="68" t="s">
        <v>32</v>
      </c>
      <c r="R388" s="68" t="s">
        <v>32</v>
      </c>
      <c r="S388" s="69" t="s">
        <v>32</v>
      </c>
      <c r="T388" s="54" t="s">
        <v>777</v>
      </c>
      <c r="W388" s="7"/>
    </row>
    <row r="389" spans="1:23" ht="47.25" x14ac:dyDescent="0.25">
      <c r="A389" s="70" t="s">
        <v>823</v>
      </c>
      <c r="B389" s="71" t="s">
        <v>837</v>
      </c>
      <c r="C389" s="72" t="s">
        <v>838</v>
      </c>
      <c r="D389" s="95">
        <v>25.9542</v>
      </c>
      <c r="E389" s="73">
        <v>23.599566039999999</v>
      </c>
      <c r="F389" s="67">
        <f t="shared" si="141"/>
        <v>2.354633960000001</v>
      </c>
      <c r="G389" s="67">
        <f t="shared" si="142"/>
        <v>5</v>
      </c>
      <c r="H389" s="67">
        <f t="shared" si="142"/>
        <v>0</v>
      </c>
      <c r="I389" s="68">
        <v>4.9999999999999964</v>
      </c>
      <c r="J389" s="68">
        <v>0</v>
      </c>
      <c r="K389" s="73">
        <v>0</v>
      </c>
      <c r="L389" s="68">
        <v>0</v>
      </c>
      <c r="M389" s="68">
        <v>0</v>
      </c>
      <c r="N389" s="68">
        <v>0</v>
      </c>
      <c r="O389" s="68">
        <v>3.5527136788005009E-15</v>
      </c>
      <c r="P389" s="68">
        <v>0</v>
      </c>
      <c r="Q389" s="68">
        <f>F389-H389</f>
        <v>2.354633960000001</v>
      </c>
      <c r="R389" s="68">
        <f>H389-(I389+K389+M389+O389)</f>
        <v>-5</v>
      </c>
      <c r="S389" s="69">
        <f t="shared" si="122"/>
        <v>-1</v>
      </c>
      <c r="T389" s="54" t="s">
        <v>839</v>
      </c>
      <c r="W389" s="7"/>
    </row>
    <row r="390" spans="1:23" ht="78.75" x14ac:dyDescent="0.25">
      <c r="A390" s="70" t="s">
        <v>823</v>
      </c>
      <c r="B390" s="71" t="s">
        <v>840</v>
      </c>
      <c r="C390" s="72" t="s">
        <v>841</v>
      </c>
      <c r="D390" s="95" t="s">
        <v>32</v>
      </c>
      <c r="E390" s="73" t="s">
        <v>32</v>
      </c>
      <c r="F390" s="67" t="s">
        <v>32</v>
      </c>
      <c r="G390" s="67" t="s">
        <v>32</v>
      </c>
      <c r="H390" s="67">
        <f t="shared" si="142"/>
        <v>2.0370119999999999E-2</v>
      </c>
      <c r="I390" s="68" t="s">
        <v>32</v>
      </c>
      <c r="J390" s="68">
        <v>0</v>
      </c>
      <c r="K390" s="73" t="s">
        <v>32</v>
      </c>
      <c r="L390" s="68">
        <v>0</v>
      </c>
      <c r="M390" s="68" t="s">
        <v>32</v>
      </c>
      <c r="N390" s="68">
        <v>0</v>
      </c>
      <c r="O390" s="68" t="s">
        <v>32</v>
      </c>
      <c r="P390" s="68">
        <v>2.0370119999999999E-2</v>
      </c>
      <c r="Q390" s="68" t="s">
        <v>32</v>
      </c>
      <c r="R390" s="68" t="s">
        <v>32</v>
      </c>
      <c r="S390" s="69" t="s">
        <v>32</v>
      </c>
      <c r="T390" s="54" t="s">
        <v>842</v>
      </c>
      <c r="W390" s="7"/>
    </row>
    <row r="391" spans="1:23" ht="47.25" x14ac:dyDescent="0.25">
      <c r="A391" s="70" t="s">
        <v>823</v>
      </c>
      <c r="B391" s="71" t="s">
        <v>843</v>
      </c>
      <c r="C391" s="72" t="s">
        <v>844</v>
      </c>
      <c r="D391" s="95">
        <v>75.542305855999999</v>
      </c>
      <c r="E391" s="73">
        <v>0</v>
      </c>
      <c r="F391" s="67">
        <f t="shared" si="141"/>
        <v>75.542305855999999</v>
      </c>
      <c r="G391" s="67">
        <f t="shared" si="142"/>
        <v>73.542305855999999</v>
      </c>
      <c r="H391" s="67">
        <f t="shared" si="142"/>
        <v>70.061007320000016</v>
      </c>
      <c r="I391" s="68">
        <v>1.5787047700000001</v>
      </c>
      <c r="J391" s="68">
        <v>1.08546772</v>
      </c>
      <c r="K391" s="73">
        <v>14.748981965999999</v>
      </c>
      <c r="L391" s="68">
        <v>17.532566730000003</v>
      </c>
      <c r="M391" s="68">
        <v>12.378704770000001</v>
      </c>
      <c r="N391" s="68">
        <v>37.320711180000004</v>
      </c>
      <c r="O391" s="68">
        <v>44.835914349999996</v>
      </c>
      <c r="P391" s="68">
        <v>14.122261690000002</v>
      </c>
      <c r="Q391" s="68">
        <f>F391-H391</f>
        <v>5.4812985359999828</v>
      </c>
      <c r="R391" s="68">
        <f>H391-(I391+K391+M391+O391)</f>
        <v>-3.4812985359999828</v>
      </c>
      <c r="S391" s="69">
        <f t="shared" si="122"/>
        <v>-4.7337359027286453E-2</v>
      </c>
      <c r="T391" s="54" t="s">
        <v>32</v>
      </c>
      <c r="W391" s="7"/>
    </row>
    <row r="392" spans="1:23" ht="63" x14ac:dyDescent="0.25">
      <c r="A392" s="83" t="s">
        <v>823</v>
      </c>
      <c r="B392" s="104" t="s">
        <v>845</v>
      </c>
      <c r="C392" s="102" t="s">
        <v>846</v>
      </c>
      <c r="D392" s="95">
        <v>11.4</v>
      </c>
      <c r="E392" s="73">
        <v>0</v>
      </c>
      <c r="F392" s="67">
        <f t="shared" si="141"/>
        <v>11.4</v>
      </c>
      <c r="G392" s="67">
        <f t="shared" si="142"/>
        <v>11.400000000000002</v>
      </c>
      <c r="H392" s="67">
        <f t="shared" si="142"/>
        <v>2.6812688899999997</v>
      </c>
      <c r="I392" s="68">
        <v>0</v>
      </c>
      <c r="J392" s="68">
        <v>0</v>
      </c>
      <c r="K392" s="73">
        <v>2.9762848519999996</v>
      </c>
      <c r="L392" s="68">
        <v>2.5972491199999999</v>
      </c>
      <c r="M392" s="68">
        <v>1.71</v>
      </c>
      <c r="N392" s="68">
        <v>8.4019769999999994E-2</v>
      </c>
      <c r="O392" s="68">
        <v>6.7137151480000012</v>
      </c>
      <c r="P392" s="68">
        <v>0</v>
      </c>
      <c r="Q392" s="68">
        <f>F392-H392</f>
        <v>8.7187311100000002</v>
      </c>
      <c r="R392" s="68">
        <f>H392-(I392+K392+M392+O392)</f>
        <v>-8.718731110000002</v>
      </c>
      <c r="S392" s="69">
        <f t="shared" si="122"/>
        <v>-0.7648009745614035</v>
      </c>
      <c r="T392" s="54" t="s">
        <v>847</v>
      </c>
      <c r="W392" s="7"/>
    </row>
    <row r="393" spans="1:23" ht="63" x14ac:dyDescent="0.25">
      <c r="A393" s="70" t="s">
        <v>823</v>
      </c>
      <c r="B393" s="71" t="s">
        <v>848</v>
      </c>
      <c r="C393" s="72" t="s">
        <v>849</v>
      </c>
      <c r="D393" s="95">
        <v>36.754784000000001</v>
      </c>
      <c r="E393" s="73">
        <v>0</v>
      </c>
      <c r="F393" s="67">
        <f t="shared" si="141"/>
        <v>36.754784000000001</v>
      </c>
      <c r="G393" s="67">
        <f t="shared" si="142"/>
        <v>3.5206839999999939</v>
      </c>
      <c r="H393" s="67">
        <f t="shared" si="142"/>
        <v>0</v>
      </c>
      <c r="I393" s="68">
        <v>3.5206839999999939</v>
      </c>
      <c r="J393" s="68">
        <v>0</v>
      </c>
      <c r="K393" s="73">
        <v>0</v>
      </c>
      <c r="L393" s="68">
        <v>0</v>
      </c>
      <c r="M393" s="68">
        <v>0</v>
      </c>
      <c r="N393" s="68">
        <v>0</v>
      </c>
      <c r="O393" s="68">
        <v>0</v>
      </c>
      <c r="P393" s="68">
        <v>0</v>
      </c>
      <c r="Q393" s="68">
        <f>F393-H393</f>
        <v>36.754784000000001</v>
      </c>
      <c r="R393" s="68">
        <f>H393-(I393+K393+M393+O393)</f>
        <v>-3.5206839999999939</v>
      </c>
      <c r="S393" s="69">
        <f t="shared" si="122"/>
        <v>-1</v>
      </c>
      <c r="T393" s="54" t="s">
        <v>850</v>
      </c>
      <c r="W393" s="7"/>
    </row>
    <row r="394" spans="1:23" ht="47.25" x14ac:dyDescent="0.25">
      <c r="A394" s="70" t="s">
        <v>823</v>
      </c>
      <c r="B394" s="71" t="s">
        <v>851</v>
      </c>
      <c r="C394" s="72" t="s">
        <v>852</v>
      </c>
      <c r="D394" s="95">
        <v>63.96575</v>
      </c>
      <c r="E394" s="73">
        <v>0</v>
      </c>
      <c r="F394" s="67">
        <f t="shared" si="141"/>
        <v>63.96575</v>
      </c>
      <c r="G394" s="67">
        <f t="shared" si="142"/>
        <v>63.96575</v>
      </c>
      <c r="H394" s="67">
        <f t="shared" si="142"/>
        <v>64.67841301</v>
      </c>
      <c r="I394" s="68">
        <v>0.47581250000000003</v>
      </c>
      <c r="J394" s="68">
        <v>0.29106533000000001</v>
      </c>
      <c r="K394" s="73">
        <v>12.808422939</v>
      </c>
      <c r="L394" s="68">
        <v>18.422535</v>
      </c>
      <c r="M394" s="68">
        <v>11.35514777</v>
      </c>
      <c r="N394" s="68">
        <v>28.71899784</v>
      </c>
      <c r="O394" s="68">
        <v>39.326366790999998</v>
      </c>
      <c r="P394" s="68">
        <v>17.245814839999998</v>
      </c>
      <c r="Q394" s="68">
        <f>F394-H394</f>
        <v>-0.71266300999999999</v>
      </c>
      <c r="R394" s="68">
        <f>H394-(I394+K394+M394+O394)</f>
        <v>0.71266300999999999</v>
      </c>
      <c r="S394" s="69">
        <f t="shared" si="122"/>
        <v>1.1141321879286962E-2</v>
      </c>
      <c r="T394" s="54" t="s">
        <v>32</v>
      </c>
      <c r="W394" s="7"/>
    </row>
    <row r="395" spans="1:23" ht="63" x14ac:dyDescent="0.25">
      <c r="A395" s="70" t="s">
        <v>823</v>
      </c>
      <c r="B395" s="71" t="s">
        <v>853</v>
      </c>
      <c r="C395" s="72" t="s">
        <v>854</v>
      </c>
      <c r="D395" s="95" t="s">
        <v>32</v>
      </c>
      <c r="E395" s="73" t="s">
        <v>32</v>
      </c>
      <c r="F395" s="67" t="s">
        <v>32</v>
      </c>
      <c r="G395" s="67" t="s">
        <v>32</v>
      </c>
      <c r="H395" s="67">
        <f t="shared" si="142"/>
        <v>54.371140760000003</v>
      </c>
      <c r="I395" s="68" t="s">
        <v>32</v>
      </c>
      <c r="J395" s="68">
        <v>0</v>
      </c>
      <c r="K395" s="73" t="s">
        <v>32</v>
      </c>
      <c r="L395" s="68">
        <v>49.220458870000002</v>
      </c>
      <c r="M395" s="68" t="s">
        <v>32</v>
      </c>
      <c r="N395" s="68">
        <v>1.2691113700000001</v>
      </c>
      <c r="O395" s="68" t="s">
        <v>32</v>
      </c>
      <c r="P395" s="68">
        <v>3.8815705200000004</v>
      </c>
      <c r="Q395" s="68" t="s">
        <v>32</v>
      </c>
      <c r="R395" s="68" t="s">
        <v>32</v>
      </c>
      <c r="S395" s="69" t="s">
        <v>32</v>
      </c>
      <c r="T395" s="54" t="s">
        <v>855</v>
      </c>
      <c r="W395" s="7"/>
    </row>
    <row r="396" spans="1:23" ht="63" x14ac:dyDescent="0.25">
      <c r="A396" s="70" t="s">
        <v>823</v>
      </c>
      <c r="B396" s="71" t="s">
        <v>856</v>
      </c>
      <c r="C396" s="72" t="s">
        <v>857</v>
      </c>
      <c r="D396" s="95" t="s">
        <v>32</v>
      </c>
      <c r="E396" s="73" t="s">
        <v>32</v>
      </c>
      <c r="F396" s="67" t="s">
        <v>32</v>
      </c>
      <c r="G396" s="67" t="s">
        <v>32</v>
      </c>
      <c r="H396" s="67">
        <f t="shared" si="142"/>
        <v>83.491290680000006</v>
      </c>
      <c r="I396" s="68" t="s">
        <v>32</v>
      </c>
      <c r="J396" s="68">
        <v>0</v>
      </c>
      <c r="K396" s="73" t="s">
        <v>32</v>
      </c>
      <c r="L396" s="68">
        <v>75.862458119999999</v>
      </c>
      <c r="M396" s="68" t="s">
        <v>32</v>
      </c>
      <c r="N396" s="68">
        <v>7.2210105000000002</v>
      </c>
      <c r="O396" s="68" t="s">
        <v>32</v>
      </c>
      <c r="P396" s="68">
        <v>0.40782206000000004</v>
      </c>
      <c r="Q396" s="68" t="s">
        <v>32</v>
      </c>
      <c r="R396" s="68" t="s">
        <v>32</v>
      </c>
      <c r="S396" s="69" t="s">
        <v>32</v>
      </c>
      <c r="T396" s="54" t="s">
        <v>855</v>
      </c>
      <c r="W396" s="7"/>
    </row>
    <row r="397" spans="1:23" ht="63" x14ac:dyDescent="0.25">
      <c r="A397" s="70" t="s">
        <v>823</v>
      </c>
      <c r="B397" s="71" t="s">
        <v>858</v>
      </c>
      <c r="C397" s="72" t="s">
        <v>859</v>
      </c>
      <c r="D397" s="95" t="s">
        <v>32</v>
      </c>
      <c r="E397" s="95" t="s">
        <v>32</v>
      </c>
      <c r="F397" s="95" t="s">
        <v>32</v>
      </c>
      <c r="G397" s="95" t="s">
        <v>32</v>
      </c>
      <c r="H397" s="67">
        <f t="shared" si="142"/>
        <v>1.5442751400000001</v>
      </c>
      <c r="I397" s="68" t="s">
        <v>32</v>
      </c>
      <c r="J397" s="68">
        <v>0.14584473000000001</v>
      </c>
      <c r="K397" s="73" t="s">
        <v>32</v>
      </c>
      <c r="L397" s="68">
        <v>0</v>
      </c>
      <c r="M397" s="68" t="s">
        <v>32</v>
      </c>
      <c r="N397" s="68">
        <v>1.27797443</v>
      </c>
      <c r="O397" s="68" t="s">
        <v>32</v>
      </c>
      <c r="P397" s="68">
        <v>0.12045597999999999</v>
      </c>
      <c r="Q397" s="68" t="s">
        <v>32</v>
      </c>
      <c r="R397" s="68" t="s">
        <v>32</v>
      </c>
      <c r="S397" s="69" t="s">
        <v>32</v>
      </c>
      <c r="T397" s="54" t="s">
        <v>860</v>
      </c>
      <c r="W397" s="7"/>
    </row>
    <row r="398" spans="1:23" ht="47.25" x14ac:dyDescent="0.25">
      <c r="A398" s="70" t="s">
        <v>823</v>
      </c>
      <c r="B398" s="71" t="s">
        <v>861</v>
      </c>
      <c r="C398" s="72" t="s">
        <v>862</v>
      </c>
      <c r="D398" s="95" t="s">
        <v>32</v>
      </c>
      <c r="E398" s="95" t="s">
        <v>32</v>
      </c>
      <c r="F398" s="95" t="s">
        <v>32</v>
      </c>
      <c r="G398" s="95" t="s">
        <v>32</v>
      </c>
      <c r="H398" s="67">
        <f t="shared" si="142"/>
        <v>7.0702087100000002</v>
      </c>
      <c r="I398" s="68" t="s">
        <v>32</v>
      </c>
      <c r="J398" s="68">
        <v>0.62861429000000013</v>
      </c>
      <c r="K398" s="73" t="s">
        <v>32</v>
      </c>
      <c r="L398" s="68">
        <v>0</v>
      </c>
      <c r="M398" s="68" t="s">
        <v>32</v>
      </c>
      <c r="N398" s="68">
        <v>5.82854458</v>
      </c>
      <c r="O398" s="68" t="s">
        <v>32</v>
      </c>
      <c r="P398" s="68">
        <v>0.61304984000000007</v>
      </c>
      <c r="Q398" s="68" t="s">
        <v>32</v>
      </c>
      <c r="R398" s="68" t="s">
        <v>32</v>
      </c>
      <c r="S398" s="69" t="s">
        <v>32</v>
      </c>
      <c r="T398" s="54" t="s">
        <v>860</v>
      </c>
      <c r="W398" s="7"/>
    </row>
    <row r="399" spans="1:23" ht="47.25" x14ac:dyDescent="0.25">
      <c r="A399" s="70" t="s">
        <v>823</v>
      </c>
      <c r="B399" s="71" t="s">
        <v>863</v>
      </c>
      <c r="C399" s="72" t="s">
        <v>864</v>
      </c>
      <c r="D399" s="95">
        <v>70.56</v>
      </c>
      <c r="E399" s="73">
        <v>0</v>
      </c>
      <c r="F399" s="67">
        <f t="shared" si="141"/>
        <v>70.56</v>
      </c>
      <c r="G399" s="67">
        <f t="shared" si="142"/>
        <v>70.56</v>
      </c>
      <c r="H399" s="67">
        <f t="shared" si="142"/>
        <v>0</v>
      </c>
      <c r="I399" s="68">
        <v>0</v>
      </c>
      <c r="J399" s="68">
        <v>0</v>
      </c>
      <c r="K399" s="73">
        <v>0</v>
      </c>
      <c r="L399" s="68">
        <v>0</v>
      </c>
      <c r="M399" s="68">
        <v>0</v>
      </c>
      <c r="N399" s="68">
        <v>0</v>
      </c>
      <c r="O399" s="68">
        <v>70.56</v>
      </c>
      <c r="P399" s="68">
        <v>0</v>
      </c>
      <c r="Q399" s="68">
        <f t="shared" ref="Q399:Q409" si="143">F399-H399</f>
        <v>70.56</v>
      </c>
      <c r="R399" s="68">
        <f t="shared" ref="R399:R409" si="144">H399-(I399+K399+M399+O399)</f>
        <v>-70.56</v>
      </c>
      <c r="S399" s="69">
        <f t="shared" si="122"/>
        <v>-1</v>
      </c>
      <c r="T399" s="54" t="s">
        <v>865</v>
      </c>
      <c r="W399" s="7"/>
    </row>
    <row r="400" spans="1:23" ht="47.25" x14ac:dyDescent="0.25">
      <c r="A400" s="70" t="s">
        <v>823</v>
      </c>
      <c r="B400" s="71" t="s">
        <v>866</v>
      </c>
      <c r="C400" s="72" t="s">
        <v>867</v>
      </c>
      <c r="D400" s="95">
        <v>50.417999999999999</v>
      </c>
      <c r="E400" s="73">
        <v>0</v>
      </c>
      <c r="F400" s="67">
        <f t="shared" si="141"/>
        <v>50.417999999999999</v>
      </c>
      <c r="G400" s="67">
        <f t="shared" si="142"/>
        <v>50.417999999999999</v>
      </c>
      <c r="H400" s="67">
        <f t="shared" si="142"/>
        <v>0</v>
      </c>
      <c r="I400" s="68">
        <v>0</v>
      </c>
      <c r="J400" s="68">
        <v>0</v>
      </c>
      <c r="K400" s="68">
        <v>0</v>
      </c>
      <c r="L400" s="68">
        <v>0</v>
      </c>
      <c r="M400" s="68">
        <v>0</v>
      </c>
      <c r="N400" s="68">
        <v>0</v>
      </c>
      <c r="O400" s="68">
        <v>50.417999999999999</v>
      </c>
      <c r="P400" s="68">
        <v>0</v>
      </c>
      <c r="Q400" s="68">
        <f t="shared" si="143"/>
        <v>50.417999999999999</v>
      </c>
      <c r="R400" s="68">
        <f t="shared" si="144"/>
        <v>-50.417999999999999</v>
      </c>
      <c r="S400" s="69">
        <f t="shared" si="122"/>
        <v>-1</v>
      </c>
      <c r="T400" s="54" t="s">
        <v>865</v>
      </c>
      <c r="W400" s="7"/>
    </row>
    <row r="401" spans="1:35" ht="47.25" x14ac:dyDescent="0.25">
      <c r="A401" s="70" t="s">
        <v>823</v>
      </c>
      <c r="B401" s="71" t="s">
        <v>868</v>
      </c>
      <c r="C401" s="72" t="s">
        <v>869</v>
      </c>
      <c r="D401" s="95">
        <v>13.3344</v>
      </c>
      <c r="E401" s="73">
        <v>0</v>
      </c>
      <c r="F401" s="67">
        <f t="shared" si="141"/>
        <v>13.3344</v>
      </c>
      <c r="G401" s="67">
        <f t="shared" si="142"/>
        <v>13.3344</v>
      </c>
      <c r="H401" s="67">
        <f t="shared" si="142"/>
        <v>0</v>
      </c>
      <c r="I401" s="68">
        <v>0</v>
      </c>
      <c r="J401" s="68">
        <v>0</v>
      </c>
      <c r="K401" s="73">
        <v>0</v>
      </c>
      <c r="L401" s="68">
        <v>0</v>
      </c>
      <c r="M401" s="68">
        <v>0</v>
      </c>
      <c r="N401" s="68">
        <v>0</v>
      </c>
      <c r="O401" s="68">
        <v>13.3344</v>
      </c>
      <c r="P401" s="68">
        <v>0</v>
      </c>
      <c r="Q401" s="68">
        <f t="shared" si="143"/>
        <v>13.3344</v>
      </c>
      <c r="R401" s="68">
        <f t="shared" si="144"/>
        <v>-13.3344</v>
      </c>
      <c r="S401" s="69">
        <f t="shared" si="122"/>
        <v>-1</v>
      </c>
      <c r="T401" s="54" t="s">
        <v>865</v>
      </c>
      <c r="W401" s="7"/>
    </row>
    <row r="402" spans="1:35" ht="47.25" x14ac:dyDescent="0.25">
      <c r="A402" s="70" t="s">
        <v>823</v>
      </c>
      <c r="B402" s="71" t="s">
        <v>870</v>
      </c>
      <c r="C402" s="72" t="s">
        <v>871</v>
      </c>
      <c r="D402" s="95">
        <v>40.582799999999999</v>
      </c>
      <c r="E402" s="73">
        <v>0</v>
      </c>
      <c r="F402" s="67">
        <f t="shared" si="141"/>
        <v>40.582799999999999</v>
      </c>
      <c r="G402" s="67">
        <f t="shared" si="142"/>
        <v>40.582799999999999</v>
      </c>
      <c r="H402" s="67">
        <f t="shared" si="142"/>
        <v>0</v>
      </c>
      <c r="I402" s="68">
        <v>0</v>
      </c>
      <c r="J402" s="68">
        <v>0</v>
      </c>
      <c r="K402" s="73">
        <v>0</v>
      </c>
      <c r="L402" s="68">
        <v>0</v>
      </c>
      <c r="M402" s="68">
        <v>0</v>
      </c>
      <c r="N402" s="68">
        <v>0</v>
      </c>
      <c r="O402" s="68">
        <v>40.582799999999999</v>
      </c>
      <c r="P402" s="68">
        <v>0</v>
      </c>
      <c r="Q402" s="68">
        <f t="shared" si="143"/>
        <v>40.582799999999999</v>
      </c>
      <c r="R402" s="68">
        <f t="shared" si="144"/>
        <v>-40.582799999999999</v>
      </c>
      <c r="S402" s="69">
        <f t="shared" si="122"/>
        <v>-1</v>
      </c>
      <c r="T402" s="54" t="s">
        <v>865</v>
      </c>
      <c r="W402" s="7"/>
    </row>
    <row r="403" spans="1:35" ht="47.25" x14ac:dyDescent="0.25">
      <c r="A403" s="70" t="s">
        <v>823</v>
      </c>
      <c r="B403" s="71" t="s">
        <v>872</v>
      </c>
      <c r="C403" s="72" t="s">
        <v>873</v>
      </c>
      <c r="D403" s="95">
        <v>12.427199999999999</v>
      </c>
      <c r="E403" s="73">
        <v>0</v>
      </c>
      <c r="F403" s="67">
        <f t="shared" si="141"/>
        <v>12.427199999999999</v>
      </c>
      <c r="G403" s="67">
        <f t="shared" si="142"/>
        <v>12.427199999999999</v>
      </c>
      <c r="H403" s="67">
        <f t="shared" si="142"/>
        <v>0</v>
      </c>
      <c r="I403" s="68">
        <v>0</v>
      </c>
      <c r="J403" s="68">
        <v>0</v>
      </c>
      <c r="K403" s="73">
        <v>0</v>
      </c>
      <c r="L403" s="68">
        <v>0</v>
      </c>
      <c r="M403" s="68">
        <v>0</v>
      </c>
      <c r="N403" s="68">
        <v>0</v>
      </c>
      <c r="O403" s="68">
        <v>12.427199999999999</v>
      </c>
      <c r="P403" s="68">
        <v>0</v>
      </c>
      <c r="Q403" s="68">
        <f t="shared" si="143"/>
        <v>12.427199999999999</v>
      </c>
      <c r="R403" s="68">
        <f t="shared" si="144"/>
        <v>-12.427199999999999</v>
      </c>
      <c r="S403" s="69">
        <f t="shared" si="122"/>
        <v>-1</v>
      </c>
      <c r="T403" s="54" t="s">
        <v>865</v>
      </c>
      <c r="W403" s="7"/>
    </row>
    <row r="404" spans="1:35" ht="47.25" x14ac:dyDescent="0.25">
      <c r="A404" s="70" t="s">
        <v>823</v>
      </c>
      <c r="B404" s="71" t="s">
        <v>874</v>
      </c>
      <c r="C404" s="72" t="s">
        <v>875</v>
      </c>
      <c r="D404" s="95">
        <v>19.591200000000001</v>
      </c>
      <c r="E404" s="73">
        <v>0</v>
      </c>
      <c r="F404" s="67">
        <f t="shared" si="141"/>
        <v>19.591200000000001</v>
      </c>
      <c r="G404" s="67">
        <f t="shared" si="142"/>
        <v>19.591200000000001</v>
      </c>
      <c r="H404" s="67">
        <f t="shared" si="142"/>
        <v>0</v>
      </c>
      <c r="I404" s="68">
        <v>0</v>
      </c>
      <c r="J404" s="68">
        <v>0</v>
      </c>
      <c r="K404" s="73">
        <v>0</v>
      </c>
      <c r="L404" s="68">
        <v>0</v>
      </c>
      <c r="M404" s="68">
        <v>0</v>
      </c>
      <c r="N404" s="68">
        <v>0</v>
      </c>
      <c r="O404" s="68">
        <v>19.591200000000001</v>
      </c>
      <c r="P404" s="68">
        <v>0</v>
      </c>
      <c r="Q404" s="68">
        <f t="shared" si="143"/>
        <v>19.591200000000001</v>
      </c>
      <c r="R404" s="68">
        <f t="shared" si="144"/>
        <v>-19.591200000000001</v>
      </c>
      <c r="S404" s="69">
        <f t="shared" si="122"/>
        <v>-1</v>
      </c>
      <c r="T404" s="54" t="s">
        <v>865</v>
      </c>
      <c r="W404" s="7"/>
    </row>
    <row r="405" spans="1:35" ht="47.25" x14ac:dyDescent="0.25">
      <c r="A405" s="70" t="s">
        <v>823</v>
      </c>
      <c r="B405" s="71" t="s">
        <v>876</v>
      </c>
      <c r="C405" s="72" t="s">
        <v>877</v>
      </c>
      <c r="D405" s="95">
        <v>14.8992</v>
      </c>
      <c r="E405" s="73">
        <v>0</v>
      </c>
      <c r="F405" s="67">
        <f t="shared" si="141"/>
        <v>14.8992</v>
      </c>
      <c r="G405" s="67">
        <f t="shared" si="142"/>
        <v>14.8992</v>
      </c>
      <c r="H405" s="67">
        <f t="shared" si="142"/>
        <v>0</v>
      </c>
      <c r="I405" s="68">
        <v>0</v>
      </c>
      <c r="J405" s="68">
        <v>0</v>
      </c>
      <c r="K405" s="73">
        <v>0</v>
      </c>
      <c r="L405" s="68">
        <v>0</v>
      </c>
      <c r="M405" s="68">
        <v>0</v>
      </c>
      <c r="N405" s="68">
        <v>0</v>
      </c>
      <c r="O405" s="68">
        <v>14.8992</v>
      </c>
      <c r="P405" s="68">
        <v>0</v>
      </c>
      <c r="Q405" s="68">
        <f t="shared" si="143"/>
        <v>14.8992</v>
      </c>
      <c r="R405" s="68">
        <f t="shared" si="144"/>
        <v>-14.8992</v>
      </c>
      <c r="S405" s="69">
        <f t="shared" si="122"/>
        <v>-1</v>
      </c>
      <c r="T405" s="54" t="s">
        <v>865</v>
      </c>
      <c r="W405" s="7"/>
    </row>
    <row r="406" spans="1:35" ht="47.25" x14ac:dyDescent="0.25">
      <c r="A406" s="70" t="s">
        <v>823</v>
      </c>
      <c r="B406" s="71" t="s">
        <v>878</v>
      </c>
      <c r="C406" s="72" t="s">
        <v>879</v>
      </c>
      <c r="D406" s="95">
        <v>8.0267999999999997</v>
      </c>
      <c r="E406" s="73">
        <v>0</v>
      </c>
      <c r="F406" s="67">
        <f t="shared" si="141"/>
        <v>8.0267999999999997</v>
      </c>
      <c r="G406" s="67">
        <f t="shared" si="142"/>
        <v>8.0267999999999997</v>
      </c>
      <c r="H406" s="67">
        <f t="shared" si="142"/>
        <v>0</v>
      </c>
      <c r="I406" s="68">
        <v>0</v>
      </c>
      <c r="J406" s="68">
        <v>0</v>
      </c>
      <c r="K406" s="73">
        <v>0</v>
      </c>
      <c r="L406" s="68">
        <v>0</v>
      </c>
      <c r="M406" s="68">
        <v>0</v>
      </c>
      <c r="N406" s="68">
        <v>0</v>
      </c>
      <c r="O406" s="68">
        <v>8.0267999999999997</v>
      </c>
      <c r="P406" s="68">
        <v>0</v>
      </c>
      <c r="Q406" s="68">
        <f t="shared" si="143"/>
        <v>8.0267999999999997</v>
      </c>
      <c r="R406" s="68">
        <f t="shared" si="144"/>
        <v>-8.0267999999999997</v>
      </c>
      <c r="S406" s="69">
        <f t="shared" si="122"/>
        <v>-1</v>
      </c>
      <c r="T406" s="54" t="s">
        <v>865</v>
      </c>
      <c r="W406" s="7"/>
    </row>
    <row r="407" spans="1:35" ht="47.25" x14ac:dyDescent="0.25">
      <c r="A407" s="70" t="s">
        <v>823</v>
      </c>
      <c r="B407" s="71" t="s">
        <v>880</v>
      </c>
      <c r="C407" s="72" t="s">
        <v>881</v>
      </c>
      <c r="D407" s="95">
        <v>39.42</v>
      </c>
      <c r="E407" s="73">
        <v>0</v>
      </c>
      <c r="F407" s="67">
        <f t="shared" si="141"/>
        <v>39.42</v>
      </c>
      <c r="G407" s="67">
        <f t="shared" si="142"/>
        <v>39.42</v>
      </c>
      <c r="H407" s="67">
        <f t="shared" si="142"/>
        <v>0</v>
      </c>
      <c r="I407" s="68">
        <v>0</v>
      </c>
      <c r="J407" s="68">
        <v>0</v>
      </c>
      <c r="K407" s="73">
        <v>0</v>
      </c>
      <c r="L407" s="68">
        <v>0</v>
      </c>
      <c r="M407" s="68">
        <v>0</v>
      </c>
      <c r="N407" s="68">
        <v>0</v>
      </c>
      <c r="O407" s="68">
        <v>39.42</v>
      </c>
      <c r="P407" s="68">
        <v>0</v>
      </c>
      <c r="Q407" s="68">
        <f t="shared" si="143"/>
        <v>39.42</v>
      </c>
      <c r="R407" s="68">
        <f t="shared" si="144"/>
        <v>-39.42</v>
      </c>
      <c r="S407" s="69">
        <f t="shared" si="122"/>
        <v>-1</v>
      </c>
      <c r="T407" s="54" t="s">
        <v>865</v>
      </c>
      <c r="W407" s="7"/>
    </row>
    <row r="408" spans="1:35" ht="47.25" x14ac:dyDescent="0.25">
      <c r="A408" s="70" t="s">
        <v>823</v>
      </c>
      <c r="B408" s="71" t="s">
        <v>882</v>
      </c>
      <c r="C408" s="72" t="s">
        <v>883</v>
      </c>
      <c r="D408" s="95">
        <v>8.9745607200000013</v>
      </c>
      <c r="E408" s="73">
        <v>5.3836498099999996</v>
      </c>
      <c r="F408" s="67">
        <f t="shared" si="141"/>
        <v>3.5909109100000016</v>
      </c>
      <c r="G408" s="67">
        <f t="shared" si="142"/>
        <v>1.7999999999999998</v>
      </c>
      <c r="H408" s="67">
        <f t="shared" si="142"/>
        <v>1.8953852200000001</v>
      </c>
      <c r="I408" s="68">
        <v>0</v>
      </c>
      <c r="J408" s="68">
        <v>0</v>
      </c>
      <c r="K408" s="73">
        <v>0</v>
      </c>
      <c r="L408" s="68">
        <v>0</v>
      </c>
      <c r="M408" s="68">
        <v>0.38</v>
      </c>
      <c r="N408" s="68">
        <v>1.80539596</v>
      </c>
      <c r="O408" s="68">
        <v>1.42</v>
      </c>
      <c r="P408" s="68">
        <v>8.9989260000000001E-2</v>
      </c>
      <c r="Q408" s="68">
        <f t="shared" si="143"/>
        <v>1.6955256900000015</v>
      </c>
      <c r="R408" s="68">
        <f t="shared" si="144"/>
        <v>9.538522000000027E-2</v>
      </c>
      <c r="S408" s="69">
        <f t="shared" si="122"/>
        <v>5.2991788888889044E-2</v>
      </c>
      <c r="T408" s="54" t="s">
        <v>884</v>
      </c>
      <c r="W408" s="7"/>
    </row>
    <row r="409" spans="1:35" ht="63" x14ac:dyDescent="0.25">
      <c r="A409" s="70" t="s">
        <v>823</v>
      </c>
      <c r="B409" s="71" t="s">
        <v>885</v>
      </c>
      <c r="C409" s="72" t="s">
        <v>886</v>
      </c>
      <c r="D409" s="95">
        <v>114.43180520799999</v>
      </c>
      <c r="E409" s="73">
        <v>38.770224990000003</v>
      </c>
      <c r="F409" s="67">
        <f t="shared" si="141"/>
        <v>75.661580217999983</v>
      </c>
      <c r="G409" s="67">
        <f t="shared" si="142"/>
        <v>31.174800012000002</v>
      </c>
      <c r="H409" s="67">
        <f t="shared" si="142"/>
        <v>35.36601022</v>
      </c>
      <c r="I409" s="68">
        <v>4.774800012</v>
      </c>
      <c r="J409" s="68">
        <v>18.71388387</v>
      </c>
      <c r="K409" s="73">
        <v>0.72</v>
      </c>
      <c r="L409" s="68">
        <v>13.48381854</v>
      </c>
      <c r="M409" s="68">
        <v>5.4</v>
      </c>
      <c r="N409" s="68">
        <v>1.8452032300000001</v>
      </c>
      <c r="O409" s="68">
        <v>20.28</v>
      </c>
      <c r="P409" s="68">
        <v>1.3231045800000001</v>
      </c>
      <c r="Q409" s="68">
        <f t="shared" si="143"/>
        <v>40.295569997999984</v>
      </c>
      <c r="R409" s="68">
        <f t="shared" si="144"/>
        <v>4.1912102079999976</v>
      </c>
      <c r="S409" s="69">
        <f t="shared" si="122"/>
        <v>0.13444224843099845</v>
      </c>
      <c r="T409" s="54" t="s">
        <v>887</v>
      </c>
      <c r="W409" s="7"/>
    </row>
    <row r="410" spans="1:35" ht="47.25" x14ac:dyDescent="0.25">
      <c r="A410" s="44" t="s">
        <v>888</v>
      </c>
      <c r="B410" s="57" t="s">
        <v>209</v>
      </c>
      <c r="C410" s="45" t="s">
        <v>31</v>
      </c>
      <c r="D410" s="46">
        <f t="shared" ref="D410:R410" si="145">SUM(D411:D438)</f>
        <v>1713.8282739193892</v>
      </c>
      <c r="E410" s="46">
        <f t="shared" si="145"/>
        <v>195.58898156000001</v>
      </c>
      <c r="F410" s="46">
        <f t="shared" si="145"/>
        <v>1518.2392923593889</v>
      </c>
      <c r="G410" s="46">
        <f t="shared" si="145"/>
        <v>272.66772491600005</v>
      </c>
      <c r="H410" s="46">
        <f t="shared" si="145"/>
        <v>153.96046405999999</v>
      </c>
      <c r="I410" s="46">
        <f t="shared" si="145"/>
        <v>20.349384933999996</v>
      </c>
      <c r="J410" s="46">
        <f t="shared" si="145"/>
        <v>32.525610219999997</v>
      </c>
      <c r="K410" s="46">
        <f t="shared" si="145"/>
        <v>26.117762476999996</v>
      </c>
      <c r="L410" s="46">
        <f t="shared" si="145"/>
        <v>58.989616560000002</v>
      </c>
      <c r="M410" s="46">
        <f t="shared" si="145"/>
        <v>59.561763349599993</v>
      </c>
      <c r="N410" s="46">
        <f t="shared" si="145"/>
        <v>29.492355939999999</v>
      </c>
      <c r="O410" s="46">
        <f t="shared" si="145"/>
        <v>166.63881415540001</v>
      </c>
      <c r="P410" s="46">
        <f t="shared" si="145"/>
        <v>32.952881340000005</v>
      </c>
      <c r="Q410" s="46">
        <f t="shared" si="145"/>
        <v>1364.5866433393892</v>
      </c>
      <c r="R410" s="46">
        <f t="shared" si="145"/>
        <v>-119.01507589599998</v>
      </c>
      <c r="S410" s="47">
        <f t="shared" si="122"/>
        <v>-0.43648391437844225</v>
      </c>
      <c r="T410" s="48" t="s">
        <v>32</v>
      </c>
      <c r="W410" s="7"/>
      <c r="X410" s="7"/>
      <c r="AI410" s="4"/>
    </row>
    <row r="411" spans="1:35" ht="47.25" x14ac:dyDescent="0.25">
      <c r="A411" s="70" t="s">
        <v>888</v>
      </c>
      <c r="B411" s="103" t="s">
        <v>889</v>
      </c>
      <c r="C411" s="72" t="s">
        <v>890</v>
      </c>
      <c r="D411" s="68">
        <v>7.1343199999999998</v>
      </c>
      <c r="E411" s="73">
        <v>4.3746716599999997</v>
      </c>
      <c r="F411" s="67">
        <f t="shared" ref="F411:F438" si="146">D411-E411</f>
        <v>2.75964834</v>
      </c>
      <c r="G411" s="67">
        <f t="shared" ref="G411:H438" si="147">I411+K411+M411+O411</f>
        <v>1.7459200000000001</v>
      </c>
      <c r="H411" s="67">
        <f t="shared" si="147"/>
        <v>2.8909234399999995</v>
      </c>
      <c r="I411" s="68">
        <v>1.7459200000000001</v>
      </c>
      <c r="J411" s="68">
        <v>2.8909234399999995</v>
      </c>
      <c r="K411" s="73">
        <v>0</v>
      </c>
      <c r="L411" s="68">
        <v>0</v>
      </c>
      <c r="M411" s="68">
        <v>0</v>
      </c>
      <c r="N411" s="68">
        <v>0</v>
      </c>
      <c r="O411" s="68">
        <v>0</v>
      </c>
      <c r="P411" s="68">
        <v>0</v>
      </c>
      <c r="Q411" s="68">
        <f t="shared" ref="Q411:Q435" si="148">F411-H411</f>
        <v>-0.13127509999999942</v>
      </c>
      <c r="R411" s="68">
        <f t="shared" ref="R411:R435" si="149">H411-(I411+K411+M411+O411)</f>
        <v>1.1450034399999993</v>
      </c>
      <c r="S411" s="69">
        <f t="shared" si="122"/>
        <v>0.65581666972140717</v>
      </c>
      <c r="T411" s="54" t="s">
        <v>887</v>
      </c>
      <c r="W411" s="7"/>
    </row>
    <row r="412" spans="1:35" ht="31.5" x14ac:dyDescent="0.25">
      <c r="A412" s="70" t="s">
        <v>888</v>
      </c>
      <c r="B412" s="88" t="s">
        <v>891</v>
      </c>
      <c r="C412" s="72" t="s">
        <v>892</v>
      </c>
      <c r="D412" s="68">
        <v>10.127619999999999</v>
      </c>
      <c r="E412" s="73">
        <v>3.0731999999999999</v>
      </c>
      <c r="F412" s="67">
        <f t="shared" si="146"/>
        <v>7.0544199999999986</v>
      </c>
      <c r="G412" s="67">
        <f t="shared" si="147"/>
        <v>0.33006879999999911</v>
      </c>
      <c r="H412" s="67">
        <f t="shared" si="147"/>
        <v>0</v>
      </c>
      <c r="I412" s="68">
        <v>0.33006879999999911</v>
      </c>
      <c r="J412" s="68">
        <v>0</v>
      </c>
      <c r="K412" s="73">
        <v>0</v>
      </c>
      <c r="L412" s="68">
        <v>0</v>
      </c>
      <c r="M412" s="68">
        <v>0</v>
      </c>
      <c r="N412" s="68">
        <v>0</v>
      </c>
      <c r="O412" s="68">
        <v>0</v>
      </c>
      <c r="P412" s="68">
        <v>0</v>
      </c>
      <c r="Q412" s="68">
        <f t="shared" si="148"/>
        <v>7.0544199999999986</v>
      </c>
      <c r="R412" s="68">
        <f t="shared" si="149"/>
        <v>-0.33006879999999911</v>
      </c>
      <c r="S412" s="69">
        <f t="shared" si="122"/>
        <v>-1</v>
      </c>
      <c r="T412" s="54" t="s">
        <v>893</v>
      </c>
      <c r="W412" s="7"/>
    </row>
    <row r="413" spans="1:35" ht="78.75" x14ac:dyDescent="0.25">
      <c r="A413" s="70" t="s">
        <v>888</v>
      </c>
      <c r="B413" s="88" t="s">
        <v>894</v>
      </c>
      <c r="C413" s="72" t="s">
        <v>895</v>
      </c>
      <c r="D413" s="68">
        <v>237.40437009220278</v>
      </c>
      <c r="E413" s="73">
        <v>25.471056839999999</v>
      </c>
      <c r="F413" s="67">
        <f t="shared" si="146"/>
        <v>211.93331325220279</v>
      </c>
      <c r="G413" s="67">
        <f t="shared" si="147"/>
        <v>12.810238536</v>
      </c>
      <c r="H413" s="67">
        <f t="shared" si="147"/>
        <v>0.52691448000000007</v>
      </c>
      <c r="I413" s="68">
        <v>0.24460753400000002</v>
      </c>
      <c r="J413" s="68">
        <v>0.52691448000000007</v>
      </c>
      <c r="K413" s="73">
        <v>4.7538330000000004E-2</v>
      </c>
      <c r="L413" s="68">
        <v>0</v>
      </c>
      <c r="M413" s="68">
        <v>4.7538339999999998E-2</v>
      </c>
      <c r="N413" s="68">
        <v>0</v>
      </c>
      <c r="O413" s="68">
        <v>12.470554332000001</v>
      </c>
      <c r="P413" s="68">
        <v>0</v>
      </c>
      <c r="Q413" s="68">
        <f t="shared" si="148"/>
        <v>211.40639877220281</v>
      </c>
      <c r="R413" s="68">
        <f t="shared" si="149"/>
        <v>-12.283324056</v>
      </c>
      <c r="S413" s="69">
        <f t="shared" ref="S413:S475" si="150">R413/(I413+K413+M413+O413)</f>
        <v>-0.95886770737959037</v>
      </c>
      <c r="T413" s="54" t="s">
        <v>896</v>
      </c>
      <c r="W413" s="7"/>
    </row>
    <row r="414" spans="1:35" ht="47.25" x14ac:dyDescent="0.25">
      <c r="A414" s="70" t="s">
        <v>888</v>
      </c>
      <c r="B414" s="88" t="s">
        <v>897</v>
      </c>
      <c r="C414" s="72" t="s">
        <v>898</v>
      </c>
      <c r="D414" s="68">
        <v>276.1085350866</v>
      </c>
      <c r="E414" s="73">
        <v>32.505194680000002</v>
      </c>
      <c r="F414" s="67">
        <f t="shared" si="146"/>
        <v>243.60334040660001</v>
      </c>
      <c r="G414" s="67">
        <f t="shared" si="147"/>
        <v>5.8785999999999996</v>
      </c>
      <c r="H414" s="67">
        <f t="shared" si="147"/>
        <v>5.3927144499999997</v>
      </c>
      <c r="I414" s="68">
        <v>0.15175</v>
      </c>
      <c r="J414" s="68">
        <v>0.61757505999999995</v>
      </c>
      <c r="K414" s="73">
        <v>0.15175</v>
      </c>
      <c r="L414" s="68">
        <v>3.6603287200000003</v>
      </c>
      <c r="M414" s="68">
        <v>1.59175</v>
      </c>
      <c r="N414" s="68">
        <v>8.5601520000000056E-2</v>
      </c>
      <c r="O414" s="68">
        <v>3.9833499999999997</v>
      </c>
      <c r="P414" s="68">
        <v>1.02920915</v>
      </c>
      <c r="Q414" s="68">
        <f t="shared" si="148"/>
        <v>238.21062595660001</v>
      </c>
      <c r="R414" s="68">
        <f t="shared" si="149"/>
        <v>-0.48588554999999989</v>
      </c>
      <c r="S414" s="69">
        <f t="shared" si="150"/>
        <v>-8.2653276290273178E-2</v>
      </c>
      <c r="T414" s="54" t="s">
        <v>32</v>
      </c>
      <c r="W414" s="7"/>
    </row>
    <row r="415" spans="1:35" ht="47.25" x14ac:dyDescent="0.25">
      <c r="A415" s="70" t="s">
        <v>888</v>
      </c>
      <c r="B415" s="88" t="s">
        <v>899</v>
      </c>
      <c r="C415" s="72" t="s">
        <v>900</v>
      </c>
      <c r="D415" s="68">
        <v>3.4014192200000002</v>
      </c>
      <c r="E415" s="73">
        <v>0.62872793999999999</v>
      </c>
      <c r="F415" s="67">
        <f t="shared" si="146"/>
        <v>2.7726912800000001</v>
      </c>
      <c r="G415" s="67">
        <f t="shared" si="147"/>
        <v>1.0561479999999999</v>
      </c>
      <c r="H415" s="67">
        <f t="shared" si="147"/>
        <v>0</v>
      </c>
      <c r="I415" s="68">
        <v>2.9815000000000001E-2</v>
      </c>
      <c r="J415" s="68">
        <v>0</v>
      </c>
      <c r="K415" s="73">
        <v>2.9815000000000001E-2</v>
      </c>
      <c r="L415" s="68">
        <v>0</v>
      </c>
      <c r="M415" s="68">
        <v>2.9814999999999998E-2</v>
      </c>
      <c r="N415" s="68">
        <v>0</v>
      </c>
      <c r="O415" s="68">
        <v>0.96670299999999987</v>
      </c>
      <c r="P415" s="68">
        <v>0</v>
      </c>
      <c r="Q415" s="68">
        <f t="shared" si="148"/>
        <v>2.7726912800000001</v>
      </c>
      <c r="R415" s="68">
        <f t="shared" si="149"/>
        <v>-1.0561479999999999</v>
      </c>
      <c r="S415" s="69">
        <f t="shared" si="150"/>
        <v>-1</v>
      </c>
      <c r="T415" s="54" t="s">
        <v>901</v>
      </c>
      <c r="W415" s="7"/>
    </row>
    <row r="416" spans="1:35" ht="31.5" x14ac:dyDescent="0.25">
      <c r="A416" s="70" t="s">
        <v>888</v>
      </c>
      <c r="B416" s="88" t="s">
        <v>902</v>
      </c>
      <c r="C416" s="72" t="s">
        <v>903</v>
      </c>
      <c r="D416" s="68">
        <v>8.2799999999999994</v>
      </c>
      <c r="E416" s="73">
        <v>0</v>
      </c>
      <c r="F416" s="67">
        <f t="shared" si="146"/>
        <v>8.2799999999999994</v>
      </c>
      <c r="G416" s="67">
        <f t="shared" si="147"/>
        <v>0.41399999999999998</v>
      </c>
      <c r="H416" s="67">
        <f t="shared" si="147"/>
        <v>0.78973379999999993</v>
      </c>
      <c r="I416" s="68">
        <v>0.41399999999999998</v>
      </c>
      <c r="J416" s="68">
        <v>0</v>
      </c>
      <c r="K416" s="73">
        <v>0</v>
      </c>
      <c r="L416" s="68">
        <v>0</v>
      </c>
      <c r="M416" s="68">
        <v>0</v>
      </c>
      <c r="N416" s="68">
        <v>0</v>
      </c>
      <c r="O416" s="68">
        <v>0</v>
      </c>
      <c r="P416" s="68">
        <v>0.78973379999999993</v>
      </c>
      <c r="Q416" s="68">
        <f t="shared" si="148"/>
        <v>7.4902661999999998</v>
      </c>
      <c r="R416" s="68">
        <f t="shared" si="149"/>
        <v>0.37573379999999995</v>
      </c>
      <c r="S416" s="69">
        <f t="shared" si="150"/>
        <v>0.90756956521739118</v>
      </c>
      <c r="T416" s="54" t="s">
        <v>884</v>
      </c>
      <c r="W416" s="7"/>
    </row>
    <row r="417" spans="1:23" ht="31.5" x14ac:dyDescent="0.25">
      <c r="A417" s="70" t="s">
        <v>888</v>
      </c>
      <c r="B417" s="103" t="s">
        <v>904</v>
      </c>
      <c r="C417" s="72" t="s">
        <v>905</v>
      </c>
      <c r="D417" s="68">
        <v>6.5178231799999997</v>
      </c>
      <c r="E417" s="73">
        <v>0.47922317999999997</v>
      </c>
      <c r="F417" s="67">
        <f t="shared" si="146"/>
        <v>6.0385999999999997</v>
      </c>
      <c r="G417" s="67">
        <f t="shared" si="147"/>
        <v>5.9185999999999996</v>
      </c>
      <c r="H417" s="67">
        <f t="shared" si="147"/>
        <v>1.4790064000000001</v>
      </c>
      <c r="I417" s="68">
        <v>0.10174999999999999</v>
      </c>
      <c r="J417" s="68">
        <v>0.21290302999999999</v>
      </c>
      <c r="K417" s="73">
        <v>0.48175000000000001</v>
      </c>
      <c r="L417" s="68">
        <v>0.12635779</v>
      </c>
      <c r="M417" s="68">
        <v>1.4317500000000001</v>
      </c>
      <c r="N417" s="68">
        <v>0.26722531000000005</v>
      </c>
      <c r="O417" s="68">
        <v>3.9033499999999997</v>
      </c>
      <c r="P417" s="68">
        <v>0.87252026999999999</v>
      </c>
      <c r="Q417" s="68">
        <f t="shared" si="148"/>
        <v>4.5595935999999995</v>
      </c>
      <c r="R417" s="68">
        <f t="shared" si="149"/>
        <v>-4.4395935999999994</v>
      </c>
      <c r="S417" s="69">
        <f t="shared" si="150"/>
        <v>-0.75010874193221366</v>
      </c>
      <c r="T417" s="54" t="s">
        <v>906</v>
      </c>
      <c r="W417" s="7"/>
    </row>
    <row r="418" spans="1:23" ht="31.5" x14ac:dyDescent="0.25">
      <c r="A418" s="70" t="s">
        <v>888</v>
      </c>
      <c r="B418" s="103" t="s">
        <v>907</v>
      </c>
      <c r="C418" s="72" t="s">
        <v>908</v>
      </c>
      <c r="D418" s="68">
        <v>77.404891948</v>
      </c>
      <c r="E418" s="73">
        <v>5.9985652700000003</v>
      </c>
      <c r="F418" s="67">
        <f t="shared" si="146"/>
        <v>71.406326677999999</v>
      </c>
      <c r="G418" s="67">
        <f t="shared" si="147"/>
        <v>32.948799999999999</v>
      </c>
      <c r="H418" s="67">
        <f t="shared" si="147"/>
        <v>0</v>
      </c>
      <c r="I418" s="68">
        <v>0.189</v>
      </c>
      <c r="J418" s="68">
        <v>0.18851556000000003</v>
      </c>
      <c r="K418" s="68">
        <v>0.90900000000000003</v>
      </c>
      <c r="L418" s="68">
        <v>0.16267554000000001</v>
      </c>
      <c r="M418" s="68">
        <v>6.3090000000000002</v>
      </c>
      <c r="N418" s="68">
        <v>0.20698818000000005</v>
      </c>
      <c r="O418" s="68">
        <v>25.541799999999999</v>
      </c>
      <c r="P418" s="68">
        <v>-0.55817928000000006</v>
      </c>
      <c r="Q418" s="68">
        <f t="shared" si="148"/>
        <v>71.406326677999999</v>
      </c>
      <c r="R418" s="68">
        <f t="shared" si="149"/>
        <v>-32.948799999999999</v>
      </c>
      <c r="S418" s="69">
        <f t="shared" si="150"/>
        <v>-1</v>
      </c>
      <c r="T418" s="54" t="s">
        <v>909</v>
      </c>
      <c r="W418" s="7"/>
    </row>
    <row r="419" spans="1:23" ht="63" x14ac:dyDescent="0.25">
      <c r="A419" s="70" t="s">
        <v>888</v>
      </c>
      <c r="B419" s="103" t="s">
        <v>910</v>
      </c>
      <c r="C419" s="72" t="s">
        <v>911</v>
      </c>
      <c r="D419" s="68">
        <v>72.568116150000009</v>
      </c>
      <c r="E419" s="73">
        <v>21.590052730000004</v>
      </c>
      <c r="F419" s="67">
        <f t="shared" si="146"/>
        <v>50.978063420000005</v>
      </c>
      <c r="G419" s="67">
        <f t="shared" si="147"/>
        <v>37.508071840000007</v>
      </c>
      <c r="H419" s="67">
        <f t="shared" si="147"/>
        <v>32.999313650000005</v>
      </c>
      <c r="I419" s="68">
        <v>0.28909483999999996</v>
      </c>
      <c r="J419" s="68">
        <v>15.643174849999999</v>
      </c>
      <c r="K419" s="68">
        <v>1.0090948399999999</v>
      </c>
      <c r="L419" s="68">
        <v>13.275174180000002</v>
      </c>
      <c r="M419" s="68">
        <v>6.4090948499999998</v>
      </c>
      <c r="N419" s="68">
        <v>3.7556122200000002</v>
      </c>
      <c r="O419" s="68">
        <v>29.800787310000008</v>
      </c>
      <c r="P419" s="68">
        <v>0.32535239999999999</v>
      </c>
      <c r="Q419" s="68">
        <f t="shared" si="148"/>
        <v>17.97874977</v>
      </c>
      <c r="R419" s="68">
        <f t="shared" si="149"/>
        <v>-4.5087581900000018</v>
      </c>
      <c r="S419" s="69">
        <f t="shared" si="150"/>
        <v>-0.12020767714302216</v>
      </c>
      <c r="T419" s="54" t="s">
        <v>906</v>
      </c>
      <c r="W419" s="7"/>
    </row>
    <row r="420" spans="1:23" ht="94.5" x14ac:dyDescent="0.25">
      <c r="A420" s="70" t="s">
        <v>888</v>
      </c>
      <c r="B420" s="103" t="s">
        <v>912</v>
      </c>
      <c r="C420" s="72" t="s">
        <v>913</v>
      </c>
      <c r="D420" s="68">
        <v>18.053072</v>
      </c>
      <c r="E420" s="73">
        <v>0.72993240000000004</v>
      </c>
      <c r="F420" s="67">
        <f t="shared" si="146"/>
        <v>17.323139600000001</v>
      </c>
      <c r="G420" s="67">
        <f t="shared" si="147"/>
        <v>4.8411604000000024</v>
      </c>
      <c r="H420" s="67">
        <f t="shared" si="147"/>
        <v>12.764100220000001</v>
      </c>
      <c r="I420" s="68">
        <v>4.8411604000000024</v>
      </c>
      <c r="J420" s="68">
        <v>0</v>
      </c>
      <c r="K420" s="68">
        <v>0</v>
      </c>
      <c r="L420" s="68">
        <v>0</v>
      </c>
      <c r="M420" s="68">
        <v>0</v>
      </c>
      <c r="N420" s="68">
        <v>0</v>
      </c>
      <c r="O420" s="68">
        <v>0</v>
      </c>
      <c r="P420" s="68">
        <v>12.764100220000001</v>
      </c>
      <c r="Q420" s="68">
        <f t="shared" si="148"/>
        <v>4.5590393799999998</v>
      </c>
      <c r="R420" s="68">
        <f t="shared" si="149"/>
        <v>7.922939819999999</v>
      </c>
      <c r="S420" s="69">
        <f t="shared" si="150"/>
        <v>1.636578664074009</v>
      </c>
      <c r="T420" s="54" t="s">
        <v>914</v>
      </c>
      <c r="W420" s="7"/>
    </row>
    <row r="421" spans="1:23" ht="47.25" x14ac:dyDescent="0.25">
      <c r="A421" s="70" t="s">
        <v>888</v>
      </c>
      <c r="B421" s="103" t="s">
        <v>915</v>
      </c>
      <c r="C421" s="72" t="s">
        <v>916</v>
      </c>
      <c r="D421" s="68">
        <v>134.64249107118638</v>
      </c>
      <c r="E421" s="73">
        <v>32.65642493</v>
      </c>
      <c r="F421" s="67">
        <f t="shared" si="146"/>
        <v>101.98606614118638</v>
      </c>
      <c r="G421" s="67">
        <f t="shared" si="147"/>
        <v>26.573282049999996</v>
      </c>
      <c r="H421" s="67">
        <f t="shared" si="147"/>
        <v>23.482871280000001</v>
      </c>
      <c r="I421" s="68">
        <v>0.29339744000000001</v>
      </c>
      <c r="J421" s="68">
        <v>0.29308983999999999</v>
      </c>
      <c r="K421" s="68">
        <v>2.2712690950000001</v>
      </c>
      <c r="L421" s="68">
        <v>5.3554122900000003</v>
      </c>
      <c r="M421" s="68">
        <v>4.7518302115999971</v>
      </c>
      <c r="N421" s="68">
        <v>10.4454946</v>
      </c>
      <c r="O421" s="68">
        <v>19.256785303400001</v>
      </c>
      <c r="P421" s="68">
        <v>7.3888745500000006</v>
      </c>
      <c r="Q421" s="68">
        <f t="shared" si="148"/>
        <v>78.503194861186387</v>
      </c>
      <c r="R421" s="68">
        <f t="shared" si="149"/>
        <v>-3.0904107699999948</v>
      </c>
      <c r="S421" s="69">
        <f t="shared" si="150"/>
        <v>-0.1162976693727599</v>
      </c>
      <c r="T421" s="54" t="s">
        <v>917</v>
      </c>
      <c r="W421" s="7"/>
    </row>
    <row r="422" spans="1:23" ht="47.25" x14ac:dyDescent="0.25">
      <c r="A422" s="70" t="s">
        <v>888</v>
      </c>
      <c r="B422" s="103" t="s">
        <v>918</v>
      </c>
      <c r="C422" s="72" t="s">
        <v>919</v>
      </c>
      <c r="D422" s="68">
        <v>81.745828759999995</v>
      </c>
      <c r="E422" s="73">
        <v>11.433224890000002</v>
      </c>
      <c r="F422" s="67">
        <f t="shared" si="146"/>
        <v>70.31260386999999</v>
      </c>
      <c r="G422" s="67">
        <f t="shared" si="147"/>
        <v>13.451600000000001</v>
      </c>
      <c r="H422" s="67">
        <f t="shared" si="147"/>
        <v>7.818423469999999</v>
      </c>
      <c r="I422" s="68">
        <v>1.1710999999999998</v>
      </c>
      <c r="J422" s="68">
        <v>0.23745692000000002</v>
      </c>
      <c r="K422" s="68">
        <v>0.23749999999999999</v>
      </c>
      <c r="L422" s="68">
        <v>4.4607456899999995</v>
      </c>
      <c r="M422" s="68">
        <v>3.1175000000000002</v>
      </c>
      <c r="N422" s="68">
        <v>3.0625498300000005</v>
      </c>
      <c r="O422" s="68">
        <v>8.9255000000000013</v>
      </c>
      <c r="P422" s="68">
        <v>5.767102999999997E-2</v>
      </c>
      <c r="Q422" s="68">
        <f t="shared" si="148"/>
        <v>62.494180399999991</v>
      </c>
      <c r="R422" s="68">
        <f t="shared" si="149"/>
        <v>-5.6331765300000018</v>
      </c>
      <c r="S422" s="69">
        <f t="shared" si="150"/>
        <v>-0.4187737168812633</v>
      </c>
      <c r="T422" s="54" t="s">
        <v>906</v>
      </c>
      <c r="W422" s="7"/>
    </row>
    <row r="423" spans="1:23" ht="31.5" x14ac:dyDescent="0.25">
      <c r="A423" s="70" t="s">
        <v>888</v>
      </c>
      <c r="B423" s="103" t="s">
        <v>920</v>
      </c>
      <c r="C423" s="72" t="s">
        <v>921</v>
      </c>
      <c r="D423" s="68">
        <v>13.101827179999999</v>
      </c>
      <c r="E423" s="73">
        <v>1.3518271799999999</v>
      </c>
      <c r="F423" s="67">
        <f t="shared" si="146"/>
        <v>11.75</v>
      </c>
      <c r="G423" s="67">
        <f t="shared" si="147"/>
        <v>11.75</v>
      </c>
      <c r="H423" s="67">
        <f t="shared" si="147"/>
        <v>0</v>
      </c>
      <c r="I423" s="68">
        <v>0.3125</v>
      </c>
      <c r="J423" s="68">
        <v>0.29868334000000002</v>
      </c>
      <c r="K423" s="68">
        <v>1.0325</v>
      </c>
      <c r="L423" s="68">
        <v>0.16778614999999997</v>
      </c>
      <c r="M423" s="68">
        <v>3.5525000000000002</v>
      </c>
      <c r="N423" s="68">
        <v>0.18333103999999986</v>
      </c>
      <c r="O423" s="68">
        <v>6.8524999999999991</v>
      </c>
      <c r="P423" s="68">
        <v>-0.64980052999999982</v>
      </c>
      <c r="Q423" s="68">
        <f t="shared" si="148"/>
        <v>11.75</v>
      </c>
      <c r="R423" s="68">
        <f t="shared" si="149"/>
        <v>-11.75</v>
      </c>
      <c r="S423" s="69">
        <f t="shared" si="150"/>
        <v>-1</v>
      </c>
      <c r="T423" s="54" t="s">
        <v>922</v>
      </c>
      <c r="W423" s="7"/>
    </row>
    <row r="424" spans="1:23" ht="62.25" customHeight="1" x14ac:dyDescent="0.25">
      <c r="A424" s="70" t="s">
        <v>888</v>
      </c>
      <c r="B424" s="103" t="s">
        <v>923</v>
      </c>
      <c r="C424" s="72" t="s">
        <v>924</v>
      </c>
      <c r="D424" s="68">
        <v>55.755243820000004</v>
      </c>
      <c r="E424" s="73">
        <v>28.616048170000006</v>
      </c>
      <c r="F424" s="67">
        <f t="shared" si="146"/>
        <v>27.139195649999998</v>
      </c>
      <c r="G424" s="67">
        <f t="shared" si="147"/>
        <v>4.5989867999999952</v>
      </c>
      <c r="H424" s="67">
        <f t="shared" si="147"/>
        <v>14.624840649999999</v>
      </c>
      <c r="I424" s="68">
        <v>4.5989867999999987</v>
      </c>
      <c r="J424" s="68">
        <v>0</v>
      </c>
      <c r="K424" s="68">
        <v>0</v>
      </c>
      <c r="L424" s="68">
        <v>6.2495627999999996</v>
      </c>
      <c r="M424" s="68">
        <v>0</v>
      </c>
      <c r="N424" s="68">
        <v>0.92506554000000007</v>
      </c>
      <c r="O424" s="68">
        <v>-3.5527136788005009E-15</v>
      </c>
      <c r="P424" s="68">
        <v>7.4502123099999995</v>
      </c>
      <c r="Q424" s="68">
        <f t="shared" si="148"/>
        <v>12.514354999999998</v>
      </c>
      <c r="R424" s="68">
        <f t="shared" si="149"/>
        <v>10.025853850000004</v>
      </c>
      <c r="S424" s="69">
        <f t="shared" si="150"/>
        <v>2.180013617347198</v>
      </c>
      <c r="T424" s="54" t="s">
        <v>925</v>
      </c>
      <c r="W424" s="7"/>
    </row>
    <row r="425" spans="1:23" ht="70.5" customHeight="1" x14ac:dyDescent="0.25">
      <c r="A425" s="83" t="s">
        <v>888</v>
      </c>
      <c r="B425" s="90" t="s">
        <v>926</v>
      </c>
      <c r="C425" s="68" t="s">
        <v>927</v>
      </c>
      <c r="D425" s="68">
        <v>86.216409800000008</v>
      </c>
      <c r="E425" s="73">
        <v>0</v>
      </c>
      <c r="F425" s="67">
        <f t="shared" si="146"/>
        <v>86.216409800000008</v>
      </c>
      <c r="G425" s="67">
        <f t="shared" si="147"/>
        <v>2.4</v>
      </c>
      <c r="H425" s="67">
        <f t="shared" si="147"/>
        <v>1.7999999999999998</v>
      </c>
      <c r="I425" s="68">
        <v>0</v>
      </c>
      <c r="J425" s="68">
        <v>0.6</v>
      </c>
      <c r="K425" s="68">
        <v>0</v>
      </c>
      <c r="L425" s="68">
        <v>0.6</v>
      </c>
      <c r="M425" s="68">
        <v>0</v>
      </c>
      <c r="N425" s="68">
        <v>0.6</v>
      </c>
      <c r="O425" s="68">
        <v>2.4</v>
      </c>
      <c r="P425" s="68">
        <v>0</v>
      </c>
      <c r="Q425" s="68">
        <f t="shared" si="148"/>
        <v>84.416409800000011</v>
      </c>
      <c r="R425" s="68">
        <f t="shared" si="149"/>
        <v>-0.60000000000000009</v>
      </c>
      <c r="S425" s="69">
        <f t="shared" si="150"/>
        <v>-0.25000000000000006</v>
      </c>
      <c r="T425" s="54" t="s">
        <v>928</v>
      </c>
      <c r="W425" s="7"/>
    </row>
    <row r="426" spans="1:23" ht="63" x14ac:dyDescent="0.25">
      <c r="A426" s="70" t="s">
        <v>888</v>
      </c>
      <c r="B426" s="103" t="s">
        <v>929</v>
      </c>
      <c r="C426" s="72" t="s">
        <v>930</v>
      </c>
      <c r="D426" s="68">
        <v>4.9436954039999996</v>
      </c>
      <c r="E426" s="73">
        <v>0</v>
      </c>
      <c r="F426" s="67">
        <f t="shared" si="146"/>
        <v>4.9436954039999996</v>
      </c>
      <c r="G426" s="67">
        <f t="shared" si="147"/>
        <v>4.9436954039999987</v>
      </c>
      <c r="H426" s="67">
        <f t="shared" si="147"/>
        <v>0.92681941000000001</v>
      </c>
      <c r="I426" s="68">
        <v>4.7209020000000004E-2</v>
      </c>
      <c r="J426" s="68">
        <v>4.7301699999999995E-2</v>
      </c>
      <c r="K426" s="68">
        <v>4.7209020000000004E-2</v>
      </c>
      <c r="L426" s="68">
        <v>4.7446150000000006E-2</v>
      </c>
      <c r="M426" s="68">
        <v>0.61720902</v>
      </c>
      <c r="N426" s="68">
        <v>0.64490079</v>
      </c>
      <c r="O426" s="68">
        <v>4.2320683439999991</v>
      </c>
      <c r="P426" s="68">
        <v>0.18717076999999999</v>
      </c>
      <c r="Q426" s="68">
        <f t="shared" si="148"/>
        <v>4.0168759939999994</v>
      </c>
      <c r="R426" s="68">
        <f t="shared" si="149"/>
        <v>-4.0168759939999985</v>
      </c>
      <c r="S426" s="69">
        <f t="shared" si="150"/>
        <v>-0.81252497691299908</v>
      </c>
      <c r="T426" s="54" t="s">
        <v>931</v>
      </c>
      <c r="W426" s="7"/>
    </row>
    <row r="427" spans="1:23" ht="110.25" x14ac:dyDescent="0.25">
      <c r="A427" s="70" t="s">
        <v>888</v>
      </c>
      <c r="B427" s="103" t="s">
        <v>932</v>
      </c>
      <c r="C427" s="72" t="s">
        <v>933</v>
      </c>
      <c r="D427" s="68">
        <v>11.875642987999999</v>
      </c>
      <c r="E427" s="73">
        <v>0.53854654999999996</v>
      </c>
      <c r="F427" s="67">
        <f t="shared" si="146"/>
        <v>11.337096438</v>
      </c>
      <c r="G427" s="67">
        <f t="shared" si="147"/>
        <v>2.480015152</v>
      </c>
      <c r="H427" s="67">
        <f t="shared" si="147"/>
        <v>2.11032362</v>
      </c>
      <c r="I427" s="68">
        <v>0.38289999999999996</v>
      </c>
      <c r="J427" s="68">
        <v>1.367462E-2</v>
      </c>
      <c r="K427" s="68">
        <v>1.5318264320000001</v>
      </c>
      <c r="L427" s="68">
        <v>1.98</v>
      </c>
      <c r="M427" s="68">
        <v>0.51412125399999997</v>
      </c>
      <c r="N427" s="68">
        <v>8.0444599999999998E-3</v>
      </c>
      <c r="O427" s="68">
        <v>5.1167466000000106E-2</v>
      </c>
      <c r="P427" s="68">
        <v>0.10860454</v>
      </c>
      <c r="Q427" s="68">
        <f t="shared" si="148"/>
        <v>9.2267728180000006</v>
      </c>
      <c r="R427" s="68">
        <f t="shared" si="149"/>
        <v>-0.36969153200000004</v>
      </c>
      <c r="S427" s="69">
        <f t="shared" si="150"/>
        <v>-0.14906825537007851</v>
      </c>
      <c r="T427" s="54" t="s">
        <v>934</v>
      </c>
      <c r="W427" s="7"/>
    </row>
    <row r="428" spans="1:23" ht="63" x14ac:dyDescent="0.25">
      <c r="A428" s="70" t="s">
        <v>888</v>
      </c>
      <c r="B428" s="103" t="s">
        <v>935</v>
      </c>
      <c r="C428" s="72" t="s">
        <v>936</v>
      </c>
      <c r="D428" s="68">
        <v>14.110779999999998</v>
      </c>
      <c r="E428" s="73">
        <v>0</v>
      </c>
      <c r="F428" s="67">
        <f t="shared" si="146"/>
        <v>14.110779999999998</v>
      </c>
      <c r="G428" s="67">
        <f t="shared" si="147"/>
        <v>11.750779999999999</v>
      </c>
      <c r="H428" s="67">
        <f t="shared" si="147"/>
        <v>0</v>
      </c>
      <c r="I428" s="68">
        <v>6.1525000000000003E-2</v>
      </c>
      <c r="J428" s="68">
        <v>6.1565130000000003E-2</v>
      </c>
      <c r="K428" s="73">
        <v>0.40352499999999997</v>
      </c>
      <c r="L428" s="68">
        <v>6.0497959999999996E-2</v>
      </c>
      <c r="M428" s="68">
        <v>1.5815250000000001</v>
      </c>
      <c r="N428" s="68">
        <v>7.5881770000000001E-2</v>
      </c>
      <c r="O428" s="68">
        <v>9.7042049999999982</v>
      </c>
      <c r="P428" s="68">
        <v>-0.19794486</v>
      </c>
      <c r="Q428" s="68">
        <f t="shared" si="148"/>
        <v>14.110779999999998</v>
      </c>
      <c r="R428" s="68">
        <f t="shared" si="149"/>
        <v>-11.750779999999999</v>
      </c>
      <c r="S428" s="69">
        <f t="shared" si="150"/>
        <v>-1</v>
      </c>
      <c r="T428" s="54" t="s">
        <v>937</v>
      </c>
      <c r="W428" s="7"/>
    </row>
    <row r="429" spans="1:23" ht="47.25" x14ac:dyDescent="0.25">
      <c r="A429" s="83" t="s">
        <v>888</v>
      </c>
      <c r="B429" s="90" t="s">
        <v>938</v>
      </c>
      <c r="C429" s="102" t="s">
        <v>939</v>
      </c>
      <c r="D429" s="68">
        <v>25.738799999999998</v>
      </c>
      <c r="E429" s="73">
        <v>0</v>
      </c>
      <c r="F429" s="67">
        <f t="shared" si="146"/>
        <v>25.738799999999998</v>
      </c>
      <c r="G429" s="67">
        <f t="shared" si="147"/>
        <v>25.738799999999998</v>
      </c>
      <c r="H429" s="67">
        <f t="shared" si="147"/>
        <v>23.103288970000001</v>
      </c>
      <c r="I429" s="68">
        <v>0</v>
      </c>
      <c r="J429" s="68">
        <v>4.6799988300000006</v>
      </c>
      <c r="K429" s="73">
        <v>8</v>
      </c>
      <c r="L429" s="68">
        <v>10.91999727</v>
      </c>
      <c r="M429" s="68">
        <v>13.123282400000001</v>
      </c>
      <c r="N429" s="68">
        <v>7.0762938200000001</v>
      </c>
      <c r="O429" s="68">
        <v>4.6155175999999969</v>
      </c>
      <c r="P429" s="68">
        <v>0.42699904999999999</v>
      </c>
      <c r="Q429" s="68">
        <f t="shared" si="148"/>
        <v>2.6355110299999964</v>
      </c>
      <c r="R429" s="68">
        <f t="shared" si="149"/>
        <v>-2.6355110299999964</v>
      </c>
      <c r="S429" s="69">
        <f t="shared" si="150"/>
        <v>-0.10239447954061559</v>
      </c>
      <c r="T429" s="54" t="s">
        <v>940</v>
      </c>
      <c r="W429" s="7"/>
    </row>
    <row r="430" spans="1:23" ht="63" x14ac:dyDescent="0.25">
      <c r="A430" s="70" t="s">
        <v>888</v>
      </c>
      <c r="B430" s="103" t="s">
        <v>941</v>
      </c>
      <c r="C430" s="72" t="s">
        <v>942</v>
      </c>
      <c r="D430" s="68">
        <v>7.2</v>
      </c>
      <c r="E430" s="73">
        <v>0</v>
      </c>
      <c r="F430" s="67">
        <f t="shared" si="146"/>
        <v>7.2</v>
      </c>
      <c r="G430" s="67">
        <f t="shared" si="147"/>
        <v>7.1999999999999993</v>
      </c>
      <c r="H430" s="67">
        <f t="shared" si="147"/>
        <v>0.75253512999999994</v>
      </c>
      <c r="I430" s="68">
        <v>0</v>
      </c>
      <c r="J430" s="68">
        <v>0</v>
      </c>
      <c r="K430" s="73">
        <v>0</v>
      </c>
      <c r="L430" s="68">
        <v>0</v>
      </c>
      <c r="M430" s="68">
        <v>1.52</v>
      </c>
      <c r="N430" s="68">
        <v>0</v>
      </c>
      <c r="O430" s="68">
        <v>5.68</v>
      </c>
      <c r="P430" s="68">
        <v>0.75253512999999994</v>
      </c>
      <c r="Q430" s="68">
        <f t="shared" si="148"/>
        <v>6.4474648700000001</v>
      </c>
      <c r="R430" s="68">
        <f t="shared" si="149"/>
        <v>-6.4474648699999992</v>
      </c>
      <c r="S430" s="69">
        <f t="shared" si="150"/>
        <v>-0.8954812319444444</v>
      </c>
      <c r="T430" s="54" t="s">
        <v>943</v>
      </c>
      <c r="W430" s="7"/>
    </row>
    <row r="431" spans="1:23" ht="63" x14ac:dyDescent="0.25">
      <c r="A431" s="70" t="s">
        <v>888</v>
      </c>
      <c r="B431" s="103" t="s">
        <v>944</v>
      </c>
      <c r="C431" s="72" t="s">
        <v>945</v>
      </c>
      <c r="D431" s="68">
        <v>47.196315935999991</v>
      </c>
      <c r="E431" s="73">
        <v>6.1196460000000013</v>
      </c>
      <c r="F431" s="67">
        <f t="shared" si="146"/>
        <v>41.076669935999988</v>
      </c>
      <c r="G431" s="67">
        <f t="shared" si="147"/>
        <v>39.970715935999991</v>
      </c>
      <c r="H431" s="67">
        <f t="shared" si="147"/>
        <v>4.3188707700000002</v>
      </c>
      <c r="I431" s="68">
        <v>2.65900508</v>
      </c>
      <c r="J431" s="68">
        <v>1.28040077</v>
      </c>
      <c r="K431" s="73">
        <v>2.0846050800000002</v>
      </c>
      <c r="L431" s="68">
        <v>1.7636720200000002</v>
      </c>
      <c r="M431" s="68">
        <v>10.184605079999999</v>
      </c>
      <c r="N431" s="68">
        <v>0.9263328099999999</v>
      </c>
      <c r="O431" s="68">
        <v>25.042500695999991</v>
      </c>
      <c r="P431" s="68">
        <v>0.34846516999999994</v>
      </c>
      <c r="Q431" s="68">
        <f t="shared" si="148"/>
        <v>36.757799165999984</v>
      </c>
      <c r="R431" s="68">
        <f t="shared" si="149"/>
        <v>-35.651845165999987</v>
      </c>
      <c r="S431" s="69">
        <f t="shared" si="150"/>
        <v>-0.89194912653265301</v>
      </c>
      <c r="T431" s="54" t="s">
        <v>946</v>
      </c>
      <c r="W431" s="7"/>
    </row>
    <row r="432" spans="1:23" ht="31.5" x14ac:dyDescent="0.25">
      <c r="A432" s="70" t="s">
        <v>888</v>
      </c>
      <c r="B432" s="103" t="s">
        <v>947</v>
      </c>
      <c r="C432" s="72" t="s">
        <v>948</v>
      </c>
      <c r="D432" s="68">
        <v>9</v>
      </c>
      <c r="E432" s="73">
        <v>4.9243240099999994</v>
      </c>
      <c r="F432" s="67">
        <f t="shared" si="146"/>
        <v>4.0756759900000006</v>
      </c>
      <c r="G432" s="67">
        <f t="shared" si="147"/>
        <v>0.84799999999999998</v>
      </c>
      <c r="H432" s="67">
        <f t="shared" si="147"/>
        <v>4.4548140000000007</v>
      </c>
      <c r="I432" s="68">
        <v>0.84799999999999998</v>
      </c>
      <c r="J432" s="68">
        <v>4.4548140000000007</v>
      </c>
      <c r="K432" s="73">
        <v>0</v>
      </c>
      <c r="L432" s="68">
        <v>0</v>
      </c>
      <c r="M432" s="68">
        <v>0</v>
      </c>
      <c r="N432" s="68">
        <v>0</v>
      </c>
      <c r="O432" s="68">
        <v>0</v>
      </c>
      <c r="P432" s="68">
        <v>0</v>
      </c>
      <c r="Q432" s="68">
        <f t="shared" si="148"/>
        <v>-0.37913801000000014</v>
      </c>
      <c r="R432" s="68">
        <f t="shared" si="149"/>
        <v>3.6068140000000009</v>
      </c>
      <c r="S432" s="69">
        <f t="shared" si="150"/>
        <v>4.2533183962264163</v>
      </c>
      <c r="T432" s="54" t="s">
        <v>777</v>
      </c>
      <c r="W432" s="7"/>
    </row>
    <row r="433" spans="1:35" ht="31.5" x14ac:dyDescent="0.25">
      <c r="A433" s="70" t="s">
        <v>888</v>
      </c>
      <c r="B433" s="103" t="s">
        <v>949</v>
      </c>
      <c r="C433" s="72" t="s">
        <v>950</v>
      </c>
      <c r="D433" s="68">
        <v>10.8</v>
      </c>
      <c r="E433" s="73">
        <v>0</v>
      </c>
      <c r="F433" s="67">
        <f t="shared" si="146"/>
        <v>10.8</v>
      </c>
      <c r="G433" s="67">
        <f t="shared" si="147"/>
        <v>10.8</v>
      </c>
      <c r="H433" s="67">
        <f t="shared" si="147"/>
        <v>7.56996</v>
      </c>
      <c r="I433" s="68">
        <v>1.1449849999999999</v>
      </c>
      <c r="J433" s="68">
        <v>0</v>
      </c>
      <c r="K433" s="73">
        <v>5.6599395999999995</v>
      </c>
      <c r="L433" s="68">
        <v>7.56996</v>
      </c>
      <c r="M433" s="68">
        <v>1.62</v>
      </c>
      <c r="N433" s="68">
        <v>0</v>
      </c>
      <c r="O433" s="68">
        <v>2.3750754000000009</v>
      </c>
      <c r="P433" s="68">
        <v>0</v>
      </c>
      <c r="Q433" s="68">
        <f t="shared" si="148"/>
        <v>3.2300400000000007</v>
      </c>
      <c r="R433" s="68">
        <f t="shared" si="149"/>
        <v>-3.2300400000000007</v>
      </c>
      <c r="S433" s="69">
        <f t="shared" si="150"/>
        <v>-0.29907777777777783</v>
      </c>
      <c r="T433" s="54" t="s">
        <v>951</v>
      </c>
      <c r="W433" s="7"/>
    </row>
    <row r="434" spans="1:35" ht="47.25" x14ac:dyDescent="0.25">
      <c r="A434" s="70" t="s">
        <v>888</v>
      </c>
      <c r="B434" s="103" t="s">
        <v>952</v>
      </c>
      <c r="C434" s="72" t="s">
        <v>953</v>
      </c>
      <c r="D434" s="68">
        <v>27.501172407999995</v>
      </c>
      <c r="E434" s="73">
        <v>0.68948858999999996</v>
      </c>
      <c r="F434" s="67">
        <f t="shared" si="146"/>
        <v>26.811683817999995</v>
      </c>
      <c r="G434" s="67">
        <f t="shared" si="147"/>
        <v>2.7502419979999999</v>
      </c>
      <c r="H434" s="67">
        <f t="shared" si="147"/>
        <v>2.3113753500000001</v>
      </c>
      <c r="I434" s="68">
        <v>0.49261002000000004</v>
      </c>
      <c r="J434" s="68">
        <v>2.1375349999999998E-2</v>
      </c>
      <c r="K434" s="68">
        <v>1.9704400800000001</v>
      </c>
      <c r="L434" s="68">
        <v>2.29</v>
      </c>
      <c r="M434" s="68">
        <v>0.28719189799999978</v>
      </c>
      <c r="N434" s="68">
        <v>4.97505E-3</v>
      </c>
      <c r="O434" s="68">
        <v>0</v>
      </c>
      <c r="P434" s="68">
        <v>-4.9750500000000008E-3</v>
      </c>
      <c r="Q434" s="68">
        <f t="shared" si="148"/>
        <v>24.500308467999997</v>
      </c>
      <c r="R434" s="68">
        <f t="shared" si="149"/>
        <v>-0.43886664799999986</v>
      </c>
      <c r="S434" s="69">
        <f t="shared" si="150"/>
        <v>-0.15957382961904717</v>
      </c>
      <c r="T434" s="54" t="s">
        <v>940</v>
      </c>
      <c r="W434" s="7"/>
    </row>
    <row r="435" spans="1:35" ht="63" x14ac:dyDescent="0.25">
      <c r="A435" s="70" t="s">
        <v>888</v>
      </c>
      <c r="B435" s="103" t="s">
        <v>954</v>
      </c>
      <c r="C435" s="72" t="s">
        <v>955</v>
      </c>
      <c r="D435" s="68">
        <v>458.95989887539997</v>
      </c>
      <c r="E435" s="73">
        <v>14.40882654</v>
      </c>
      <c r="F435" s="67">
        <f t="shared" si="146"/>
        <v>444.55107233539997</v>
      </c>
      <c r="G435" s="67">
        <f t="shared" si="147"/>
        <v>2.16</v>
      </c>
      <c r="H435" s="67">
        <f t="shared" si="147"/>
        <v>1.59725246</v>
      </c>
      <c r="I435" s="68">
        <v>0</v>
      </c>
      <c r="J435" s="68">
        <v>0.45724329999999996</v>
      </c>
      <c r="K435" s="68">
        <v>0</v>
      </c>
      <c r="L435" s="68">
        <v>0.3</v>
      </c>
      <c r="M435" s="68">
        <v>1.8</v>
      </c>
      <c r="N435" s="68">
        <v>0.54</v>
      </c>
      <c r="O435" s="68">
        <v>0.3600000000000001</v>
      </c>
      <c r="P435" s="68">
        <v>0.30000916</v>
      </c>
      <c r="Q435" s="68">
        <f t="shared" si="148"/>
        <v>442.95381987539997</v>
      </c>
      <c r="R435" s="68">
        <f t="shared" si="149"/>
        <v>-0.56274754000000016</v>
      </c>
      <c r="S435" s="69">
        <f t="shared" si="150"/>
        <v>-0.2605312685185186</v>
      </c>
      <c r="T435" s="54" t="s">
        <v>956</v>
      </c>
      <c r="W435" s="7"/>
    </row>
    <row r="436" spans="1:35" ht="78.75" x14ac:dyDescent="0.25">
      <c r="A436" s="64" t="s">
        <v>888</v>
      </c>
      <c r="B436" s="106" t="s">
        <v>957</v>
      </c>
      <c r="C436" s="77" t="s">
        <v>958</v>
      </c>
      <c r="D436" s="67" t="s">
        <v>32</v>
      </c>
      <c r="E436" s="66" t="s">
        <v>32</v>
      </c>
      <c r="F436" s="67" t="s">
        <v>32</v>
      </c>
      <c r="G436" s="67" t="s">
        <v>32</v>
      </c>
      <c r="H436" s="67">
        <f t="shared" si="147"/>
        <v>0.21258026999999999</v>
      </c>
      <c r="I436" s="67" t="s">
        <v>32</v>
      </c>
      <c r="J436" s="67">
        <v>0</v>
      </c>
      <c r="K436" s="67" t="s">
        <v>32</v>
      </c>
      <c r="L436" s="67">
        <v>0</v>
      </c>
      <c r="M436" s="67" t="s">
        <v>32</v>
      </c>
      <c r="N436" s="67">
        <v>0</v>
      </c>
      <c r="O436" s="67" t="s">
        <v>32</v>
      </c>
      <c r="P436" s="67">
        <v>0.21258026999999999</v>
      </c>
      <c r="Q436" s="68" t="s">
        <v>32</v>
      </c>
      <c r="R436" s="68" t="s">
        <v>32</v>
      </c>
      <c r="S436" s="69" t="s">
        <v>32</v>
      </c>
      <c r="T436" s="54" t="s">
        <v>959</v>
      </c>
      <c r="W436" s="7"/>
    </row>
    <row r="437" spans="1:35" ht="78.75" x14ac:dyDescent="0.25">
      <c r="A437" s="64" t="s">
        <v>888</v>
      </c>
      <c r="B437" s="106" t="s">
        <v>960</v>
      </c>
      <c r="C437" s="77" t="s">
        <v>961</v>
      </c>
      <c r="D437" s="67" t="s">
        <v>32</v>
      </c>
      <c r="E437" s="66" t="s">
        <v>32</v>
      </c>
      <c r="F437" s="67" t="s">
        <v>32</v>
      </c>
      <c r="G437" s="67" t="s">
        <v>32</v>
      </c>
      <c r="H437" s="67">
        <f t="shared" si="147"/>
        <v>9.5234769999999996E-2</v>
      </c>
      <c r="I437" s="67" t="s">
        <v>32</v>
      </c>
      <c r="J437" s="67">
        <v>0</v>
      </c>
      <c r="K437" s="67" t="s">
        <v>32</v>
      </c>
      <c r="L437" s="67">
        <v>0</v>
      </c>
      <c r="M437" s="67" t="s">
        <v>32</v>
      </c>
      <c r="N437" s="67">
        <v>0</v>
      </c>
      <c r="O437" s="67" t="s">
        <v>32</v>
      </c>
      <c r="P437" s="67">
        <v>9.5234769999999996E-2</v>
      </c>
      <c r="Q437" s="68" t="s">
        <v>32</v>
      </c>
      <c r="R437" s="68" t="s">
        <v>32</v>
      </c>
      <c r="S437" s="69" t="s">
        <v>32</v>
      </c>
      <c r="T437" s="54" t="s">
        <v>959</v>
      </c>
      <c r="W437" s="7"/>
    </row>
    <row r="438" spans="1:35" ht="31.5" x14ac:dyDescent="0.25">
      <c r="A438" s="64" t="s">
        <v>888</v>
      </c>
      <c r="B438" s="106" t="s">
        <v>962</v>
      </c>
      <c r="C438" s="77" t="s">
        <v>963</v>
      </c>
      <c r="D438" s="67">
        <v>8.0400000000000009</v>
      </c>
      <c r="E438" s="66">
        <v>0</v>
      </c>
      <c r="F438" s="67">
        <f t="shared" si="146"/>
        <v>8.0400000000000009</v>
      </c>
      <c r="G438" s="67">
        <f t="shared" si="147"/>
        <v>1.8</v>
      </c>
      <c r="H438" s="67">
        <f t="shared" si="147"/>
        <v>1.9385674700000002</v>
      </c>
      <c r="I438" s="67">
        <v>0</v>
      </c>
      <c r="J438" s="67">
        <v>0</v>
      </c>
      <c r="K438" s="66">
        <v>0.25</v>
      </c>
      <c r="L438" s="67">
        <v>0</v>
      </c>
      <c r="M438" s="67">
        <v>1.0730502959999999</v>
      </c>
      <c r="N438" s="67">
        <v>0.68405899999999997</v>
      </c>
      <c r="O438" s="67">
        <v>0.47694970400000014</v>
      </c>
      <c r="P438" s="67">
        <v>1.2545084700000002</v>
      </c>
      <c r="Q438" s="68">
        <f>F438-H438</f>
        <v>6.1014325300000003</v>
      </c>
      <c r="R438" s="68">
        <f>H438-(I438+K438+M438+O438)</f>
        <v>0.13856747000000014</v>
      </c>
      <c r="S438" s="69">
        <f t="shared" si="150"/>
        <v>7.6981927777777848E-2</v>
      </c>
      <c r="T438" s="54" t="s">
        <v>32</v>
      </c>
      <c r="W438" s="7"/>
    </row>
    <row r="439" spans="1:35" ht="47.25" x14ac:dyDescent="0.25">
      <c r="A439" s="44" t="s">
        <v>964</v>
      </c>
      <c r="B439" s="57" t="s">
        <v>357</v>
      </c>
      <c r="C439" s="45" t="s">
        <v>31</v>
      </c>
      <c r="D439" s="46">
        <f t="shared" ref="D439:R439" si="151">D440</f>
        <v>0</v>
      </c>
      <c r="E439" s="46">
        <f t="shared" si="151"/>
        <v>0</v>
      </c>
      <c r="F439" s="46">
        <f t="shared" si="151"/>
        <v>0</v>
      </c>
      <c r="G439" s="46">
        <f t="shared" si="151"/>
        <v>0</v>
      </c>
      <c r="H439" s="46">
        <f t="shared" si="151"/>
        <v>0</v>
      </c>
      <c r="I439" s="46">
        <f t="shared" si="151"/>
        <v>0</v>
      </c>
      <c r="J439" s="46">
        <f t="shared" si="151"/>
        <v>0</v>
      </c>
      <c r="K439" s="46">
        <f t="shared" si="151"/>
        <v>0</v>
      </c>
      <c r="L439" s="46">
        <f t="shared" si="151"/>
        <v>0</v>
      </c>
      <c r="M439" s="46">
        <f t="shared" si="151"/>
        <v>0</v>
      </c>
      <c r="N439" s="46">
        <f t="shared" si="151"/>
        <v>0</v>
      </c>
      <c r="O439" s="46">
        <f t="shared" si="151"/>
        <v>0</v>
      </c>
      <c r="P439" s="46">
        <f t="shared" si="151"/>
        <v>0</v>
      </c>
      <c r="Q439" s="46">
        <f t="shared" si="151"/>
        <v>0</v>
      </c>
      <c r="R439" s="46">
        <f t="shared" si="151"/>
        <v>0</v>
      </c>
      <c r="S439" s="47">
        <v>0</v>
      </c>
      <c r="T439" s="48" t="s">
        <v>32</v>
      </c>
      <c r="W439" s="7"/>
      <c r="X439" s="7"/>
      <c r="AI439" s="4"/>
    </row>
    <row r="440" spans="1:35" x14ac:dyDescent="0.25">
      <c r="A440" s="44" t="s">
        <v>965</v>
      </c>
      <c r="B440" s="57" t="s">
        <v>966</v>
      </c>
      <c r="C440" s="45" t="s">
        <v>31</v>
      </c>
      <c r="D440" s="46">
        <f t="shared" ref="D440:R440" si="152">SUM(D441:D442)</f>
        <v>0</v>
      </c>
      <c r="E440" s="46">
        <f t="shared" si="152"/>
        <v>0</v>
      </c>
      <c r="F440" s="46">
        <f t="shared" si="152"/>
        <v>0</v>
      </c>
      <c r="G440" s="46">
        <f t="shared" si="152"/>
        <v>0</v>
      </c>
      <c r="H440" s="46">
        <f t="shared" si="152"/>
        <v>0</v>
      </c>
      <c r="I440" s="46">
        <f t="shared" si="152"/>
        <v>0</v>
      </c>
      <c r="J440" s="46">
        <f t="shared" si="152"/>
        <v>0</v>
      </c>
      <c r="K440" s="46">
        <f t="shared" si="152"/>
        <v>0</v>
      </c>
      <c r="L440" s="46">
        <f t="shared" si="152"/>
        <v>0</v>
      </c>
      <c r="M440" s="46">
        <f t="shared" si="152"/>
        <v>0</v>
      </c>
      <c r="N440" s="46">
        <f t="shared" si="152"/>
        <v>0</v>
      </c>
      <c r="O440" s="46">
        <f t="shared" si="152"/>
        <v>0</v>
      </c>
      <c r="P440" s="46">
        <f t="shared" si="152"/>
        <v>0</v>
      </c>
      <c r="Q440" s="46">
        <f t="shared" si="152"/>
        <v>0</v>
      </c>
      <c r="R440" s="46">
        <f t="shared" si="152"/>
        <v>0</v>
      </c>
      <c r="S440" s="47">
        <v>0</v>
      </c>
      <c r="T440" s="48" t="s">
        <v>32</v>
      </c>
      <c r="W440" s="7"/>
      <c r="X440" s="7"/>
      <c r="AI440" s="4"/>
    </row>
    <row r="441" spans="1:35" ht="47.25" x14ac:dyDescent="0.25">
      <c r="A441" s="44" t="s">
        <v>967</v>
      </c>
      <c r="B441" s="57" t="s">
        <v>361</v>
      </c>
      <c r="C441" s="45" t="s">
        <v>31</v>
      </c>
      <c r="D441" s="46">
        <v>0</v>
      </c>
      <c r="E441" s="46">
        <v>0</v>
      </c>
      <c r="F441" s="46">
        <v>0</v>
      </c>
      <c r="G441" s="46">
        <v>0</v>
      </c>
      <c r="H441" s="46">
        <v>0</v>
      </c>
      <c r="I441" s="46">
        <v>0</v>
      </c>
      <c r="J441" s="46">
        <v>0</v>
      </c>
      <c r="K441" s="46">
        <v>0</v>
      </c>
      <c r="L441" s="46">
        <v>0</v>
      </c>
      <c r="M441" s="46">
        <v>0</v>
      </c>
      <c r="N441" s="46">
        <v>0</v>
      </c>
      <c r="O441" s="46">
        <v>0</v>
      </c>
      <c r="P441" s="46">
        <v>0</v>
      </c>
      <c r="Q441" s="46">
        <v>0</v>
      </c>
      <c r="R441" s="46">
        <v>0</v>
      </c>
      <c r="S441" s="47">
        <v>0</v>
      </c>
      <c r="T441" s="48" t="s">
        <v>32</v>
      </c>
      <c r="W441" s="7"/>
      <c r="X441" s="7"/>
      <c r="AI441" s="4"/>
    </row>
    <row r="442" spans="1:35" ht="47.25" x14ac:dyDescent="0.25">
      <c r="A442" s="44" t="s">
        <v>968</v>
      </c>
      <c r="B442" s="57" t="s">
        <v>363</v>
      </c>
      <c r="C442" s="45" t="s">
        <v>31</v>
      </c>
      <c r="D442" s="46">
        <f t="shared" ref="D442:R442" si="153">SUM(D443:D443)</f>
        <v>0</v>
      </c>
      <c r="E442" s="46">
        <f t="shared" si="153"/>
        <v>0</v>
      </c>
      <c r="F442" s="46">
        <f t="shared" si="153"/>
        <v>0</v>
      </c>
      <c r="G442" s="46">
        <f t="shared" si="153"/>
        <v>0</v>
      </c>
      <c r="H442" s="46">
        <f t="shared" si="153"/>
        <v>0</v>
      </c>
      <c r="I442" s="46">
        <f t="shared" si="153"/>
        <v>0</v>
      </c>
      <c r="J442" s="46">
        <f t="shared" si="153"/>
        <v>0</v>
      </c>
      <c r="K442" s="46">
        <f t="shared" si="153"/>
        <v>0</v>
      </c>
      <c r="L442" s="46">
        <f t="shared" si="153"/>
        <v>0</v>
      </c>
      <c r="M442" s="46">
        <f t="shared" si="153"/>
        <v>0</v>
      </c>
      <c r="N442" s="46">
        <f t="shared" si="153"/>
        <v>0</v>
      </c>
      <c r="O442" s="46">
        <f t="shared" si="153"/>
        <v>0</v>
      </c>
      <c r="P442" s="46">
        <f t="shared" si="153"/>
        <v>0</v>
      </c>
      <c r="Q442" s="46">
        <f t="shared" si="153"/>
        <v>0</v>
      </c>
      <c r="R442" s="46">
        <f t="shared" si="153"/>
        <v>0</v>
      </c>
      <c r="S442" s="47">
        <v>0</v>
      </c>
      <c r="T442" s="48" t="s">
        <v>32</v>
      </c>
      <c r="W442" s="7"/>
      <c r="X442" s="7"/>
      <c r="AI442" s="4"/>
    </row>
    <row r="443" spans="1:35" x14ac:dyDescent="0.25">
      <c r="A443" s="44" t="s">
        <v>969</v>
      </c>
      <c r="B443" s="57" t="s">
        <v>365</v>
      </c>
      <c r="C443" s="45" t="s">
        <v>31</v>
      </c>
      <c r="D443" s="46">
        <v>0</v>
      </c>
      <c r="E443" s="46">
        <v>0</v>
      </c>
      <c r="F443" s="46">
        <v>0</v>
      </c>
      <c r="G443" s="46">
        <v>0</v>
      </c>
      <c r="H443" s="46">
        <v>0</v>
      </c>
      <c r="I443" s="46">
        <v>0</v>
      </c>
      <c r="J443" s="46">
        <v>0</v>
      </c>
      <c r="K443" s="46">
        <v>0</v>
      </c>
      <c r="L443" s="46">
        <v>0</v>
      </c>
      <c r="M443" s="46">
        <v>0</v>
      </c>
      <c r="N443" s="46">
        <v>0</v>
      </c>
      <c r="O443" s="46">
        <v>0</v>
      </c>
      <c r="P443" s="46">
        <v>0</v>
      </c>
      <c r="Q443" s="46">
        <v>0</v>
      </c>
      <c r="R443" s="46">
        <v>0</v>
      </c>
      <c r="S443" s="47">
        <v>0</v>
      </c>
      <c r="T443" s="48" t="s">
        <v>32</v>
      </c>
      <c r="W443" s="7"/>
      <c r="X443" s="7"/>
      <c r="AI443" s="4"/>
    </row>
    <row r="444" spans="1:35" ht="47.25" x14ac:dyDescent="0.25">
      <c r="A444" s="44" t="s">
        <v>970</v>
      </c>
      <c r="B444" s="57" t="s">
        <v>361</v>
      </c>
      <c r="C444" s="45" t="s">
        <v>31</v>
      </c>
      <c r="D444" s="46">
        <v>0</v>
      </c>
      <c r="E444" s="46">
        <v>0</v>
      </c>
      <c r="F444" s="46">
        <v>0</v>
      </c>
      <c r="G444" s="46">
        <v>0</v>
      </c>
      <c r="H444" s="46">
        <v>0</v>
      </c>
      <c r="I444" s="46">
        <v>0</v>
      </c>
      <c r="J444" s="46">
        <v>0</v>
      </c>
      <c r="K444" s="46">
        <v>0</v>
      </c>
      <c r="L444" s="46">
        <v>0</v>
      </c>
      <c r="M444" s="46">
        <v>0</v>
      </c>
      <c r="N444" s="46">
        <v>0</v>
      </c>
      <c r="O444" s="46">
        <v>0</v>
      </c>
      <c r="P444" s="46">
        <v>0</v>
      </c>
      <c r="Q444" s="46">
        <v>0</v>
      </c>
      <c r="R444" s="46">
        <v>0</v>
      </c>
      <c r="S444" s="47">
        <v>0</v>
      </c>
      <c r="T444" s="48" t="s">
        <v>32</v>
      </c>
      <c r="W444" s="7"/>
      <c r="X444" s="7"/>
      <c r="AI444" s="4"/>
    </row>
    <row r="445" spans="1:35" ht="47.25" x14ac:dyDescent="0.25">
      <c r="A445" s="44" t="s">
        <v>971</v>
      </c>
      <c r="B445" s="57" t="s">
        <v>363</v>
      </c>
      <c r="C445" s="45" t="s">
        <v>31</v>
      </c>
      <c r="D445" s="46">
        <v>0</v>
      </c>
      <c r="E445" s="46">
        <v>0</v>
      </c>
      <c r="F445" s="46">
        <v>0</v>
      </c>
      <c r="G445" s="46">
        <v>0</v>
      </c>
      <c r="H445" s="46">
        <v>0</v>
      </c>
      <c r="I445" s="46">
        <v>0</v>
      </c>
      <c r="J445" s="46">
        <v>0</v>
      </c>
      <c r="K445" s="46">
        <v>0</v>
      </c>
      <c r="L445" s="46">
        <v>0</v>
      </c>
      <c r="M445" s="46">
        <v>0</v>
      </c>
      <c r="N445" s="46">
        <v>0</v>
      </c>
      <c r="O445" s="46">
        <v>0</v>
      </c>
      <c r="P445" s="46">
        <v>0</v>
      </c>
      <c r="Q445" s="46">
        <v>0</v>
      </c>
      <c r="R445" s="46">
        <v>0</v>
      </c>
      <c r="S445" s="47">
        <v>0</v>
      </c>
      <c r="T445" s="48" t="s">
        <v>32</v>
      </c>
      <c r="W445" s="7"/>
      <c r="X445" s="7"/>
      <c r="AI445" s="4"/>
    </row>
    <row r="446" spans="1:35" x14ac:dyDescent="0.25">
      <c r="A446" s="44" t="s">
        <v>972</v>
      </c>
      <c r="B446" s="57" t="s">
        <v>369</v>
      </c>
      <c r="C446" s="45" t="s">
        <v>31</v>
      </c>
      <c r="D446" s="46">
        <f t="shared" ref="D446:R446" si="154">SUM(D448:D450,D447)</f>
        <v>1916.536832643</v>
      </c>
      <c r="E446" s="46">
        <f t="shared" si="154"/>
        <v>1507.61403389</v>
      </c>
      <c r="F446" s="46">
        <f t="shared" si="154"/>
        <v>408.92279875300005</v>
      </c>
      <c r="G446" s="46">
        <f t="shared" si="154"/>
        <v>37.538501601999997</v>
      </c>
      <c r="H446" s="46">
        <f t="shared" si="154"/>
        <v>14.655739669999999</v>
      </c>
      <c r="I446" s="46">
        <f t="shared" si="154"/>
        <v>8.9758593199999996</v>
      </c>
      <c r="J446" s="46">
        <f t="shared" si="154"/>
        <v>13.413195569999999</v>
      </c>
      <c r="K446" s="46">
        <f t="shared" si="154"/>
        <v>1.5686076200000001</v>
      </c>
      <c r="L446" s="46">
        <f t="shared" si="154"/>
        <v>1.2322729300000002</v>
      </c>
      <c r="M446" s="46">
        <f t="shared" si="154"/>
        <v>5.3750076100000008</v>
      </c>
      <c r="N446" s="46">
        <f t="shared" si="154"/>
        <v>0</v>
      </c>
      <c r="O446" s="46">
        <f t="shared" si="154"/>
        <v>21.619027051999996</v>
      </c>
      <c r="P446" s="46">
        <f t="shared" si="154"/>
        <v>1.027117000000001E-2</v>
      </c>
      <c r="Q446" s="46">
        <f t="shared" si="154"/>
        <v>394.26705908300005</v>
      </c>
      <c r="R446" s="46">
        <f t="shared" si="154"/>
        <v>-22.882761931999998</v>
      </c>
      <c r="S446" s="47">
        <f t="shared" si="150"/>
        <v>-0.60958112219324267</v>
      </c>
      <c r="T446" s="48" t="s">
        <v>32</v>
      </c>
      <c r="W446" s="7"/>
      <c r="X446" s="7"/>
      <c r="AI446" s="4"/>
    </row>
    <row r="447" spans="1:35" ht="31.5" x14ac:dyDescent="0.25">
      <c r="A447" s="44" t="s">
        <v>973</v>
      </c>
      <c r="B447" s="57" t="s">
        <v>371</v>
      </c>
      <c r="C447" s="45" t="s">
        <v>31</v>
      </c>
      <c r="D447" s="46">
        <v>0</v>
      </c>
      <c r="E447" s="46">
        <v>0</v>
      </c>
      <c r="F447" s="46">
        <v>0</v>
      </c>
      <c r="G447" s="46">
        <v>0</v>
      </c>
      <c r="H447" s="46">
        <v>0</v>
      </c>
      <c r="I447" s="46">
        <v>0</v>
      </c>
      <c r="J447" s="46">
        <v>0</v>
      </c>
      <c r="K447" s="46">
        <v>0</v>
      </c>
      <c r="L447" s="46">
        <v>0</v>
      </c>
      <c r="M447" s="46">
        <v>0</v>
      </c>
      <c r="N447" s="46">
        <v>0</v>
      </c>
      <c r="O447" s="46">
        <v>0</v>
      </c>
      <c r="P447" s="46">
        <v>0</v>
      </c>
      <c r="Q447" s="46">
        <v>0</v>
      </c>
      <c r="R447" s="46">
        <v>0</v>
      </c>
      <c r="S447" s="47">
        <v>0</v>
      </c>
      <c r="T447" s="48" t="s">
        <v>32</v>
      </c>
      <c r="W447" s="7"/>
      <c r="X447" s="7"/>
      <c r="AI447" s="4"/>
    </row>
    <row r="448" spans="1:35" ht="31.5" x14ac:dyDescent="0.25">
      <c r="A448" s="44" t="s">
        <v>974</v>
      </c>
      <c r="B448" s="57" t="s">
        <v>373</v>
      </c>
      <c r="C448" s="45" t="s">
        <v>31</v>
      </c>
      <c r="D448" s="46">
        <v>0</v>
      </c>
      <c r="E448" s="46">
        <v>0</v>
      </c>
      <c r="F448" s="46">
        <v>0</v>
      </c>
      <c r="G448" s="46">
        <v>0</v>
      </c>
      <c r="H448" s="50">
        <v>0</v>
      </c>
      <c r="I448" s="46">
        <v>0</v>
      </c>
      <c r="J448" s="46">
        <v>0</v>
      </c>
      <c r="K448" s="46">
        <v>0</v>
      </c>
      <c r="L448" s="46">
        <v>0</v>
      </c>
      <c r="M448" s="46">
        <v>0</v>
      </c>
      <c r="N448" s="46">
        <v>0</v>
      </c>
      <c r="O448" s="46">
        <v>0</v>
      </c>
      <c r="P448" s="46">
        <v>0</v>
      </c>
      <c r="Q448" s="46">
        <v>0</v>
      </c>
      <c r="R448" s="46">
        <v>0</v>
      </c>
      <c r="S448" s="47">
        <v>0</v>
      </c>
      <c r="T448" s="48" t="s">
        <v>32</v>
      </c>
      <c r="W448" s="7"/>
      <c r="X448" s="7"/>
      <c r="AI448" s="4"/>
    </row>
    <row r="449" spans="1:35" ht="31.5" x14ac:dyDescent="0.25">
      <c r="A449" s="44" t="s">
        <v>975</v>
      </c>
      <c r="B449" s="57" t="s">
        <v>381</v>
      </c>
      <c r="C449" s="45" t="s">
        <v>31</v>
      </c>
      <c r="D449" s="46">
        <v>0</v>
      </c>
      <c r="E449" s="46">
        <v>0</v>
      </c>
      <c r="F449" s="46">
        <v>0</v>
      </c>
      <c r="G449" s="46">
        <v>0</v>
      </c>
      <c r="H449" s="50">
        <v>0</v>
      </c>
      <c r="I449" s="46">
        <v>0</v>
      </c>
      <c r="J449" s="46">
        <v>0</v>
      </c>
      <c r="K449" s="46">
        <v>0</v>
      </c>
      <c r="L449" s="46">
        <v>0</v>
      </c>
      <c r="M449" s="46">
        <v>0</v>
      </c>
      <c r="N449" s="46">
        <v>0</v>
      </c>
      <c r="O449" s="46">
        <v>0</v>
      </c>
      <c r="P449" s="46">
        <v>0</v>
      </c>
      <c r="Q449" s="46">
        <v>0</v>
      </c>
      <c r="R449" s="46">
        <v>0</v>
      </c>
      <c r="S449" s="47">
        <v>0</v>
      </c>
      <c r="T449" s="48" t="s">
        <v>32</v>
      </c>
      <c r="W449" s="7"/>
      <c r="X449" s="7"/>
      <c r="AI449" s="4"/>
    </row>
    <row r="450" spans="1:35" x14ac:dyDescent="0.25">
      <c r="A450" s="44" t="s">
        <v>976</v>
      </c>
      <c r="B450" s="57" t="s">
        <v>389</v>
      </c>
      <c r="C450" s="45" t="s">
        <v>31</v>
      </c>
      <c r="D450" s="46">
        <f t="shared" ref="D450:R450" si="155">SUM(D451:D451)</f>
        <v>1916.536832643</v>
      </c>
      <c r="E450" s="46">
        <f t="shared" si="155"/>
        <v>1507.61403389</v>
      </c>
      <c r="F450" s="46">
        <f t="shared" si="155"/>
        <v>408.92279875300005</v>
      </c>
      <c r="G450" s="46">
        <f t="shared" si="155"/>
        <v>37.538501601999997</v>
      </c>
      <c r="H450" s="50">
        <f t="shared" si="155"/>
        <v>14.655739669999999</v>
      </c>
      <c r="I450" s="46">
        <f t="shared" si="155"/>
        <v>8.9758593199999996</v>
      </c>
      <c r="J450" s="46">
        <f t="shared" si="155"/>
        <v>13.413195569999999</v>
      </c>
      <c r="K450" s="46">
        <f t="shared" si="155"/>
        <v>1.5686076200000001</v>
      </c>
      <c r="L450" s="46">
        <f t="shared" si="155"/>
        <v>1.2322729300000002</v>
      </c>
      <c r="M450" s="46">
        <f t="shared" si="155"/>
        <v>5.3750076100000008</v>
      </c>
      <c r="N450" s="46">
        <f t="shared" si="155"/>
        <v>0</v>
      </c>
      <c r="O450" s="46">
        <f t="shared" si="155"/>
        <v>21.619027051999996</v>
      </c>
      <c r="P450" s="46">
        <f t="shared" si="155"/>
        <v>1.027117000000001E-2</v>
      </c>
      <c r="Q450" s="46">
        <f t="shared" si="155"/>
        <v>394.26705908300005</v>
      </c>
      <c r="R450" s="46">
        <f t="shared" si="155"/>
        <v>-22.882761931999998</v>
      </c>
      <c r="S450" s="47">
        <f t="shared" si="150"/>
        <v>-0.60958112219324267</v>
      </c>
      <c r="T450" s="48" t="s">
        <v>32</v>
      </c>
      <c r="W450" s="7"/>
      <c r="X450" s="7"/>
      <c r="AI450" s="4"/>
    </row>
    <row r="451" spans="1:35" ht="94.5" x14ac:dyDescent="0.25">
      <c r="A451" s="70" t="s">
        <v>976</v>
      </c>
      <c r="B451" s="71" t="s">
        <v>977</v>
      </c>
      <c r="C451" s="94" t="s">
        <v>978</v>
      </c>
      <c r="D451" s="68">
        <v>1916.536832643</v>
      </c>
      <c r="E451" s="73">
        <v>1507.61403389</v>
      </c>
      <c r="F451" s="67">
        <f>D451-E451</f>
        <v>408.92279875300005</v>
      </c>
      <c r="G451" s="67">
        <f>I451+K451+M451+O451</f>
        <v>37.538501601999997</v>
      </c>
      <c r="H451" s="67">
        <f>J451+L451+N451+P451</f>
        <v>14.655739669999999</v>
      </c>
      <c r="I451" s="68">
        <v>8.9758593199999996</v>
      </c>
      <c r="J451" s="68">
        <v>13.413195569999999</v>
      </c>
      <c r="K451" s="73">
        <v>1.5686076200000001</v>
      </c>
      <c r="L451" s="68">
        <v>1.2322729300000002</v>
      </c>
      <c r="M451" s="68">
        <v>5.3750076100000008</v>
      </c>
      <c r="N451" s="68">
        <v>0</v>
      </c>
      <c r="O451" s="68">
        <v>21.619027051999996</v>
      </c>
      <c r="P451" s="68">
        <v>1.027117000000001E-2</v>
      </c>
      <c r="Q451" s="68">
        <f>F451-H451</f>
        <v>394.26705908300005</v>
      </c>
      <c r="R451" s="68">
        <f>H451-(I451+K451+M451+O451)</f>
        <v>-22.882761931999998</v>
      </c>
      <c r="S451" s="69">
        <f t="shared" si="150"/>
        <v>-0.60958112219324267</v>
      </c>
      <c r="T451" s="54" t="s">
        <v>979</v>
      </c>
      <c r="W451" s="7"/>
    </row>
    <row r="452" spans="1:35" ht="47.25" x14ac:dyDescent="0.25">
      <c r="A452" s="45" t="s">
        <v>980</v>
      </c>
      <c r="B452" s="57" t="s">
        <v>405</v>
      </c>
      <c r="C452" s="45" t="s">
        <v>31</v>
      </c>
      <c r="D452" s="46">
        <v>0</v>
      </c>
      <c r="E452" s="46">
        <v>0</v>
      </c>
      <c r="F452" s="46">
        <v>0</v>
      </c>
      <c r="G452" s="46">
        <v>0</v>
      </c>
      <c r="H452" s="50">
        <v>0</v>
      </c>
      <c r="I452" s="46">
        <v>0</v>
      </c>
      <c r="J452" s="46">
        <v>0</v>
      </c>
      <c r="K452" s="46">
        <v>0</v>
      </c>
      <c r="L452" s="46">
        <v>0</v>
      </c>
      <c r="M452" s="46">
        <v>0</v>
      </c>
      <c r="N452" s="46">
        <v>0</v>
      </c>
      <c r="O452" s="46">
        <v>0</v>
      </c>
      <c r="P452" s="46">
        <v>0</v>
      </c>
      <c r="Q452" s="46">
        <v>0</v>
      </c>
      <c r="R452" s="46">
        <v>0</v>
      </c>
      <c r="S452" s="47">
        <v>0</v>
      </c>
      <c r="T452" s="48" t="s">
        <v>32</v>
      </c>
      <c r="W452" s="7"/>
      <c r="X452" s="7"/>
      <c r="AI452" s="4"/>
    </row>
    <row r="453" spans="1:35" ht="31.5" x14ac:dyDescent="0.25">
      <c r="A453" s="44" t="s">
        <v>981</v>
      </c>
      <c r="B453" s="57" t="s">
        <v>407</v>
      </c>
      <c r="C453" s="45" t="s">
        <v>31</v>
      </c>
      <c r="D453" s="46">
        <f>SUM(D454:D524)</f>
        <v>359.87924043319998</v>
      </c>
      <c r="E453" s="46">
        <f t="shared" ref="E453:R453" si="156">SUM(E454:E524)</f>
        <v>36.494576490000007</v>
      </c>
      <c r="F453" s="46">
        <f t="shared" si="156"/>
        <v>323.38466394319994</v>
      </c>
      <c r="G453" s="46">
        <f t="shared" si="156"/>
        <v>213.04871337919994</v>
      </c>
      <c r="H453" s="46">
        <f t="shared" si="156"/>
        <v>10508.319393279999</v>
      </c>
      <c r="I453" s="46">
        <f t="shared" si="156"/>
        <v>0</v>
      </c>
      <c r="J453" s="46">
        <f t="shared" si="156"/>
        <v>18.94489768</v>
      </c>
      <c r="K453" s="46">
        <f t="shared" si="156"/>
        <v>0</v>
      </c>
      <c r="L453" s="46">
        <f t="shared" si="156"/>
        <v>10340.571086399999</v>
      </c>
      <c r="M453" s="46">
        <f t="shared" si="156"/>
        <v>0</v>
      </c>
      <c r="N453" s="46">
        <f t="shared" si="156"/>
        <v>28.019103870000002</v>
      </c>
      <c r="O453" s="46">
        <f t="shared" si="156"/>
        <v>213.04871337919994</v>
      </c>
      <c r="P453" s="46">
        <f t="shared" si="156"/>
        <v>120.78430533</v>
      </c>
      <c r="Q453" s="46">
        <f t="shared" si="156"/>
        <v>145.69845494319998</v>
      </c>
      <c r="R453" s="46">
        <f t="shared" si="156"/>
        <v>-35.362504379199997</v>
      </c>
      <c r="S453" s="47">
        <f t="shared" si="150"/>
        <v>-0.16598318674780815</v>
      </c>
      <c r="T453" s="48" t="s">
        <v>32</v>
      </c>
      <c r="W453" s="7"/>
      <c r="X453" s="7"/>
      <c r="AI453" s="4"/>
    </row>
    <row r="454" spans="1:35" ht="78.75" x14ac:dyDescent="0.25">
      <c r="A454" s="70" t="s">
        <v>981</v>
      </c>
      <c r="B454" s="82" t="s">
        <v>982</v>
      </c>
      <c r="C454" s="72" t="s">
        <v>983</v>
      </c>
      <c r="D454" s="68" t="s">
        <v>32</v>
      </c>
      <c r="E454" s="68" t="s">
        <v>32</v>
      </c>
      <c r="F454" s="68" t="s">
        <v>32</v>
      </c>
      <c r="G454" s="68" t="s">
        <v>32</v>
      </c>
      <c r="H454" s="67">
        <f t="shared" ref="H454:H517" si="157">J454+L454+N454+P454</f>
        <v>9.2260849599999997</v>
      </c>
      <c r="I454" s="68" t="s">
        <v>32</v>
      </c>
      <c r="J454" s="68">
        <v>0</v>
      </c>
      <c r="K454" s="68" t="s">
        <v>32</v>
      </c>
      <c r="L454" s="68">
        <v>0</v>
      </c>
      <c r="M454" s="68" t="s">
        <v>32</v>
      </c>
      <c r="N454" s="68">
        <v>0</v>
      </c>
      <c r="O454" s="68" t="s">
        <v>32</v>
      </c>
      <c r="P454" s="68">
        <v>9.2260849599999997</v>
      </c>
      <c r="Q454" s="68" t="s">
        <v>32</v>
      </c>
      <c r="R454" s="68" t="s">
        <v>32</v>
      </c>
      <c r="S454" s="69" t="s">
        <v>32</v>
      </c>
      <c r="T454" s="54" t="s">
        <v>984</v>
      </c>
      <c r="W454" s="7"/>
      <c r="X454" s="7"/>
      <c r="AI454" s="4"/>
    </row>
    <row r="455" spans="1:35" ht="110.25" x14ac:dyDescent="0.25">
      <c r="A455" s="70" t="s">
        <v>981</v>
      </c>
      <c r="B455" s="82" t="s">
        <v>985</v>
      </c>
      <c r="C455" s="72" t="s">
        <v>986</v>
      </c>
      <c r="D455" s="68" t="s">
        <v>32</v>
      </c>
      <c r="E455" s="68" t="s">
        <v>32</v>
      </c>
      <c r="F455" s="68" t="s">
        <v>32</v>
      </c>
      <c r="G455" s="68" t="s">
        <v>32</v>
      </c>
      <c r="H455" s="67">
        <f t="shared" si="157"/>
        <v>0.69290019000000003</v>
      </c>
      <c r="I455" s="68" t="s">
        <v>32</v>
      </c>
      <c r="J455" s="68">
        <v>0</v>
      </c>
      <c r="K455" s="68" t="s">
        <v>32</v>
      </c>
      <c r="L455" s="68">
        <v>0</v>
      </c>
      <c r="M455" s="68" t="s">
        <v>32</v>
      </c>
      <c r="N455" s="68">
        <v>0.37278031</v>
      </c>
      <c r="O455" s="68" t="s">
        <v>32</v>
      </c>
      <c r="P455" s="68">
        <v>0.32011988000000002</v>
      </c>
      <c r="Q455" s="68" t="s">
        <v>32</v>
      </c>
      <c r="R455" s="68" t="s">
        <v>32</v>
      </c>
      <c r="S455" s="69" t="s">
        <v>32</v>
      </c>
      <c r="T455" s="54" t="s">
        <v>987</v>
      </c>
      <c r="W455" s="7"/>
      <c r="X455" s="7"/>
    </row>
    <row r="456" spans="1:35" ht="126" x14ac:dyDescent="0.25">
      <c r="A456" s="70" t="s">
        <v>981</v>
      </c>
      <c r="B456" s="82" t="s">
        <v>988</v>
      </c>
      <c r="C456" s="72" t="s">
        <v>989</v>
      </c>
      <c r="D456" s="68" t="s">
        <v>32</v>
      </c>
      <c r="E456" s="68" t="s">
        <v>32</v>
      </c>
      <c r="F456" s="68" t="s">
        <v>32</v>
      </c>
      <c r="G456" s="68" t="s">
        <v>32</v>
      </c>
      <c r="H456" s="67">
        <f t="shared" si="157"/>
        <v>0</v>
      </c>
      <c r="I456" s="68" t="s">
        <v>32</v>
      </c>
      <c r="J456" s="68">
        <v>0</v>
      </c>
      <c r="K456" s="68" t="s">
        <v>32</v>
      </c>
      <c r="L456" s="68">
        <v>0</v>
      </c>
      <c r="M456" s="68" t="s">
        <v>32</v>
      </c>
      <c r="N456" s="68">
        <v>0</v>
      </c>
      <c r="O456" s="68" t="s">
        <v>32</v>
      </c>
      <c r="P456" s="68">
        <v>0</v>
      </c>
      <c r="Q456" s="68" t="s">
        <v>32</v>
      </c>
      <c r="R456" s="68" t="s">
        <v>32</v>
      </c>
      <c r="S456" s="69" t="s">
        <v>32</v>
      </c>
      <c r="T456" s="54" t="s">
        <v>990</v>
      </c>
      <c r="W456" s="7"/>
      <c r="X456" s="7"/>
    </row>
    <row r="457" spans="1:35" ht="126" x14ac:dyDescent="0.25">
      <c r="A457" s="70" t="s">
        <v>981</v>
      </c>
      <c r="B457" s="82" t="s">
        <v>991</v>
      </c>
      <c r="C457" s="72" t="s">
        <v>992</v>
      </c>
      <c r="D457" s="68" t="s">
        <v>32</v>
      </c>
      <c r="E457" s="68" t="s">
        <v>32</v>
      </c>
      <c r="F457" s="68" t="s">
        <v>32</v>
      </c>
      <c r="G457" s="68" t="s">
        <v>32</v>
      </c>
      <c r="H457" s="67">
        <f t="shared" si="157"/>
        <v>0</v>
      </c>
      <c r="I457" s="68" t="s">
        <v>32</v>
      </c>
      <c r="J457" s="68">
        <v>0</v>
      </c>
      <c r="K457" s="68" t="s">
        <v>32</v>
      </c>
      <c r="L457" s="68">
        <v>0</v>
      </c>
      <c r="M457" s="68" t="s">
        <v>32</v>
      </c>
      <c r="N457" s="68">
        <v>0</v>
      </c>
      <c r="O457" s="68" t="s">
        <v>32</v>
      </c>
      <c r="P457" s="68">
        <v>0</v>
      </c>
      <c r="Q457" s="68" t="s">
        <v>32</v>
      </c>
      <c r="R457" s="68" t="s">
        <v>32</v>
      </c>
      <c r="S457" s="69" t="s">
        <v>32</v>
      </c>
      <c r="T457" s="54" t="s">
        <v>990</v>
      </c>
      <c r="W457" s="7"/>
      <c r="X457" s="7"/>
    </row>
    <row r="458" spans="1:35" ht="31.5" x14ac:dyDescent="0.25">
      <c r="A458" s="70" t="s">
        <v>981</v>
      </c>
      <c r="B458" s="71" t="s">
        <v>993</v>
      </c>
      <c r="C458" s="72" t="s">
        <v>994</v>
      </c>
      <c r="D458" s="68">
        <v>1.8292848359999998</v>
      </c>
      <c r="E458" s="73">
        <v>0</v>
      </c>
      <c r="F458" s="67">
        <f t="shared" ref="F458:F522" si="158">D458-E458</f>
        <v>1.8292848359999998</v>
      </c>
      <c r="G458" s="67">
        <f t="shared" ref="G458:H522" si="159">I458+K458+M458+O458</f>
        <v>1.8292848359999998</v>
      </c>
      <c r="H458" s="67">
        <f t="shared" si="157"/>
        <v>1.8240927600000001</v>
      </c>
      <c r="I458" s="68">
        <v>0</v>
      </c>
      <c r="J458" s="68">
        <v>0</v>
      </c>
      <c r="K458" s="68">
        <v>0</v>
      </c>
      <c r="L458" s="68">
        <v>0</v>
      </c>
      <c r="M458" s="68">
        <v>0</v>
      </c>
      <c r="N458" s="68">
        <v>1.8240927600000001</v>
      </c>
      <c r="O458" s="68">
        <v>1.8292848359999998</v>
      </c>
      <c r="P458" s="68">
        <v>0</v>
      </c>
      <c r="Q458" s="68">
        <f t="shared" ref="Q458:Q467" si="160">F458-H458</f>
        <v>5.1920759999997124E-3</v>
      </c>
      <c r="R458" s="68">
        <f t="shared" ref="R458:R467" si="161">H458-(I458+K458+M458+O458)</f>
        <v>-5.1920759999997124E-3</v>
      </c>
      <c r="S458" s="69">
        <f t="shared" si="150"/>
        <v>-2.8383092112395955E-3</v>
      </c>
      <c r="T458" s="54" t="s">
        <v>32</v>
      </c>
      <c r="W458" s="7"/>
    </row>
    <row r="459" spans="1:35" ht="31.5" x14ac:dyDescent="0.25">
      <c r="A459" s="70" t="s">
        <v>981</v>
      </c>
      <c r="B459" s="71" t="s">
        <v>995</v>
      </c>
      <c r="C459" s="72" t="s">
        <v>996</v>
      </c>
      <c r="D459" s="68">
        <v>108.04374247199999</v>
      </c>
      <c r="E459" s="73">
        <v>34.885430160000006</v>
      </c>
      <c r="F459" s="67">
        <f t="shared" si="158"/>
        <v>73.158312311999993</v>
      </c>
      <c r="G459" s="67">
        <f t="shared" si="159"/>
        <v>35.739282828</v>
      </c>
      <c r="H459" s="67">
        <f t="shared" si="157"/>
        <v>42.071024079999994</v>
      </c>
      <c r="I459" s="68">
        <v>0</v>
      </c>
      <c r="J459" s="68">
        <v>0.17102368000000001</v>
      </c>
      <c r="K459" s="68">
        <v>0</v>
      </c>
      <c r="L459" s="68">
        <v>41.900000399999996</v>
      </c>
      <c r="M459" s="68">
        <v>0</v>
      </c>
      <c r="N459" s="68">
        <v>0</v>
      </c>
      <c r="O459" s="68">
        <v>35.739282828</v>
      </c>
      <c r="P459" s="68">
        <v>0</v>
      </c>
      <c r="Q459" s="68">
        <f t="shared" si="160"/>
        <v>31.087288231999999</v>
      </c>
      <c r="R459" s="68">
        <f t="shared" si="161"/>
        <v>6.3317412519999934</v>
      </c>
      <c r="S459" s="69">
        <f t="shared" si="150"/>
        <v>0.17716475404591445</v>
      </c>
      <c r="T459" s="54" t="s">
        <v>533</v>
      </c>
      <c r="W459" s="7"/>
    </row>
    <row r="460" spans="1:35" ht="31.5" x14ac:dyDescent="0.25">
      <c r="A460" s="70" t="s">
        <v>981</v>
      </c>
      <c r="B460" s="71" t="s">
        <v>997</v>
      </c>
      <c r="C460" s="72" t="s">
        <v>998</v>
      </c>
      <c r="D460" s="68">
        <v>83.519277599999981</v>
      </c>
      <c r="E460" s="73">
        <v>0</v>
      </c>
      <c r="F460" s="67">
        <f t="shared" si="158"/>
        <v>83.519277599999981</v>
      </c>
      <c r="G460" s="67">
        <f t="shared" si="159"/>
        <v>83.519277599999981</v>
      </c>
      <c r="H460" s="67">
        <f t="shared" si="157"/>
        <v>106.66585535999999</v>
      </c>
      <c r="I460" s="68">
        <v>0</v>
      </c>
      <c r="J460" s="68">
        <v>0</v>
      </c>
      <c r="K460" s="68">
        <v>0</v>
      </c>
      <c r="L460" s="68">
        <v>0</v>
      </c>
      <c r="M460" s="68">
        <v>0</v>
      </c>
      <c r="N460" s="68">
        <v>0</v>
      </c>
      <c r="O460" s="68">
        <v>83.519277599999981</v>
      </c>
      <c r="P460" s="68">
        <v>106.66585535999999</v>
      </c>
      <c r="Q460" s="68">
        <f t="shared" si="160"/>
        <v>-23.146577760000014</v>
      </c>
      <c r="R460" s="68">
        <f t="shared" si="161"/>
        <v>23.146577760000014</v>
      </c>
      <c r="S460" s="69">
        <f t="shared" si="150"/>
        <v>0.27714054078456274</v>
      </c>
      <c r="T460" s="54" t="s">
        <v>533</v>
      </c>
      <c r="W460" s="7"/>
    </row>
    <row r="461" spans="1:35" ht="47.25" x14ac:dyDescent="0.25">
      <c r="A461" s="70" t="s">
        <v>981</v>
      </c>
      <c r="B461" s="71" t="s">
        <v>999</v>
      </c>
      <c r="C461" s="94" t="s">
        <v>1000</v>
      </c>
      <c r="D461" s="68">
        <v>0.22583999999999999</v>
      </c>
      <c r="E461" s="73">
        <v>0.1176</v>
      </c>
      <c r="F461" s="67">
        <f t="shared" si="158"/>
        <v>0.10823999999999999</v>
      </c>
      <c r="G461" s="67">
        <f t="shared" si="159"/>
        <v>0.10823999999999998</v>
      </c>
      <c r="H461" s="67">
        <f t="shared" si="157"/>
        <v>0.14508000000000001</v>
      </c>
      <c r="I461" s="68">
        <v>0</v>
      </c>
      <c r="J461" s="68">
        <v>0</v>
      </c>
      <c r="K461" s="73">
        <v>0</v>
      </c>
      <c r="L461" s="68">
        <v>0</v>
      </c>
      <c r="M461" s="68">
        <v>0</v>
      </c>
      <c r="N461" s="68">
        <v>0.14508000000000001</v>
      </c>
      <c r="O461" s="68">
        <v>0.10823999999999998</v>
      </c>
      <c r="P461" s="68">
        <v>0</v>
      </c>
      <c r="Q461" s="68">
        <f t="shared" si="160"/>
        <v>-3.6840000000000026E-2</v>
      </c>
      <c r="R461" s="68">
        <f t="shared" si="161"/>
        <v>3.6840000000000039E-2</v>
      </c>
      <c r="S461" s="69">
        <f t="shared" si="150"/>
        <v>0.3403547671840359</v>
      </c>
      <c r="T461" s="54" t="s">
        <v>1001</v>
      </c>
      <c r="W461" s="7"/>
    </row>
    <row r="462" spans="1:35" ht="47.25" x14ac:dyDescent="0.25">
      <c r="A462" s="70" t="s">
        <v>981</v>
      </c>
      <c r="B462" s="71" t="s">
        <v>1002</v>
      </c>
      <c r="C462" s="94" t="s">
        <v>1003</v>
      </c>
      <c r="D462" s="68">
        <v>0.97219875</v>
      </c>
      <c r="E462" s="73">
        <v>0.48249959999999997</v>
      </c>
      <c r="F462" s="67">
        <f t="shared" si="158"/>
        <v>0.48969915000000003</v>
      </c>
      <c r="G462" s="67">
        <f t="shared" si="159"/>
        <v>0.48969914999999997</v>
      </c>
      <c r="H462" s="67">
        <f t="shared" si="157"/>
        <v>0.65652359999999998</v>
      </c>
      <c r="I462" s="68">
        <v>0</v>
      </c>
      <c r="J462" s="68">
        <v>0</v>
      </c>
      <c r="K462" s="73">
        <v>0</v>
      </c>
      <c r="L462" s="68">
        <v>0</v>
      </c>
      <c r="M462" s="68">
        <v>0</v>
      </c>
      <c r="N462" s="68">
        <v>0.65652359999999998</v>
      </c>
      <c r="O462" s="68">
        <v>0.48969914999999997</v>
      </c>
      <c r="P462" s="68">
        <v>0</v>
      </c>
      <c r="Q462" s="68">
        <f t="shared" si="160"/>
        <v>-0.16682444999999996</v>
      </c>
      <c r="R462" s="68">
        <f t="shared" si="161"/>
        <v>0.16682445000000001</v>
      </c>
      <c r="S462" s="69">
        <f t="shared" si="150"/>
        <v>0.34066722394760135</v>
      </c>
      <c r="T462" s="54" t="s">
        <v>1001</v>
      </c>
      <c r="W462" s="7"/>
    </row>
    <row r="463" spans="1:35" ht="31.5" x14ac:dyDescent="0.25">
      <c r="A463" s="70" t="s">
        <v>981</v>
      </c>
      <c r="B463" s="71" t="s">
        <v>1004</v>
      </c>
      <c r="C463" s="94" t="s">
        <v>1005</v>
      </c>
      <c r="D463" s="68">
        <v>0.56724599999999992</v>
      </c>
      <c r="E463" s="73">
        <v>0.28320000000000001</v>
      </c>
      <c r="F463" s="67">
        <f t="shared" si="158"/>
        <v>0.28404599999999991</v>
      </c>
      <c r="G463" s="67">
        <f t="shared" si="159"/>
        <v>0.28404599999999997</v>
      </c>
      <c r="H463" s="67">
        <f t="shared" si="157"/>
        <v>0</v>
      </c>
      <c r="I463" s="68">
        <v>0</v>
      </c>
      <c r="J463" s="68">
        <v>0</v>
      </c>
      <c r="K463" s="73">
        <v>0</v>
      </c>
      <c r="L463" s="68">
        <v>0</v>
      </c>
      <c r="M463" s="68">
        <v>0</v>
      </c>
      <c r="N463" s="68">
        <v>0</v>
      </c>
      <c r="O463" s="68">
        <v>0.28404599999999997</v>
      </c>
      <c r="P463" s="68">
        <v>0</v>
      </c>
      <c r="Q463" s="68">
        <f t="shared" si="160"/>
        <v>0.28404599999999991</v>
      </c>
      <c r="R463" s="68">
        <f t="shared" si="161"/>
        <v>-0.28404599999999997</v>
      </c>
      <c r="S463" s="69">
        <f t="shared" si="150"/>
        <v>-1</v>
      </c>
      <c r="T463" s="54" t="s">
        <v>1006</v>
      </c>
      <c r="W463" s="7"/>
    </row>
    <row r="464" spans="1:35" ht="47.25" x14ac:dyDescent="0.25">
      <c r="A464" s="70" t="s">
        <v>981</v>
      </c>
      <c r="B464" s="71" t="s">
        <v>1007</v>
      </c>
      <c r="C464" s="94" t="s">
        <v>1008</v>
      </c>
      <c r="D464" s="68">
        <v>0.15004656</v>
      </c>
      <c r="E464" s="73">
        <v>0</v>
      </c>
      <c r="F464" s="67">
        <f t="shared" si="158"/>
        <v>0.15004656</v>
      </c>
      <c r="G464" s="67">
        <f t="shared" si="159"/>
        <v>0.15004656</v>
      </c>
      <c r="H464" s="67">
        <f t="shared" si="157"/>
        <v>0.20091239999999999</v>
      </c>
      <c r="I464" s="68">
        <v>0</v>
      </c>
      <c r="J464" s="68">
        <v>0</v>
      </c>
      <c r="K464" s="68">
        <v>0</v>
      </c>
      <c r="L464" s="68">
        <v>0</v>
      </c>
      <c r="M464" s="68">
        <v>0</v>
      </c>
      <c r="N464" s="68">
        <v>0.20091239999999999</v>
      </c>
      <c r="O464" s="68">
        <v>0.15004656</v>
      </c>
      <c r="P464" s="68">
        <v>0</v>
      </c>
      <c r="Q464" s="68">
        <f t="shared" si="160"/>
        <v>-5.0865839999999996E-2</v>
      </c>
      <c r="R464" s="68">
        <f t="shared" si="161"/>
        <v>5.0865839999999996E-2</v>
      </c>
      <c r="S464" s="69">
        <f t="shared" si="150"/>
        <v>0.33900037428382229</v>
      </c>
      <c r="T464" s="54" t="s">
        <v>1001</v>
      </c>
      <c r="W464" s="7"/>
    </row>
    <row r="465" spans="1:23" ht="31.5" x14ac:dyDescent="0.25">
      <c r="A465" s="70" t="s">
        <v>981</v>
      </c>
      <c r="B465" s="71" t="s">
        <v>1009</v>
      </c>
      <c r="C465" s="94" t="s">
        <v>1010</v>
      </c>
      <c r="D465" s="68">
        <v>0.11802518759999998</v>
      </c>
      <c r="E465" s="73">
        <v>0</v>
      </c>
      <c r="F465" s="67">
        <f t="shared" si="158"/>
        <v>0.11802518759999998</v>
      </c>
      <c r="G465" s="67">
        <f t="shared" si="159"/>
        <v>0.11802518759999998</v>
      </c>
      <c r="H465" s="67">
        <f t="shared" si="157"/>
        <v>0</v>
      </c>
      <c r="I465" s="68">
        <v>0</v>
      </c>
      <c r="J465" s="68">
        <v>0</v>
      </c>
      <c r="K465" s="68">
        <v>0</v>
      </c>
      <c r="L465" s="68">
        <v>0</v>
      </c>
      <c r="M465" s="68">
        <v>0</v>
      </c>
      <c r="N465" s="68">
        <v>0</v>
      </c>
      <c r="O465" s="68">
        <v>0.11802518759999998</v>
      </c>
      <c r="P465" s="68">
        <v>0</v>
      </c>
      <c r="Q465" s="68">
        <f t="shared" si="160"/>
        <v>0.11802518759999998</v>
      </c>
      <c r="R465" s="68">
        <f t="shared" si="161"/>
        <v>-0.11802518759999998</v>
      </c>
      <c r="S465" s="69">
        <f t="shared" si="150"/>
        <v>-1</v>
      </c>
      <c r="T465" s="54" t="s">
        <v>1011</v>
      </c>
      <c r="W465" s="7"/>
    </row>
    <row r="466" spans="1:23" ht="31.5" x14ac:dyDescent="0.25">
      <c r="A466" s="70" t="s">
        <v>981</v>
      </c>
      <c r="B466" s="71" t="s">
        <v>1012</v>
      </c>
      <c r="C466" s="94" t="s">
        <v>1013</v>
      </c>
      <c r="D466" s="68">
        <v>0.12940980000000002</v>
      </c>
      <c r="E466" s="73">
        <v>0</v>
      </c>
      <c r="F466" s="67">
        <f t="shared" si="158"/>
        <v>0.12940980000000002</v>
      </c>
      <c r="G466" s="67">
        <f t="shared" si="159"/>
        <v>0.12940980000000002</v>
      </c>
      <c r="H466" s="67">
        <f t="shared" si="157"/>
        <v>0.17327999999999999</v>
      </c>
      <c r="I466" s="68">
        <v>0</v>
      </c>
      <c r="J466" s="68">
        <v>0</v>
      </c>
      <c r="K466" s="68">
        <v>0</v>
      </c>
      <c r="L466" s="68">
        <v>0</v>
      </c>
      <c r="M466" s="68">
        <v>0</v>
      </c>
      <c r="N466" s="68">
        <v>0.17327999999999999</v>
      </c>
      <c r="O466" s="68">
        <v>0.12940980000000002</v>
      </c>
      <c r="P466" s="68">
        <v>0</v>
      </c>
      <c r="Q466" s="68">
        <f t="shared" si="160"/>
        <v>-4.387019999999997E-2</v>
      </c>
      <c r="R466" s="68">
        <f t="shared" si="161"/>
        <v>4.387019999999997E-2</v>
      </c>
      <c r="S466" s="69">
        <f t="shared" si="150"/>
        <v>0.33900214666895367</v>
      </c>
      <c r="T466" s="54" t="s">
        <v>533</v>
      </c>
      <c r="W466" s="7"/>
    </row>
    <row r="467" spans="1:23" ht="31.5" x14ac:dyDescent="0.25">
      <c r="A467" s="70" t="s">
        <v>981</v>
      </c>
      <c r="B467" s="71" t="s">
        <v>1014</v>
      </c>
      <c r="C467" s="94" t="s">
        <v>1015</v>
      </c>
      <c r="D467" s="68">
        <v>7.5140399999999996E-2</v>
      </c>
      <c r="E467" s="73">
        <v>0</v>
      </c>
      <c r="F467" s="67">
        <f t="shared" si="158"/>
        <v>7.5140399999999996E-2</v>
      </c>
      <c r="G467" s="67">
        <f t="shared" si="159"/>
        <v>7.5140399999999996E-2</v>
      </c>
      <c r="H467" s="67">
        <f t="shared" si="157"/>
        <v>0</v>
      </c>
      <c r="I467" s="68">
        <v>0</v>
      </c>
      <c r="J467" s="68">
        <v>0</v>
      </c>
      <c r="K467" s="73">
        <v>0</v>
      </c>
      <c r="L467" s="68">
        <v>0</v>
      </c>
      <c r="M467" s="68">
        <v>0</v>
      </c>
      <c r="N467" s="68">
        <v>0</v>
      </c>
      <c r="O467" s="68">
        <v>7.5140399999999996E-2</v>
      </c>
      <c r="P467" s="68">
        <v>0</v>
      </c>
      <c r="Q467" s="68">
        <f t="shared" si="160"/>
        <v>7.5140399999999996E-2</v>
      </c>
      <c r="R467" s="68">
        <f t="shared" si="161"/>
        <v>-7.5140399999999996E-2</v>
      </c>
      <c r="S467" s="69">
        <f t="shared" si="150"/>
        <v>-1</v>
      </c>
      <c r="T467" s="54" t="s">
        <v>1011</v>
      </c>
      <c r="W467" s="7"/>
    </row>
    <row r="468" spans="1:23" ht="31.5" x14ac:dyDescent="0.25">
      <c r="A468" s="70" t="s">
        <v>981</v>
      </c>
      <c r="B468" s="71" t="s">
        <v>1016</v>
      </c>
      <c r="C468" s="94" t="s">
        <v>1017</v>
      </c>
      <c r="D468" s="68" t="s">
        <v>32</v>
      </c>
      <c r="E468" s="73" t="s">
        <v>32</v>
      </c>
      <c r="F468" s="67" t="s">
        <v>32</v>
      </c>
      <c r="G468" s="67" t="s">
        <v>32</v>
      </c>
      <c r="H468" s="67">
        <f t="shared" si="157"/>
        <v>0</v>
      </c>
      <c r="I468" s="68" t="s">
        <v>32</v>
      </c>
      <c r="J468" s="68">
        <v>0</v>
      </c>
      <c r="K468" s="73" t="s">
        <v>32</v>
      </c>
      <c r="L468" s="68">
        <v>0</v>
      </c>
      <c r="M468" s="68" t="s">
        <v>32</v>
      </c>
      <c r="N468" s="68">
        <v>0</v>
      </c>
      <c r="O468" s="68" t="s">
        <v>32</v>
      </c>
      <c r="P468" s="68">
        <v>0</v>
      </c>
      <c r="Q468" s="68" t="s">
        <v>32</v>
      </c>
      <c r="R468" s="68" t="s">
        <v>32</v>
      </c>
      <c r="S468" s="69" t="s">
        <v>32</v>
      </c>
      <c r="T468" s="54" t="s">
        <v>444</v>
      </c>
      <c r="W468" s="7"/>
    </row>
    <row r="469" spans="1:23" ht="31.5" x14ac:dyDescent="0.25">
      <c r="A469" s="70" t="s">
        <v>981</v>
      </c>
      <c r="B469" s="71" t="s">
        <v>1018</v>
      </c>
      <c r="C469" s="94" t="s">
        <v>1019</v>
      </c>
      <c r="D469" s="68">
        <v>0.59835000000000005</v>
      </c>
      <c r="E469" s="73">
        <v>0</v>
      </c>
      <c r="F469" s="67">
        <f t="shared" si="158"/>
        <v>0.59835000000000005</v>
      </c>
      <c r="G469" s="67">
        <f t="shared" si="159"/>
        <v>0.59835000000000005</v>
      </c>
      <c r="H469" s="67">
        <f t="shared" si="157"/>
        <v>0.62915999999999994</v>
      </c>
      <c r="I469" s="68">
        <v>0</v>
      </c>
      <c r="J469" s="68">
        <v>0</v>
      </c>
      <c r="K469" s="73">
        <v>0</v>
      </c>
      <c r="L469" s="68">
        <v>0</v>
      </c>
      <c r="M469" s="68">
        <v>0</v>
      </c>
      <c r="N469" s="68">
        <v>0.62915999999999994</v>
      </c>
      <c r="O469" s="68">
        <v>0.59835000000000005</v>
      </c>
      <c r="P469" s="68">
        <v>0</v>
      </c>
      <c r="Q469" s="68">
        <f t="shared" ref="Q469:Q475" si="162">F469-H469</f>
        <v>-3.0809999999999893E-2</v>
      </c>
      <c r="R469" s="68">
        <f t="shared" ref="R469:R475" si="163">H469-(I469+K469+M469+O469)</f>
        <v>3.0809999999999893E-2</v>
      </c>
      <c r="S469" s="69">
        <f t="shared" si="150"/>
        <v>5.1491601905239229E-2</v>
      </c>
      <c r="T469" s="54" t="s">
        <v>32</v>
      </c>
      <c r="W469" s="7"/>
    </row>
    <row r="470" spans="1:23" ht="31.5" x14ac:dyDescent="0.25">
      <c r="A470" s="70" t="s">
        <v>981</v>
      </c>
      <c r="B470" s="71" t="s">
        <v>1020</v>
      </c>
      <c r="C470" s="94" t="s">
        <v>1021</v>
      </c>
      <c r="D470" s="68">
        <v>0.16916160000000002</v>
      </c>
      <c r="E470" s="73">
        <v>0</v>
      </c>
      <c r="F470" s="67">
        <f t="shared" si="158"/>
        <v>0.16916160000000002</v>
      </c>
      <c r="G470" s="67">
        <f t="shared" si="159"/>
        <v>0.16916160000000002</v>
      </c>
      <c r="H470" s="67">
        <f t="shared" si="157"/>
        <v>0.22619999999999998</v>
      </c>
      <c r="I470" s="68">
        <v>0</v>
      </c>
      <c r="J470" s="68">
        <v>0</v>
      </c>
      <c r="K470" s="73">
        <v>0</v>
      </c>
      <c r="L470" s="68">
        <v>0</v>
      </c>
      <c r="M470" s="68">
        <v>0</v>
      </c>
      <c r="N470" s="68">
        <v>0.22619999999999998</v>
      </c>
      <c r="O470" s="68">
        <v>0.16916160000000002</v>
      </c>
      <c r="P470" s="68">
        <v>0</v>
      </c>
      <c r="Q470" s="68">
        <f t="shared" si="162"/>
        <v>-5.7038399999999961E-2</v>
      </c>
      <c r="R470" s="68">
        <f t="shared" si="163"/>
        <v>5.7038399999999961E-2</v>
      </c>
      <c r="S470" s="69">
        <f t="shared" si="150"/>
        <v>0.33718290675898049</v>
      </c>
      <c r="T470" s="54" t="s">
        <v>533</v>
      </c>
      <c r="W470" s="7"/>
    </row>
    <row r="471" spans="1:23" ht="31.5" x14ac:dyDescent="0.25">
      <c r="A471" s="70" t="s">
        <v>981</v>
      </c>
      <c r="B471" s="71" t="s">
        <v>1022</v>
      </c>
      <c r="C471" s="94" t="s">
        <v>1023</v>
      </c>
      <c r="D471" s="68">
        <v>0.25783200000000001</v>
      </c>
      <c r="E471" s="73">
        <v>0</v>
      </c>
      <c r="F471" s="67">
        <f t="shared" si="158"/>
        <v>0.25783200000000001</v>
      </c>
      <c r="G471" s="67">
        <f t="shared" si="159"/>
        <v>0.25783200000000001</v>
      </c>
      <c r="H471" s="67">
        <f t="shared" si="157"/>
        <v>0.19956000000000002</v>
      </c>
      <c r="I471" s="68">
        <v>0</v>
      </c>
      <c r="J471" s="68">
        <v>0</v>
      </c>
      <c r="K471" s="73">
        <v>0</v>
      </c>
      <c r="L471" s="68">
        <v>0</v>
      </c>
      <c r="M471" s="68">
        <v>0</v>
      </c>
      <c r="N471" s="68">
        <v>0.19956000000000002</v>
      </c>
      <c r="O471" s="68">
        <v>0.25783200000000001</v>
      </c>
      <c r="P471" s="68">
        <v>0</v>
      </c>
      <c r="Q471" s="68">
        <f t="shared" si="162"/>
        <v>5.827199999999999E-2</v>
      </c>
      <c r="R471" s="68">
        <f t="shared" si="163"/>
        <v>-5.827199999999999E-2</v>
      </c>
      <c r="S471" s="69">
        <f t="shared" si="150"/>
        <v>-0.22600763287722234</v>
      </c>
      <c r="T471" s="54" t="s">
        <v>1024</v>
      </c>
      <c r="W471" s="7"/>
    </row>
    <row r="472" spans="1:23" ht="31.5" x14ac:dyDescent="0.25">
      <c r="A472" s="70" t="s">
        <v>981</v>
      </c>
      <c r="B472" s="71" t="s">
        <v>1025</v>
      </c>
      <c r="C472" s="94" t="s">
        <v>1026</v>
      </c>
      <c r="D472" s="68">
        <v>0.26639640000000003</v>
      </c>
      <c r="E472" s="73">
        <v>0</v>
      </c>
      <c r="F472" s="67">
        <f t="shared" si="158"/>
        <v>0.26639640000000003</v>
      </c>
      <c r="G472" s="67">
        <f t="shared" si="159"/>
        <v>0.26639640000000003</v>
      </c>
      <c r="H472" s="67">
        <f t="shared" si="157"/>
        <v>0.34667999999999999</v>
      </c>
      <c r="I472" s="68">
        <v>0</v>
      </c>
      <c r="J472" s="68">
        <v>0</v>
      </c>
      <c r="K472" s="73">
        <v>0</v>
      </c>
      <c r="L472" s="68">
        <v>0</v>
      </c>
      <c r="M472" s="68">
        <v>0</v>
      </c>
      <c r="N472" s="68">
        <v>0.34667999999999999</v>
      </c>
      <c r="O472" s="68">
        <v>0.26639640000000003</v>
      </c>
      <c r="P472" s="68">
        <v>0</v>
      </c>
      <c r="Q472" s="68">
        <f t="shared" si="162"/>
        <v>-8.0283599999999955E-2</v>
      </c>
      <c r="R472" s="68">
        <f t="shared" si="163"/>
        <v>8.0283599999999955E-2</v>
      </c>
      <c r="S472" s="69">
        <f t="shared" si="150"/>
        <v>0.30136893741807302</v>
      </c>
      <c r="T472" s="54" t="s">
        <v>533</v>
      </c>
      <c r="W472" s="7"/>
    </row>
    <row r="473" spans="1:23" ht="31.5" x14ac:dyDescent="0.25">
      <c r="A473" s="70" t="s">
        <v>981</v>
      </c>
      <c r="B473" s="71" t="s">
        <v>1027</v>
      </c>
      <c r="C473" s="94" t="s">
        <v>1028</v>
      </c>
      <c r="D473" s="68">
        <v>0.15557879999999996</v>
      </c>
      <c r="E473" s="73">
        <v>0</v>
      </c>
      <c r="F473" s="67">
        <f t="shared" si="158"/>
        <v>0.15557879999999996</v>
      </c>
      <c r="G473" s="67">
        <f t="shared" si="159"/>
        <v>0.15557879999999996</v>
      </c>
      <c r="H473" s="67">
        <f t="shared" si="157"/>
        <v>0.20091239999999999</v>
      </c>
      <c r="I473" s="68">
        <v>0</v>
      </c>
      <c r="J473" s="68">
        <v>0</v>
      </c>
      <c r="K473" s="73">
        <v>0</v>
      </c>
      <c r="L473" s="68">
        <v>0</v>
      </c>
      <c r="M473" s="68">
        <v>0</v>
      </c>
      <c r="N473" s="68">
        <v>0.20091239999999999</v>
      </c>
      <c r="O473" s="68">
        <v>0.15557879999999996</v>
      </c>
      <c r="P473" s="68">
        <v>0</v>
      </c>
      <c r="Q473" s="68">
        <f t="shared" si="162"/>
        <v>-4.5333600000000029E-2</v>
      </c>
      <c r="R473" s="68">
        <f t="shared" si="163"/>
        <v>4.5333600000000029E-2</v>
      </c>
      <c r="S473" s="69">
        <f t="shared" si="150"/>
        <v>0.29138674420936556</v>
      </c>
      <c r="T473" s="54" t="s">
        <v>533</v>
      </c>
      <c r="W473" s="7"/>
    </row>
    <row r="474" spans="1:23" ht="31.5" x14ac:dyDescent="0.25">
      <c r="A474" s="70" t="s">
        <v>981</v>
      </c>
      <c r="B474" s="71" t="s">
        <v>1029</v>
      </c>
      <c r="C474" s="94" t="s">
        <v>1030</v>
      </c>
      <c r="D474" s="68">
        <v>0.19165199999999996</v>
      </c>
      <c r="E474" s="73">
        <v>0</v>
      </c>
      <c r="F474" s="67">
        <f t="shared" si="158"/>
        <v>0.19165199999999996</v>
      </c>
      <c r="G474" s="67">
        <f t="shared" si="159"/>
        <v>0.19165199999999996</v>
      </c>
      <c r="H474" s="67">
        <f t="shared" si="157"/>
        <v>0</v>
      </c>
      <c r="I474" s="68">
        <v>0</v>
      </c>
      <c r="J474" s="68">
        <v>0</v>
      </c>
      <c r="K474" s="73">
        <v>0</v>
      </c>
      <c r="L474" s="68">
        <v>0</v>
      </c>
      <c r="M474" s="68">
        <v>0</v>
      </c>
      <c r="N474" s="68">
        <v>0</v>
      </c>
      <c r="O474" s="68">
        <v>0.19165199999999996</v>
      </c>
      <c r="P474" s="68">
        <v>0</v>
      </c>
      <c r="Q474" s="68">
        <f t="shared" si="162"/>
        <v>0.19165199999999996</v>
      </c>
      <c r="R474" s="68">
        <f t="shared" si="163"/>
        <v>-0.19165199999999996</v>
      </c>
      <c r="S474" s="69">
        <f t="shared" si="150"/>
        <v>-1</v>
      </c>
      <c r="T474" s="54" t="s">
        <v>1024</v>
      </c>
      <c r="W474" s="7"/>
    </row>
    <row r="475" spans="1:23" ht="31.5" x14ac:dyDescent="0.25">
      <c r="A475" s="70" t="s">
        <v>981</v>
      </c>
      <c r="B475" s="71" t="s">
        <v>1031</v>
      </c>
      <c r="C475" s="94" t="s">
        <v>1032</v>
      </c>
      <c r="D475" s="68">
        <v>1.7566836000000001</v>
      </c>
      <c r="E475" s="73">
        <v>0</v>
      </c>
      <c r="F475" s="67">
        <f t="shared" si="158"/>
        <v>1.7566836000000001</v>
      </c>
      <c r="G475" s="67">
        <f t="shared" si="159"/>
        <v>1.7566836000000001</v>
      </c>
      <c r="H475" s="67">
        <f t="shared" si="157"/>
        <v>1.641486</v>
      </c>
      <c r="I475" s="68">
        <v>0</v>
      </c>
      <c r="J475" s="68">
        <v>0</v>
      </c>
      <c r="K475" s="73">
        <v>0</v>
      </c>
      <c r="L475" s="68">
        <v>1.641486</v>
      </c>
      <c r="M475" s="68">
        <v>0</v>
      </c>
      <c r="N475" s="68">
        <v>0</v>
      </c>
      <c r="O475" s="68">
        <v>1.7566836000000001</v>
      </c>
      <c r="P475" s="68">
        <v>0</v>
      </c>
      <c r="Q475" s="68">
        <f t="shared" si="162"/>
        <v>0.11519760000000012</v>
      </c>
      <c r="R475" s="68">
        <f t="shared" si="163"/>
        <v>-0.11519760000000012</v>
      </c>
      <c r="S475" s="69">
        <f t="shared" si="150"/>
        <v>-6.5576749279153121E-2</v>
      </c>
      <c r="T475" s="54" t="s">
        <v>32</v>
      </c>
      <c r="W475" s="7"/>
    </row>
    <row r="476" spans="1:23" ht="78.75" x14ac:dyDescent="0.25">
      <c r="A476" s="70" t="s">
        <v>981</v>
      </c>
      <c r="B476" s="71" t="s">
        <v>1033</v>
      </c>
      <c r="C476" s="94" t="s">
        <v>1034</v>
      </c>
      <c r="D476" s="68" t="s">
        <v>32</v>
      </c>
      <c r="E476" s="73" t="s">
        <v>32</v>
      </c>
      <c r="F476" s="67" t="s">
        <v>32</v>
      </c>
      <c r="G476" s="67" t="s">
        <v>32</v>
      </c>
      <c r="H476" s="67">
        <f t="shared" si="157"/>
        <v>1.1461151999999999</v>
      </c>
      <c r="I476" s="68" t="s">
        <v>32</v>
      </c>
      <c r="J476" s="68">
        <v>0</v>
      </c>
      <c r="K476" s="73" t="s">
        <v>32</v>
      </c>
      <c r="L476" s="68">
        <v>0</v>
      </c>
      <c r="M476" s="68" t="s">
        <v>32</v>
      </c>
      <c r="N476" s="68">
        <v>0</v>
      </c>
      <c r="O476" s="68" t="s">
        <v>32</v>
      </c>
      <c r="P476" s="68">
        <v>1.1461151999999999</v>
      </c>
      <c r="Q476" s="68" t="s">
        <v>32</v>
      </c>
      <c r="R476" s="68" t="s">
        <v>32</v>
      </c>
      <c r="S476" s="69" t="s">
        <v>32</v>
      </c>
      <c r="T476" s="54" t="s">
        <v>959</v>
      </c>
      <c r="W476" s="7"/>
    </row>
    <row r="477" spans="1:23" ht="78.75" x14ac:dyDescent="0.25">
      <c r="A477" s="70" t="s">
        <v>981</v>
      </c>
      <c r="B477" s="71" t="s">
        <v>1035</v>
      </c>
      <c r="C477" s="94" t="s">
        <v>1036</v>
      </c>
      <c r="D477" s="68" t="s">
        <v>32</v>
      </c>
      <c r="E477" s="73" t="s">
        <v>32</v>
      </c>
      <c r="F477" s="67" t="s">
        <v>32</v>
      </c>
      <c r="G477" s="67" t="s">
        <v>32</v>
      </c>
      <c r="H477" s="67">
        <f t="shared" si="157"/>
        <v>1.9395709300000001</v>
      </c>
      <c r="I477" s="68" t="s">
        <v>32</v>
      </c>
      <c r="J477" s="68">
        <v>0</v>
      </c>
      <c r="K477" s="73" t="s">
        <v>32</v>
      </c>
      <c r="L477" s="68">
        <v>0</v>
      </c>
      <c r="M477" s="68" t="s">
        <v>32</v>
      </c>
      <c r="N477" s="68">
        <v>0</v>
      </c>
      <c r="O477" s="68" t="s">
        <v>32</v>
      </c>
      <c r="P477" s="68">
        <v>1.9395709300000001</v>
      </c>
      <c r="Q477" s="68" t="s">
        <v>32</v>
      </c>
      <c r="R477" s="68" t="s">
        <v>32</v>
      </c>
      <c r="S477" s="69" t="s">
        <v>32</v>
      </c>
      <c r="T477" s="54" t="s">
        <v>959</v>
      </c>
      <c r="W477" s="7"/>
    </row>
    <row r="478" spans="1:23" ht="78.75" x14ac:dyDescent="0.25">
      <c r="A478" s="70" t="s">
        <v>981</v>
      </c>
      <c r="B478" s="71" t="s">
        <v>1037</v>
      </c>
      <c r="C478" s="94" t="s">
        <v>1038</v>
      </c>
      <c r="D478" s="68" t="s">
        <v>32</v>
      </c>
      <c r="E478" s="73" t="s">
        <v>32</v>
      </c>
      <c r="F478" s="67" t="s">
        <v>32</v>
      </c>
      <c r="G478" s="67" t="s">
        <v>32</v>
      </c>
      <c r="H478" s="67">
        <f t="shared" si="157"/>
        <v>0.41638200000000003</v>
      </c>
      <c r="I478" s="68" t="s">
        <v>32</v>
      </c>
      <c r="J478" s="68">
        <v>0</v>
      </c>
      <c r="K478" s="73" t="s">
        <v>32</v>
      </c>
      <c r="L478" s="68">
        <v>0</v>
      </c>
      <c r="M478" s="68" t="s">
        <v>32</v>
      </c>
      <c r="N478" s="68">
        <v>0</v>
      </c>
      <c r="O478" s="68" t="s">
        <v>32</v>
      </c>
      <c r="P478" s="68">
        <v>0.41638200000000003</v>
      </c>
      <c r="Q478" s="68" t="s">
        <v>32</v>
      </c>
      <c r="R478" s="68" t="s">
        <v>32</v>
      </c>
      <c r="S478" s="69" t="s">
        <v>32</v>
      </c>
      <c r="T478" s="54" t="s">
        <v>959</v>
      </c>
      <c r="W478" s="7"/>
    </row>
    <row r="479" spans="1:23" ht="78.75" x14ac:dyDescent="0.25">
      <c r="A479" s="70" t="s">
        <v>981</v>
      </c>
      <c r="B479" s="71" t="s">
        <v>1039</v>
      </c>
      <c r="C479" s="94" t="s">
        <v>1040</v>
      </c>
      <c r="D479" s="68" t="s">
        <v>32</v>
      </c>
      <c r="E479" s="73" t="s">
        <v>32</v>
      </c>
      <c r="F479" s="67" t="s">
        <v>32</v>
      </c>
      <c r="G479" s="67" t="s">
        <v>32</v>
      </c>
      <c r="H479" s="67">
        <f t="shared" si="157"/>
        <v>0.336725</v>
      </c>
      <c r="I479" s="68" t="s">
        <v>32</v>
      </c>
      <c r="J479" s="68">
        <v>0</v>
      </c>
      <c r="K479" s="73" t="s">
        <v>32</v>
      </c>
      <c r="L479" s="68">
        <v>0</v>
      </c>
      <c r="M479" s="68" t="s">
        <v>32</v>
      </c>
      <c r="N479" s="68">
        <v>0</v>
      </c>
      <c r="O479" s="68" t="s">
        <v>32</v>
      </c>
      <c r="P479" s="68">
        <v>0.336725</v>
      </c>
      <c r="Q479" s="68" t="s">
        <v>32</v>
      </c>
      <c r="R479" s="68" t="s">
        <v>32</v>
      </c>
      <c r="S479" s="69" t="s">
        <v>32</v>
      </c>
      <c r="T479" s="54" t="s">
        <v>959</v>
      </c>
      <c r="W479" s="7"/>
    </row>
    <row r="480" spans="1:23" ht="78.75" x14ac:dyDescent="0.25">
      <c r="A480" s="70" t="s">
        <v>981</v>
      </c>
      <c r="B480" s="71" t="s">
        <v>1041</v>
      </c>
      <c r="C480" s="94" t="s">
        <v>1042</v>
      </c>
      <c r="D480" s="68" t="s">
        <v>32</v>
      </c>
      <c r="E480" s="73" t="s">
        <v>32</v>
      </c>
      <c r="F480" s="67" t="s">
        <v>32</v>
      </c>
      <c r="G480" s="67" t="s">
        <v>32</v>
      </c>
      <c r="H480" s="67">
        <f t="shared" si="157"/>
        <v>0.138012</v>
      </c>
      <c r="I480" s="68" t="s">
        <v>32</v>
      </c>
      <c r="J480" s="68">
        <v>0</v>
      </c>
      <c r="K480" s="73" t="s">
        <v>32</v>
      </c>
      <c r="L480" s="68">
        <v>0</v>
      </c>
      <c r="M480" s="68" t="s">
        <v>32</v>
      </c>
      <c r="N480" s="68">
        <v>0</v>
      </c>
      <c r="O480" s="68" t="s">
        <v>32</v>
      </c>
      <c r="P480" s="68">
        <v>0.138012</v>
      </c>
      <c r="Q480" s="68" t="s">
        <v>32</v>
      </c>
      <c r="R480" s="68" t="s">
        <v>32</v>
      </c>
      <c r="S480" s="69" t="s">
        <v>32</v>
      </c>
      <c r="T480" s="54" t="s">
        <v>959</v>
      </c>
      <c r="W480" s="7"/>
    </row>
    <row r="481" spans="1:23" ht="47.25" x14ac:dyDescent="0.25">
      <c r="A481" s="70" t="s">
        <v>981</v>
      </c>
      <c r="B481" s="71" t="s">
        <v>1043</v>
      </c>
      <c r="C481" s="94" t="s">
        <v>1044</v>
      </c>
      <c r="D481" s="68">
        <v>0.71000039999999998</v>
      </c>
      <c r="E481" s="73">
        <v>0.35300970999999998</v>
      </c>
      <c r="F481" s="67">
        <f t="shared" si="158"/>
        <v>0.35699069</v>
      </c>
      <c r="G481" s="67">
        <f t="shared" si="159"/>
        <v>0.35699069</v>
      </c>
      <c r="H481" s="67">
        <f t="shared" si="157"/>
        <v>0.64212000000000002</v>
      </c>
      <c r="I481" s="68">
        <v>0</v>
      </c>
      <c r="J481" s="68">
        <v>0.64212000000000002</v>
      </c>
      <c r="K481" s="73">
        <v>0</v>
      </c>
      <c r="L481" s="68">
        <v>0</v>
      </c>
      <c r="M481" s="68">
        <v>0</v>
      </c>
      <c r="N481" s="68">
        <v>0</v>
      </c>
      <c r="O481" s="68">
        <v>0.35699069</v>
      </c>
      <c r="P481" s="68">
        <v>0</v>
      </c>
      <c r="Q481" s="68">
        <f>F481-H481</f>
        <v>-0.28512931000000002</v>
      </c>
      <c r="R481" s="68">
        <f>H481-(I481+K481+M481+O481)</f>
        <v>0.28512931000000002</v>
      </c>
      <c r="S481" s="69">
        <f t="shared" ref="S481:S530" si="164">R481/(I481+K481+M481+O481)</f>
        <v>0.79870236952117724</v>
      </c>
      <c r="T481" s="54" t="s">
        <v>1045</v>
      </c>
      <c r="W481" s="7"/>
    </row>
    <row r="482" spans="1:23" ht="94.5" x14ac:dyDescent="0.25">
      <c r="A482" s="70" t="s">
        <v>981</v>
      </c>
      <c r="B482" s="71" t="s">
        <v>1046</v>
      </c>
      <c r="C482" s="94" t="s">
        <v>1047</v>
      </c>
      <c r="D482" s="68">
        <v>4.0940822159999994</v>
      </c>
      <c r="E482" s="73">
        <v>0</v>
      </c>
      <c r="F482" s="67">
        <f t="shared" si="158"/>
        <v>4.0940822159999994</v>
      </c>
      <c r="G482" s="67">
        <f t="shared" si="159"/>
        <v>4.0940822159999994</v>
      </c>
      <c r="H482" s="67">
        <f t="shared" si="157"/>
        <v>0</v>
      </c>
      <c r="I482" s="68">
        <v>0</v>
      </c>
      <c r="J482" s="68">
        <v>0</v>
      </c>
      <c r="K482" s="73">
        <v>0</v>
      </c>
      <c r="L482" s="68">
        <v>0</v>
      </c>
      <c r="M482" s="68">
        <v>0</v>
      </c>
      <c r="N482" s="68">
        <v>0</v>
      </c>
      <c r="O482" s="68">
        <v>4.0940822159999994</v>
      </c>
      <c r="P482" s="68">
        <v>0</v>
      </c>
      <c r="Q482" s="68">
        <f>F482-H482</f>
        <v>4.0940822159999994</v>
      </c>
      <c r="R482" s="68">
        <f>H482-(I482+K482+M482+O482)</f>
        <v>-4.0940822159999994</v>
      </c>
      <c r="S482" s="69">
        <f t="shared" si="164"/>
        <v>-1</v>
      </c>
      <c r="T482" s="54" t="s">
        <v>1048</v>
      </c>
      <c r="W482" s="7"/>
    </row>
    <row r="483" spans="1:23" ht="63" x14ac:dyDescent="0.25">
      <c r="A483" s="70" t="s">
        <v>981</v>
      </c>
      <c r="B483" s="71" t="s">
        <v>1049</v>
      </c>
      <c r="C483" s="94" t="s">
        <v>1050</v>
      </c>
      <c r="D483" s="68">
        <v>22.569175643999998</v>
      </c>
      <c r="E483" s="73">
        <v>0</v>
      </c>
      <c r="F483" s="67">
        <f t="shared" si="158"/>
        <v>22.569175643999998</v>
      </c>
      <c r="G483" s="67">
        <f t="shared" si="159"/>
        <v>10.654904291999999</v>
      </c>
      <c r="H483" s="67">
        <f t="shared" si="157"/>
        <v>0</v>
      </c>
      <c r="I483" s="68">
        <v>0</v>
      </c>
      <c r="J483" s="68">
        <v>0</v>
      </c>
      <c r="K483" s="73">
        <v>0</v>
      </c>
      <c r="L483" s="68">
        <v>0</v>
      </c>
      <c r="M483" s="68">
        <v>0</v>
      </c>
      <c r="N483" s="68">
        <v>0</v>
      </c>
      <c r="O483" s="68">
        <v>10.654904291999999</v>
      </c>
      <c r="P483" s="68">
        <v>0</v>
      </c>
      <c r="Q483" s="68">
        <f>F483-H483</f>
        <v>22.569175643999998</v>
      </c>
      <c r="R483" s="68">
        <f>H483-(I483+K483+M483+O483)</f>
        <v>-10.654904291999999</v>
      </c>
      <c r="S483" s="69">
        <f t="shared" si="164"/>
        <v>-1</v>
      </c>
      <c r="T483" s="54" t="s">
        <v>493</v>
      </c>
      <c r="W483" s="7"/>
    </row>
    <row r="484" spans="1:23" ht="47.25" x14ac:dyDescent="0.25">
      <c r="A484" s="70" t="s">
        <v>981</v>
      </c>
      <c r="B484" s="71" t="s">
        <v>1051</v>
      </c>
      <c r="C484" s="94" t="s">
        <v>1052</v>
      </c>
      <c r="D484" s="68" t="s">
        <v>32</v>
      </c>
      <c r="E484" s="68" t="s">
        <v>32</v>
      </c>
      <c r="F484" s="68" t="s">
        <v>32</v>
      </c>
      <c r="G484" s="68" t="s">
        <v>32</v>
      </c>
      <c r="H484" s="67">
        <f t="shared" si="157"/>
        <v>3.5492399999999997</v>
      </c>
      <c r="I484" s="68" t="s">
        <v>32</v>
      </c>
      <c r="J484" s="68">
        <v>3.5492399999999997</v>
      </c>
      <c r="K484" s="73" t="s">
        <v>32</v>
      </c>
      <c r="L484" s="68">
        <v>0</v>
      </c>
      <c r="M484" s="68" t="s">
        <v>32</v>
      </c>
      <c r="N484" s="68">
        <v>0</v>
      </c>
      <c r="O484" s="68" t="s">
        <v>32</v>
      </c>
      <c r="P484" s="68">
        <v>0</v>
      </c>
      <c r="Q484" s="68" t="s">
        <v>32</v>
      </c>
      <c r="R484" s="68" t="s">
        <v>32</v>
      </c>
      <c r="S484" s="69" t="s">
        <v>32</v>
      </c>
      <c r="T484" s="54" t="s">
        <v>1053</v>
      </c>
      <c r="W484" s="7"/>
    </row>
    <row r="485" spans="1:23" ht="47.25" x14ac:dyDescent="0.25">
      <c r="A485" s="70" t="s">
        <v>981</v>
      </c>
      <c r="B485" s="71" t="s">
        <v>1054</v>
      </c>
      <c r="C485" s="94" t="s">
        <v>1055</v>
      </c>
      <c r="D485" s="68" t="s">
        <v>32</v>
      </c>
      <c r="E485" s="68" t="s">
        <v>32</v>
      </c>
      <c r="F485" s="68" t="s">
        <v>32</v>
      </c>
      <c r="G485" s="68" t="s">
        <v>32</v>
      </c>
      <c r="H485" s="67">
        <f t="shared" si="157"/>
        <v>11.247654000000001</v>
      </c>
      <c r="I485" s="68" t="s">
        <v>32</v>
      </c>
      <c r="J485" s="68">
        <v>11.247654000000001</v>
      </c>
      <c r="K485" s="73" t="s">
        <v>32</v>
      </c>
      <c r="L485" s="68">
        <v>0</v>
      </c>
      <c r="M485" s="68" t="s">
        <v>32</v>
      </c>
      <c r="N485" s="68">
        <v>0</v>
      </c>
      <c r="O485" s="68" t="s">
        <v>32</v>
      </c>
      <c r="P485" s="68">
        <v>0</v>
      </c>
      <c r="Q485" s="68" t="s">
        <v>32</v>
      </c>
      <c r="R485" s="68" t="s">
        <v>32</v>
      </c>
      <c r="S485" s="69" t="s">
        <v>32</v>
      </c>
      <c r="T485" s="54" t="s">
        <v>1053</v>
      </c>
      <c r="W485" s="7"/>
    </row>
    <row r="486" spans="1:23" ht="47.25" x14ac:dyDescent="0.25">
      <c r="A486" s="70" t="s">
        <v>981</v>
      </c>
      <c r="B486" s="71" t="s">
        <v>1056</v>
      </c>
      <c r="C486" s="94" t="s">
        <v>1057</v>
      </c>
      <c r="D486" s="68">
        <v>2.2206301919999998</v>
      </c>
      <c r="E486" s="73">
        <v>0</v>
      </c>
      <c r="F486" s="67">
        <f t="shared" si="158"/>
        <v>2.2206301919999998</v>
      </c>
      <c r="G486" s="67">
        <f t="shared" si="159"/>
        <v>2.2206301919999998</v>
      </c>
      <c r="H486" s="67">
        <f t="shared" si="157"/>
        <v>0</v>
      </c>
      <c r="I486" s="68">
        <v>0</v>
      </c>
      <c r="J486" s="68">
        <v>0</v>
      </c>
      <c r="K486" s="73">
        <v>0</v>
      </c>
      <c r="L486" s="68">
        <v>0</v>
      </c>
      <c r="M486" s="68">
        <v>0</v>
      </c>
      <c r="N486" s="68">
        <v>0</v>
      </c>
      <c r="O486" s="68">
        <v>2.2206301919999998</v>
      </c>
      <c r="P486" s="68">
        <v>0</v>
      </c>
      <c r="Q486" s="68">
        <f t="shared" ref="Q486:Q492" si="165">F486-H486</f>
        <v>2.2206301919999998</v>
      </c>
      <c r="R486" s="68">
        <f t="shared" ref="R486:R492" si="166">H486-(I486+K486+M486+O486)</f>
        <v>-2.2206301919999998</v>
      </c>
      <c r="S486" s="69">
        <f t="shared" si="164"/>
        <v>-1</v>
      </c>
      <c r="T486" s="54" t="s">
        <v>493</v>
      </c>
      <c r="W486" s="7"/>
    </row>
    <row r="487" spans="1:23" ht="47.25" x14ac:dyDescent="0.25">
      <c r="A487" s="70" t="s">
        <v>981</v>
      </c>
      <c r="B487" s="71" t="s">
        <v>1058</v>
      </c>
      <c r="C487" s="94" t="s">
        <v>1059</v>
      </c>
      <c r="D487" s="68">
        <v>1.4188919280000001</v>
      </c>
      <c r="E487" s="73">
        <v>0</v>
      </c>
      <c r="F487" s="67">
        <f t="shared" si="158"/>
        <v>1.4188919280000001</v>
      </c>
      <c r="G487" s="67">
        <f t="shared" si="159"/>
        <v>1.4188919280000001</v>
      </c>
      <c r="H487" s="67">
        <f t="shared" si="157"/>
        <v>0</v>
      </c>
      <c r="I487" s="68">
        <v>0</v>
      </c>
      <c r="J487" s="68">
        <v>0</v>
      </c>
      <c r="K487" s="73">
        <v>0</v>
      </c>
      <c r="L487" s="68">
        <v>0</v>
      </c>
      <c r="M487" s="68">
        <v>0</v>
      </c>
      <c r="N487" s="68">
        <v>0</v>
      </c>
      <c r="O487" s="68">
        <v>1.4188919280000001</v>
      </c>
      <c r="P487" s="68">
        <v>0</v>
      </c>
      <c r="Q487" s="68">
        <f t="shared" si="165"/>
        <v>1.4188919280000001</v>
      </c>
      <c r="R487" s="68">
        <f t="shared" si="166"/>
        <v>-1.4188919280000001</v>
      </c>
      <c r="S487" s="69">
        <f t="shared" si="164"/>
        <v>-1</v>
      </c>
      <c r="T487" s="54" t="s">
        <v>493</v>
      </c>
      <c r="W487" s="7"/>
    </row>
    <row r="488" spans="1:23" ht="47.25" x14ac:dyDescent="0.25">
      <c r="A488" s="70" t="s">
        <v>981</v>
      </c>
      <c r="B488" s="71" t="s">
        <v>1060</v>
      </c>
      <c r="C488" s="94" t="s">
        <v>1061</v>
      </c>
      <c r="D488" s="68">
        <v>8.0255858880000002</v>
      </c>
      <c r="E488" s="73">
        <v>0</v>
      </c>
      <c r="F488" s="67">
        <f t="shared" si="158"/>
        <v>8.0255858880000002</v>
      </c>
      <c r="G488" s="67">
        <f t="shared" si="159"/>
        <v>3.8459074799999997</v>
      </c>
      <c r="H488" s="67">
        <f t="shared" si="157"/>
        <v>0</v>
      </c>
      <c r="I488" s="68">
        <v>0</v>
      </c>
      <c r="J488" s="68">
        <v>0</v>
      </c>
      <c r="K488" s="73">
        <v>0</v>
      </c>
      <c r="L488" s="68">
        <v>0</v>
      </c>
      <c r="M488" s="68">
        <v>0</v>
      </c>
      <c r="N488" s="68">
        <v>0</v>
      </c>
      <c r="O488" s="68">
        <v>3.8459074799999997</v>
      </c>
      <c r="P488" s="68">
        <v>0</v>
      </c>
      <c r="Q488" s="68">
        <f t="shared" si="165"/>
        <v>8.0255858880000002</v>
      </c>
      <c r="R488" s="68">
        <f t="shared" si="166"/>
        <v>-3.8459074799999997</v>
      </c>
      <c r="S488" s="69">
        <f t="shared" si="164"/>
        <v>-1</v>
      </c>
      <c r="T488" s="54" t="s">
        <v>493</v>
      </c>
      <c r="W488" s="7"/>
    </row>
    <row r="489" spans="1:23" ht="94.5" x14ac:dyDescent="0.25">
      <c r="A489" s="70" t="s">
        <v>981</v>
      </c>
      <c r="B489" s="71" t="s">
        <v>1062</v>
      </c>
      <c r="C489" s="94" t="s">
        <v>1063</v>
      </c>
      <c r="D489" s="68">
        <v>0.52963106760000001</v>
      </c>
      <c r="E489" s="73">
        <v>0.14399999999999999</v>
      </c>
      <c r="F489" s="67">
        <f t="shared" si="158"/>
        <v>0.38563106759999999</v>
      </c>
      <c r="G489" s="67">
        <f t="shared" si="159"/>
        <v>0.38563106759999999</v>
      </c>
      <c r="H489" s="67">
        <f t="shared" si="157"/>
        <v>0</v>
      </c>
      <c r="I489" s="68">
        <v>0</v>
      </c>
      <c r="J489" s="68">
        <v>0</v>
      </c>
      <c r="K489" s="73">
        <v>0</v>
      </c>
      <c r="L489" s="68">
        <v>0</v>
      </c>
      <c r="M489" s="68">
        <v>0</v>
      </c>
      <c r="N489" s="68">
        <v>0</v>
      </c>
      <c r="O489" s="68">
        <v>0.38563106759999999</v>
      </c>
      <c r="P489" s="68">
        <v>0</v>
      </c>
      <c r="Q489" s="68">
        <f t="shared" si="165"/>
        <v>0.38563106759999999</v>
      </c>
      <c r="R489" s="68">
        <f t="shared" si="166"/>
        <v>-0.38563106759999999</v>
      </c>
      <c r="S489" s="69">
        <f t="shared" si="164"/>
        <v>-1</v>
      </c>
      <c r="T489" s="54" t="s">
        <v>1048</v>
      </c>
      <c r="W489" s="7"/>
    </row>
    <row r="490" spans="1:23" ht="31.5" x14ac:dyDescent="0.25">
      <c r="A490" s="70" t="s">
        <v>981</v>
      </c>
      <c r="B490" s="71" t="s">
        <v>1064</v>
      </c>
      <c r="C490" s="94" t="s">
        <v>1065</v>
      </c>
      <c r="D490" s="68">
        <v>0.35486306000000001</v>
      </c>
      <c r="E490" s="73">
        <v>0.22883702</v>
      </c>
      <c r="F490" s="67">
        <f t="shared" si="158"/>
        <v>0.12602604000000001</v>
      </c>
      <c r="G490" s="67">
        <f t="shared" si="159"/>
        <v>0.12602604000000001</v>
      </c>
      <c r="H490" s="67">
        <f t="shared" si="157"/>
        <v>0.14088000000000001</v>
      </c>
      <c r="I490" s="68">
        <v>0</v>
      </c>
      <c r="J490" s="68">
        <v>0</v>
      </c>
      <c r="K490" s="73">
        <v>0</v>
      </c>
      <c r="L490" s="68">
        <v>0</v>
      </c>
      <c r="M490" s="68">
        <v>0</v>
      </c>
      <c r="N490" s="68">
        <v>0</v>
      </c>
      <c r="O490" s="68">
        <v>0.12602604000000001</v>
      </c>
      <c r="P490" s="68">
        <v>0.14088000000000001</v>
      </c>
      <c r="Q490" s="68">
        <f t="shared" si="165"/>
        <v>-1.4853959999999999E-2</v>
      </c>
      <c r="R490" s="68">
        <f t="shared" si="166"/>
        <v>1.4853959999999999E-2</v>
      </c>
      <c r="S490" s="69">
        <f t="shared" si="164"/>
        <v>0.11786421282458767</v>
      </c>
      <c r="T490" s="54" t="s">
        <v>533</v>
      </c>
      <c r="W490" s="7"/>
    </row>
    <row r="491" spans="1:23" ht="31.5" x14ac:dyDescent="0.25">
      <c r="A491" s="70" t="s">
        <v>981</v>
      </c>
      <c r="B491" s="71" t="s">
        <v>1066</v>
      </c>
      <c r="C491" s="94" t="s">
        <v>1067</v>
      </c>
      <c r="D491" s="68">
        <v>0.11318708399999999</v>
      </c>
      <c r="E491" s="73">
        <v>0</v>
      </c>
      <c r="F491" s="67">
        <f t="shared" si="158"/>
        <v>0.11318708399999999</v>
      </c>
      <c r="G491" s="67">
        <f t="shared" si="159"/>
        <v>0.11318708399999999</v>
      </c>
      <c r="H491" s="67">
        <f t="shared" si="157"/>
        <v>0.18503999999999998</v>
      </c>
      <c r="I491" s="68">
        <v>0</v>
      </c>
      <c r="J491" s="68">
        <v>0</v>
      </c>
      <c r="K491" s="73">
        <v>0</v>
      </c>
      <c r="L491" s="68">
        <v>0</v>
      </c>
      <c r="M491" s="68">
        <v>0</v>
      </c>
      <c r="N491" s="68">
        <v>0</v>
      </c>
      <c r="O491" s="68">
        <v>0.11318708399999999</v>
      </c>
      <c r="P491" s="68">
        <v>0.18503999999999998</v>
      </c>
      <c r="Q491" s="68">
        <f t="shared" si="165"/>
        <v>-7.1852915999999989E-2</v>
      </c>
      <c r="R491" s="68">
        <f t="shared" si="166"/>
        <v>7.1852915999999989E-2</v>
      </c>
      <c r="S491" s="69">
        <f t="shared" si="164"/>
        <v>0.63481550598123004</v>
      </c>
      <c r="T491" s="54" t="s">
        <v>533</v>
      </c>
      <c r="W491" s="7"/>
    </row>
    <row r="492" spans="1:23" ht="63" x14ac:dyDescent="0.25">
      <c r="A492" s="70" t="s">
        <v>981</v>
      </c>
      <c r="B492" s="71" t="s">
        <v>1068</v>
      </c>
      <c r="C492" s="94" t="s">
        <v>1069</v>
      </c>
      <c r="D492" s="68">
        <v>7.2034751999999994E-2</v>
      </c>
      <c r="E492" s="73">
        <v>0</v>
      </c>
      <c r="F492" s="67">
        <f t="shared" si="158"/>
        <v>7.2034751999999994E-2</v>
      </c>
      <c r="G492" s="67">
        <f t="shared" si="159"/>
        <v>7.2034751999999994E-2</v>
      </c>
      <c r="H492" s="67">
        <f t="shared" si="157"/>
        <v>0</v>
      </c>
      <c r="I492" s="68">
        <v>0</v>
      </c>
      <c r="J492" s="68">
        <v>0</v>
      </c>
      <c r="K492" s="73">
        <v>0</v>
      </c>
      <c r="L492" s="68">
        <v>0</v>
      </c>
      <c r="M492" s="68">
        <v>0</v>
      </c>
      <c r="N492" s="68">
        <v>0</v>
      </c>
      <c r="O492" s="68">
        <v>7.2034751999999994E-2</v>
      </c>
      <c r="P492" s="68">
        <v>0</v>
      </c>
      <c r="Q492" s="68">
        <f t="shared" si="165"/>
        <v>7.2034751999999994E-2</v>
      </c>
      <c r="R492" s="68">
        <f t="shared" si="166"/>
        <v>-7.2034751999999994E-2</v>
      </c>
      <c r="S492" s="69">
        <f t="shared" si="164"/>
        <v>-1</v>
      </c>
      <c r="T492" s="54" t="s">
        <v>1070</v>
      </c>
      <c r="W492" s="7"/>
    </row>
    <row r="493" spans="1:23" ht="31.5" x14ac:dyDescent="0.25">
      <c r="A493" s="70" t="s">
        <v>981</v>
      </c>
      <c r="B493" s="71" t="s">
        <v>1071</v>
      </c>
      <c r="C493" s="94" t="s">
        <v>1072</v>
      </c>
      <c r="D493" s="68" t="s">
        <v>32</v>
      </c>
      <c r="E493" s="73" t="s">
        <v>32</v>
      </c>
      <c r="F493" s="67" t="s">
        <v>32</v>
      </c>
      <c r="G493" s="67" t="s">
        <v>32</v>
      </c>
      <c r="H493" s="67">
        <f t="shared" si="157"/>
        <v>0</v>
      </c>
      <c r="I493" s="68" t="s">
        <v>32</v>
      </c>
      <c r="J493" s="68">
        <v>0</v>
      </c>
      <c r="K493" s="73" t="s">
        <v>32</v>
      </c>
      <c r="L493" s="68">
        <v>0</v>
      </c>
      <c r="M493" s="68" t="s">
        <v>32</v>
      </c>
      <c r="N493" s="68">
        <v>0</v>
      </c>
      <c r="O493" s="68" t="s">
        <v>32</v>
      </c>
      <c r="P493" s="68">
        <v>0</v>
      </c>
      <c r="Q493" s="68" t="s">
        <v>32</v>
      </c>
      <c r="R493" s="68" t="s">
        <v>32</v>
      </c>
      <c r="S493" s="69" t="s">
        <v>32</v>
      </c>
      <c r="T493" s="54" t="s">
        <v>444</v>
      </c>
      <c r="W493" s="7"/>
    </row>
    <row r="494" spans="1:23" ht="47.25" x14ac:dyDescent="0.25">
      <c r="A494" s="70" t="s">
        <v>981</v>
      </c>
      <c r="B494" s="71" t="s">
        <v>1073</v>
      </c>
      <c r="C494" s="94" t="s">
        <v>1074</v>
      </c>
      <c r="D494" s="68">
        <v>0.14114323199999998</v>
      </c>
      <c r="E494" s="73">
        <v>0</v>
      </c>
      <c r="F494" s="67">
        <f t="shared" si="158"/>
        <v>0.14114323199999998</v>
      </c>
      <c r="G494" s="67">
        <f t="shared" si="159"/>
        <v>0.14114323199999998</v>
      </c>
      <c r="H494" s="67">
        <f t="shared" si="157"/>
        <v>0.14412</v>
      </c>
      <c r="I494" s="68">
        <v>0</v>
      </c>
      <c r="J494" s="68">
        <v>0.14412</v>
      </c>
      <c r="K494" s="73">
        <v>0</v>
      </c>
      <c r="L494" s="68">
        <v>0</v>
      </c>
      <c r="M494" s="68">
        <v>0</v>
      </c>
      <c r="N494" s="68">
        <v>0</v>
      </c>
      <c r="O494" s="68">
        <v>0.14114323199999998</v>
      </c>
      <c r="P494" s="68">
        <v>0</v>
      </c>
      <c r="Q494" s="68">
        <f t="shared" ref="Q494:Q519" si="167">F494-H494</f>
        <v>-2.9767680000000185E-3</v>
      </c>
      <c r="R494" s="68">
        <f t="shared" ref="R494:R519" si="168">H494-(I494+K494+M494+O494)</f>
        <v>2.9767680000000185E-3</v>
      </c>
      <c r="S494" s="69">
        <f t="shared" si="164"/>
        <v>2.1090405525076957E-2</v>
      </c>
      <c r="T494" s="54" t="s">
        <v>32</v>
      </c>
      <c r="W494" s="7"/>
    </row>
    <row r="495" spans="1:23" ht="63" x14ac:dyDescent="0.25">
      <c r="A495" s="70" t="s">
        <v>981</v>
      </c>
      <c r="B495" s="71" t="s">
        <v>1075</v>
      </c>
      <c r="C495" s="94" t="s">
        <v>1076</v>
      </c>
      <c r="D495" s="68">
        <v>5.8214663999999999E-2</v>
      </c>
      <c r="E495" s="73">
        <v>0</v>
      </c>
      <c r="F495" s="67">
        <f t="shared" si="158"/>
        <v>5.8214663999999999E-2</v>
      </c>
      <c r="G495" s="67">
        <f t="shared" si="159"/>
        <v>5.8214663999999999E-2</v>
      </c>
      <c r="H495" s="67">
        <f t="shared" si="157"/>
        <v>0</v>
      </c>
      <c r="I495" s="68">
        <v>0</v>
      </c>
      <c r="J495" s="68">
        <v>0</v>
      </c>
      <c r="K495" s="73">
        <v>0</v>
      </c>
      <c r="L495" s="68">
        <v>0</v>
      </c>
      <c r="M495" s="68">
        <v>0</v>
      </c>
      <c r="N495" s="68">
        <v>0</v>
      </c>
      <c r="O495" s="68">
        <v>5.8214663999999999E-2</v>
      </c>
      <c r="P495" s="68">
        <v>0</v>
      </c>
      <c r="Q495" s="68">
        <f t="shared" si="167"/>
        <v>5.8214663999999999E-2</v>
      </c>
      <c r="R495" s="68">
        <f t="shared" si="168"/>
        <v>-5.8214663999999999E-2</v>
      </c>
      <c r="S495" s="69">
        <f t="shared" si="164"/>
        <v>-1</v>
      </c>
      <c r="T495" s="54" t="s">
        <v>1070</v>
      </c>
      <c r="W495" s="7"/>
    </row>
    <row r="496" spans="1:23" ht="78.75" x14ac:dyDescent="0.25">
      <c r="A496" s="70" t="s">
        <v>981</v>
      </c>
      <c r="B496" s="71" t="s">
        <v>1077</v>
      </c>
      <c r="C496" s="94" t="s">
        <v>1078</v>
      </c>
      <c r="D496" s="68">
        <v>0.18849751199999998</v>
      </c>
      <c r="E496" s="73">
        <v>0</v>
      </c>
      <c r="F496" s="67">
        <f t="shared" si="158"/>
        <v>0.18849751199999998</v>
      </c>
      <c r="G496" s="67">
        <f t="shared" si="159"/>
        <v>0.18849751199999998</v>
      </c>
      <c r="H496" s="67">
        <f t="shared" si="157"/>
        <v>0</v>
      </c>
      <c r="I496" s="68">
        <v>0</v>
      </c>
      <c r="J496" s="68">
        <v>0</v>
      </c>
      <c r="K496" s="73">
        <v>0</v>
      </c>
      <c r="L496" s="68">
        <v>0</v>
      </c>
      <c r="M496" s="68">
        <v>0</v>
      </c>
      <c r="N496" s="68">
        <v>0</v>
      </c>
      <c r="O496" s="68">
        <v>0.18849751199999998</v>
      </c>
      <c r="P496" s="68">
        <v>0</v>
      </c>
      <c r="Q496" s="68">
        <f t="shared" si="167"/>
        <v>0.18849751199999998</v>
      </c>
      <c r="R496" s="68">
        <f t="shared" si="168"/>
        <v>-0.18849751199999998</v>
      </c>
      <c r="S496" s="69">
        <f t="shared" si="164"/>
        <v>-1</v>
      </c>
      <c r="T496" s="54" t="s">
        <v>1079</v>
      </c>
      <c r="W496" s="7"/>
    </row>
    <row r="497" spans="1:23" ht="47.25" x14ac:dyDescent="0.25">
      <c r="A497" s="70" t="s">
        <v>981</v>
      </c>
      <c r="B497" s="71" t="s">
        <v>1080</v>
      </c>
      <c r="C497" s="94" t="s">
        <v>1081</v>
      </c>
      <c r="D497" s="68">
        <v>0.234358392</v>
      </c>
      <c r="E497" s="73">
        <v>0</v>
      </c>
      <c r="F497" s="67">
        <f t="shared" si="158"/>
        <v>0.234358392</v>
      </c>
      <c r="G497" s="67">
        <f t="shared" si="159"/>
        <v>0.234358392</v>
      </c>
      <c r="H497" s="67">
        <f t="shared" si="157"/>
        <v>0.20291999999999999</v>
      </c>
      <c r="I497" s="68">
        <v>0</v>
      </c>
      <c r="J497" s="68">
        <v>0.20291999999999999</v>
      </c>
      <c r="K497" s="73">
        <v>0</v>
      </c>
      <c r="L497" s="68">
        <v>0</v>
      </c>
      <c r="M497" s="68">
        <v>0</v>
      </c>
      <c r="N497" s="68">
        <v>0</v>
      </c>
      <c r="O497" s="68">
        <v>0.234358392</v>
      </c>
      <c r="P497" s="68">
        <v>0</v>
      </c>
      <c r="Q497" s="68">
        <f t="shared" si="167"/>
        <v>3.1438392000000009E-2</v>
      </c>
      <c r="R497" s="68">
        <f t="shared" si="168"/>
        <v>-3.1438392000000009E-2</v>
      </c>
      <c r="S497" s="69">
        <f t="shared" si="164"/>
        <v>-0.1341466449385777</v>
      </c>
      <c r="T497" s="54" t="s">
        <v>410</v>
      </c>
      <c r="W497" s="7"/>
    </row>
    <row r="498" spans="1:23" ht="94.5" x14ac:dyDescent="0.25">
      <c r="A498" s="70" t="s">
        <v>981</v>
      </c>
      <c r="B498" s="71" t="s">
        <v>1082</v>
      </c>
      <c r="C498" s="94" t="s">
        <v>1083</v>
      </c>
      <c r="D498" s="68">
        <v>0.18394511999999999</v>
      </c>
      <c r="E498" s="73">
        <v>0</v>
      </c>
      <c r="F498" s="67">
        <f t="shared" si="158"/>
        <v>0.18394511999999999</v>
      </c>
      <c r="G498" s="67">
        <f t="shared" si="159"/>
        <v>0.18394511999999999</v>
      </c>
      <c r="H498" s="67">
        <f t="shared" si="157"/>
        <v>0</v>
      </c>
      <c r="I498" s="68">
        <v>0</v>
      </c>
      <c r="J498" s="68">
        <v>0</v>
      </c>
      <c r="K498" s="73">
        <v>0</v>
      </c>
      <c r="L498" s="68">
        <v>0</v>
      </c>
      <c r="M498" s="68">
        <v>0</v>
      </c>
      <c r="N498" s="68">
        <v>0</v>
      </c>
      <c r="O498" s="68">
        <v>0.18394511999999999</v>
      </c>
      <c r="P498" s="68">
        <v>0</v>
      </c>
      <c r="Q498" s="68">
        <f t="shared" si="167"/>
        <v>0.18394511999999999</v>
      </c>
      <c r="R498" s="68">
        <f t="shared" si="168"/>
        <v>-0.18394511999999999</v>
      </c>
      <c r="S498" s="69">
        <f t="shared" si="164"/>
        <v>-1</v>
      </c>
      <c r="T498" s="54" t="s">
        <v>1048</v>
      </c>
      <c r="W498" s="7"/>
    </row>
    <row r="499" spans="1:23" ht="47.25" x14ac:dyDescent="0.25">
      <c r="A499" s="70" t="s">
        <v>981</v>
      </c>
      <c r="B499" s="71" t="s">
        <v>1084</v>
      </c>
      <c r="C499" s="94" t="s">
        <v>1085</v>
      </c>
      <c r="D499" s="68">
        <v>1.185598632</v>
      </c>
      <c r="E499" s="73">
        <v>0</v>
      </c>
      <c r="F499" s="67">
        <f t="shared" si="158"/>
        <v>1.185598632</v>
      </c>
      <c r="G499" s="67">
        <f t="shared" si="159"/>
        <v>1.185598632</v>
      </c>
      <c r="H499" s="67">
        <f t="shared" si="157"/>
        <v>1.71522</v>
      </c>
      <c r="I499" s="68">
        <v>0</v>
      </c>
      <c r="J499" s="68">
        <v>0</v>
      </c>
      <c r="K499" s="73">
        <v>0</v>
      </c>
      <c r="L499" s="68">
        <v>0</v>
      </c>
      <c r="M499" s="68">
        <v>0</v>
      </c>
      <c r="N499" s="68">
        <v>1.71522</v>
      </c>
      <c r="O499" s="68">
        <v>1.185598632</v>
      </c>
      <c r="P499" s="68">
        <v>0</v>
      </c>
      <c r="Q499" s="68">
        <f t="shared" si="167"/>
        <v>-0.52962136799999993</v>
      </c>
      <c r="R499" s="68">
        <f t="shared" si="168"/>
        <v>0.52962136799999993</v>
      </c>
      <c r="S499" s="69">
        <f t="shared" si="164"/>
        <v>0.44671219559909203</v>
      </c>
      <c r="T499" s="54" t="s">
        <v>533</v>
      </c>
      <c r="W499" s="7"/>
    </row>
    <row r="500" spans="1:23" ht="63" x14ac:dyDescent="0.25">
      <c r="A500" s="70" t="s">
        <v>981</v>
      </c>
      <c r="B500" s="71" t="s">
        <v>1086</v>
      </c>
      <c r="C500" s="94" t="s">
        <v>1087</v>
      </c>
      <c r="D500" s="68">
        <v>7.7971199999999991E-2</v>
      </c>
      <c r="E500" s="73">
        <v>0</v>
      </c>
      <c r="F500" s="67">
        <f t="shared" si="158"/>
        <v>7.7971199999999991E-2</v>
      </c>
      <c r="G500" s="67">
        <f t="shared" si="159"/>
        <v>7.7971199999999991E-2</v>
      </c>
      <c r="H500" s="67">
        <f t="shared" si="157"/>
        <v>0</v>
      </c>
      <c r="I500" s="68">
        <v>0</v>
      </c>
      <c r="J500" s="68">
        <v>0</v>
      </c>
      <c r="K500" s="73">
        <v>0</v>
      </c>
      <c r="L500" s="68">
        <v>0</v>
      </c>
      <c r="M500" s="68">
        <v>0</v>
      </c>
      <c r="N500" s="68">
        <v>0</v>
      </c>
      <c r="O500" s="68">
        <v>7.7971199999999991E-2</v>
      </c>
      <c r="P500" s="68">
        <v>0</v>
      </c>
      <c r="Q500" s="68">
        <f t="shared" si="167"/>
        <v>7.7971199999999991E-2</v>
      </c>
      <c r="R500" s="68">
        <f t="shared" si="168"/>
        <v>-7.7971199999999991E-2</v>
      </c>
      <c r="S500" s="69">
        <f t="shared" si="164"/>
        <v>-1</v>
      </c>
      <c r="T500" s="54" t="s">
        <v>1070</v>
      </c>
      <c r="W500" s="7"/>
    </row>
    <row r="501" spans="1:23" ht="94.5" x14ac:dyDescent="0.25">
      <c r="A501" s="70" t="s">
        <v>981</v>
      </c>
      <c r="B501" s="71" t="s">
        <v>1088</v>
      </c>
      <c r="C501" s="94" t="s">
        <v>1089</v>
      </c>
      <c r="D501" s="68">
        <v>0.99923362799999982</v>
      </c>
      <c r="E501" s="73">
        <v>0</v>
      </c>
      <c r="F501" s="67">
        <f t="shared" si="158"/>
        <v>0.99923362799999982</v>
      </c>
      <c r="G501" s="67">
        <f t="shared" si="159"/>
        <v>0.99923362799999982</v>
      </c>
      <c r="H501" s="67">
        <f t="shared" si="157"/>
        <v>0</v>
      </c>
      <c r="I501" s="68">
        <v>0</v>
      </c>
      <c r="J501" s="68">
        <v>0</v>
      </c>
      <c r="K501" s="73">
        <v>0</v>
      </c>
      <c r="L501" s="68">
        <v>0</v>
      </c>
      <c r="M501" s="68">
        <v>0</v>
      </c>
      <c r="N501" s="68">
        <v>0</v>
      </c>
      <c r="O501" s="68">
        <v>0.99923362799999982</v>
      </c>
      <c r="P501" s="68">
        <v>0</v>
      </c>
      <c r="Q501" s="68">
        <f t="shared" si="167"/>
        <v>0.99923362799999982</v>
      </c>
      <c r="R501" s="68">
        <f t="shared" si="168"/>
        <v>-0.99923362799999982</v>
      </c>
      <c r="S501" s="69">
        <f t="shared" si="164"/>
        <v>-1</v>
      </c>
      <c r="T501" s="54" t="s">
        <v>1048</v>
      </c>
      <c r="W501" s="7"/>
    </row>
    <row r="502" spans="1:23" ht="94.5" x14ac:dyDescent="0.25">
      <c r="A502" s="70" t="s">
        <v>981</v>
      </c>
      <c r="B502" s="71" t="s">
        <v>1090</v>
      </c>
      <c r="C502" s="94" t="s">
        <v>1091</v>
      </c>
      <c r="D502" s="68">
        <v>1.4063288039999999</v>
      </c>
      <c r="E502" s="73">
        <v>0</v>
      </c>
      <c r="F502" s="67">
        <f t="shared" si="158"/>
        <v>1.4063288039999999</v>
      </c>
      <c r="G502" s="67">
        <f t="shared" si="159"/>
        <v>1.4063288039999999</v>
      </c>
      <c r="H502" s="67">
        <f t="shared" si="157"/>
        <v>0</v>
      </c>
      <c r="I502" s="68">
        <v>0</v>
      </c>
      <c r="J502" s="68">
        <v>0</v>
      </c>
      <c r="K502" s="73">
        <v>0</v>
      </c>
      <c r="L502" s="68">
        <v>0</v>
      </c>
      <c r="M502" s="68">
        <v>0</v>
      </c>
      <c r="N502" s="68">
        <v>0</v>
      </c>
      <c r="O502" s="68">
        <v>1.4063288039999999</v>
      </c>
      <c r="P502" s="68">
        <v>0</v>
      </c>
      <c r="Q502" s="68">
        <f t="shared" si="167"/>
        <v>1.4063288039999999</v>
      </c>
      <c r="R502" s="68">
        <f t="shared" si="168"/>
        <v>-1.4063288039999999</v>
      </c>
      <c r="S502" s="69">
        <f t="shared" si="164"/>
        <v>-1</v>
      </c>
      <c r="T502" s="54" t="s">
        <v>1048</v>
      </c>
      <c r="W502" s="7"/>
    </row>
    <row r="503" spans="1:23" ht="94.5" x14ac:dyDescent="0.25">
      <c r="A503" s="70" t="s">
        <v>981</v>
      </c>
      <c r="B503" s="71" t="s">
        <v>1092</v>
      </c>
      <c r="C503" s="94" t="s">
        <v>1093</v>
      </c>
      <c r="D503" s="68">
        <v>1.7843457599999999</v>
      </c>
      <c r="E503" s="73">
        <v>0</v>
      </c>
      <c r="F503" s="67">
        <f t="shared" si="158"/>
        <v>1.7843457599999999</v>
      </c>
      <c r="G503" s="67">
        <f t="shared" si="159"/>
        <v>1.7843457599999999</v>
      </c>
      <c r="H503" s="67">
        <f t="shared" si="157"/>
        <v>0</v>
      </c>
      <c r="I503" s="68">
        <v>0</v>
      </c>
      <c r="J503" s="68">
        <v>0</v>
      </c>
      <c r="K503" s="73">
        <v>0</v>
      </c>
      <c r="L503" s="68">
        <v>0</v>
      </c>
      <c r="M503" s="68">
        <v>0</v>
      </c>
      <c r="N503" s="68">
        <v>0</v>
      </c>
      <c r="O503" s="68">
        <v>1.7843457599999999</v>
      </c>
      <c r="P503" s="68">
        <v>0</v>
      </c>
      <c r="Q503" s="68">
        <f t="shared" si="167"/>
        <v>1.7843457599999999</v>
      </c>
      <c r="R503" s="68">
        <f t="shared" si="168"/>
        <v>-1.7843457599999999</v>
      </c>
      <c r="S503" s="69">
        <f t="shared" si="164"/>
        <v>-1</v>
      </c>
      <c r="T503" s="54" t="s">
        <v>1048</v>
      </c>
      <c r="W503" s="7"/>
    </row>
    <row r="504" spans="1:23" ht="94.5" x14ac:dyDescent="0.25">
      <c r="A504" s="70" t="s">
        <v>981</v>
      </c>
      <c r="B504" s="71" t="s">
        <v>1094</v>
      </c>
      <c r="C504" s="94" t="s">
        <v>1095</v>
      </c>
      <c r="D504" s="68">
        <v>1.3878244799999999</v>
      </c>
      <c r="E504" s="73">
        <v>0</v>
      </c>
      <c r="F504" s="67">
        <f t="shared" si="158"/>
        <v>1.3878244799999999</v>
      </c>
      <c r="G504" s="67">
        <f t="shared" si="159"/>
        <v>1.3878244799999999</v>
      </c>
      <c r="H504" s="67">
        <f t="shared" si="157"/>
        <v>0</v>
      </c>
      <c r="I504" s="68">
        <v>0</v>
      </c>
      <c r="J504" s="68">
        <v>0</v>
      </c>
      <c r="K504" s="73">
        <v>0</v>
      </c>
      <c r="L504" s="68">
        <v>0</v>
      </c>
      <c r="M504" s="68">
        <v>0</v>
      </c>
      <c r="N504" s="68">
        <v>0</v>
      </c>
      <c r="O504" s="68">
        <v>1.3878244799999999</v>
      </c>
      <c r="P504" s="68">
        <v>0</v>
      </c>
      <c r="Q504" s="68">
        <f t="shared" si="167"/>
        <v>1.3878244799999999</v>
      </c>
      <c r="R504" s="68">
        <f t="shared" si="168"/>
        <v>-1.3878244799999999</v>
      </c>
      <c r="S504" s="69">
        <f t="shared" si="164"/>
        <v>-1</v>
      </c>
      <c r="T504" s="54" t="s">
        <v>1048</v>
      </c>
      <c r="W504" s="7"/>
    </row>
    <row r="505" spans="1:23" ht="31.5" x14ac:dyDescent="0.25">
      <c r="A505" s="70" t="s">
        <v>981</v>
      </c>
      <c r="B505" s="71" t="s">
        <v>1096</v>
      </c>
      <c r="C505" s="94" t="s">
        <v>1097</v>
      </c>
      <c r="D505" s="68">
        <v>1.1528000039999999</v>
      </c>
      <c r="E505" s="73">
        <v>0</v>
      </c>
      <c r="F505" s="67">
        <f t="shared" si="158"/>
        <v>1.1528000039999999</v>
      </c>
      <c r="G505" s="67">
        <f t="shared" si="159"/>
        <v>1.1528000039999999</v>
      </c>
      <c r="H505" s="67">
        <f t="shared" si="157"/>
        <v>1.7515824</v>
      </c>
      <c r="I505" s="68">
        <v>0</v>
      </c>
      <c r="J505" s="68">
        <v>0</v>
      </c>
      <c r="K505" s="73">
        <v>0</v>
      </c>
      <c r="L505" s="68">
        <v>0</v>
      </c>
      <c r="M505" s="68">
        <v>0</v>
      </c>
      <c r="N505" s="68">
        <v>1.7515824</v>
      </c>
      <c r="O505" s="68">
        <v>1.1528000039999999</v>
      </c>
      <c r="P505" s="68">
        <v>0</v>
      </c>
      <c r="Q505" s="68">
        <f t="shared" si="167"/>
        <v>-0.59878239600000005</v>
      </c>
      <c r="R505" s="68">
        <f t="shared" si="168"/>
        <v>0.59878239600000005</v>
      </c>
      <c r="S505" s="69">
        <f t="shared" si="164"/>
        <v>0.51941567828100055</v>
      </c>
      <c r="T505" s="54" t="s">
        <v>533</v>
      </c>
      <c r="W505" s="7"/>
    </row>
    <row r="506" spans="1:23" ht="31.5" x14ac:dyDescent="0.25">
      <c r="A506" s="70" t="s">
        <v>981</v>
      </c>
      <c r="B506" s="71" t="s">
        <v>1098</v>
      </c>
      <c r="C506" s="94" t="s">
        <v>1099</v>
      </c>
      <c r="D506" s="68">
        <v>0.38550680399999998</v>
      </c>
      <c r="E506" s="73">
        <v>0</v>
      </c>
      <c r="F506" s="67">
        <f t="shared" si="158"/>
        <v>0.38550680399999998</v>
      </c>
      <c r="G506" s="67">
        <f t="shared" si="159"/>
        <v>0.38550680399999998</v>
      </c>
      <c r="H506" s="67">
        <f t="shared" si="157"/>
        <v>0.43092000000000003</v>
      </c>
      <c r="I506" s="68">
        <v>0</v>
      </c>
      <c r="J506" s="68">
        <v>0.43092000000000003</v>
      </c>
      <c r="K506" s="73">
        <v>0</v>
      </c>
      <c r="L506" s="68">
        <v>0</v>
      </c>
      <c r="M506" s="68">
        <v>0</v>
      </c>
      <c r="N506" s="68">
        <v>0</v>
      </c>
      <c r="O506" s="68">
        <v>0.38550680399999998</v>
      </c>
      <c r="P506" s="68">
        <v>0</v>
      </c>
      <c r="Q506" s="68">
        <f t="shared" si="167"/>
        <v>-4.5413196000000045E-2</v>
      </c>
      <c r="R506" s="68">
        <f t="shared" si="168"/>
        <v>4.5413196000000045E-2</v>
      </c>
      <c r="S506" s="69">
        <f t="shared" si="164"/>
        <v>0.11780128269798332</v>
      </c>
      <c r="T506" s="107" t="s">
        <v>1100</v>
      </c>
      <c r="W506" s="7"/>
    </row>
    <row r="507" spans="1:23" ht="47.25" x14ac:dyDescent="0.25">
      <c r="A507" s="70" t="s">
        <v>981</v>
      </c>
      <c r="B507" s="71" t="s">
        <v>1101</v>
      </c>
      <c r="C507" s="94" t="s">
        <v>1102</v>
      </c>
      <c r="D507" s="68">
        <v>1.4869547999999997</v>
      </c>
      <c r="E507" s="73">
        <v>0</v>
      </c>
      <c r="F507" s="67">
        <f t="shared" si="158"/>
        <v>1.4869547999999997</v>
      </c>
      <c r="G507" s="67">
        <f t="shared" si="159"/>
        <v>1.4869547999999997</v>
      </c>
      <c r="H507" s="67">
        <f t="shared" si="157"/>
        <v>1.17</v>
      </c>
      <c r="I507" s="68">
        <v>0</v>
      </c>
      <c r="J507" s="68">
        <v>0</v>
      </c>
      <c r="K507" s="73">
        <v>0</v>
      </c>
      <c r="L507" s="68">
        <v>1.17</v>
      </c>
      <c r="M507" s="68">
        <v>0</v>
      </c>
      <c r="N507" s="68">
        <v>0</v>
      </c>
      <c r="O507" s="68">
        <v>1.4869547999999997</v>
      </c>
      <c r="P507" s="68">
        <v>0</v>
      </c>
      <c r="Q507" s="68">
        <f t="shared" si="167"/>
        <v>0.31695479999999976</v>
      </c>
      <c r="R507" s="68">
        <f t="shared" si="168"/>
        <v>-0.31695479999999976</v>
      </c>
      <c r="S507" s="69">
        <f t="shared" si="164"/>
        <v>-0.21315698365545463</v>
      </c>
      <c r="T507" s="54" t="s">
        <v>410</v>
      </c>
      <c r="W507" s="7"/>
    </row>
    <row r="508" spans="1:23" ht="63" x14ac:dyDescent="0.25">
      <c r="A508" s="70" t="s">
        <v>981</v>
      </c>
      <c r="B508" s="71" t="s">
        <v>1103</v>
      </c>
      <c r="C508" s="94" t="s">
        <v>1104</v>
      </c>
      <c r="D508" s="68">
        <v>5.2499999999999998E-2</v>
      </c>
      <c r="E508" s="73">
        <v>0</v>
      </c>
      <c r="F508" s="67">
        <f t="shared" si="158"/>
        <v>5.2499999999999998E-2</v>
      </c>
      <c r="G508" s="67">
        <f t="shared" si="159"/>
        <v>5.2499999999999998E-2</v>
      </c>
      <c r="H508" s="67">
        <f t="shared" si="157"/>
        <v>0</v>
      </c>
      <c r="I508" s="68">
        <v>0</v>
      </c>
      <c r="J508" s="68">
        <v>0</v>
      </c>
      <c r="K508" s="73">
        <v>0</v>
      </c>
      <c r="L508" s="68">
        <v>0</v>
      </c>
      <c r="M508" s="68">
        <v>0</v>
      </c>
      <c r="N508" s="68">
        <v>0</v>
      </c>
      <c r="O508" s="68">
        <v>5.2499999999999998E-2</v>
      </c>
      <c r="P508" s="68">
        <v>0</v>
      </c>
      <c r="Q508" s="68">
        <f t="shared" si="167"/>
        <v>5.2499999999999998E-2</v>
      </c>
      <c r="R508" s="68">
        <f t="shared" si="168"/>
        <v>-5.2499999999999998E-2</v>
      </c>
      <c r="S508" s="69">
        <f t="shared" si="164"/>
        <v>-1</v>
      </c>
      <c r="T508" s="54" t="s">
        <v>1070</v>
      </c>
      <c r="W508" s="7"/>
    </row>
    <row r="509" spans="1:23" ht="63" x14ac:dyDescent="0.25">
      <c r="A509" s="70" t="s">
        <v>981</v>
      </c>
      <c r="B509" s="71" t="s">
        <v>1105</v>
      </c>
      <c r="C509" s="94" t="s">
        <v>1106</v>
      </c>
      <c r="D509" s="68">
        <v>6.9391223999999987E-2</v>
      </c>
      <c r="E509" s="73">
        <v>0</v>
      </c>
      <c r="F509" s="67">
        <f t="shared" si="158"/>
        <v>6.9391223999999987E-2</v>
      </c>
      <c r="G509" s="67">
        <f t="shared" si="159"/>
        <v>6.9391223999999987E-2</v>
      </c>
      <c r="H509" s="67">
        <f t="shared" si="157"/>
        <v>0</v>
      </c>
      <c r="I509" s="68">
        <v>0</v>
      </c>
      <c r="J509" s="68">
        <v>0</v>
      </c>
      <c r="K509" s="73">
        <v>0</v>
      </c>
      <c r="L509" s="68">
        <v>0</v>
      </c>
      <c r="M509" s="68">
        <v>0</v>
      </c>
      <c r="N509" s="68">
        <v>0</v>
      </c>
      <c r="O509" s="68">
        <v>6.9391223999999987E-2</v>
      </c>
      <c r="P509" s="68">
        <v>0</v>
      </c>
      <c r="Q509" s="68">
        <f t="shared" si="167"/>
        <v>6.9391223999999987E-2</v>
      </c>
      <c r="R509" s="68">
        <f t="shared" si="168"/>
        <v>-6.9391223999999987E-2</v>
      </c>
      <c r="S509" s="69">
        <f t="shared" si="164"/>
        <v>-1</v>
      </c>
      <c r="T509" s="54" t="s">
        <v>1070</v>
      </c>
      <c r="W509" s="7"/>
    </row>
    <row r="510" spans="1:23" ht="94.5" x14ac:dyDescent="0.25">
      <c r="A510" s="70" t="s">
        <v>981</v>
      </c>
      <c r="B510" s="71" t="s">
        <v>1107</v>
      </c>
      <c r="C510" s="94" t="s">
        <v>1108</v>
      </c>
      <c r="D510" s="68">
        <v>0.77101359599999997</v>
      </c>
      <c r="E510" s="73">
        <v>0</v>
      </c>
      <c r="F510" s="67">
        <f t="shared" si="158"/>
        <v>0.77101359599999997</v>
      </c>
      <c r="G510" s="67">
        <f t="shared" si="159"/>
        <v>0.77101359599999997</v>
      </c>
      <c r="H510" s="67">
        <f t="shared" si="157"/>
        <v>0</v>
      </c>
      <c r="I510" s="68">
        <v>0</v>
      </c>
      <c r="J510" s="68">
        <v>0</v>
      </c>
      <c r="K510" s="73">
        <v>0</v>
      </c>
      <c r="L510" s="68">
        <v>0</v>
      </c>
      <c r="M510" s="68">
        <v>0</v>
      </c>
      <c r="N510" s="68">
        <v>0</v>
      </c>
      <c r="O510" s="68">
        <v>0.77101359599999997</v>
      </c>
      <c r="P510" s="68">
        <v>0</v>
      </c>
      <c r="Q510" s="68">
        <f t="shared" si="167"/>
        <v>0.77101359599999997</v>
      </c>
      <c r="R510" s="68">
        <f t="shared" si="168"/>
        <v>-0.77101359599999997</v>
      </c>
      <c r="S510" s="69">
        <f t="shared" si="164"/>
        <v>-1</v>
      </c>
      <c r="T510" s="54" t="s">
        <v>1048</v>
      </c>
      <c r="W510" s="7"/>
    </row>
    <row r="511" spans="1:23" ht="63" x14ac:dyDescent="0.25">
      <c r="A511" s="70" t="s">
        <v>981</v>
      </c>
      <c r="B511" s="71" t="s">
        <v>1109</v>
      </c>
      <c r="C511" s="94" t="s">
        <v>1110</v>
      </c>
      <c r="D511" s="68">
        <v>5.7826019999999999E-2</v>
      </c>
      <c r="E511" s="73">
        <v>0</v>
      </c>
      <c r="F511" s="67">
        <f t="shared" si="158"/>
        <v>5.7826019999999999E-2</v>
      </c>
      <c r="G511" s="67">
        <f t="shared" si="159"/>
        <v>5.7826019999999999E-2</v>
      </c>
      <c r="H511" s="67">
        <f t="shared" si="157"/>
        <v>0</v>
      </c>
      <c r="I511" s="68">
        <v>0</v>
      </c>
      <c r="J511" s="68">
        <v>0</v>
      </c>
      <c r="K511" s="68">
        <v>0</v>
      </c>
      <c r="L511" s="68">
        <v>0</v>
      </c>
      <c r="M511" s="68">
        <v>0</v>
      </c>
      <c r="N511" s="68">
        <v>0</v>
      </c>
      <c r="O511" s="68">
        <v>5.7826019999999999E-2</v>
      </c>
      <c r="P511" s="68">
        <v>0</v>
      </c>
      <c r="Q511" s="68">
        <f t="shared" si="167"/>
        <v>5.7826019999999999E-2</v>
      </c>
      <c r="R511" s="68">
        <f t="shared" si="168"/>
        <v>-5.7826019999999999E-2</v>
      </c>
      <c r="S511" s="69">
        <f t="shared" si="164"/>
        <v>-1</v>
      </c>
      <c r="T511" s="54" t="s">
        <v>1070</v>
      </c>
      <c r="W511" s="7"/>
    </row>
    <row r="512" spans="1:23" ht="63" x14ac:dyDescent="0.25">
      <c r="A512" s="70" t="s">
        <v>981</v>
      </c>
      <c r="B512" s="71" t="s">
        <v>1111</v>
      </c>
      <c r="C512" s="94" t="s">
        <v>1112</v>
      </c>
      <c r="D512" s="68">
        <v>9.5429460000000008E-2</v>
      </c>
      <c r="E512" s="73">
        <v>0</v>
      </c>
      <c r="F512" s="67">
        <f t="shared" si="158"/>
        <v>9.5429460000000008E-2</v>
      </c>
      <c r="G512" s="67">
        <f t="shared" si="159"/>
        <v>9.5429460000000008E-2</v>
      </c>
      <c r="H512" s="67">
        <f t="shared" si="157"/>
        <v>0</v>
      </c>
      <c r="I512" s="68">
        <v>0</v>
      </c>
      <c r="J512" s="68">
        <v>0</v>
      </c>
      <c r="K512" s="68">
        <v>0</v>
      </c>
      <c r="L512" s="68">
        <v>0</v>
      </c>
      <c r="M512" s="68">
        <v>0</v>
      </c>
      <c r="N512" s="68">
        <v>0</v>
      </c>
      <c r="O512" s="68">
        <v>9.5429460000000008E-2</v>
      </c>
      <c r="P512" s="68">
        <v>0</v>
      </c>
      <c r="Q512" s="68">
        <f t="shared" si="167"/>
        <v>9.5429460000000008E-2</v>
      </c>
      <c r="R512" s="68">
        <f t="shared" si="168"/>
        <v>-9.5429460000000008E-2</v>
      </c>
      <c r="S512" s="69">
        <f t="shared" si="164"/>
        <v>-1</v>
      </c>
      <c r="T512" s="54" t="s">
        <v>1070</v>
      </c>
      <c r="W512" s="7"/>
    </row>
    <row r="513" spans="1:35" ht="63" x14ac:dyDescent="0.25">
      <c r="A513" s="70" t="s">
        <v>981</v>
      </c>
      <c r="B513" s="71" t="s">
        <v>1113</v>
      </c>
      <c r="C513" s="94" t="s">
        <v>1114</v>
      </c>
      <c r="D513" s="68">
        <v>7.2695567999999988E-2</v>
      </c>
      <c r="E513" s="73">
        <v>0</v>
      </c>
      <c r="F513" s="67">
        <f t="shared" si="158"/>
        <v>7.2695567999999988E-2</v>
      </c>
      <c r="G513" s="67">
        <f t="shared" si="159"/>
        <v>7.2695567999999988E-2</v>
      </c>
      <c r="H513" s="67">
        <f t="shared" si="157"/>
        <v>0</v>
      </c>
      <c r="I513" s="68">
        <v>0</v>
      </c>
      <c r="J513" s="68">
        <v>0</v>
      </c>
      <c r="K513" s="68">
        <v>0</v>
      </c>
      <c r="L513" s="68">
        <v>0</v>
      </c>
      <c r="M513" s="68">
        <v>0</v>
      </c>
      <c r="N513" s="68">
        <v>0</v>
      </c>
      <c r="O513" s="68">
        <v>7.2695567999999988E-2</v>
      </c>
      <c r="P513" s="68">
        <v>0</v>
      </c>
      <c r="Q513" s="68">
        <f t="shared" si="167"/>
        <v>7.2695567999999988E-2</v>
      </c>
      <c r="R513" s="68">
        <f t="shared" si="168"/>
        <v>-7.2695567999999988E-2</v>
      </c>
      <c r="S513" s="69">
        <f t="shared" si="164"/>
        <v>-1</v>
      </c>
      <c r="T513" s="54" t="s">
        <v>1070</v>
      </c>
      <c r="W513" s="7"/>
    </row>
    <row r="514" spans="1:35" ht="63" x14ac:dyDescent="0.25">
      <c r="A514" s="70" t="s">
        <v>981</v>
      </c>
      <c r="B514" s="71" t="s">
        <v>1115</v>
      </c>
      <c r="C514" s="94" t="s">
        <v>1116</v>
      </c>
      <c r="D514" s="68">
        <v>0.39304522799999997</v>
      </c>
      <c r="E514" s="73">
        <v>0</v>
      </c>
      <c r="F514" s="67">
        <f t="shared" si="158"/>
        <v>0.39304522799999997</v>
      </c>
      <c r="G514" s="67">
        <f t="shared" si="159"/>
        <v>9.2106215999999991E-2</v>
      </c>
      <c r="H514" s="67">
        <f t="shared" si="157"/>
        <v>0</v>
      </c>
      <c r="I514" s="68">
        <v>0</v>
      </c>
      <c r="J514" s="68">
        <v>0</v>
      </c>
      <c r="K514" s="68">
        <v>0</v>
      </c>
      <c r="L514" s="68">
        <v>0</v>
      </c>
      <c r="M514" s="68">
        <v>0</v>
      </c>
      <c r="N514" s="68">
        <v>0</v>
      </c>
      <c r="O514" s="68">
        <v>9.2106215999999991E-2</v>
      </c>
      <c r="P514" s="68">
        <v>0</v>
      </c>
      <c r="Q514" s="68">
        <f t="shared" si="167"/>
        <v>0.39304522799999997</v>
      </c>
      <c r="R514" s="68">
        <f t="shared" si="168"/>
        <v>-9.2106215999999991E-2</v>
      </c>
      <c r="S514" s="69">
        <f t="shared" si="164"/>
        <v>-1</v>
      </c>
      <c r="T514" s="54" t="s">
        <v>1070</v>
      </c>
      <c r="W514" s="7"/>
    </row>
    <row r="515" spans="1:35" ht="63" x14ac:dyDescent="0.25">
      <c r="A515" s="70" t="s">
        <v>981</v>
      </c>
      <c r="B515" s="71" t="s">
        <v>1117</v>
      </c>
      <c r="C515" s="94" t="s">
        <v>1118</v>
      </c>
      <c r="D515" s="68">
        <v>9.2521631999999993E-2</v>
      </c>
      <c r="E515" s="73">
        <v>0</v>
      </c>
      <c r="F515" s="67">
        <f t="shared" si="158"/>
        <v>9.2521631999999993E-2</v>
      </c>
      <c r="G515" s="67">
        <f t="shared" si="159"/>
        <v>9.2521631999999993E-2</v>
      </c>
      <c r="H515" s="67">
        <f t="shared" si="157"/>
        <v>0</v>
      </c>
      <c r="I515" s="68">
        <v>0</v>
      </c>
      <c r="J515" s="68">
        <v>0</v>
      </c>
      <c r="K515" s="68">
        <v>0</v>
      </c>
      <c r="L515" s="68">
        <v>0</v>
      </c>
      <c r="M515" s="68">
        <v>0</v>
      </c>
      <c r="N515" s="68">
        <v>0</v>
      </c>
      <c r="O515" s="68">
        <v>9.2521631999999993E-2</v>
      </c>
      <c r="P515" s="68">
        <v>0</v>
      </c>
      <c r="Q515" s="68">
        <f t="shared" si="167"/>
        <v>9.2521631999999993E-2</v>
      </c>
      <c r="R515" s="68">
        <f t="shared" si="168"/>
        <v>-9.2521631999999993E-2</v>
      </c>
      <c r="S515" s="69">
        <f t="shared" si="164"/>
        <v>-1</v>
      </c>
      <c r="T515" s="54" t="s">
        <v>1070</v>
      </c>
      <c r="W515" s="7"/>
    </row>
    <row r="516" spans="1:35" ht="63" x14ac:dyDescent="0.25">
      <c r="A516" s="70" t="s">
        <v>981</v>
      </c>
      <c r="B516" s="71" t="s">
        <v>1119</v>
      </c>
      <c r="C516" s="94" t="s">
        <v>1120</v>
      </c>
      <c r="D516" s="68">
        <v>4.6908468000000002E-2</v>
      </c>
      <c r="E516" s="73">
        <v>0</v>
      </c>
      <c r="F516" s="67">
        <f t="shared" si="158"/>
        <v>4.6908468000000002E-2</v>
      </c>
      <c r="G516" s="67">
        <f t="shared" si="159"/>
        <v>4.6908468000000002E-2</v>
      </c>
      <c r="H516" s="67">
        <f t="shared" si="157"/>
        <v>0</v>
      </c>
      <c r="I516" s="68">
        <v>0</v>
      </c>
      <c r="J516" s="68">
        <v>0</v>
      </c>
      <c r="K516" s="68">
        <v>0</v>
      </c>
      <c r="L516" s="68">
        <v>0</v>
      </c>
      <c r="M516" s="68">
        <v>0</v>
      </c>
      <c r="N516" s="68">
        <v>0</v>
      </c>
      <c r="O516" s="68">
        <v>4.6908468000000002E-2</v>
      </c>
      <c r="P516" s="68">
        <v>0</v>
      </c>
      <c r="Q516" s="68">
        <f t="shared" si="167"/>
        <v>4.6908468000000002E-2</v>
      </c>
      <c r="R516" s="68">
        <f t="shared" si="168"/>
        <v>-4.6908468000000002E-2</v>
      </c>
      <c r="S516" s="69">
        <f t="shared" si="164"/>
        <v>-1</v>
      </c>
      <c r="T516" s="54" t="s">
        <v>1070</v>
      </c>
      <c r="W516" s="7"/>
    </row>
    <row r="517" spans="1:35" ht="63" x14ac:dyDescent="0.25">
      <c r="A517" s="70" t="s">
        <v>981</v>
      </c>
      <c r="B517" s="71" t="s">
        <v>1121</v>
      </c>
      <c r="C517" s="94" t="s">
        <v>1122</v>
      </c>
      <c r="D517" s="68">
        <v>0.18030943199999999</v>
      </c>
      <c r="E517" s="73">
        <v>0</v>
      </c>
      <c r="F517" s="67">
        <f t="shared" si="158"/>
        <v>0.18030943199999999</v>
      </c>
      <c r="G517" s="67">
        <f t="shared" si="159"/>
        <v>5.8277124E-2</v>
      </c>
      <c r="H517" s="67">
        <f t="shared" si="157"/>
        <v>0</v>
      </c>
      <c r="I517" s="68">
        <v>0</v>
      </c>
      <c r="J517" s="68">
        <v>0</v>
      </c>
      <c r="K517" s="68">
        <v>0</v>
      </c>
      <c r="L517" s="68">
        <v>0</v>
      </c>
      <c r="M517" s="68">
        <v>0</v>
      </c>
      <c r="N517" s="68">
        <v>0</v>
      </c>
      <c r="O517" s="68">
        <v>5.8277124E-2</v>
      </c>
      <c r="P517" s="68">
        <v>0</v>
      </c>
      <c r="Q517" s="68">
        <f t="shared" si="167"/>
        <v>0.18030943199999999</v>
      </c>
      <c r="R517" s="68">
        <f t="shared" si="168"/>
        <v>-5.8277124E-2</v>
      </c>
      <c r="S517" s="69">
        <f t="shared" si="164"/>
        <v>-1</v>
      </c>
      <c r="T517" s="54" t="s">
        <v>1070</v>
      </c>
      <c r="W517" s="7"/>
    </row>
    <row r="518" spans="1:35" ht="31.5" x14ac:dyDescent="0.25">
      <c r="A518" s="70" t="s">
        <v>981</v>
      </c>
      <c r="B518" s="71" t="s">
        <v>1123</v>
      </c>
      <c r="C518" s="94" t="s">
        <v>1124</v>
      </c>
      <c r="D518" s="68">
        <v>0.101705508</v>
      </c>
      <c r="E518" s="73">
        <v>0</v>
      </c>
      <c r="F518" s="67">
        <f t="shared" si="158"/>
        <v>0.101705508</v>
      </c>
      <c r="G518" s="67">
        <f t="shared" si="159"/>
        <v>0.101705508</v>
      </c>
      <c r="H518" s="67">
        <f t="shared" si="159"/>
        <v>0.17052</v>
      </c>
      <c r="I518" s="68">
        <v>0</v>
      </c>
      <c r="J518" s="68">
        <v>0</v>
      </c>
      <c r="K518" s="68">
        <v>0</v>
      </c>
      <c r="L518" s="68">
        <v>0</v>
      </c>
      <c r="M518" s="68">
        <v>0</v>
      </c>
      <c r="N518" s="68">
        <v>0</v>
      </c>
      <c r="O518" s="68">
        <v>0.101705508</v>
      </c>
      <c r="P518" s="68">
        <v>0.17052</v>
      </c>
      <c r="Q518" s="68">
        <f t="shared" si="167"/>
        <v>-6.8814492000000005E-2</v>
      </c>
      <c r="R518" s="68">
        <f t="shared" si="168"/>
        <v>6.8814492000000005E-2</v>
      </c>
      <c r="S518" s="69">
        <f t="shared" si="164"/>
        <v>0.67660536143234251</v>
      </c>
      <c r="T518" s="54" t="s">
        <v>533</v>
      </c>
      <c r="W518" s="7"/>
    </row>
    <row r="519" spans="1:35" ht="31.5" x14ac:dyDescent="0.25">
      <c r="A519" s="70" t="s">
        <v>981</v>
      </c>
      <c r="B519" s="71" t="s">
        <v>1125</v>
      </c>
      <c r="C519" s="94" t="s">
        <v>1126</v>
      </c>
      <c r="D519" s="68">
        <v>0.139223028</v>
      </c>
      <c r="E519" s="73">
        <v>0</v>
      </c>
      <c r="F519" s="67">
        <f t="shared" si="158"/>
        <v>0.139223028</v>
      </c>
      <c r="G519" s="67">
        <f t="shared" si="159"/>
        <v>0.139223028</v>
      </c>
      <c r="H519" s="67">
        <f t="shared" si="159"/>
        <v>0.22212000000000001</v>
      </c>
      <c r="I519" s="68">
        <v>0</v>
      </c>
      <c r="J519" s="68">
        <v>0</v>
      </c>
      <c r="K519" s="68">
        <v>0</v>
      </c>
      <c r="L519" s="68">
        <v>0</v>
      </c>
      <c r="M519" s="68">
        <v>0</v>
      </c>
      <c r="N519" s="68">
        <v>0.22212000000000001</v>
      </c>
      <c r="O519" s="68">
        <v>0.139223028</v>
      </c>
      <c r="P519" s="68">
        <v>0</v>
      </c>
      <c r="Q519" s="68">
        <f t="shared" si="167"/>
        <v>-8.2896972000000013E-2</v>
      </c>
      <c r="R519" s="68">
        <f t="shared" si="168"/>
        <v>8.2896972000000013E-2</v>
      </c>
      <c r="S519" s="69">
        <f t="shared" si="164"/>
        <v>0.59542572224474255</v>
      </c>
      <c r="T519" s="54" t="s">
        <v>533</v>
      </c>
      <c r="W519" s="7"/>
    </row>
    <row r="520" spans="1:35" ht="141.75" x14ac:dyDescent="0.25">
      <c r="A520" s="70" t="s">
        <v>981</v>
      </c>
      <c r="B520" s="71" t="s">
        <v>1127</v>
      </c>
      <c r="C520" s="94" t="s">
        <v>1128</v>
      </c>
      <c r="D520" s="68" t="s">
        <v>32</v>
      </c>
      <c r="E520" s="73" t="s">
        <v>32</v>
      </c>
      <c r="F520" s="67" t="s">
        <v>32</v>
      </c>
      <c r="G520" s="67" t="s">
        <v>32</v>
      </c>
      <c r="H520" s="67">
        <f t="shared" si="159"/>
        <v>3.87</v>
      </c>
      <c r="I520" s="68" t="s">
        <v>32</v>
      </c>
      <c r="J520" s="68">
        <v>0</v>
      </c>
      <c r="K520" s="68" t="s">
        <v>32</v>
      </c>
      <c r="L520" s="68">
        <v>0</v>
      </c>
      <c r="M520" s="68" t="s">
        <v>32</v>
      </c>
      <c r="N520" s="68">
        <v>3.87</v>
      </c>
      <c r="O520" s="68" t="s">
        <v>32</v>
      </c>
      <c r="P520" s="68">
        <v>0</v>
      </c>
      <c r="Q520" s="68" t="s">
        <v>32</v>
      </c>
      <c r="R520" s="68" t="s">
        <v>32</v>
      </c>
      <c r="S520" s="69" t="s">
        <v>32</v>
      </c>
      <c r="T520" s="54" t="s">
        <v>1129</v>
      </c>
      <c r="W520" s="7"/>
    </row>
    <row r="521" spans="1:35" ht="78.75" x14ac:dyDescent="0.25">
      <c r="A521" s="70" t="s">
        <v>981</v>
      </c>
      <c r="B521" s="71" t="s">
        <v>1130</v>
      </c>
      <c r="C521" s="94" t="s">
        <v>1131</v>
      </c>
      <c r="D521" s="68" t="s">
        <v>32</v>
      </c>
      <c r="E521" s="68" t="s">
        <v>32</v>
      </c>
      <c r="F521" s="68" t="s">
        <v>32</v>
      </c>
      <c r="G521" s="68" t="s">
        <v>32</v>
      </c>
      <c r="H521" s="67">
        <f t="shared" si="159"/>
        <v>2.1244000000000001</v>
      </c>
      <c r="I521" s="68" t="s">
        <v>32</v>
      </c>
      <c r="J521" s="68">
        <v>2.1069</v>
      </c>
      <c r="K521" s="68" t="s">
        <v>32</v>
      </c>
      <c r="L521" s="68">
        <v>1.2500000000000001E-2</v>
      </c>
      <c r="M521" s="68" t="s">
        <v>32</v>
      </c>
      <c r="N521" s="68">
        <v>5.0000000000000001E-3</v>
      </c>
      <c r="O521" s="68" t="s">
        <v>32</v>
      </c>
      <c r="P521" s="68">
        <v>0</v>
      </c>
      <c r="Q521" s="68" t="s">
        <v>32</v>
      </c>
      <c r="R521" s="68" t="s">
        <v>32</v>
      </c>
      <c r="S521" s="69" t="s">
        <v>32</v>
      </c>
      <c r="T521" s="54" t="s">
        <v>1132</v>
      </c>
      <c r="W521" s="7"/>
    </row>
    <row r="522" spans="1:35" ht="78.75" x14ac:dyDescent="0.25">
      <c r="A522" s="70" t="s">
        <v>981</v>
      </c>
      <c r="B522" s="71" t="s">
        <v>1133</v>
      </c>
      <c r="C522" s="94" t="s">
        <v>1134</v>
      </c>
      <c r="D522" s="68">
        <v>108</v>
      </c>
      <c r="E522" s="73">
        <v>0</v>
      </c>
      <c r="F522" s="67">
        <f t="shared" si="158"/>
        <v>108</v>
      </c>
      <c r="G522" s="67">
        <f t="shared" si="159"/>
        <v>51.6</v>
      </c>
      <c r="H522" s="67">
        <f t="shared" si="159"/>
        <v>15.93</v>
      </c>
      <c r="I522" s="68">
        <v>0</v>
      </c>
      <c r="J522" s="68">
        <v>0.45</v>
      </c>
      <c r="K522" s="68">
        <v>0</v>
      </c>
      <c r="L522" s="68">
        <v>0</v>
      </c>
      <c r="M522" s="68">
        <v>0</v>
      </c>
      <c r="N522" s="68">
        <v>15.48</v>
      </c>
      <c r="O522" s="68">
        <v>51.6</v>
      </c>
      <c r="P522" s="68">
        <v>0</v>
      </c>
      <c r="Q522" s="68">
        <f>F522-H522</f>
        <v>92.07</v>
      </c>
      <c r="R522" s="68">
        <f>H522-(I522+K522+M522+O522)</f>
        <v>-35.67</v>
      </c>
      <c r="S522" s="69">
        <f t="shared" si="164"/>
        <v>-0.69127906976744191</v>
      </c>
      <c r="T522" s="54" t="s">
        <v>884</v>
      </c>
      <c r="W522" s="7"/>
    </row>
    <row r="523" spans="1:35" ht="78.75" x14ac:dyDescent="0.25">
      <c r="A523" s="70" t="s">
        <v>981</v>
      </c>
      <c r="B523" s="71" t="s">
        <v>1135</v>
      </c>
      <c r="C523" s="94" t="s">
        <v>1136</v>
      </c>
      <c r="D523" s="68" t="s">
        <v>32</v>
      </c>
      <c r="E523" s="68" t="s">
        <v>32</v>
      </c>
      <c r="F523" s="68" t="s">
        <v>32</v>
      </c>
      <c r="G523" s="68" t="s">
        <v>32</v>
      </c>
      <c r="H523" s="67">
        <f t="shared" ref="H523:H524" si="169">J523+L523+N523+P523</f>
        <v>10295.847099999999</v>
      </c>
      <c r="I523" s="68" t="s">
        <v>32</v>
      </c>
      <c r="J523" s="68">
        <v>0</v>
      </c>
      <c r="K523" s="68" t="s">
        <v>32</v>
      </c>
      <c r="L523" s="68">
        <v>10295.847099999999</v>
      </c>
      <c r="M523" s="68" t="s">
        <v>32</v>
      </c>
      <c r="N523" s="68">
        <v>0</v>
      </c>
      <c r="O523" s="68" t="s">
        <v>32</v>
      </c>
      <c r="P523" s="68">
        <v>0</v>
      </c>
      <c r="Q523" s="68" t="s">
        <v>32</v>
      </c>
      <c r="R523" s="68" t="s">
        <v>32</v>
      </c>
      <c r="S523" s="69" t="s">
        <v>32</v>
      </c>
      <c r="T523" s="54" t="s">
        <v>959</v>
      </c>
      <c r="W523" s="7"/>
    </row>
    <row r="524" spans="1:35" ht="63" customHeight="1" x14ac:dyDescent="0.25">
      <c r="A524" s="70" t="s">
        <v>981</v>
      </c>
      <c r="B524" s="71" t="s">
        <v>1137</v>
      </c>
      <c r="C524" s="94" t="s">
        <v>1138</v>
      </c>
      <c r="D524" s="68" t="s">
        <v>32</v>
      </c>
      <c r="E524" s="68" t="s">
        <v>32</v>
      </c>
      <c r="F524" s="68" t="s">
        <v>32</v>
      </c>
      <c r="G524" s="68" t="s">
        <v>32</v>
      </c>
      <c r="H524" s="67">
        <f t="shared" si="169"/>
        <v>9.9000000000000005E-2</v>
      </c>
      <c r="I524" s="68" t="s">
        <v>32</v>
      </c>
      <c r="J524" s="68">
        <v>0</v>
      </c>
      <c r="K524" s="68" t="s">
        <v>32</v>
      </c>
      <c r="L524" s="68">
        <v>0</v>
      </c>
      <c r="M524" s="68" t="s">
        <v>32</v>
      </c>
      <c r="N524" s="68">
        <v>0</v>
      </c>
      <c r="O524" s="68" t="s">
        <v>32</v>
      </c>
      <c r="P524" s="68">
        <v>9.9000000000000005E-2</v>
      </c>
      <c r="Q524" s="68" t="s">
        <v>32</v>
      </c>
      <c r="R524" s="68" t="s">
        <v>32</v>
      </c>
      <c r="S524" s="69" t="s">
        <v>32</v>
      </c>
      <c r="T524" s="54" t="s">
        <v>1139</v>
      </c>
      <c r="W524" s="7"/>
    </row>
    <row r="525" spans="1:35" x14ac:dyDescent="0.25">
      <c r="A525" s="44" t="s">
        <v>1140</v>
      </c>
      <c r="B525" s="57" t="s">
        <v>1141</v>
      </c>
      <c r="C525" s="45" t="s">
        <v>31</v>
      </c>
      <c r="D525" s="46">
        <f t="shared" ref="D525:R525" si="170">SUM(D526,D541,D551,D582,D589,D595,D596)</f>
        <v>5291.9777405322002</v>
      </c>
      <c r="E525" s="46">
        <f t="shared" si="170"/>
        <v>733.30471026999987</v>
      </c>
      <c r="F525" s="46">
        <f t="shared" si="170"/>
        <v>4558.6730302622</v>
      </c>
      <c r="G525" s="46">
        <f t="shared" si="170"/>
        <v>1359.8144547439999</v>
      </c>
      <c r="H525" s="50">
        <f t="shared" si="170"/>
        <v>2262.2878797100007</v>
      </c>
      <c r="I525" s="46">
        <f t="shared" si="170"/>
        <v>82.933572955999978</v>
      </c>
      <c r="J525" s="46">
        <f t="shared" si="170"/>
        <v>108.19550636</v>
      </c>
      <c r="K525" s="46">
        <f t="shared" si="170"/>
        <v>538.95669106599996</v>
      </c>
      <c r="L525" s="46">
        <f t="shared" si="170"/>
        <v>311.22244093999996</v>
      </c>
      <c r="M525" s="46">
        <f t="shared" si="170"/>
        <v>296.97345399799997</v>
      </c>
      <c r="N525" s="46">
        <f t="shared" si="170"/>
        <v>780.96942132999993</v>
      </c>
      <c r="O525" s="46">
        <f t="shared" si="170"/>
        <v>440.95073672400002</v>
      </c>
      <c r="P525" s="46">
        <f t="shared" si="170"/>
        <v>1061.9005110800003</v>
      </c>
      <c r="Q525" s="46">
        <f t="shared" si="170"/>
        <v>2655.6669588922</v>
      </c>
      <c r="R525" s="46">
        <f t="shared" si="170"/>
        <v>543.19161662600027</v>
      </c>
      <c r="S525" s="47">
        <f t="shared" si="164"/>
        <v>0.39946009893552875</v>
      </c>
      <c r="T525" s="48" t="s">
        <v>32</v>
      </c>
      <c r="W525" s="7"/>
      <c r="X525" s="7"/>
      <c r="AI525" s="4"/>
    </row>
    <row r="526" spans="1:35" ht="31.5" x14ac:dyDescent="0.25">
      <c r="A526" s="44" t="s">
        <v>1142</v>
      </c>
      <c r="B526" s="57" t="s">
        <v>50</v>
      </c>
      <c r="C526" s="45" t="s">
        <v>31</v>
      </c>
      <c r="D526" s="46">
        <f t="shared" ref="D526:R526" si="171">D527+D531+D534+D540</f>
        <v>145.12079999999997</v>
      </c>
      <c r="E526" s="46">
        <f t="shared" si="171"/>
        <v>0.14346700000000001</v>
      </c>
      <c r="F526" s="46">
        <f t="shared" si="171"/>
        <v>144.97733299999999</v>
      </c>
      <c r="G526" s="46">
        <f t="shared" si="171"/>
        <v>144.97733299999999</v>
      </c>
      <c r="H526" s="50">
        <f t="shared" si="171"/>
        <v>0</v>
      </c>
      <c r="I526" s="46">
        <f t="shared" si="171"/>
        <v>0</v>
      </c>
      <c r="J526" s="46">
        <f t="shared" si="171"/>
        <v>0</v>
      </c>
      <c r="K526" s="46">
        <f t="shared" si="171"/>
        <v>0</v>
      </c>
      <c r="L526" s="46">
        <f t="shared" si="171"/>
        <v>0</v>
      </c>
      <c r="M526" s="46">
        <f t="shared" si="171"/>
        <v>0</v>
      </c>
      <c r="N526" s="46">
        <f t="shared" si="171"/>
        <v>0</v>
      </c>
      <c r="O526" s="46">
        <f t="shared" si="171"/>
        <v>144.97733299999999</v>
      </c>
      <c r="P526" s="46">
        <f t="shared" si="171"/>
        <v>0</v>
      </c>
      <c r="Q526" s="46">
        <f t="shared" si="171"/>
        <v>144.97733299999999</v>
      </c>
      <c r="R526" s="46">
        <f t="shared" si="171"/>
        <v>-144.97733299999999</v>
      </c>
      <c r="S526" s="47">
        <f t="shared" si="164"/>
        <v>-1</v>
      </c>
      <c r="T526" s="48" t="s">
        <v>32</v>
      </c>
      <c r="W526" s="7"/>
      <c r="X526" s="7"/>
      <c r="AI526" s="4"/>
    </row>
    <row r="527" spans="1:35" ht="94.5" x14ac:dyDescent="0.25">
      <c r="A527" s="44" t="s">
        <v>1143</v>
      </c>
      <c r="B527" s="57" t="s">
        <v>52</v>
      </c>
      <c r="C527" s="59" t="s">
        <v>31</v>
      </c>
      <c r="D527" s="46">
        <f t="shared" ref="D527:R527" si="172">D528+D529</f>
        <v>145.12079999999997</v>
      </c>
      <c r="E527" s="46">
        <f t="shared" si="172"/>
        <v>0.14346700000000001</v>
      </c>
      <c r="F527" s="46">
        <f t="shared" si="172"/>
        <v>144.97733299999999</v>
      </c>
      <c r="G527" s="46">
        <f t="shared" si="172"/>
        <v>144.97733299999999</v>
      </c>
      <c r="H527" s="46">
        <f t="shared" si="172"/>
        <v>0</v>
      </c>
      <c r="I527" s="46">
        <f t="shared" si="172"/>
        <v>0</v>
      </c>
      <c r="J527" s="46">
        <f t="shared" si="172"/>
        <v>0</v>
      </c>
      <c r="K527" s="46">
        <f t="shared" si="172"/>
        <v>0</v>
      </c>
      <c r="L527" s="46">
        <f t="shared" si="172"/>
        <v>0</v>
      </c>
      <c r="M527" s="46">
        <f t="shared" si="172"/>
        <v>0</v>
      </c>
      <c r="N527" s="46">
        <f t="shared" si="172"/>
        <v>0</v>
      </c>
      <c r="O527" s="46">
        <f t="shared" si="172"/>
        <v>144.97733299999999</v>
      </c>
      <c r="P527" s="46">
        <f t="shared" si="172"/>
        <v>0</v>
      </c>
      <c r="Q527" s="46">
        <f t="shared" si="172"/>
        <v>144.97733299999999</v>
      </c>
      <c r="R527" s="46">
        <f t="shared" si="172"/>
        <v>-144.97733299999999</v>
      </c>
      <c r="S527" s="47">
        <f t="shared" si="164"/>
        <v>-1</v>
      </c>
      <c r="T527" s="48" t="s">
        <v>32</v>
      </c>
      <c r="W527" s="7"/>
      <c r="X527" s="7"/>
      <c r="AI527" s="4"/>
    </row>
    <row r="528" spans="1:35" x14ac:dyDescent="0.25">
      <c r="A528" s="57" t="s">
        <v>1144</v>
      </c>
      <c r="B528" s="57" t="s">
        <v>1145</v>
      </c>
      <c r="C528" s="59" t="s">
        <v>31</v>
      </c>
      <c r="D528" s="46">
        <v>0</v>
      </c>
      <c r="E528" s="46">
        <v>0</v>
      </c>
      <c r="F528" s="46">
        <v>0</v>
      </c>
      <c r="G528" s="46">
        <v>0</v>
      </c>
      <c r="H528" s="46">
        <v>0</v>
      </c>
      <c r="I528" s="46">
        <v>0</v>
      </c>
      <c r="J528" s="46">
        <v>0</v>
      </c>
      <c r="K528" s="46">
        <v>0</v>
      </c>
      <c r="L528" s="46">
        <v>0</v>
      </c>
      <c r="M528" s="46">
        <v>0</v>
      </c>
      <c r="N528" s="46">
        <v>0</v>
      </c>
      <c r="O528" s="46">
        <v>0</v>
      </c>
      <c r="P528" s="46">
        <v>0</v>
      </c>
      <c r="Q528" s="46">
        <v>0</v>
      </c>
      <c r="R528" s="46">
        <v>0</v>
      </c>
      <c r="S528" s="47">
        <v>0</v>
      </c>
      <c r="T528" s="48" t="s">
        <v>32</v>
      </c>
      <c r="W528" s="7"/>
      <c r="X528" s="7"/>
      <c r="AI528" s="4"/>
    </row>
    <row r="529" spans="1:35" x14ac:dyDescent="0.25">
      <c r="A529" s="45" t="s">
        <v>1146</v>
      </c>
      <c r="B529" s="57" t="s">
        <v>1147</v>
      </c>
      <c r="C529" s="59" t="s">
        <v>31</v>
      </c>
      <c r="D529" s="46">
        <f>SUM(D530)</f>
        <v>145.12079999999997</v>
      </c>
      <c r="E529" s="46">
        <f t="shared" ref="E529:R529" si="173">SUM(E530)</f>
        <v>0.14346700000000001</v>
      </c>
      <c r="F529" s="46">
        <f t="shared" si="173"/>
        <v>144.97733299999999</v>
      </c>
      <c r="G529" s="46">
        <f t="shared" si="173"/>
        <v>144.97733299999999</v>
      </c>
      <c r="H529" s="46">
        <f t="shared" si="173"/>
        <v>0</v>
      </c>
      <c r="I529" s="46">
        <f t="shared" si="173"/>
        <v>0</v>
      </c>
      <c r="J529" s="46">
        <f t="shared" si="173"/>
        <v>0</v>
      </c>
      <c r="K529" s="46">
        <f t="shared" si="173"/>
        <v>0</v>
      </c>
      <c r="L529" s="46">
        <f t="shared" si="173"/>
        <v>0</v>
      </c>
      <c r="M529" s="46">
        <f t="shared" si="173"/>
        <v>0</v>
      </c>
      <c r="N529" s="46">
        <f t="shared" si="173"/>
        <v>0</v>
      </c>
      <c r="O529" s="46">
        <f t="shared" si="173"/>
        <v>144.97733299999999</v>
      </c>
      <c r="P529" s="46">
        <f t="shared" si="173"/>
        <v>0</v>
      </c>
      <c r="Q529" s="46">
        <f t="shared" si="173"/>
        <v>144.97733299999999</v>
      </c>
      <c r="R529" s="46">
        <f t="shared" si="173"/>
        <v>-144.97733299999999</v>
      </c>
      <c r="S529" s="47">
        <f t="shared" si="164"/>
        <v>-1</v>
      </c>
      <c r="T529" s="48" t="s">
        <v>32</v>
      </c>
      <c r="W529" s="7"/>
      <c r="X529" s="7"/>
      <c r="AI529" s="4"/>
    </row>
    <row r="530" spans="1:35" ht="31.5" x14ac:dyDescent="0.25">
      <c r="A530" s="72" t="s">
        <v>1146</v>
      </c>
      <c r="B530" s="71" t="s">
        <v>1148</v>
      </c>
      <c r="C530" s="72" t="s">
        <v>1149</v>
      </c>
      <c r="D530" s="68">
        <v>145.12079999999997</v>
      </c>
      <c r="E530" s="68">
        <v>0.14346700000000001</v>
      </c>
      <c r="F530" s="67">
        <f>D530-E530</f>
        <v>144.97733299999999</v>
      </c>
      <c r="G530" s="67">
        <f>I530+K530+M530+O530</f>
        <v>144.97733299999999</v>
      </c>
      <c r="H530" s="67">
        <f>J530+L530+N530+P530</f>
        <v>0</v>
      </c>
      <c r="I530" s="68">
        <v>0</v>
      </c>
      <c r="J530" s="68">
        <v>0</v>
      </c>
      <c r="K530" s="68">
        <v>0</v>
      </c>
      <c r="L530" s="68">
        <v>0</v>
      </c>
      <c r="M530" s="68">
        <v>0</v>
      </c>
      <c r="N530" s="68">
        <v>0</v>
      </c>
      <c r="O530" s="68">
        <v>144.97733299999999</v>
      </c>
      <c r="P530" s="68">
        <v>0</v>
      </c>
      <c r="Q530" s="68">
        <f>F530-H530</f>
        <v>144.97733299999999</v>
      </c>
      <c r="R530" s="68">
        <f>H530-(I530+K530+M530+O530)</f>
        <v>-144.97733299999999</v>
      </c>
      <c r="S530" s="69">
        <f t="shared" si="164"/>
        <v>-1</v>
      </c>
      <c r="T530" s="54" t="s">
        <v>1150</v>
      </c>
      <c r="W530" s="7"/>
    </row>
    <row r="531" spans="1:35" ht="47.25" x14ac:dyDescent="0.25">
      <c r="A531" s="45" t="s">
        <v>1151</v>
      </c>
      <c r="B531" s="57" t="s">
        <v>58</v>
      </c>
      <c r="C531" s="59" t="s">
        <v>31</v>
      </c>
      <c r="D531" s="46">
        <v>0</v>
      </c>
      <c r="E531" s="46">
        <f t="shared" ref="E531:R531" si="174">E532</f>
        <v>0</v>
      </c>
      <c r="F531" s="46">
        <f t="shared" si="174"/>
        <v>0</v>
      </c>
      <c r="G531" s="46">
        <f t="shared" si="174"/>
        <v>0</v>
      </c>
      <c r="H531" s="50">
        <f t="shared" si="174"/>
        <v>0</v>
      </c>
      <c r="I531" s="46">
        <f t="shared" si="174"/>
        <v>0</v>
      </c>
      <c r="J531" s="46">
        <f t="shared" si="174"/>
        <v>0</v>
      </c>
      <c r="K531" s="46">
        <f t="shared" si="174"/>
        <v>0</v>
      </c>
      <c r="L531" s="46">
        <f t="shared" si="174"/>
        <v>0</v>
      </c>
      <c r="M531" s="46">
        <f t="shared" si="174"/>
        <v>0</v>
      </c>
      <c r="N531" s="46">
        <f t="shared" si="174"/>
        <v>0</v>
      </c>
      <c r="O531" s="46">
        <f t="shared" si="174"/>
        <v>0</v>
      </c>
      <c r="P531" s="46">
        <f t="shared" si="174"/>
        <v>0</v>
      </c>
      <c r="Q531" s="46">
        <f t="shared" si="174"/>
        <v>0</v>
      </c>
      <c r="R531" s="46">
        <f t="shared" si="174"/>
        <v>0</v>
      </c>
      <c r="S531" s="47">
        <v>0</v>
      </c>
      <c r="T531" s="48" t="s">
        <v>32</v>
      </c>
      <c r="W531" s="7"/>
      <c r="X531" s="7"/>
      <c r="AI531" s="4"/>
    </row>
    <row r="532" spans="1:35" ht="31.5" x14ac:dyDescent="0.25">
      <c r="A532" s="44" t="s">
        <v>1152</v>
      </c>
      <c r="B532" s="57" t="s">
        <v>1153</v>
      </c>
      <c r="C532" s="59" t="s">
        <v>31</v>
      </c>
      <c r="D532" s="46">
        <v>0</v>
      </c>
      <c r="E532" s="46">
        <v>0</v>
      </c>
      <c r="F532" s="46">
        <v>0</v>
      </c>
      <c r="G532" s="46">
        <v>0</v>
      </c>
      <c r="H532" s="50">
        <v>0</v>
      </c>
      <c r="I532" s="46">
        <v>0</v>
      </c>
      <c r="J532" s="46">
        <v>0</v>
      </c>
      <c r="K532" s="46">
        <v>0</v>
      </c>
      <c r="L532" s="46">
        <v>0</v>
      </c>
      <c r="M532" s="46">
        <v>0</v>
      </c>
      <c r="N532" s="46">
        <v>0</v>
      </c>
      <c r="O532" s="46">
        <v>0</v>
      </c>
      <c r="P532" s="46">
        <v>0</v>
      </c>
      <c r="Q532" s="46">
        <v>0</v>
      </c>
      <c r="R532" s="46">
        <v>0</v>
      </c>
      <c r="S532" s="47">
        <v>0</v>
      </c>
      <c r="T532" s="48" t="s">
        <v>32</v>
      </c>
      <c r="W532" s="7"/>
      <c r="X532" s="7"/>
      <c r="AI532" s="4"/>
    </row>
    <row r="533" spans="1:35" ht="31.5" x14ac:dyDescent="0.25">
      <c r="A533" s="44" t="s">
        <v>1154</v>
      </c>
      <c r="B533" s="57" t="s">
        <v>1153</v>
      </c>
      <c r="C533" s="59" t="s">
        <v>31</v>
      </c>
      <c r="D533" s="46">
        <v>0</v>
      </c>
      <c r="E533" s="46">
        <v>0</v>
      </c>
      <c r="F533" s="46">
        <v>0</v>
      </c>
      <c r="G533" s="46">
        <v>0</v>
      </c>
      <c r="H533" s="50">
        <v>0</v>
      </c>
      <c r="I533" s="46">
        <v>0</v>
      </c>
      <c r="J533" s="46">
        <v>0</v>
      </c>
      <c r="K533" s="46">
        <v>0</v>
      </c>
      <c r="L533" s="46">
        <v>0</v>
      </c>
      <c r="M533" s="46">
        <v>0</v>
      </c>
      <c r="N533" s="46">
        <v>0</v>
      </c>
      <c r="O533" s="46">
        <v>0</v>
      </c>
      <c r="P533" s="46">
        <v>0</v>
      </c>
      <c r="Q533" s="46">
        <v>0</v>
      </c>
      <c r="R533" s="46">
        <v>0</v>
      </c>
      <c r="S533" s="47">
        <v>0</v>
      </c>
      <c r="T533" s="48" t="s">
        <v>32</v>
      </c>
      <c r="W533" s="7"/>
      <c r="X533" s="7"/>
      <c r="AI533" s="4"/>
    </row>
    <row r="534" spans="1:35" ht="47.25" x14ac:dyDescent="0.25">
      <c r="A534" s="44" t="s">
        <v>1155</v>
      </c>
      <c r="B534" s="57" t="s">
        <v>62</v>
      </c>
      <c r="C534" s="59" t="s">
        <v>31</v>
      </c>
      <c r="D534" s="46">
        <f t="shared" ref="D534:R534" si="175">SUM(D535:D539)</f>
        <v>0</v>
      </c>
      <c r="E534" s="46">
        <f t="shared" si="175"/>
        <v>0</v>
      </c>
      <c r="F534" s="46">
        <f t="shared" si="175"/>
        <v>0</v>
      </c>
      <c r="G534" s="46">
        <f t="shared" si="175"/>
        <v>0</v>
      </c>
      <c r="H534" s="50">
        <f t="shared" si="175"/>
        <v>0</v>
      </c>
      <c r="I534" s="46">
        <f t="shared" si="175"/>
        <v>0</v>
      </c>
      <c r="J534" s="46">
        <f t="shared" si="175"/>
        <v>0</v>
      </c>
      <c r="K534" s="46">
        <f t="shared" si="175"/>
        <v>0</v>
      </c>
      <c r="L534" s="46">
        <f t="shared" si="175"/>
        <v>0</v>
      </c>
      <c r="M534" s="46">
        <f t="shared" si="175"/>
        <v>0</v>
      </c>
      <c r="N534" s="46">
        <f t="shared" si="175"/>
        <v>0</v>
      </c>
      <c r="O534" s="46">
        <f t="shared" si="175"/>
        <v>0</v>
      </c>
      <c r="P534" s="46">
        <f t="shared" si="175"/>
        <v>0</v>
      </c>
      <c r="Q534" s="46">
        <f t="shared" si="175"/>
        <v>0</v>
      </c>
      <c r="R534" s="46">
        <f t="shared" si="175"/>
        <v>0</v>
      </c>
      <c r="S534" s="47">
        <v>0</v>
      </c>
      <c r="T534" s="48" t="s">
        <v>32</v>
      </c>
      <c r="W534" s="7"/>
      <c r="X534" s="7"/>
      <c r="AI534" s="4"/>
    </row>
    <row r="535" spans="1:35" ht="78.75" x14ac:dyDescent="0.25">
      <c r="A535" s="44" t="s">
        <v>1156</v>
      </c>
      <c r="B535" s="57" t="s">
        <v>64</v>
      </c>
      <c r="C535" s="59" t="s">
        <v>31</v>
      </c>
      <c r="D535" s="46">
        <v>0</v>
      </c>
      <c r="E535" s="46">
        <v>0</v>
      </c>
      <c r="F535" s="46">
        <v>0</v>
      </c>
      <c r="G535" s="46">
        <v>0</v>
      </c>
      <c r="H535" s="50">
        <v>0</v>
      </c>
      <c r="I535" s="46">
        <v>0</v>
      </c>
      <c r="J535" s="46">
        <v>0</v>
      </c>
      <c r="K535" s="46">
        <v>0</v>
      </c>
      <c r="L535" s="46">
        <v>0</v>
      </c>
      <c r="M535" s="46">
        <v>0</v>
      </c>
      <c r="N535" s="46">
        <v>0</v>
      </c>
      <c r="O535" s="46">
        <v>0</v>
      </c>
      <c r="P535" s="46">
        <v>0</v>
      </c>
      <c r="Q535" s="46">
        <v>0</v>
      </c>
      <c r="R535" s="46">
        <v>0</v>
      </c>
      <c r="S535" s="47">
        <v>0</v>
      </c>
      <c r="T535" s="48" t="s">
        <v>32</v>
      </c>
      <c r="W535" s="7"/>
      <c r="X535" s="7"/>
      <c r="AI535" s="4"/>
    </row>
    <row r="536" spans="1:35" ht="78.75" x14ac:dyDescent="0.25">
      <c r="A536" s="44" t="s">
        <v>1157</v>
      </c>
      <c r="B536" s="57" t="s">
        <v>66</v>
      </c>
      <c r="C536" s="59" t="s">
        <v>31</v>
      </c>
      <c r="D536" s="46">
        <v>0</v>
      </c>
      <c r="E536" s="46">
        <v>0</v>
      </c>
      <c r="F536" s="46">
        <v>0</v>
      </c>
      <c r="G536" s="46">
        <v>0</v>
      </c>
      <c r="H536" s="50">
        <v>0</v>
      </c>
      <c r="I536" s="46">
        <v>0</v>
      </c>
      <c r="J536" s="46">
        <v>0</v>
      </c>
      <c r="K536" s="46">
        <v>0</v>
      </c>
      <c r="L536" s="46">
        <v>0</v>
      </c>
      <c r="M536" s="46">
        <v>0</v>
      </c>
      <c r="N536" s="46">
        <v>0</v>
      </c>
      <c r="O536" s="46">
        <v>0</v>
      </c>
      <c r="P536" s="46">
        <v>0</v>
      </c>
      <c r="Q536" s="46">
        <v>0</v>
      </c>
      <c r="R536" s="46">
        <v>0</v>
      </c>
      <c r="S536" s="47">
        <v>0</v>
      </c>
      <c r="T536" s="48" t="s">
        <v>32</v>
      </c>
      <c r="W536" s="7"/>
      <c r="X536" s="7"/>
      <c r="AI536" s="4"/>
    </row>
    <row r="537" spans="1:35" ht="63" x14ac:dyDescent="0.25">
      <c r="A537" s="44" t="s">
        <v>1158</v>
      </c>
      <c r="B537" s="57" t="s">
        <v>68</v>
      </c>
      <c r="C537" s="59" t="s">
        <v>31</v>
      </c>
      <c r="D537" s="46">
        <v>0</v>
      </c>
      <c r="E537" s="46">
        <v>0</v>
      </c>
      <c r="F537" s="46">
        <v>0</v>
      </c>
      <c r="G537" s="46">
        <v>0</v>
      </c>
      <c r="H537" s="50">
        <v>0</v>
      </c>
      <c r="I537" s="46">
        <v>0</v>
      </c>
      <c r="J537" s="46">
        <v>0</v>
      </c>
      <c r="K537" s="46">
        <v>0</v>
      </c>
      <c r="L537" s="46">
        <v>0</v>
      </c>
      <c r="M537" s="46">
        <v>0</v>
      </c>
      <c r="N537" s="46">
        <v>0</v>
      </c>
      <c r="O537" s="46">
        <v>0</v>
      </c>
      <c r="P537" s="46">
        <v>0</v>
      </c>
      <c r="Q537" s="46">
        <v>0</v>
      </c>
      <c r="R537" s="46">
        <v>0</v>
      </c>
      <c r="S537" s="47">
        <v>0</v>
      </c>
      <c r="T537" s="48" t="s">
        <v>32</v>
      </c>
      <c r="W537" s="7"/>
      <c r="X537" s="7"/>
      <c r="AI537" s="4"/>
    </row>
    <row r="538" spans="1:35" ht="94.5" x14ac:dyDescent="0.25">
      <c r="A538" s="44" t="s">
        <v>1159</v>
      </c>
      <c r="B538" s="57" t="s">
        <v>70</v>
      </c>
      <c r="C538" s="59" t="s">
        <v>31</v>
      </c>
      <c r="D538" s="46">
        <v>0</v>
      </c>
      <c r="E538" s="46">
        <v>0</v>
      </c>
      <c r="F538" s="46">
        <v>0</v>
      </c>
      <c r="G538" s="46">
        <v>0</v>
      </c>
      <c r="H538" s="46">
        <v>0</v>
      </c>
      <c r="I538" s="46">
        <v>0</v>
      </c>
      <c r="J538" s="46">
        <v>0</v>
      </c>
      <c r="K538" s="46">
        <v>0</v>
      </c>
      <c r="L538" s="46">
        <v>0</v>
      </c>
      <c r="M538" s="46">
        <v>0</v>
      </c>
      <c r="N538" s="46">
        <v>0</v>
      </c>
      <c r="O538" s="46">
        <v>0</v>
      </c>
      <c r="P538" s="46">
        <v>0</v>
      </c>
      <c r="Q538" s="46">
        <v>0</v>
      </c>
      <c r="R538" s="46">
        <v>0</v>
      </c>
      <c r="S538" s="47">
        <v>0</v>
      </c>
      <c r="T538" s="48" t="s">
        <v>32</v>
      </c>
      <c r="W538" s="7"/>
      <c r="X538" s="7"/>
      <c r="AI538" s="4"/>
    </row>
    <row r="539" spans="1:35" ht="78.75" x14ac:dyDescent="0.25">
      <c r="A539" s="44" t="s">
        <v>1160</v>
      </c>
      <c r="B539" s="57" t="s">
        <v>72</v>
      </c>
      <c r="C539" s="59" t="s">
        <v>31</v>
      </c>
      <c r="D539" s="46">
        <v>0</v>
      </c>
      <c r="E539" s="46">
        <v>0</v>
      </c>
      <c r="F539" s="46">
        <v>0</v>
      </c>
      <c r="G539" s="46">
        <v>0</v>
      </c>
      <c r="H539" s="46">
        <v>0</v>
      </c>
      <c r="I539" s="46">
        <v>0</v>
      </c>
      <c r="J539" s="46">
        <v>0</v>
      </c>
      <c r="K539" s="46">
        <v>0</v>
      </c>
      <c r="L539" s="46">
        <v>0</v>
      </c>
      <c r="M539" s="46">
        <v>0</v>
      </c>
      <c r="N539" s="46">
        <v>0</v>
      </c>
      <c r="O539" s="46">
        <v>0</v>
      </c>
      <c r="P539" s="46">
        <v>0</v>
      </c>
      <c r="Q539" s="46">
        <v>0</v>
      </c>
      <c r="R539" s="46">
        <v>0</v>
      </c>
      <c r="S539" s="47">
        <v>0</v>
      </c>
      <c r="T539" s="48" t="s">
        <v>32</v>
      </c>
      <c r="W539" s="7"/>
      <c r="X539" s="7"/>
      <c r="AI539" s="4"/>
    </row>
    <row r="540" spans="1:35" ht="31.5" x14ac:dyDescent="0.25">
      <c r="A540" s="44" t="s">
        <v>1161</v>
      </c>
      <c r="B540" s="57" t="s">
        <v>83</v>
      </c>
      <c r="C540" s="59" t="s">
        <v>31</v>
      </c>
      <c r="D540" s="46">
        <v>0</v>
      </c>
      <c r="E540" s="46">
        <v>0</v>
      </c>
      <c r="F540" s="46">
        <v>0</v>
      </c>
      <c r="G540" s="46">
        <v>0</v>
      </c>
      <c r="H540" s="50">
        <v>0</v>
      </c>
      <c r="I540" s="46">
        <v>0</v>
      </c>
      <c r="J540" s="46">
        <v>0</v>
      </c>
      <c r="K540" s="46">
        <v>0</v>
      </c>
      <c r="L540" s="46">
        <v>0</v>
      </c>
      <c r="M540" s="46">
        <v>0</v>
      </c>
      <c r="N540" s="46">
        <v>0</v>
      </c>
      <c r="O540" s="46">
        <v>0</v>
      </c>
      <c r="P540" s="46">
        <v>0</v>
      </c>
      <c r="Q540" s="46">
        <v>0</v>
      </c>
      <c r="R540" s="46">
        <v>0</v>
      </c>
      <c r="S540" s="47">
        <v>0</v>
      </c>
      <c r="T540" s="48" t="s">
        <v>32</v>
      </c>
      <c r="W540" s="7"/>
      <c r="X540" s="7"/>
      <c r="AI540" s="4"/>
    </row>
    <row r="541" spans="1:35" ht="63" x14ac:dyDescent="0.25">
      <c r="A541" s="44" t="s">
        <v>1162</v>
      </c>
      <c r="B541" s="57" t="s">
        <v>85</v>
      </c>
      <c r="C541" s="59" t="s">
        <v>31</v>
      </c>
      <c r="D541" s="46">
        <f t="shared" ref="D541:R541" si="176">D542+D545+D546+D548</f>
        <v>1794.8909924519999</v>
      </c>
      <c r="E541" s="46">
        <f t="shared" si="176"/>
        <v>294.93343040000002</v>
      </c>
      <c r="F541" s="46">
        <f t="shared" si="176"/>
        <v>1499.957562052</v>
      </c>
      <c r="G541" s="46">
        <f t="shared" si="176"/>
        <v>161.74067250799999</v>
      </c>
      <c r="H541" s="50">
        <f t="shared" si="176"/>
        <v>172.65909024999999</v>
      </c>
      <c r="I541" s="46">
        <f t="shared" si="176"/>
        <v>22.973572955999991</v>
      </c>
      <c r="J541" s="46">
        <f t="shared" si="176"/>
        <v>40.153371489999998</v>
      </c>
      <c r="K541" s="46">
        <f t="shared" si="176"/>
        <v>42.188449990000002</v>
      </c>
      <c r="L541" s="46">
        <f t="shared" si="176"/>
        <v>51.673456049999992</v>
      </c>
      <c r="M541" s="46">
        <f t="shared" si="176"/>
        <v>28.8884933</v>
      </c>
      <c r="N541" s="46">
        <f t="shared" si="176"/>
        <v>56.280380519999994</v>
      </c>
      <c r="O541" s="46">
        <f t="shared" si="176"/>
        <v>67.690156261999988</v>
      </c>
      <c r="P541" s="46">
        <f t="shared" si="176"/>
        <v>24.551882189999997</v>
      </c>
      <c r="Q541" s="46">
        <f t="shared" si="176"/>
        <v>1327.298471802</v>
      </c>
      <c r="R541" s="46">
        <f t="shared" si="176"/>
        <v>10.918417741999995</v>
      </c>
      <c r="S541" s="47">
        <f t="shared" ref="S541:S603" si="177">R541/(I541+K541+M541+O541)</f>
        <v>6.7505702633083531E-2</v>
      </c>
      <c r="T541" s="48" t="s">
        <v>32</v>
      </c>
      <c r="W541" s="7"/>
      <c r="X541" s="7"/>
      <c r="AI541" s="4"/>
    </row>
    <row r="542" spans="1:35" ht="31.5" x14ac:dyDescent="0.25">
      <c r="A542" s="44" t="s">
        <v>1163</v>
      </c>
      <c r="B542" s="57" t="s">
        <v>87</v>
      </c>
      <c r="C542" s="59" t="s">
        <v>31</v>
      </c>
      <c r="D542" s="46">
        <f t="shared" ref="D542:R542" si="178">SUM(D543:D544)</f>
        <v>295.22448873400003</v>
      </c>
      <c r="E542" s="46">
        <f t="shared" si="178"/>
        <v>186.75614926</v>
      </c>
      <c r="F542" s="46">
        <f t="shared" si="178"/>
        <v>108.468339474</v>
      </c>
      <c r="G542" s="46">
        <f t="shared" si="178"/>
        <v>85.74452620400001</v>
      </c>
      <c r="H542" s="46">
        <f t="shared" si="178"/>
        <v>70.686504769999999</v>
      </c>
      <c r="I542" s="46">
        <f t="shared" si="178"/>
        <v>11.240982914000009</v>
      </c>
      <c r="J542" s="46">
        <f t="shared" si="178"/>
        <v>-3.1672558499999965</v>
      </c>
      <c r="K542" s="46">
        <f t="shared" si="178"/>
        <v>42.188449990000002</v>
      </c>
      <c r="L542" s="46">
        <f t="shared" si="178"/>
        <v>26.068156629999994</v>
      </c>
      <c r="M542" s="46">
        <f t="shared" si="178"/>
        <v>26.3152133</v>
      </c>
      <c r="N542" s="46">
        <f t="shared" si="178"/>
        <v>31.658822699999998</v>
      </c>
      <c r="O542" s="46">
        <f t="shared" si="178"/>
        <v>5.9998799999999939</v>
      </c>
      <c r="P542" s="46">
        <f t="shared" si="178"/>
        <v>16.12678129</v>
      </c>
      <c r="Q542" s="46">
        <f t="shared" si="178"/>
        <v>37.781834704000005</v>
      </c>
      <c r="R542" s="46">
        <f t="shared" si="178"/>
        <v>-15.058021434000011</v>
      </c>
      <c r="S542" s="47">
        <f t="shared" si="177"/>
        <v>-0.17561495876919958</v>
      </c>
      <c r="T542" s="48" t="s">
        <v>32</v>
      </c>
      <c r="W542" s="7"/>
      <c r="X542" s="7"/>
      <c r="AI542" s="4"/>
    </row>
    <row r="543" spans="1:35" ht="38.25" customHeight="1" x14ac:dyDescent="0.25">
      <c r="A543" s="70" t="s">
        <v>1163</v>
      </c>
      <c r="B543" s="71" t="s">
        <v>1164</v>
      </c>
      <c r="C543" s="108" t="s">
        <v>1165</v>
      </c>
      <c r="D543" s="68">
        <v>203.03548873400001</v>
      </c>
      <c r="E543" s="73">
        <v>186.75614926</v>
      </c>
      <c r="F543" s="67">
        <f t="shared" ref="F543:F544" si="179">D543-E543</f>
        <v>16.279339474000011</v>
      </c>
      <c r="G543" s="67">
        <f t="shared" ref="G543:H544" si="180">I543+K543+M543+O543</f>
        <v>8.8965262040000095</v>
      </c>
      <c r="H543" s="67">
        <f t="shared" si="180"/>
        <v>-15.874290259999999</v>
      </c>
      <c r="I543" s="68">
        <v>8.8965262040000095</v>
      </c>
      <c r="J543" s="68">
        <v>-15.874290259999999</v>
      </c>
      <c r="K543" s="68">
        <v>0</v>
      </c>
      <c r="L543" s="68">
        <v>0</v>
      </c>
      <c r="M543" s="68">
        <v>0</v>
      </c>
      <c r="N543" s="68">
        <v>0</v>
      </c>
      <c r="O543" s="68">
        <v>0</v>
      </c>
      <c r="P543" s="68">
        <v>0</v>
      </c>
      <c r="Q543" s="68">
        <f>F543-H543</f>
        <v>32.153629734000006</v>
      </c>
      <c r="R543" s="68">
        <f>H543-(I543+K543+M543+O543)</f>
        <v>-24.770816464000006</v>
      </c>
      <c r="S543" s="69">
        <f t="shared" si="177"/>
        <v>-2.7843245662405494</v>
      </c>
      <c r="T543" s="54" t="s">
        <v>1166</v>
      </c>
      <c r="W543" s="7"/>
    </row>
    <row r="544" spans="1:35" ht="42.75" customHeight="1" x14ac:dyDescent="0.25">
      <c r="A544" s="70" t="s">
        <v>1163</v>
      </c>
      <c r="B544" s="71" t="s">
        <v>1167</v>
      </c>
      <c r="C544" s="108" t="s">
        <v>1168</v>
      </c>
      <c r="D544" s="68">
        <v>92.188999999999993</v>
      </c>
      <c r="E544" s="73">
        <v>0</v>
      </c>
      <c r="F544" s="67">
        <f t="shared" si="179"/>
        <v>92.188999999999993</v>
      </c>
      <c r="G544" s="67">
        <f t="shared" si="180"/>
        <v>76.847999999999999</v>
      </c>
      <c r="H544" s="67">
        <f t="shared" si="180"/>
        <v>86.560795029999994</v>
      </c>
      <c r="I544" s="68">
        <v>2.3444567099999998</v>
      </c>
      <c r="J544" s="68">
        <v>12.707034410000002</v>
      </c>
      <c r="K544" s="68">
        <v>42.188449990000002</v>
      </c>
      <c r="L544" s="68">
        <v>26.068156629999994</v>
      </c>
      <c r="M544" s="68">
        <v>26.3152133</v>
      </c>
      <c r="N544" s="68">
        <v>31.658822699999998</v>
      </c>
      <c r="O544" s="68">
        <v>5.9998799999999939</v>
      </c>
      <c r="P544" s="68">
        <v>16.12678129</v>
      </c>
      <c r="Q544" s="68">
        <f>F544-H544</f>
        <v>5.6282049699999988</v>
      </c>
      <c r="R544" s="68">
        <f>H544-(I544+K544+M544+O544)</f>
        <v>9.7127950299999952</v>
      </c>
      <c r="S544" s="69">
        <f t="shared" si="177"/>
        <v>0.12638969172912756</v>
      </c>
      <c r="T544" s="54" t="s">
        <v>762</v>
      </c>
      <c r="W544" s="7"/>
    </row>
    <row r="545" spans="1:35" ht="40.5" customHeight="1" x14ac:dyDescent="0.25">
      <c r="A545" s="44" t="s">
        <v>1169</v>
      </c>
      <c r="B545" s="60" t="s">
        <v>98</v>
      </c>
      <c r="C545" s="60" t="s">
        <v>31</v>
      </c>
      <c r="D545" s="49">
        <v>0</v>
      </c>
      <c r="E545" s="49">
        <v>0</v>
      </c>
      <c r="F545" s="49">
        <v>0</v>
      </c>
      <c r="G545" s="49">
        <v>0</v>
      </c>
      <c r="H545" s="49">
        <v>0</v>
      </c>
      <c r="I545" s="49">
        <v>0</v>
      </c>
      <c r="J545" s="49">
        <v>0</v>
      </c>
      <c r="K545" s="49">
        <v>0</v>
      </c>
      <c r="L545" s="49">
        <v>0</v>
      </c>
      <c r="M545" s="49">
        <v>0</v>
      </c>
      <c r="N545" s="49">
        <v>0</v>
      </c>
      <c r="O545" s="49">
        <v>0</v>
      </c>
      <c r="P545" s="49">
        <v>0</v>
      </c>
      <c r="Q545" s="49">
        <v>0</v>
      </c>
      <c r="R545" s="49">
        <v>0</v>
      </c>
      <c r="S545" s="47">
        <v>0</v>
      </c>
      <c r="T545" s="48" t="s">
        <v>32</v>
      </c>
      <c r="W545" s="7"/>
      <c r="X545" s="7"/>
      <c r="AI545" s="4"/>
    </row>
    <row r="546" spans="1:35" ht="31.5" x14ac:dyDescent="0.25">
      <c r="A546" s="44" t="s">
        <v>1170</v>
      </c>
      <c r="B546" s="57" t="s">
        <v>112</v>
      </c>
      <c r="C546" s="45" t="s">
        <v>31</v>
      </c>
      <c r="D546" s="46">
        <f t="shared" ref="D546:R546" si="181">SUM(D547)</f>
        <v>542.58898337999995</v>
      </c>
      <c r="E546" s="46">
        <f t="shared" si="181"/>
        <v>26.090284969999999</v>
      </c>
      <c r="F546" s="46">
        <f t="shared" si="181"/>
        <v>516.49869840999997</v>
      </c>
      <c r="G546" s="46">
        <f t="shared" si="181"/>
        <v>15.1708</v>
      </c>
      <c r="H546" s="46">
        <f t="shared" si="181"/>
        <v>67.150615579999993</v>
      </c>
      <c r="I546" s="46">
        <f t="shared" si="181"/>
        <v>1</v>
      </c>
      <c r="J546" s="46">
        <f t="shared" si="181"/>
        <v>32.154020269999997</v>
      </c>
      <c r="K546" s="46">
        <f t="shared" si="181"/>
        <v>0</v>
      </c>
      <c r="L546" s="46">
        <f t="shared" si="181"/>
        <v>2.0395051400000002</v>
      </c>
      <c r="M546" s="46">
        <f t="shared" si="181"/>
        <v>2.57328</v>
      </c>
      <c r="N546" s="46">
        <f t="shared" si="181"/>
        <v>24.62155782</v>
      </c>
      <c r="O546" s="46">
        <f t="shared" si="181"/>
        <v>11.597519999999999</v>
      </c>
      <c r="P546" s="46">
        <f t="shared" si="181"/>
        <v>8.3355323499999994</v>
      </c>
      <c r="Q546" s="46">
        <f t="shared" si="181"/>
        <v>449.34808282999995</v>
      </c>
      <c r="R546" s="46">
        <f t="shared" si="181"/>
        <v>51.979815579999993</v>
      </c>
      <c r="S546" s="47">
        <f t="shared" si="177"/>
        <v>3.4263068249531989</v>
      </c>
      <c r="T546" s="48" t="s">
        <v>32</v>
      </c>
      <c r="W546" s="7"/>
      <c r="X546" s="7"/>
      <c r="AI546" s="4"/>
    </row>
    <row r="547" spans="1:35" ht="31.5" x14ac:dyDescent="0.25">
      <c r="A547" s="64" t="s">
        <v>1170</v>
      </c>
      <c r="B547" s="76" t="s">
        <v>1171</v>
      </c>
      <c r="C547" s="77" t="s">
        <v>1172</v>
      </c>
      <c r="D547" s="67">
        <v>542.58898337999995</v>
      </c>
      <c r="E547" s="67">
        <v>26.090284969999999</v>
      </c>
      <c r="F547" s="67">
        <f>D547-E547</f>
        <v>516.49869840999997</v>
      </c>
      <c r="G547" s="67">
        <f>I547+K547+M547+O547</f>
        <v>15.1708</v>
      </c>
      <c r="H547" s="67">
        <f>J547+L547+N547+P547</f>
        <v>67.150615579999993</v>
      </c>
      <c r="I547" s="66">
        <v>1</v>
      </c>
      <c r="J547" s="67">
        <v>32.154020269999997</v>
      </c>
      <c r="K547" s="66">
        <v>0</v>
      </c>
      <c r="L547" s="67">
        <v>2.0395051400000002</v>
      </c>
      <c r="M547" s="66">
        <v>2.57328</v>
      </c>
      <c r="N547" s="67">
        <v>24.62155782</v>
      </c>
      <c r="O547" s="66">
        <v>11.597519999999999</v>
      </c>
      <c r="P547" s="67">
        <v>8.3355323499999994</v>
      </c>
      <c r="Q547" s="68">
        <f>F547-H547</f>
        <v>449.34808282999995</v>
      </c>
      <c r="R547" s="68">
        <f>H547-(I547+K547+M547+O547)</f>
        <v>51.979815579999993</v>
      </c>
      <c r="S547" s="69">
        <f t="shared" si="177"/>
        <v>3.4263068249531989</v>
      </c>
      <c r="T547" s="54" t="s">
        <v>1173</v>
      </c>
      <c r="W547" s="7"/>
    </row>
    <row r="548" spans="1:35" ht="31.5" x14ac:dyDescent="0.25">
      <c r="A548" s="44" t="s">
        <v>1174</v>
      </c>
      <c r="B548" s="57" t="s">
        <v>117</v>
      </c>
      <c r="C548" s="45" t="s">
        <v>31</v>
      </c>
      <c r="D548" s="46">
        <f t="shared" ref="D548:R548" si="182">SUM(D549:D550)</f>
        <v>957.077520338</v>
      </c>
      <c r="E548" s="46">
        <f t="shared" si="182"/>
        <v>82.08699617000002</v>
      </c>
      <c r="F548" s="46">
        <f t="shared" si="182"/>
        <v>874.99052416799987</v>
      </c>
      <c r="G548" s="46">
        <f t="shared" si="182"/>
        <v>60.825346303999986</v>
      </c>
      <c r="H548" s="46">
        <f t="shared" si="182"/>
        <v>34.821969899999999</v>
      </c>
      <c r="I548" s="46">
        <f t="shared" si="182"/>
        <v>10.732590041999982</v>
      </c>
      <c r="J548" s="46">
        <f t="shared" si="182"/>
        <v>11.16660707</v>
      </c>
      <c r="K548" s="46">
        <f t="shared" si="182"/>
        <v>0</v>
      </c>
      <c r="L548" s="46">
        <f t="shared" si="182"/>
        <v>23.565794279999999</v>
      </c>
      <c r="M548" s="46">
        <f t="shared" si="182"/>
        <v>0</v>
      </c>
      <c r="N548" s="46">
        <f t="shared" si="182"/>
        <v>0</v>
      </c>
      <c r="O548" s="46">
        <f t="shared" si="182"/>
        <v>50.092756262000002</v>
      </c>
      <c r="P548" s="46">
        <f t="shared" si="182"/>
        <v>8.9568549999999955E-2</v>
      </c>
      <c r="Q548" s="46">
        <f t="shared" si="182"/>
        <v>840.16855426799998</v>
      </c>
      <c r="R548" s="46">
        <f t="shared" si="182"/>
        <v>-26.003376403999987</v>
      </c>
      <c r="S548" s="47">
        <f t="shared" si="177"/>
        <v>-0.42750889200099723</v>
      </c>
      <c r="T548" s="48" t="s">
        <v>32</v>
      </c>
      <c r="W548" s="7"/>
      <c r="X548" s="7"/>
      <c r="AI548" s="4"/>
    </row>
    <row r="549" spans="1:35" ht="94.5" x14ac:dyDescent="0.25">
      <c r="A549" s="70" t="s">
        <v>1174</v>
      </c>
      <c r="B549" s="82" t="s">
        <v>1175</v>
      </c>
      <c r="C549" s="72" t="s">
        <v>1176</v>
      </c>
      <c r="D549" s="68">
        <v>844.72881571599999</v>
      </c>
      <c r="E549" s="68">
        <v>11.357976320000001</v>
      </c>
      <c r="F549" s="67">
        <f t="shared" ref="F549:F550" si="183">D549-E549</f>
        <v>833.37083939599995</v>
      </c>
      <c r="G549" s="67">
        <f t="shared" ref="G549:H550" si="184">I549+K549+M549+O549</f>
        <v>50.092756262000002</v>
      </c>
      <c r="H549" s="67">
        <f t="shared" si="184"/>
        <v>15.279880499999999</v>
      </c>
      <c r="I549" s="68">
        <v>0</v>
      </c>
      <c r="J549" s="68">
        <v>0</v>
      </c>
      <c r="K549" s="68">
        <v>0</v>
      </c>
      <c r="L549" s="68">
        <v>15.19031195</v>
      </c>
      <c r="M549" s="68">
        <v>0</v>
      </c>
      <c r="N549" s="68">
        <v>0</v>
      </c>
      <c r="O549" s="68">
        <v>50.092756262000002</v>
      </c>
      <c r="P549" s="68">
        <v>8.9568549999999955E-2</v>
      </c>
      <c r="Q549" s="68">
        <f>F549-H549</f>
        <v>818.09095889599996</v>
      </c>
      <c r="R549" s="68">
        <f>H549-(I549+K549+M549+O549)</f>
        <v>-34.812875762000004</v>
      </c>
      <c r="S549" s="69">
        <f t="shared" si="177"/>
        <v>-0.69496826207602391</v>
      </c>
      <c r="T549" s="54" t="s">
        <v>1177</v>
      </c>
      <c r="W549" s="7"/>
    </row>
    <row r="550" spans="1:35" ht="47.25" x14ac:dyDescent="0.25">
      <c r="A550" s="70" t="s">
        <v>1174</v>
      </c>
      <c r="B550" s="82" t="s">
        <v>1178</v>
      </c>
      <c r="C550" s="72" t="s">
        <v>1179</v>
      </c>
      <c r="D550" s="68">
        <v>112.34870462199999</v>
      </c>
      <c r="E550" s="68">
        <v>70.729019850000014</v>
      </c>
      <c r="F550" s="67">
        <f t="shared" si="183"/>
        <v>41.619684771999971</v>
      </c>
      <c r="G550" s="67">
        <f t="shared" si="184"/>
        <v>10.732590041999982</v>
      </c>
      <c r="H550" s="67">
        <f t="shared" si="184"/>
        <v>19.542089400000002</v>
      </c>
      <c r="I550" s="68">
        <v>10.732590041999982</v>
      </c>
      <c r="J550" s="68">
        <v>11.16660707</v>
      </c>
      <c r="K550" s="68">
        <v>0</v>
      </c>
      <c r="L550" s="68">
        <v>8.3754823300000005</v>
      </c>
      <c r="M550" s="68">
        <v>0</v>
      </c>
      <c r="N550" s="68">
        <v>0</v>
      </c>
      <c r="O550" s="68">
        <v>0</v>
      </c>
      <c r="P550" s="68">
        <v>0</v>
      </c>
      <c r="Q550" s="68">
        <f>F550-H550</f>
        <v>22.077595371999969</v>
      </c>
      <c r="R550" s="68">
        <f>H550-(I550+K550+M550+O550)</f>
        <v>8.8094993580000196</v>
      </c>
      <c r="S550" s="69">
        <f t="shared" si="177"/>
        <v>0.82081765198574552</v>
      </c>
      <c r="T550" s="54" t="s">
        <v>1180</v>
      </c>
      <c r="W550" s="7"/>
    </row>
    <row r="551" spans="1:35" ht="31.5" x14ac:dyDescent="0.25">
      <c r="A551" s="44" t="s">
        <v>1181</v>
      </c>
      <c r="B551" s="57" t="s">
        <v>135</v>
      </c>
      <c r="C551" s="45" t="s">
        <v>31</v>
      </c>
      <c r="D551" s="46">
        <f t="shared" ref="D551:R551" si="185">D552+D562+D564+D565</f>
        <v>3132.0538073342004</v>
      </c>
      <c r="E551" s="46">
        <f t="shared" si="185"/>
        <v>419.77723287999999</v>
      </c>
      <c r="F551" s="46">
        <f t="shared" si="185"/>
        <v>2712.2765744541998</v>
      </c>
      <c r="G551" s="46">
        <f t="shared" si="185"/>
        <v>926.29965540000001</v>
      </c>
      <c r="H551" s="46">
        <f t="shared" si="185"/>
        <v>1939.1934357900004</v>
      </c>
      <c r="I551" s="46">
        <f t="shared" si="185"/>
        <v>59.959999999999994</v>
      </c>
      <c r="J551" s="46">
        <f t="shared" si="185"/>
        <v>67.705772379999999</v>
      </c>
      <c r="K551" s="46">
        <f t="shared" si="185"/>
        <v>496.76824107599998</v>
      </c>
      <c r="L551" s="46">
        <f t="shared" si="185"/>
        <v>227.80342912999998</v>
      </c>
      <c r="M551" s="46">
        <f t="shared" si="185"/>
        <v>258.12863069799999</v>
      </c>
      <c r="N551" s="46">
        <f t="shared" si="185"/>
        <v>715.07509192999999</v>
      </c>
      <c r="O551" s="46">
        <f t="shared" si="185"/>
        <v>111.44278362600002</v>
      </c>
      <c r="P551" s="46">
        <f t="shared" si="185"/>
        <v>928.6091423500003</v>
      </c>
      <c r="Q551" s="46">
        <f t="shared" si="185"/>
        <v>1023.5427877042</v>
      </c>
      <c r="R551" s="46">
        <f t="shared" si="185"/>
        <v>762.43413135000026</v>
      </c>
      <c r="S551" s="47">
        <f t="shared" si="177"/>
        <v>0.82309663714682224</v>
      </c>
      <c r="T551" s="48" t="s">
        <v>32</v>
      </c>
      <c r="W551" s="7"/>
      <c r="X551" s="7"/>
      <c r="AI551" s="4"/>
    </row>
    <row r="552" spans="1:35" ht="47.25" x14ac:dyDescent="0.25">
      <c r="A552" s="44" t="s">
        <v>1182</v>
      </c>
      <c r="B552" s="57" t="s">
        <v>137</v>
      </c>
      <c r="C552" s="45" t="s">
        <v>31</v>
      </c>
      <c r="D552" s="46">
        <f>SUM(D553:D561)</f>
        <v>2602.6811042840004</v>
      </c>
      <c r="E552" s="46">
        <f t="shared" ref="E552:R552" si="186">SUM(E553:E561)</f>
        <v>293.01587448999999</v>
      </c>
      <c r="F552" s="46">
        <f t="shared" si="186"/>
        <v>2309.665229794</v>
      </c>
      <c r="G552" s="46">
        <f t="shared" si="186"/>
        <v>801.37338784799999</v>
      </c>
      <c r="H552" s="46">
        <f t="shared" si="186"/>
        <v>1805.4849303400003</v>
      </c>
      <c r="I552" s="46">
        <f t="shared" si="186"/>
        <v>59.959999999999994</v>
      </c>
      <c r="J552" s="46">
        <f t="shared" si="186"/>
        <v>51.985278979999997</v>
      </c>
      <c r="K552" s="46">
        <f t="shared" si="186"/>
        <v>493.85555999999997</v>
      </c>
      <c r="L552" s="46">
        <f t="shared" si="186"/>
        <v>222.28008799</v>
      </c>
      <c r="M552" s="46">
        <f t="shared" si="186"/>
        <v>238.253872</v>
      </c>
      <c r="N552" s="46">
        <f t="shared" si="186"/>
        <v>656.83835936000003</v>
      </c>
      <c r="O552" s="46">
        <f t="shared" si="186"/>
        <v>9.30395584800001</v>
      </c>
      <c r="P552" s="46">
        <f t="shared" si="186"/>
        <v>874.38120401000026</v>
      </c>
      <c r="Q552" s="46">
        <f t="shared" si="186"/>
        <v>667.90110939400006</v>
      </c>
      <c r="R552" s="46">
        <f t="shared" si="186"/>
        <v>840.39073255200026</v>
      </c>
      <c r="S552" s="47">
        <f t="shared" si="177"/>
        <v>1.0486880963301977</v>
      </c>
      <c r="T552" s="48" t="s">
        <v>32</v>
      </c>
      <c r="W552" s="7"/>
      <c r="X552" s="7"/>
      <c r="AI552" s="4"/>
    </row>
    <row r="553" spans="1:35" ht="31.5" customHeight="1" x14ac:dyDescent="0.25">
      <c r="A553" s="70" t="s">
        <v>1182</v>
      </c>
      <c r="B553" s="82" t="s">
        <v>1183</v>
      </c>
      <c r="C553" s="72" t="s">
        <v>1184</v>
      </c>
      <c r="D553" s="68">
        <v>1.4042000000000001</v>
      </c>
      <c r="E553" s="68">
        <v>1.4042000000000001</v>
      </c>
      <c r="F553" s="67">
        <f t="shared" ref="F553:F560" si="187">D553-E553</f>
        <v>0</v>
      </c>
      <c r="G553" s="67">
        <f t="shared" ref="G553:H561" si="188">I553+K553+M553+O553</f>
        <v>0</v>
      </c>
      <c r="H553" s="67">
        <f t="shared" si="188"/>
        <v>0</v>
      </c>
      <c r="I553" s="68">
        <v>0</v>
      </c>
      <c r="J553" s="68">
        <v>0</v>
      </c>
      <c r="K553" s="68">
        <v>0</v>
      </c>
      <c r="L553" s="68">
        <v>0</v>
      </c>
      <c r="M553" s="68">
        <v>0</v>
      </c>
      <c r="N553" s="68">
        <v>0</v>
      </c>
      <c r="O553" s="68">
        <v>0</v>
      </c>
      <c r="P553" s="68">
        <v>0</v>
      </c>
      <c r="Q553" s="68">
        <f>F553-H553</f>
        <v>0</v>
      </c>
      <c r="R553" s="68">
        <f>H553-(I553+K553+M553+O553)</f>
        <v>0</v>
      </c>
      <c r="S553" s="69">
        <v>0</v>
      </c>
      <c r="T553" s="54" t="s">
        <v>32</v>
      </c>
      <c r="W553" s="7"/>
    </row>
    <row r="554" spans="1:35" ht="31.5" customHeight="1" x14ac:dyDescent="0.25">
      <c r="A554" s="70" t="s">
        <v>1182</v>
      </c>
      <c r="B554" s="82" t="s">
        <v>1185</v>
      </c>
      <c r="C554" s="72" t="s">
        <v>1186</v>
      </c>
      <c r="D554" s="68" t="s">
        <v>32</v>
      </c>
      <c r="E554" s="68" t="s">
        <v>32</v>
      </c>
      <c r="F554" s="68" t="s">
        <v>32</v>
      </c>
      <c r="G554" s="68" t="s">
        <v>32</v>
      </c>
      <c r="H554" s="67">
        <f t="shared" si="188"/>
        <v>-12.895183450000001</v>
      </c>
      <c r="I554" s="68" t="s">
        <v>32</v>
      </c>
      <c r="J554" s="68">
        <v>-12.895183450000001</v>
      </c>
      <c r="K554" s="68" t="s">
        <v>32</v>
      </c>
      <c r="L554" s="68">
        <v>0</v>
      </c>
      <c r="M554" s="68" t="s">
        <v>32</v>
      </c>
      <c r="N554" s="68">
        <v>0</v>
      </c>
      <c r="O554" s="68" t="s">
        <v>32</v>
      </c>
      <c r="P554" s="68">
        <v>0</v>
      </c>
      <c r="Q554" s="68" t="s">
        <v>32</v>
      </c>
      <c r="R554" s="68" t="s">
        <v>32</v>
      </c>
      <c r="S554" s="69" t="s">
        <v>32</v>
      </c>
      <c r="T554" s="54" t="s">
        <v>1166</v>
      </c>
      <c r="W554" s="7"/>
    </row>
    <row r="555" spans="1:35" ht="93" customHeight="1" x14ac:dyDescent="0.25">
      <c r="A555" s="70" t="s">
        <v>1182</v>
      </c>
      <c r="B555" s="82" t="s">
        <v>1187</v>
      </c>
      <c r="C555" s="72" t="s">
        <v>1188</v>
      </c>
      <c r="D555" s="68">
        <v>27.239858399999999</v>
      </c>
      <c r="E555" s="68">
        <v>2.3860584</v>
      </c>
      <c r="F555" s="67">
        <f t="shared" si="187"/>
        <v>24.8538</v>
      </c>
      <c r="G555" s="67">
        <f t="shared" si="188"/>
        <v>0.99999999999999634</v>
      </c>
      <c r="H555" s="67">
        <f t="shared" si="188"/>
        <v>0</v>
      </c>
      <c r="I555" s="68">
        <v>0.99999999999999634</v>
      </c>
      <c r="J555" s="68">
        <v>0</v>
      </c>
      <c r="K555" s="68">
        <v>0</v>
      </c>
      <c r="L555" s="68">
        <v>0</v>
      </c>
      <c r="M555" s="68">
        <v>0</v>
      </c>
      <c r="N555" s="68">
        <v>0</v>
      </c>
      <c r="O555" s="68">
        <v>0</v>
      </c>
      <c r="P555" s="68">
        <v>0</v>
      </c>
      <c r="Q555" s="68">
        <f>F555-H555</f>
        <v>24.8538</v>
      </c>
      <c r="R555" s="68">
        <f>H555-(I555+K555+M555+O555)</f>
        <v>-0.99999999999999634</v>
      </c>
      <c r="S555" s="69">
        <f t="shared" si="177"/>
        <v>-1</v>
      </c>
      <c r="T555" s="54" t="s">
        <v>1189</v>
      </c>
      <c r="W555" s="7"/>
    </row>
    <row r="556" spans="1:35" ht="47.25" x14ac:dyDescent="0.25">
      <c r="A556" s="64" t="s">
        <v>1182</v>
      </c>
      <c r="B556" s="76" t="s">
        <v>1190</v>
      </c>
      <c r="C556" s="77" t="s">
        <v>1191</v>
      </c>
      <c r="D556" s="67">
        <v>172.91879999999998</v>
      </c>
      <c r="E556" s="67">
        <v>92.994891199999984</v>
      </c>
      <c r="F556" s="67">
        <f t="shared" si="187"/>
        <v>79.923908799999992</v>
      </c>
      <c r="G556" s="67">
        <f t="shared" si="188"/>
        <v>165.71879999999999</v>
      </c>
      <c r="H556" s="67">
        <f t="shared" si="188"/>
        <v>394.31463399</v>
      </c>
      <c r="I556" s="67">
        <v>0</v>
      </c>
      <c r="J556" s="67">
        <v>55.43975614</v>
      </c>
      <c r="K556" s="67">
        <v>157.87079999999997</v>
      </c>
      <c r="L556" s="67">
        <v>48.102305090000002</v>
      </c>
      <c r="M556" s="67">
        <v>5.5679999999999996</v>
      </c>
      <c r="N556" s="67">
        <v>182.05509840000002</v>
      </c>
      <c r="O556" s="67">
        <v>2.2800000000000136</v>
      </c>
      <c r="P556" s="67">
        <v>108.71747435999998</v>
      </c>
      <c r="Q556" s="68">
        <f>F556-H556</f>
        <v>-314.39072519000001</v>
      </c>
      <c r="R556" s="68">
        <f>H556-(I556+K556+M556+O556)</f>
        <v>228.59583399000002</v>
      </c>
      <c r="S556" s="69">
        <f t="shared" si="177"/>
        <v>1.3794200416005911</v>
      </c>
      <c r="T556" s="54" t="s">
        <v>762</v>
      </c>
      <c r="W556" s="7"/>
    </row>
    <row r="557" spans="1:35" ht="47.25" x14ac:dyDescent="0.25">
      <c r="A557" s="64" t="s">
        <v>1182</v>
      </c>
      <c r="B557" s="76" t="s">
        <v>1192</v>
      </c>
      <c r="C557" s="77" t="s">
        <v>1193</v>
      </c>
      <c r="D557" s="67">
        <v>1407.8688000000002</v>
      </c>
      <c r="E557" s="67">
        <v>28.420560000000002</v>
      </c>
      <c r="F557" s="67">
        <f t="shared" si="187"/>
        <v>1379.4482400000002</v>
      </c>
      <c r="G557" s="67">
        <f t="shared" si="188"/>
        <v>54</v>
      </c>
      <c r="H557" s="67">
        <f t="shared" si="188"/>
        <v>665.57479066000019</v>
      </c>
      <c r="I557" s="67">
        <v>54</v>
      </c>
      <c r="J557" s="67">
        <v>2.9565244800000001</v>
      </c>
      <c r="K557" s="67">
        <v>0</v>
      </c>
      <c r="L557" s="67">
        <v>4.5854901799999999</v>
      </c>
      <c r="M557" s="67">
        <v>0</v>
      </c>
      <c r="N557" s="67">
        <v>83.102385100000021</v>
      </c>
      <c r="O557" s="67">
        <v>0</v>
      </c>
      <c r="P557" s="67">
        <v>574.93039090000013</v>
      </c>
      <c r="Q557" s="68">
        <f>F557-H557</f>
        <v>713.87344933999998</v>
      </c>
      <c r="R557" s="68">
        <f>H557-(I557+K557+M557+O557)</f>
        <v>611.57479066000019</v>
      </c>
      <c r="S557" s="69">
        <f t="shared" si="177"/>
        <v>11.3254590862963</v>
      </c>
      <c r="T557" s="54" t="s">
        <v>762</v>
      </c>
      <c r="W557" s="7"/>
    </row>
    <row r="558" spans="1:35" ht="31.5" x14ac:dyDescent="0.25">
      <c r="A558" s="64" t="s">
        <v>1182</v>
      </c>
      <c r="B558" s="76" t="s">
        <v>1194</v>
      </c>
      <c r="C558" s="77" t="s">
        <v>1195</v>
      </c>
      <c r="D558" s="67" t="s">
        <v>32</v>
      </c>
      <c r="E558" s="67" t="s">
        <v>32</v>
      </c>
      <c r="F558" s="67" t="s">
        <v>32</v>
      </c>
      <c r="G558" s="67" t="s">
        <v>32</v>
      </c>
      <c r="H558" s="67">
        <f t="shared" si="188"/>
        <v>175.89789601999999</v>
      </c>
      <c r="I558" s="67" t="s">
        <v>32</v>
      </c>
      <c r="J558" s="67">
        <v>1.03788641</v>
      </c>
      <c r="K558" s="67" t="s">
        <v>32</v>
      </c>
      <c r="L558" s="67">
        <v>0.81317187000000002</v>
      </c>
      <c r="M558" s="67" t="s">
        <v>32</v>
      </c>
      <c r="N558" s="67">
        <v>122.15997038999998</v>
      </c>
      <c r="O558" s="67" t="s">
        <v>32</v>
      </c>
      <c r="P558" s="67">
        <v>51.886867350000003</v>
      </c>
      <c r="Q558" s="68" t="s">
        <v>32</v>
      </c>
      <c r="R558" s="68" t="s">
        <v>32</v>
      </c>
      <c r="S558" s="69" t="s">
        <v>32</v>
      </c>
      <c r="T558" s="54" t="s">
        <v>762</v>
      </c>
      <c r="W558" s="7"/>
    </row>
    <row r="559" spans="1:35" ht="78.75" x14ac:dyDescent="0.25">
      <c r="A559" s="64" t="s">
        <v>1182</v>
      </c>
      <c r="B559" s="76" t="s">
        <v>1196</v>
      </c>
      <c r="C559" s="77" t="s">
        <v>1197</v>
      </c>
      <c r="D559" s="67">
        <v>916.61520000000007</v>
      </c>
      <c r="E559" s="67">
        <v>118.15715223000001</v>
      </c>
      <c r="F559" s="67">
        <f t="shared" si="187"/>
        <v>798.45804777000012</v>
      </c>
      <c r="G559" s="67">
        <f t="shared" si="188"/>
        <v>550.95600000000002</v>
      </c>
      <c r="H559" s="67">
        <f t="shared" si="188"/>
        <v>573.09638768000002</v>
      </c>
      <c r="I559" s="67">
        <v>0</v>
      </c>
      <c r="J559" s="67">
        <v>2.2467407599999998</v>
      </c>
      <c r="K559" s="67">
        <v>335.98475999999999</v>
      </c>
      <c r="L559" s="67">
        <v>168.77912085</v>
      </c>
      <c r="M559" s="67">
        <v>214.97123999999999</v>
      </c>
      <c r="N559" s="67">
        <v>269.47173575999994</v>
      </c>
      <c r="O559" s="67">
        <v>0</v>
      </c>
      <c r="P559" s="67">
        <v>132.59879031000011</v>
      </c>
      <c r="Q559" s="68">
        <f>F559-H559</f>
        <v>225.3616600900001</v>
      </c>
      <c r="R559" s="68">
        <f>H559-(I559+K559+M559+O559)</f>
        <v>22.140387680000003</v>
      </c>
      <c r="S559" s="69">
        <f t="shared" si="177"/>
        <v>4.018540079425581E-2</v>
      </c>
      <c r="T559" s="54" t="s">
        <v>32</v>
      </c>
      <c r="W559" s="7"/>
    </row>
    <row r="560" spans="1:35" ht="47.25" x14ac:dyDescent="0.25">
      <c r="A560" s="64" t="s">
        <v>1182</v>
      </c>
      <c r="B560" s="76" t="s">
        <v>1198</v>
      </c>
      <c r="C560" s="77" t="s">
        <v>1199</v>
      </c>
      <c r="D560" s="67">
        <v>76.634245883999995</v>
      </c>
      <c r="E560" s="67">
        <v>49.653012660000002</v>
      </c>
      <c r="F560" s="67">
        <f t="shared" si="187"/>
        <v>26.981233223999993</v>
      </c>
      <c r="G560" s="67">
        <f t="shared" si="188"/>
        <v>29.698587847999995</v>
      </c>
      <c r="H560" s="67">
        <f t="shared" si="188"/>
        <v>8.7783080699999978</v>
      </c>
      <c r="I560" s="67">
        <v>4.96</v>
      </c>
      <c r="J560" s="67">
        <v>3.1995546399999997</v>
      </c>
      <c r="K560" s="67">
        <v>0</v>
      </c>
      <c r="L560" s="67">
        <v>0</v>
      </c>
      <c r="M560" s="67">
        <v>17.714631999999998</v>
      </c>
      <c r="N560" s="67">
        <v>4.9169710000000005E-2</v>
      </c>
      <c r="O560" s="67">
        <v>7.0239558479999964</v>
      </c>
      <c r="P560" s="67">
        <v>5.5295837199999989</v>
      </c>
      <c r="Q560" s="68">
        <f>F560-H560</f>
        <v>18.202925153999995</v>
      </c>
      <c r="R560" s="68">
        <f>H560-(I560+K560+M560+O560)</f>
        <v>-20.920279777999998</v>
      </c>
      <c r="S560" s="69">
        <f t="shared" si="177"/>
        <v>-0.7044200177150457</v>
      </c>
      <c r="T560" s="54" t="s">
        <v>762</v>
      </c>
      <c r="W560" s="7"/>
    </row>
    <row r="561" spans="1:35" ht="47.25" x14ac:dyDescent="0.25">
      <c r="A561" s="64" t="s">
        <v>1182</v>
      </c>
      <c r="B561" s="76" t="s">
        <v>1200</v>
      </c>
      <c r="C561" s="77" t="s">
        <v>1201</v>
      </c>
      <c r="D561" s="67" t="s">
        <v>32</v>
      </c>
      <c r="E561" s="67" t="s">
        <v>32</v>
      </c>
      <c r="F561" s="67" t="s">
        <v>32</v>
      </c>
      <c r="G561" s="67" t="s">
        <v>32</v>
      </c>
      <c r="H561" s="67">
        <f t="shared" si="188"/>
        <v>0.71809736999999996</v>
      </c>
      <c r="I561" s="67" t="s">
        <v>32</v>
      </c>
      <c r="J561" s="67">
        <v>0</v>
      </c>
      <c r="K561" s="67" t="s">
        <v>32</v>
      </c>
      <c r="L561" s="67">
        <v>0</v>
      </c>
      <c r="M561" s="67" t="s">
        <v>32</v>
      </c>
      <c r="N561" s="67">
        <v>0</v>
      </c>
      <c r="O561" s="67" t="s">
        <v>32</v>
      </c>
      <c r="P561" s="67">
        <v>0.71809736999999996</v>
      </c>
      <c r="Q561" s="68" t="s">
        <v>32</v>
      </c>
      <c r="R561" s="68" t="s">
        <v>32</v>
      </c>
      <c r="S561" s="69" t="s">
        <v>32</v>
      </c>
      <c r="T561" s="54" t="s">
        <v>1202</v>
      </c>
      <c r="W561" s="7"/>
    </row>
    <row r="562" spans="1:35" ht="31.5" x14ac:dyDescent="0.25">
      <c r="A562" s="44" t="s">
        <v>1203</v>
      </c>
      <c r="B562" s="57" t="s">
        <v>172</v>
      </c>
      <c r="C562" s="45" t="s">
        <v>31</v>
      </c>
      <c r="D562" s="46">
        <f>SUM(D563)</f>
        <v>0</v>
      </c>
      <c r="E562" s="46">
        <f t="shared" ref="E562:R562" si="189">SUM(E563)</f>
        <v>0</v>
      </c>
      <c r="F562" s="46">
        <f t="shared" si="189"/>
        <v>0</v>
      </c>
      <c r="G562" s="46">
        <f t="shared" si="189"/>
        <v>0</v>
      </c>
      <c r="H562" s="46">
        <f t="shared" si="189"/>
        <v>2.0587298799999996</v>
      </c>
      <c r="I562" s="46">
        <f t="shared" si="189"/>
        <v>0</v>
      </c>
      <c r="J562" s="46">
        <f t="shared" si="189"/>
        <v>0</v>
      </c>
      <c r="K562" s="46">
        <f t="shared" si="189"/>
        <v>0</v>
      </c>
      <c r="L562" s="46">
        <f t="shared" si="189"/>
        <v>0</v>
      </c>
      <c r="M562" s="46">
        <f t="shared" si="189"/>
        <v>0</v>
      </c>
      <c r="N562" s="46">
        <f t="shared" si="189"/>
        <v>0.41126214</v>
      </c>
      <c r="O562" s="46">
        <f t="shared" si="189"/>
        <v>0</v>
      </c>
      <c r="P562" s="46">
        <f t="shared" si="189"/>
        <v>1.6474677399999997</v>
      </c>
      <c r="Q562" s="46">
        <f t="shared" si="189"/>
        <v>0</v>
      </c>
      <c r="R562" s="46">
        <f t="shared" si="189"/>
        <v>0</v>
      </c>
      <c r="S562" s="47">
        <v>1</v>
      </c>
      <c r="T562" s="48" t="s">
        <v>32</v>
      </c>
      <c r="W562" s="7"/>
      <c r="X562" s="7"/>
      <c r="AI562" s="4"/>
    </row>
    <row r="563" spans="1:35" ht="47.25" x14ac:dyDescent="0.25">
      <c r="A563" s="70" t="s">
        <v>1203</v>
      </c>
      <c r="B563" s="82" t="s">
        <v>1204</v>
      </c>
      <c r="C563" s="72" t="s">
        <v>1205</v>
      </c>
      <c r="D563" s="68" t="s">
        <v>32</v>
      </c>
      <c r="E563" s="68" t="s">
        <v>32</v>
      </c>
      <c r="F563" s="68" t="s">
        <v>32</v>
      </c>
      <c r="G563" s="68" t="s">
        <v>32</v>
      </c>
      <c r="H563" s="68">
        <f>J563+L563+N563+P563</f>
        <v>2.0587298799999996</v>
      </c>
      <c r="I563" s="68" t="s">
        <v>32</v>
      </c>
      <c r="J563" s="68">
        <v>0</v>
      </c>
      <c r="K563" s="68" t="s">
        <v>32</v>
      </c>
      <c r="L563" s="68">
        <v>0</v>
      </c>
      <c r="M563" s="68" t="s">
        <v>32</v>
      </c>
      <c r="N563" s="68">
        <v>0.41126214</v>
      </c>
      <c r="O563" s="68" t="s">
        <v>32</v>
      </c>
      <c r="P563" s="68">
        <v>1.6474677399999997</v>
      </c>
      <c r="Q563" s="68" t="s">
        <v>32</v>
      </c>
      <c r="R563" s="68" t="s">
        <v>32</v>
      </c>
      <c r="S563" s="69" t="s">
        <v>32</v>
      </c>
      <c r="T563" s="54" t="s">
        <v>1202</v>
      </c>
      <c r="W563" s="7"/>
      <c r="X563" s="7"/>
    </row>
    <row r="564" spans="1:35" ht="31.5" x14ac:dyDescent="0.25">
      <c r="A564" s="44" t="s">
        <v>1206</v>
      </c>
      <c r="B564" s="57" t="s">
        <v>174</v>
      </c>
      <c r="C564" s="45" t="s">
        <v>31</v>
      </c>
      <c r="D564" s="46">
        <v>0</v>
      </c>
      <c r="E564" s="46">
        <v>0</v>
      </c>
      <c r="F564" s="46">
        <v>0</v>
      </c>
      <c r="G564" s="46">
        <v>0</v>
      </c>
      <c r="H564" s="46">
        <v>0</v>
      </c>
      <c r="I564" s="46">
        <v>0</v>
      </c>
      <c r="J564" s="46">
        <v>0</v>
      </c>
      <c r="K564" s="46">
        <v>0</v>
      </c>
      <c r="L564" s="46">
        <v>0</v>
      </c>
      <c r="M564" s="46">
        <v>0</v>
      </c>
      <c r="N564" s="46">
        <v>0</v>
      </c>
      <c r="O564" s="46">
        <v>0</v>
      </c>
      <c r="P564" s="46">
        <v>0</v>
      </c>
      <c r="Q564" s="46">
        <v>0</v>
      </c>
      <c r="R564" s="46">
        <v>0</v>
      </c>
      <c r="S564" s="47">
        <v>0</v>
      </c>
      <c r="T564" s="48" t="s">
        <v>32</v>
      </c>
      <c r="W564" s="7"/>
      <c r="X564" s="7"/>
      <c r="AI564" s="4"/>
    </row>
    <row r="565" spans="1:35" ht="47.25" x14ac:dyDescent="0.25">
      <c r="A565" s="44" t="s">
        <v>1207</v>
      </c>
      <c r="B565" s="57" t="s">
        <v>209</v>
      </c>
      <c r="C565" s="45" t="s">
        <v>31</v>
      </c>
      <c r="D565" s="46">
        <f>SUM(D566:D581)</f>
        <v>529.37270305020002</v>
      </c>
      <c r="E565" s="46">
        <f t="shared" ref="E565:R565" si="190">SUM(E566:E581)</f>
        <v>126.76135838999998</v>
      </c>
      <c r="F565" s="46">
        <f t="shared" si="190"/>
        <v>402.61134466019996</v>
      </c>
      <c r="G565" s="46">
        <f t="shared" si="190"/>
        <v>124.926267552</v>
      </c>
      <c r="H565" s="46">
        <f t="shared" si="190"/>
        <v>131.64977557</v>
      </c>
      <c r="I565" s="46">
        <f t="shared" si="190"/>
        <v>0</v>
      </c>
      <c r="J565" s="46">
        <f t="shared" si="190"/>
        <v>15.720493400000001</v>
      </c>
      <c r="K565" s="46">
        <f t="shared" si="190"/>
        <v>2.9126810760000001</v>
      </c>
      <c r="L565" s="46">
        <f t="shared" si="190"/>
        <v>5.5233411399999994</v>
      </c>
      <c r="M565" s="46">
        <f t="shared" si="190"/>
        <v>19.874758697999997</v>
      </c>
      <c r="N565" s="46">
        <f t="shared" si="190"/>
        <v>57.825470429999989</v>
      </c>
      <c r="O565" s="46">
        <f t="shared" si="190"/>
        <v>102.13882777800001</v>
      </c>
      <c r="P565" s="46">
        <f t="shared" si="190"/>
        <v>52.580470599999991</v>
      </c>
      <c r="Q565" s="46">
        <f t="shared" si="190"/>
        <v>355.64167831020001</v>
      </c>
      <c r="R565" s="46">
        <f t="shared" si="190"/>
        <v>-77.956601202000002</v>
      </c>
      <c r="S565" s="47">
        <f t="shared" si="177"/>
        <v>-0.6240208943211315</v>
      </c>
      <c r="T565" s="48" t="s">
        <v>32</v>
      </c>
      <c r="W565" s="7"/>
      <c r="X565" s="7"/>
      <c r="AI565" s="4"/>
    </row>
    <row r="566" spans="1:35" ht="78.75" x14ac:dyDescent="0.25">
      <c r="A566" s="70" t="s">
        <v>1207</v>
      </c>
      <c r="B566" s="71" t="s">
        <v>1208</v>
      </c>
      <c r="C566" s="94" t="s">
        <v>1209</v>
      </c>
      <c r="D566" s="68">
        <v>64.950399030200003</v>
      </c>
      <c r="E566" s="73">
        <v>35.551499389999996</v>
      </c>
      <c r="F566" s="67">
        <f t="shared" ref="F566:F578" si="191">D566-E566</f>
        <v>29.398899640200007</v>
      </c>
      <c r="G566" s="67">
        <f t="shared" ref="G566:H581" si="192">I566+K566+M566+O566</f>
        <v>2.3906000000000001</v>
      </c>
      <c r="H566" s="67">
        <f t="shared" si="192"/>
        <v>0.57461724000000003</v>
      </c>
      <c r="I566" s="68">
        <v>0</v>
      </c>
      <c r="J566" s="68">
        <v>0</v>
      </c>
      <c r="K566" s="68">
        <v>0</v>
      </c>
      <c r="L566" s="68">
        <v>0</v>
      </c>
      <c r="M566" s="68">
        <v>0.40770000000000001</v>
      </c>
      <c r="N566" s="68">
        <v>0</v>
      </c>
      <c r="O566" s="68">
        <v>1.9829000000000001</v>
      </c>
      <c r="P566" s="68">
        <v>0.57461724000000003</v>
      </c>
      <c r="Q566" s="68">
        <f>F566-H566</f>
        <v>28.824282400200008</v>
      </c>
      <c r="R566" s="68">
        <f>H566-(I566+K566+M566+O566)</f>
        <v>-1.81598276</v>
      </c>
      <c r="S566" s="69">
        <f t="shared" si="177"/>
        <v>-0.75963471931732618</v>
      </c>
      <c r="T566" s="54" t="s">
        <v>1210</v>
      </c>
      <c r="W566" s="7"/>
    </row>
    <row r="567" spans="1:35" ht="78.75" x14ac:dyDescent="0.25">
      <c r="A567" s="70" t="s">
        <v>1207</v>
      </c>
      <c r="B567" s="71" t="s">
        <v>1211</v>
      </c>
      <c r="C567" s="94" t="s">
        <v>1212</v>
      </c>
      <c r="D567" s="68">
        <v>157.24565999999999</v>
      </c>
      <c r="E567" s="73">
        <v>38.373056930000004</v>
      </c>
      <c r="F567" s="67">
        <f t="shared" si="191"/>
        <v>118.87260306999998</v>
      </c>
      <c r="G567" s="67">
        <f t="shared" si="192"/>
        <v>8.5619999999999994</v>
      </c>
      <c r="H567" s="67">
        <f t="shared" si="192"/>
        <v>0</v>
      </c>
      <c r="I567" s="68">
        <v>0</v>
      </c>
      <c r="J567" s="68">
        <v>0</v>
      </c>
      <c r="K567" s="68">
        <v>0</v>
      </c>
      <c r="L567" s="68">
        <v>0</v>
      </c>
      <c r="M567" s="68">
        <v>2.0232000000000001</v>
      </c>
      <c r="N567" s="68">
        <v>0</v>
      </c>
      <c r="O567" s="68">
        <v>6.5387999999999993</v>
      </c>
      <c r="P567" s="68">
        <v>0</v>
      </c>
      <c r="Q567" s="68">
        <f>F567-H567</f>
        <v>118.87260306999998</v>
      </c>
      <c r="R567" s="68">
        <f>H567-(I567+K567+M567+O567)</f>
        <v>-8.5619999999999994</v>
      </c>
      <c r="S567" s="69">
        <f t="shared" si="177"/>
        <v>-1</v>
      </c>
      <c r="T567" s="54" t="s">
        <v>1213</v>
      </c>
      <c r="W567" s="7"/>
    </row>
    <row r="568" spans="1:35" ht="47.25" x14ac:dyDescent="0.25">
      <c r="A568" s="70" t="s">
        <v>1207</v>
      </c>
      <c r="B568" s="109" t="s">
        <v>1214</v>
      </c>
      <c r="C568" s="56" t="s">
        <v>1215</v>
      </c>
      <c r="D568" s="68">
        <v>75.159344069999989</v>
      </c>
      <c r="E568" s="73">
        <v>30.675499240000001</v>
      </c>
      <c r="F568" s="67">
        <f t="shared" si="191"/>
        <v>44.483844829999988</v>
      </c>
      <c r="G568" s="67">
        <f t="shared" si="192"/>
        <v>5.9763999999999999</v>
      </c>
      <c r="H568" s="67">
        <f t="shared" si="192"/>
        <v>2.0129217500000003</v>
      </c>
      <c r="I568" s="68">
        <v>0</v>
      </c>
      <c r="J568" s="68">
        <v>1.1541600000000001</v>
      </c>
      <c r="K568" s="68">
        <v>0</v>
      </c>
      <c r="L568" s="68">
        <v>0</v>
      </c>
      <c r="M568" s="68">
        <v>0.95255999999999996</v>
      </c>
      <c r="N568" s="68">
        <v>0.4780660599999999</v>
      </c>
      <c r="O568" s="68">
        <v>5.0238399999999999</v>
      </c>
      <c r="P568" s="68">
        <v>0.38069569000000003</v>
      </c>
      <c r="Q568" s="68">
        <f>F568-H568</f>
        <v>42.470923079999992</v>
      </c>
      <c r="R568" s="68">
        <f>H568-(I568+K568+M568+O568)</f>
        <v>-3.9634782499999996</v>
      </c>
      <c r="S568" s="69">
        <f t="shared" si="177"/>
        <v>-0.66318824877852878</v>
      </c>
      <c r="T568" s="54" t="s">
        <v>1216</v>
      </c>
      <c r="W568" s="7"/>
    </row>
    <row r="569" spans="1:35" ht="47.25" x14ac:dyDescent="0.25">
      <c r="A569" s="83" t="s">
        <v>1207</v>
      </c>
      <c r="B569" s="84" t="s">
        <v>1217</v>
      </c>
      <c r="C569" s="110" t="s">
        <v>1218</v>
      </c>
      <c r="D569" s="68">
        <v>11.717173599999999</v>
      </c>
      <c r="E569" s="73">
        <v>0.95997359999999998</v>
      </c>
      <c r="F569" s="67">
        <f t="shared" si="191"/>
        <v>10.757199999999999</v>
      </c>
      <c r="G569" s="67">
        <f t="shared" si="192"/>
        <v>10.757199999999999</v>
      </c>
      <c r="H569" s="67">
        <f t="shared" si="192"/>
        <v>1.7507610599999999</v>
      </c>
      <c r="I569" s="68">
        <v>0</v>
      </c>
      <c r="J569" s="68">
        <v>0</v>
      </c>
      <c r="K569" s="68">
        <v>0</v>
      </c>
      <c r="L569" s="68">
        <v>0</v>
      </c>
      <c r="M569" s="68">
        <v>0</v>
      </c>
      <c r="N569" s="68">
        <v>1.0543199999999999</v>
      </c>
      <c r="O569" s="68">
        <v>10.757199999999999</v>
      </c>
      <c r="P569" s="68">
        <v>0.69644106000000006</v>
      </c>
      <c r="Q569" s="68">
        <f>F569-H569</f>
        <v>9.0064389399999989</v>
      </c>
      <c r="R569" s="68">
        <f>H569-(I569+K569+M569+O569)</f>
        <v>-9.0064389399999989</v>
      </c>
      <c r="S569" s="69">
        <f t="shared" si="177"/>
        <v>-0.83724751236381212</v>
      </c>
      <c r="T569" s="54" t="s">
        <v>1219</v>
      </c>
      <c r="W569" s="7"/>
    </row>
    <row r="570" spans="1:35" ht="31.5" x14ac:dyDescent="0.25">
      <c r="A570" s="70" t="s">
        <v>1207</v>
      </c>
      <c r="B570" s="109" t="s">
        <v>1220</v>
      </c>
      <c r="C570" s="56" t="s">
        <v>1221</v>
      </c>
      <c r="D570" s="68">
        <v>13.845023980000001</v>
      </c>
      <c r="E570" s="73">
        <v>1.8450239800000001</v>
      </c>
      <c r="F570" s="67">
        <f t="shared" si="191"/>
        <v>12</v>
      </c>
      <c r="G570" s="67">
        <f t="shared" si="192"/>
        <v>12</v>
      </c>
      <c r="H570" s="67">
        <f t="shared" si="192"/>
        <v>9.8103184800000012</v>
      </c>
      <c r="I570" s="68">
        <v>0</v>
      </c>
      <c r="J570" s="68">
        <v>0</v>
      </c>
      <c r="K570" s="68">
        <v>0.6</v>
      </c>
      <c r="L570" s="68">
        <v>5.3999999999999999E-2</v>
      </c>
      <c r="M570" s="68">
        <v>0</v>
      </c>
      <c r="N570" s="68">
        <v>0.432</v>
      </c>
      <c r="O570" s="68">
        <v>11.4</v>
      </c>
      <c r="P570" s="68">
        <v>9.3243184800000005</v>
      </c>
      <c r="Q570" s="68">
        <f>F570-H570</f>
        <v>2.1896815199999988</v>
      </c>
      <c r="R570" s="68">
        <f>H570-(I570+K570+M570+O570)</f>
        <v>-2.1896815199999988</v>
      </c>
      <c r="S570" s="69">
        <f t="shared" si="177"/>
        <v>-0.18247345999999989</v>
      </c>
      <c r="T570" s="54" t="s">
        <v>1222</v>
      </c>
      <c r="W570" s="7"/>
    </row>
    <row r="571" spans="1:35" ht="47.25" x14ac:dyDescent="0.25">
      <c r="A571" s="70" t="s">
        <v>1207</v>
      </c>
      <c r="B571" s="109" t="s">
        <v>1223</v>
      </c>
      <c r="C571" s="56" t="s">
        <v>1224</v>
      </c>
      <c r="D571" s="68" t="s">
        <v>32</v>
      </c>
      <c r="E571" s="68" t="s">
        <v>32</v>
      </c>
      <c r="F571" s="68" t="s">
        <v>32</v>
      </c>
      <c r="G571" s="68" t="s">
        <v>32</v>
      </c>
      <c r="H571" s="67">
        <f t="shared" si="192"/>
        <v>2.5861696300000001</v>
      </c>
      <c r="I571" s="68" t="s">
        <v>32</v>
      </c>
      <c r="J571" s="68">
        <v>1.6404345600000001</v>
      </c>
      <c r="K571" s="68" t="s">
        <v>32</v>
      </c>
      <c r="L571" s="68">
        <v>5.5080700000000003E-3</v>
      </c>
      <c r="M571" s="68" t="s">
        <v>32</v>
      </c>
      <c r="N571" s="68">
        <v>0.94022699999999981</v>
      </c>
      <c r="O571" s="68" t="s">
        <v>32</v>
      </c>
      <c r="P571" s="68">
        <v>0</v>
      </c>
      <c r="Q571" s="68" t="s">
        <v>32</v>
      </c>
      <c r="R571" s="68" t="s">
        <v>32</v>
      </c>
      <c r="S571" s="69" t="s">
        <v>32</v>
      </c>
      <c r="T571" s="54" t="s">
        <v>1225</v>
      </c>
      <c r="W571" s="7"/>
    </row>
    <row r="572" spans="1:35" ht="47.25" x14ac:dyDescent="0.25">
      <c r="A572" s="70" t="s">
        <v>1207</v>
      </c>
      <c r="B572" s="109" t="s">
        <v>1226</v>
      </c>
      <c r="C572" s="56" t="s">
        <v>1227</v>
      </c>
      <c r="D572" s="68">
        <v>19.476969779999997</v>
      </c>
      <c r="E572" s="73">
        <v>1.2</v>
      </c>
      <c r="F572" s="67">
        <f t="shared" si="191"/>
        <v>18.276969779999998</v>
      </c>
      <c r="G572" s="67">
        <f t="shared" si="192"/>
        <v>18.276969779999998</v>
      </c>
      <c r="H572" s="67">
        <f t="shared" si="192"/>
        <v>14.625911840000001</v>
      </c>
      <c r="I572" s="68">
        <v>0</v>
      </c>
      <c r="J572" s="68">
        <v>0</v>
      </c>
      <c r="K572" s="68">
        <v>0</v>
      </c>
      <c r="L572" s="68">
        <v>1.4692435499999998</v>
      </c>
      <c r="M572" s="68">
        <v>6.1614657699999995</v>
      </c>
      <c r="N572" s="68">
        <v>6.6053886100000003</v>
      </c>
      <c r="O572" s="68">
        <v>12.115504009999999</v>
      </c>
      <c r="P572" s="68">
        <v>6.5512796800000004</v>
      </c>
      <c r="Q572" s="68">
        <f>F572-H572</f>
        <v>3.6510579399999976</v>
      </c>
      <c r="R572" s="68">
        <f>H572-(I572+K572+M572+O572)</f>
        <v>-3.6510579399999976</v>
      </c>
      <c r="S572" s="69">
        <f t="shared" si="177"/>
        <v>-0.19976276067355833</v>
      </c>
      <c r="T572" s="54" t="s">
        <v>1228</v>
      </c>
      <c r="W572" s="7"/>
    </row>
    <row r="573" spans="1:35" ht="94.5" x14ac:dyDescent="0.25">
      <c r="A573" s="70" t="s">
        <v>1207</v>
      </c>
      <c r="B573" s="55" t="s">
        <v>1229</v>
      </c>
      <c r="C573" s="56" t="s">
        <v>1230</v>
      </c>
      <c r="D573" s="95">
        <v>29.566927688</v>
      </c>
      <c r="E573" s="73">
        <v>16.101775269999997</v>
      </c>
      <c r="F573" s="67">
        <f t="shared" si="191"/>
        <v>13.465152418000002</v>
      </c>
      <c r="G573" s="67">
        <f t="shared" si="192"/>
        <v>11.726404624000001</v>
      </c>
      <c r="H573" s="67">
        <f t="shared" si="192"/>
        <v>6.3942632499999998</v>
      </c>
      <c r="I573" s="68">
        <v>0</v>
      </c>
      <c r="J573" s="68">
        <v>1.1675251200000001</v>
      </c>
      <c r="K573" s="68">
        <v>0</v>
      </c>
      <c r="L573" s="68">
        <v>0</v>
      </c>
      <c r="M573" s="68">
        <v>7.1180269000000003</v>
      </c>
      <c r="N573" s="68">
        <v>4.4386783999999997</v>
      </c>
      <c r="O573" s="68">
        <v>4.6083777240000003</v>
      </c>
      <c r="P573" s="68">
        <v>0.78805973000000018</v>
      </c>
      <c r="Q573" s="68">
        <f>F573-H573</f>
        <v>7.0708891680000026</v>
      </c>
      <c r="R573" s="68">
        <f>H573-(I573+K573+M573+O573)</f>
        <v>-5.3321413740000008</v>
      </c>
      <c r="S573" s="69">
        <f t="shared" si="177"/>
        <v>-0.45471238158428401</v>
      </c>
      <c r="T573" s="54" t="s">
        <v>762</v>
      </c>
      <c r="W573" s="7"/>
    </row>
    <row r="574" spans="1:35" ht="63" x14ac:dyDescent="0.25">
      <c r="A574" s="70" t="s">
        <v>1207</v>
      </c>
      <c r="B574" s="55" t="s">
        <v>1231</v>
      </c>
      <c r="C574" s="56" t="s">
        <v>1232</v>
      </c>
      <c r="D574" s="95">
        <v>17.938044779999998</v>
      </c>
      <c r="E574" s="73">
        <v>1.27031721</v>
      </c>
      <c r="F574" s="67">
        <f t="shared" si="191"/>
        <v>16.667727569999997</v>
      </c>
      <c r="G574" s="67">
        <f t="shared" si="192"/>
        <v>10.007178317999999</v>
      </c>
      <c r="H574" s="67">
        <f t="shared" si="192"/>
        <v>9.3275236600000007</v>
      </c>
      <c r="I574" s="68">
        <v>0</v>
      </c>
      <c r="J574" s="68">
        <v>8.3275236600000007</v>
      </c>
      <c r="K574" s="68">
        <v>0</v>
      </c>
      <c r="L574" s="68">
        <v>1</v>
      </c>
      <c r="M574" s="68">
        <v>0</v>
      </c>
      <c r="N574" s="68">
        <v>0</v>
      </c>
      <c r="O574" s="68">
        <v>10.007178317999999</v>
      </c>
      <c r="P574" s="68">
        <v>0</v>
      </c>
      <c r="Q574" s="68">
        <f>F574-H574</f>
        <v>7.3402039099999961</v>
      </c>
      <c r="R574" s="68">
        <f>H574-(I574+K574+M574+O574)</f>
        <v>-0.67965465799999869</v>
      </c>
      <c r="S574" s="69">
        <f t="shared" si="177"/>
        <v>-6.7916713023640024E-2</v>
      </c>
      <c r="T574" s="54" t="s">
        <v>32</v>
      </c>
      <c r="W574" s="7"/>
    </row>
    <row r="575" spans="1:35" ht="47.25" x14ac:dyDescent="0.25">
      <c r="A575" s="70" t="s">
        <v>1207</v>
      </c>
      <c r="B575" s="55" t="s">
        <v>1233</v>
      </c>
      <c r="C575" s="56" t="s">
        <v>1234</v>
      </c>
      <c r="D575" s="95">
        <v>27.542622396000002</v>
      </c>
      <c r="E575" s="73">
        <v>0.78421277</v>
      </c>
      <c r="F575" s="67">
        <f t="shared" si="191"/>
        <v>26.758409626000002</v>
      </c>
      <c r="G575" s="67">
        <f t="shared" si="192"/>
        <v>2.8012651040000001</v>
      </c>
      <c r="H575" s="67">
        <f t="shared" si="192"/>
        <v>2.2205352700000001</v>
      </c>
      <c r="I575" s="68">
        <v>0</v>
      </c>
      <c r="J575" s="68">
        <v>2.0535270000000001E-2</v>
      </c>
      <c r="K575" s="68">
        <v>2.3126810760000001</v>
      </c>
      <c r="L575" s="68">
        <v>2.2000000000000002</v>
      </c>
      <c r="M575" s="68">
        <v>0.44610602799999999</v>
      </c>
      <c r="N575" s="68">
        <v>0</v>
      </c>
      <c r="O575" s="68">
        <v>4.2478000000000016E-2</v>
      </c>
      <c r="P575" s="68">
        <v>0</v>
      </c>
      <c r="Q575" s="68">
        <f>F575-H575</f>
        <v>24.537874356000003</v>
      </c>
      <c r="R575" s="68">
        <f>H575-(I575+K575+M575+O575)</f>
        <v>-0.580729834</v>
      </c>
      <c r="S575" s="69">
        <f t="shared" si="177"/>
        <v>-0.20730984481645831</v>
      </c>
      <c r="T575" s="54" t="s">
        <v>1235</v>
      </c>
      <c r="W575" s="7"/>
    </row>
    <row r="576" spans="1:35" ht="63" x14ac:dyDescent="0.25">
      <c r="A576" s="70" t="s">
        <v>1207</v>
      </c>
      <c r="B576" s="55" t="s">
        <v>1236</v>
      </c>
      <c r="C576" s="56" t="s">
        <v>1237</v>
      </c>
      <c r="D576" s="95" t="s">
        <v>32</v>
      </c>
      <c r="E576" s="73" t="s">
        <v>32</v>
      </c>
      <c r="F576" s="67" t="s">
        <v>32</v>
      </c>
      <c r="G576" s="67" t="s">
        <v>32</v>
      </c>
      <c r="H576" s="67">
        <f t="shared" si="192"/>
        <v>0.77512283999999998</v>
      </c>
      <c r="I576" s="68" t="s">
        <v>32</v>
      </c>
      <c r="J576" s="68">
        <v>0</v>
      </c>
      <c r="K576" s="68" t="s">
        <v>32</v>
      </c>
      <c r="L576" s="68">
        <v>0</v>
      </c>
      <c r="M576" s="68" t="s">
        <v>32</v>
      </c>
      <c r="N576" s="68">
        <v>7.1132689999999998E-2</v>
      </c>
      <c r="O576" s="68" t="s">
        <v>32</v>
      </c>
      <c r="P576" s="68">
        <v>0.70399014999999998</v>
      </c>
      <c r="Q576" s="68" t="s">
        <v>32</v>
      </c>
      <c r="R576" s="68" t="s">
        <v>32</v>
      </c>
      <c r="S576" s="69" t="s">
        <v>32</v>
      </c>
      <c r="T576" s="54" t="s">
        <v>1238</v>
      </c>
      <c r="W576" s="7"/>
    </row>
    <row r="577" spans="1:35" ht="47.25" x14ac:dyDescent="0.25">
      <c r="A577" s="70" t="s">
        <v>1207</v>
      </c>
      <c r="B577" s="55" t="s">
        <v>1239</v>
      </c>
      <c r="C577" s="56" t="s">
        <v>1240</v>
      </c>
      <c r="D577" s="95">
        <v>35.808249726</v>
      </c>
      <c r="E577" s="73">
        <v>0</v>
      </c>
      <c r="F577" s="67">
        <f t="shared" si="191"/>
        <v>35.808249726</v>
      </c>
      <c r="G577" s="67">
        <f t="shared" si="192"/>
        <v>35.228249726000001</v>
      </c>
      <c r="H577" s="67">
        <f t="shared" si="192"/>
        <v>0</v>
      </c>
      <c r="I577" s="68">
        <v>0</v>
      </c>
      <c r="J577" s="68">
        <v>0</v>
      </c>
      <c r="K577" s="68">
        <v>0</v>
      </c>
      <c r="L577" s="68">
        <v>0</v>
      </c>
      <c r="M577" s="68">
        <v>2.7656999999999998</v>
      </c>
      <c r="N577" s="68">
        <v>0</v>
      </c>
      <c r="O577" s="68">
        <v>32.462549725999999</v>
      </c>
      <c r="P577" s="68">
        <v>0</v>
      </c>
      <c r="Q577" s="68">
        <f>F577-H577</f>
        <v>35.808249726</v>
      </c>
      <c r="R577" s="68">
        <f>H577-(I577+K577+M577+O577)</f>
        <v>-35.228249726000001</v>
      </c>
      <c r="S577" s="69">
        <f t="shared" si="177"/>
        <v>-1</v>
      </c>
      <c r="T577" s="54" t="s">
        <v>1241</v>
      </c>
      <c r="W577" s="7"/>
    </row>
    <row r="578" spans="1:35" ht="31.5" x14ac:dyDescent="0.25">
      <c r="A578" s="70" t="s">
        <v>1207</v>
      </c>
      <c r="B578" s="55" t="s">
        <v>1242</v>
      </c>
      <c r="C578" s="56" t="s">
        <v>1243</v>
      </c>
      <c r="D578" s="95">
        <v>76.122287999999998</v>
      </c>
      <c r="E578" s="73">
        <v>0</v>
      </c>
      <c r="F578" s="67">
        <f t="shared" si="191"/>
        <v>76.122287999999998</v>
      </c>
      <c r="G578" s="67">
        <f t="shared" si="192"/>
        <v>7.2</v>
      </c>
      <c r="H578" s="67">
        <f t="shared" si="192"/>
        <v>0.25281379999999998</v>
      </c>
      <c r="I578" s="68">
        <v>0</v>
      </c>
      <c r="J578" s="68">
        <v>0</v>
      </c>
      <c r="K578" s="68">
        <v>0</v>
      </c>
      <c r="L578" s="68">
        <v>0</v>
      </c>
      <c r="M578" s="68">
        <v>0</v>
      </c>
      <c r="N578" s="68">
        <v>0</v>
      </c>
      <c r="O578" s="68">
        <v>7.2</v>
      </c>
      <c r="P578" s="68">
        <v>0.25281379999999998</v>
      </c>
      <c r="Q578" s="68">
        <f>F578-H578</f>
        <v>75.869474199999999</v>
      </c>
      <c r="R578" s="68">
        <f>H578-(I578+K578+M578+O578)</f>
        <v>-6.9471862</v>
      </c>
      <c r="S578" s="69">
        <f t="shared" si="177"/>
        <v>-0.96488697222222219</v>
      </c>
      <c r="T578" s="54" t="s">
        <v>1244</v>
      </c>
      <c r="W578" s="7"/>
    </row>
    <row r="579" spans="1:35" ht="31.5" x14ac:dyDescent="0.25">
      <c r="A579" s="70" t="s">
        <v>1207</v>
      </c>
      <c r="B579" s="55" t="s">
        <v>1245</v>
      </c>
      <c r="C579" s="56" t="s">
        <v>1246</v>
      </c>
      <c r="D579" s="95" t="s">
        <v>32</v>
      </c>
      <c r="E579" s="95" t="s">
        <v>32</v>
      </c>
      <c r="F579" s="95" t="s">
        <v>32</v>
      </c>
      <c r="G579" s="95" t="s">
        <v>32</v>
      </c>
      <c r="H579" s="67">
        <f t="shared" si="192"/>
        <v>33.309061979999996</v>
      </c>
      <c r="I579" s="68" t="s">
        <v>32</v>
      </c>
      <c r="J579" s="68">
        <v>3.4103147899999997</v>
      </c>
      <c r="K579" s="68" t="s">
        <v>32</v>
      </c>
      <c r="L579" s="68">
        <v>0.79458951999999994</v>
      </c>
      <c r="M579" s="68" t="s">
        <v>32</v>
      </c>
      <c r="N579" s="68">
        <v>29.104157669999996</v>
      </c>
      <c r="O579" s="68" t="s">
        <v>32</v>
      </c>
      <c r="P579" s="68">
        <v>0</v>
      </c>
      <c r="Q579" s="68" t="s">
        <v>32</v>
      </c>
      <c r="R579" s="68" t="s">
        <v>32</v>
      </c>
      <c r="S579" s="69" t="s">
        <v>32</v>
      </c>
      <c r="T579" s="54" t="s">
        <v>762</v>
      </c>
      <c r="W579" s="7"/>
    </row>
    <row r="580" spans="1:35" ht="63" x14ac:dyDescent="0.25">
      <c r="A580" s="70" t="s">
        <v>1207</v>
      </c>
      <c r="B580" s="55" t="s">
        <v>1247</v>
      </c>
      <c r="C580" s="56" t="s">
        <v>1248</v>
      </c>
      <c r="D580" s="95" t="s">
        <v>32</v>
      </c>
      <c r="E580" s="95" t="s">
        <v>32</v>
      </c>
      <c r="F580" s="95" t="s">
        <v>32</v>
      </c>
      <c r="G580" s="95" t="s">
        <v>32</v>
      </c>
      <c r="H580" s="67">
        <f t="shared" si="192"/>
        <v>47.384999999999998</v>
      </c>
      <c r="I580" s="68" t="s">
        <v>32</v>
      </c>
      <c r="J580" s="68">
        <v>0</v>
      </c>
      <c r="K580" s="68" t="s">
        <v>32</v>
      </c>
      <c r="L580" s="68">
        <v>0</v>
      </c>
      <c r="M580" s="68" t="s">
        <v>32</v>
      </c>
      <c r="N580" s="68">
        <v>14.2155</v>
      </c>
      <c r="O580" s="68" t="s">
        <v>32</v>
      </c>
      <c r="P580" s="68">
        <v>33.169499999999999</v>
      </c>
      <c r="Q580" s="68" t="s">
        <v>32</v>
      </c>
      <c r="R580" s="68" t="s">
        <v>32</v>
      </c>
      <c r="S580" s="69" t="s">
        <v>32</v>
      </c>
      <c r="T580" s="54" t="s">
        <v>1249</v>
      </c>
      <c r="W580" s="7"/>
    </row>
    <row r="581" spans="1:35" ht="63" x14ac:dyDescent="0.25">
      <c r="A581" s="70" t="s">
        <v>1207</v>
      </c>
      <c r="B581" s="55" t="s">
        <v>1250</v>
      </c>
      <c r="C581" s="56" t="s">
        <v>1251</v>
      </c>
      <c r="D581" s="95" t="s">
        <v>32</v>
      </c>
      <c r="E581" s="95" t="s">
        <v>32</v>
      </c>
      <c r="F581" s="95" t="s">
        <v>32</v>
      </c>
      <c r="G581" s="95" t="s">
        <v>32</v>
      </c>
      <c r="H581" s="67">
        <f t="shared" si="192"/>
        <v>0.62475477000000001</v>
      </c>
      <c r="I581" s="68" t="s">
        <v>32</v>
      </c>
      <c r="J581" s="68">
        <v>0</v>
      </c>
      <c r="K581" s="68" t="s">
        <v>32</v>
      </c>
      <c r="L581" s="68">
        <v>0</v>
      </c>
      <c r="M581" s="68" t="s">
        <v>32</v>
      </c>
      <c r="N581" s="68">
        <v>0.48599999999999999</v>
      </c>
      <c r="O581" s="68" t="s">
        <v>32</v>
      </c>
      <c r="P581" s="68">
        <v>0.13875477</v>
      </c>
      <c r="Q581" s="68" t="s">
        <v>32</v>
      </c>
      <c r="R581" s="68" t="s">
        <v>32</v>
      </c>
      <c r="S581" s="69" t="s">
        <v>32</v>
      </c>
      <c r="T581" s="54" t="s">
        <v>1252</v>
      </c>
      <c r="W581" s="7"/>
    </row>
    <row r="582" spans="1:35" ht="47.25" x14ac:dyDescent="0.25">
      <c r="A582" s="44" t="s">
        <v>1253</v>
      </c>
      <c r="B582" s="57" t="s">
        <v>357</v>
      </c>
      <c r="C582" s="45" t="s">
        <v>31</v>
      </c>
      <c r="D582" s="46">
        <f t="shared" ref="D582:R582" si="193">D583</f>
        <v>0</v>
      </c>
      <c r="E582" s="46">
        <f t="shared" si="193"/>
        <v>0</v>
      </c>
      <c r="F582" s="46">
        <f t="shared" si="193"/>
        <v>0</v>
      </c>
      <c r="G582" s="46">
        <f t="shared" si="193"/>
        <v>0</v>
      </c>
      <c r="H582" s="46">
        <f t="shared" si="193"/>
        <v>0</v>
      </c>
      <c r="I582" s="46">
        <f t="shared" si="193"/>
        <v>0</v>
      </c>
      <c r="J582" s="46">
        <f t="shared" si="193"/>
        <v>0</v>
      </c>
      <c r="K582" s="46">
        <f t="shared" si="193"/>
        <v>0</v>
      </c>
      <c r="L582" s="46">
        <f t="shared" si="193"/>
        <v>0</v>
      </c>
      <c r="M582" s="46">
        <f t="shared" si="193"/>
        <v>0</v>
      </c>
      <c r="N582" s="46">
        <f t="shared" si="193"/>
        <v>0</v>
      </c>
      <c r="O582" s="46">
        <f t="shared" si="193"/>
        <v>0</v>
      </c>
      <c r="P582" s="46">
        <f t="shared" si="193"/>
        <v>0</v>
      </c>
      <c r="Q582" s="46">
        <f t="shared" si="193"/>
        <v>0</v>
      </c>
      <c r="R582" s="46">
        <f t="shared" si="193"/>
        <v>0</v>
      </c>
      <c r="S582" s="47">
        <v>0</v>
      </c>
      <c r="T582" s="48" t="s">
        <v>32</v>
      </c>
      <c r="W582" s="7"/>
      <c r="X582" s="7"/>
      <c r="AI582" s="4"/>
    </row>
    <row r="583" spans="1:35" x14ac:dyDescent="0.25">
      <c r="A583" s="44" t="s">
        <v>1254</v>
      </c>
      <c r="B583" s="57" t="s">
        <v>365</v>
      </c>
      <c r="C583" s="45" t="s">
        <v>31</v>
      </c>
      <c r="D583" s="46">
        <v>0</v>
      </c>
      <c r="E583" s="46">
        <f t="shared" ref="E583:R583" si="194">E584+E585</f>
        <v>0</v>
      </c>
      <c r="F583" s="46">
        <f t="shared" si="194"/>
        <v>0</v>
      </c>
      <c r="G583" s="46">
        <f t="shared" si="194"/>
        <v>0</v>
      </c>
      <c r="H583" s="50">
        <f t="shared" si="194"/>
        <v>0</v>
      </c>
      <c r="I583" s="46">
        <f t="shared" si="194"/>
        <v>0</v>
      </c>
      <c r="J583" s="46">
        <f t="shared" si="194"/>
        <v>0</v>
      </c>
      <c r="K583" s="46">
        <f t="shared" si="194"/>
        <v>0</v>
      </c>
      <c r="L583" s="46">
        <f t="shared" si="194"/>
        <v>0</v>
      </c>
      <c r="M583" s="46">
        <f t="shared" si="194"/>
        <v>0</v>
      </c>
      <c r="N583" s="46">
        <f t="shared" si="194"/>
        <v>0</v>
      </c>
      <c r="O583" s="46">
        <f t="shared" si="194"/>
        <v>0</v>
      </c>
      <c r="P583" s="46">
        <f t="shared" si="194"/>
        <v>0</v>
      </c>
      <c r="Q583" s="46">
        <f t="shared" si="194"/>
        <v>0</v>
      </c>
      <c r="R583" s="46">
        <f t="shared" si="194"/>
        <v>0</v>
      </c>
      <c r="S583" s="47">
        <v>0</v>
      </c>
      <c r="T583" s="48" t="s">
        <v>32</v>
      </c>
      <c r="W583" s="7"/>
      <c r="X583" s="7"/>
      <c r="AI583" s="4"/>
    </row>
    <row r="584" spans="1:35" ht="47.25" x14ac:dyDescent="0.25">
      <c r="A584" s="44" t="s">
        <v>1255</v>
      </c>
      <c r="B584" s="57" t="s">
        <v>361</v>
      </c>
      <c r="C584" s="45" t="s">
        <v>31</v>
      </c>
      <c r="D584" s="46">
        <v>0</v>
      </c>
      <c r="E584" s="46">
        <v>0</v>
      </c>
      <c r="F584" s="46">
        <v>0</v>
      </c>
      <c r="G584" s="46">
        <v>0</v>
      </c>
      <c r="H584" s="50">
        <v>0</v>
      </c>
      <c r="I584" s="46">
        <v>0</v>
      </c>
      <c r="J584" s="46">
        <v>0</v>
      </c>
      <c r="K584" s="46">
        <v>0</v>
      </c>
      <c r="L584" s="46">
        <v>0</v>
      </c>
      <c r="M584" s="46">
        <v>0</v>
      </c>
      <c r="N584" s="46">
        <v>0</v>
      </c>
      <c r="O584" s="46">
        <v>0</v>
      </c>
      <c r="P584" s="46">
        <v>0</v>
      </c>
      <c r="Q584" s="46">
        <v>0</v>
      </c>
      <c r="R584" s="46">
        <v>0</v>
      </c>
      <c r="S584" s="47">
        <v>0</v>
      </c>
      <c r="T584" s="48" t="s">
        <v>32</v>
      </c>
      <c r="W584" s="7"/>
      <c r="X584" s="7"/>
      <c r="AI584" s="4"/>
    </row>
    <row r="585" spans="1:35" ht="47.25" x14ac:dyDescent="0.25">
      <c r="A585" s="44" t="s">
        <v>1256</v>
      </c>
      <c r="B585" s="57" t="s">
        <v>363</v>
      </c>
      <c r="C585" s="45" t="s">
        <v>31</v>
      </c>
      <c r="D585" s="46">
        <v>0</v>
      </c>
      <c r="E585" s="46">
        <v>0</v>
      </c>
      <c r="F585" s="46">
        <v>0</v>
      </c>
      <c r="G585" s="46">
        <v>0</v>
      </c>
      <c r="H585" s="50">
        <v>0</v>
      </c>
      <c r="I585" s="46">
        <v>0</v>
      </c>
      <c r="J585" s="46">
        <v>0</v>
      </c>
      <c r="K585" s="46">
        <v>0</v>
      </c>
      <c r="L585" s="46">
        <v>0</v>
      </c>
      <c r="M585" s="46">
        <v>0</v>
      </c>
      <c r="N585" s="46">
        <v>0</v>
      </c>
      <c r="O585" s="46">
        <v>0</v>
      </c>
      <c r="P585" s="46">
        <v>0</v>
      </c>
      <c r="Q585" s="46">
        <v>0</v>
      </c>
      <c r="R585" s="46">
        <v>0</v>
      </c>
      <c r="S585" s="47">
        <v>0</v>
      </c>
      <c r="T585" s="48" t="s">
        <v>32</v>
      </c>
      <c r="W585" s="7"/>
      <c r="X585" s="7"/>
      <c r="AI585" s="4"/>
    </row>
    <row r="586" spans="1:35" x14ac:dyDescent="0.25">
      <c r="A586" s="44" t="s">
        <v>1257</v>
      </c>
      <c r="B586" s="57" t="s">
        <v>365</v>
      </c>
      <c r="C586" s="45" t="s">
        <v>31</v>
      </c>
      <c r="D586" s="46">
        <v>0</v>
      </c>
      <c r="E586" s="46">
        <v>0</v>
      </c>
      <c r="F586" s="46">
        <v>0</v>
      </c>
      <c r="G586" s="46">
        <v>0</v>
      </c>
      <c r="H586" s="50">
        <v>0</v>
      </c>
      <c r="I586" s="46">
        <v>0</v>
      </c>
      <c r="J586" s="46">
        <v>0</v>
      </c>
      <c r="K586" s="46">
        <v>0</v>
      </c>
      <c r="L586" s="46">
        <v>0</v>
      </c>
      <c r="M586" s="46">
        <v>0</v>
      </c>
      <c r="N586" s="46">
        <v>0</v>
      </c>
      <c r="O586" s="46">
        <v>0</v>
      </c>
      <c r="P586" s="46">
        <v>0</v>
      </c>
      <c r="Q586" s="46">
        <v>0</v>
      </c>
      <c r="R586" s="46">
        <v>0</v>
      </c>
      <c r="S586" s="47">
        <v>0</v>
      </c>
      <c r="T586" s="48" t="s">
        <v>32</v>
      </c>
      <c r="W586" s="7"/>
      <c r="X586" s="7"/>
      <c r="AI586" s="4"/>
    </row>
    <row r="587" spans="1:35" ht="47.25" x14ac:dyDescent="0.25">
      <c r="A587" s="44" t="s">
        <v>1258</v>
      </c>
      <c r="B587" s="57" t="s">
        <v>361</v>
      </c>
      <c r="C587" s="45" t="s">
        <v>31</v>
      </c>
      <c r="D587" s="46">
        <v>0</v>
      </c>
      <c r="E587" s="46">
        <v>0</v>
      </c>
      <c r="F587" s="46">
        <v>0</v>
      </c>
      <c r="G587" s="46">
        <v>0</v>
      </c>
      <c r="H587" s="50">
        <v>0</v>
      </c>
      <c r="I587" s="46">
        <v>0</v>
      </c>
      <c r="J587" s="46">
        <v>0</v>
      </c>
      <c r="K587" s="46">
        <v>0</v>
      </c>
      <c r="L587" s="46">
        <v>0</v>
      </c>
      <c r="M587" s="46">
        <v>0</v>
      </c>
      <c r="N587" s="46">
        <v>0</v>
      </c>
      <c r="O587" s="46">
        <v>0</v>
      </c>
      <c r="P587" s="46">
        <v>0</v>
      </c>
      <c r="Q587" s="46">
        <v>0</v>
      </c>
      <c r="R587" s="46">
        <v>0</v>
      </c>
      <c r="S587" s="47">
        <v>0</v>
      </c>
      <c r="T587" s="48" t="s">
        <v>32</v>
      </c>
      <c r="W587" s="7"/>
      <c r="X587" s="7"/>
      <c r="AI587" s="4"/>
    </row>
    <row r="588" spans="1:35" ht="47.25" x14ac:dyDescent="0.25">
      <c r="A588" s="44" t="s">
        <v>1259</v>
      </c>
      <c r="B588" s="57" t="s">
        <v>363</v>
      </c>
      <c r="C588" s="45" t="s">
        <v>31</v>
      </c>
      <c r="D588" s="46">
        <v>0</v>
      </c>
      <c r="E588" s="46">
        <v>0</v>
      </c>
      <c r="F588" s="46">
        <v>0</v>
      </c>
      <c r="G588" s="46">
        <v>0</v>
      </c>
      <c r="H588" s="50">
        <v>0</v>
      </c>
      <c r="I588" s="46">
        <v>0</v>
      </c>
      <c r="J588" s="46">
        <v>0</v>
      </c>
      <c r="K588" s="46">
        <v>0</v>
      </c>
      <c r="L588" s="46">
        <v>0</v>
      </c>
      <c r="M588" s="46">
        <v>0</v>
      </c>
      <c r="N588" s="46">
        <v>0</v>
      </c>
      <c r="O588" s="46">
        <v>0</v>
      </c>
      <c r="P588" s="46">
        <v>0</v>
      </c>
      <c r="Q588" s="46">
        <v>0</v>
      </c>
      <c r="R588" s="46">
        <v>0</v>
      </c>
      <c r="S588" s="47">
        <v>0</v>
      </c>
      <c r="T588" s="48" t="s">
        <v>32</v>
      </c>
      <c r="W588" s="7"/>
      <c r="X588" s="7"/>
      <c r="AI588" s="4"/>
    </row>
    <row r="589" spans="1:35" x14ac:dyDescent="0.25">
      <c r="A589" s="44" t="s">
        <v>1260</v>
      </c>
      <c r="B589" s="57" t="s">
        <v>369</v>
      </c>
      <c r="C589" s="45" t="s">
        <v>31</v>
      </c>
      <c r="D589" s="46">
        <f t="shared" ref="D589:R589" si="195">D590+D591+D592+D593</f>
        <v>84.575956000000005</v>
      </c>
      <c r="E589" s="46">
        <f t="shared" si="195"/>
        <v>0.42730000000000001</v>
      </c>
      <c r="F589" s="46">
        <f t="shared" si="195"/>
        <v>84.148656000000003</v>
      </c>
      <c r="G589" s="46">
        <f t="shared" si="195"/>
        <v>40.593889080000004</v>
      </c>
      <c r="H589" s="50">
        <f t="shared" si="195"/>
        <v>1.0238702399999999</v>
      </c>
      <c r="I589" s="46">
        <f t="shared" si="195"/>
        <v>0</v>
      </c>
      <c r="J589" s="46">
        <f t="shared" si="195"/>
        <v>0</v>
      </c>
      <c r="K589" s="46">
        <f t="shared" si="195"/>
        <v>0</v>
      </c>
      <c r="L589" s="46">
        <f t="shared" si="195"/>
        <v>0</v>
      </c>
      <c r="M589" s="46">
        <f t="shared" si="195"/>
        <v>9.9563299999999995</v>
      </c>
      <c r="N589" s="46">
        <f t="shared" si="195"/>
        <v>0</v>
      </c>
      <c r="O589" s="46">
        <f t="shared" si="195"/>
        <v>30.637559080000003</v>
      </c>
      <c r="P589" s="46">
        <f t="shared" si="195"/>
        <v>1.0238702399999999</v>
      </c>
      <c r="Q589" s="46">
        <f t="shared" si="195"/>
        <v>83.124785760000009</v>
      </c>
      <c r="R589" s="46">
        <f t="shared" si="195"/>
        <v>-39.570018840000003</v>
      </c>
      <c r="S589" s="47">
        <f t="shared" si="177"/>
        <v>-0.97477772484468739</v>
      </c>
      <c r="T589" s="48" t="s">
        <v>32</v>
      </c>
      <c r="W589" s="7"/>
      <c r="X589" s="7"/>
      <c r="AI589" s="4"/>
    </row>
    <row r="590" spans="1:35" ht="31.5" x14ac:dyDescent="0.25">
      <c r="A590" s="44" t="s">
        <v>1261</v>
      </c>
      <c r="B590" s="48" t="s">
        <v>371</v>
      </c>
      <c r="C590" s="48" t="s">
        <v>31</v>
      </c>
      <c r="D590" s="46">
        <v>0</v>
      </c>
      <c r="E590" s="46">
        <v>0</v>
      </c>
      <c r="F590" s="46">
        <v>0</v>
      </c>
      <c r="G590" s="46">
        <v>0</v>
      </c>
      <c r="H590" s="46">
        <v>0</v>
      </c>
      <c r="I590" s="46">
        <v>0</v>
      </c>
      <c r="J590" s="46">
        <v>0</v>
      </c>
      <c r="K590" s="46">
        <v>0</v>
      </c>
      <c r="L590" s="46">
        <v>0</v>
      </c>
      <c r="M590" s="46">
        <v>0</v>
      </c>
      <c r="N590" s="46">
        <v>0</v>
      </c>
      <c r="O590" s="46">
        <v>0</v>
      </c>
      <c r="P590" s="46">
        <v>0</v>
      </c>
      <c r="Q590" s="46">
        <v>0</v>
      </c>
      <c r="R590" s="46">
        <v>0</v>
      </c>
      <c r="S590" s="47">
        <v>0</v>
      </c>
      <c r="T590" s="48" t="s">
        <v>32</v>
      </c>
      <c r="W590" s="7"/>
      <c r="X590" s="7"/>
      <c r="AI590" s="4"/>
    </row>
    <row r="591" spans="1:35" ht="31.5" x14ac:dyDescent="0.25">
      <c r="A591" s="44" t="s">
        <v>1262</v>
      </c>
      <c r="B591" s="48" t="s">
        <v>373</v>
      </c>
      <c r="C591" s="48" t="s">
        <v>31</v>
      </c>
      <c r="D591" s="49">
        <v>0</v>
      </c>
      <c r="E591" s="49">
        <v>0</v>
      </c>
      <c r="F591" s="49">
        <v>0</v>
      </c>
      <c r="G591" s="49">
        <v>0</v>
      </c>
      <c r="H591" s="49">
        <v>0</v>
      </c>
      <c r="I591" s="49">
        <v>0</v>
      </c>
      <c r="J591" s="49">
        <v>0</v>
      </c>
      <c r="K591" s="49">
        <v>0</v>
      </c>
      <c r="L591" s="49">
        <v>0</v>
      </c>
      <c r="M591" s="49">
        <v>0</v>
      </c>
      <c r="N591" s="49">
        <v>0</v>
      </c>
      <c r="O591" s="49">
        <v>0</v>
      </c>
      <c r="P591" s="49">
        <v>0</v>
      </c>
      <c r="Q591" s="49">
        <v>0</v>
      </c>
      <c r="R591" s="49">
        <v>0</v>
      </c>
      <c r="S591" s="47">
        <v>0</v>
      </c>
      <c r="T591" s="48" t="s">
        <v>32</v>
      </c>
      <c r="W591" s="7"/>
      <c r="X591" s="7"/>
      <c r="AI591" s="4"/>
    </row>
    <row r="592" spans="1:35" ht="31.5" x14ac:dyDescent="0.25">
      <c r="A592" s="44" t="s">
        <v>1263</v>
      </c>
      <c r="B592" s="58" t="s">
        <v>381</v>
      </c>
      <c r="C592" s="58" t="s">
        <v>31</v>
      </c>
      <c r="D592" s="49">
        <v>0</v>
      </c>
      <c r="E592" s="46">
        <v>0</v>
      </c>
      <c r="F592" s="46">
        <v>0</v>
      </c>
      <c r="G592" s="46">
        <v>0</v>
      </c>
      <c r="H592" s="46">
        <v>0</v>
      </c>
      <c r="I592" s="46">
        <v>0</v>
      </c>
      <c r="J592" s="46">
        <v>0</v>
      </c>
      <c r="K592" s="46">
        <v>0</v>
      </c>
      <c r="L592" s="46">
        <v>0</v>
      </c>
      <c r="M592" s="46">
        <v>0</v>
      </c>
      <c r="N592" s="46">
        <v>0</v>
      </c>
      <c r="O592" s="46">
        <v>0</v>
      </c>
      <c r="P592" s="46">
        <v>0</v>
      </c>
      <c r="Q592" s="46">
        <v>0</v>
      </c>
      <c r="R592" s="46">
        <v>0</v>
      </c>
      <c r="S592" s="47">
        <v>0</v>
      </c>
      <c r="T592" s="48" t="s">
        <v>32</v>
      </c>
      <c r="W592" s="7"/>
      <c r="X592" s="7"/>
      <c r="AI592" s="4"/>
    </row>
    <row r="593" spans="1:35" x14ac:dyDescent="0.25">
      <c r="A593" s="44" t="s">
        <v>1264</v>
      </c>
      <c r="B593" s="57" t="s">
        <v>389</v>
      </c>
      <c r="C593" s="45" t="s">
        <v>31</v>
      </c>
      <c r="D593" s="46">
        <f>SUM(D594:D594)</f>
        <v>84.575956000000005</v>
      </c>
      <c r="E593" s="46">
        <f t="shared" ref="E593:R593" si="196">SUM(E594:E594)</f>
        <v>0.42730000000000001</v>
      </c>
      <c r="F593" s="46">
        <f t="shared" si="196"/>
        <v>84.148656000000003</v>
      </c>
      <c r="G593" s="46">
        <f t="shared" si="196"/>
        <v>40.593889080000004</v>
      </c>
      <c r="H593" s="50">
        <f t="shared" si="196"/>
        <v>1.0238702399999999</v>
      </c>
      <c r="I593" s="46">
        <f t="shared" si="196"/>
        <v>0</v>
      </c>
      <c r="J593" s="46">
        <f t="shared" si="196"/>
        <v>0</v>
      </c>
      <c r="K593" s="46">
        <f t="shared" si="196"/>
        <v>0</v>
      </c>
      <c r="L593" s="46">
        <f t="shared" si="196"/>
        <v>0</v>
      </c>
      <c r="M593" s="46">
        <f t="shared" si="196"/>
        <v>9.9563299999999995</v>
      </c>
      <c r="N593" s="46">
        <f t="shared" si="196"/>
        <v>0</v>
      </c>
      <c r="O593" s="46">
        <f t="shared" si="196"/>
        <v>30.637559080000003</v>
      </c>
      <c r="P593" s="46">
        <f t="shared" si="196"/>
        <v>1.0238702399999999</v>
      </c>
      <c r="Q593" s="46">
        <f t="shared" si="196"/>
        <v>83.124785760000009</v>
      </c>
      <c r="R593" s="46">
        <f t="shared" si="196"/>
        <v>-39.570018840000003</v>
      </c>
      <c r="S593" s="47">
        <f t="shared" si="177"/>
        <v>-0.97477772484468739</v>
      </c>
      <c r="T593" s="48" t="s">
        <v>32</v>
      </c>
      <c r="W593" s="7"/>
      <c r="X593" s="7"/>
      <c r="AI593" s="4"/>
    </row>
    <row r="594" spans="1:35" ht="47.25" x14ac:dyDescent="0.25">
      <c r="A594" s="64" t="s">
        <v>1264</v>
      </c>
      <c r="B594" s="74" t="s">
        <v>1265</v>
      </c>
      <c r="C594" s="75" t="s">
        <v>1266</v>
      </c>
      <c r="D594" s="78">
        <v>84.575956000000005</v>
      </c>
      <c r="E594" s="66">
        <v>0.42730000000000001</v>
      </c>
      <c r="F594" s="67">
        <f>D594-E594</f>
        <v>84.148656000000003</v>
      </c>
      <c r="G594" s="67">
        <f>I594+K594+M594+O594</f>
        <v>40.593889080000004</v>
      </c>
      <c r="H594" s="67">
        <f>J594+L594+N594+P594</f>
        <v>1.0238702399999999</v>
      </c>
      <c r="I594" s="67">
        <v>0</v>
      </c>
      <c r="J594" s="67">
        <v>0</v>
      </c>
      <c r="K594" s="67">
        <v>0</v>
      </c>
      <c r="L594" s="67">
        <v>0</v>
      </c>
      <c r="M594" s="67">
        <v>9.9563299999999995</v>
      </c>
      <c r="N594" s="67">
        <v>0</v>
      </c>
      <c r="O594" s="67">
        <v>30.637559080000003</v>
      </c>
      <c r="P594" s="67">
        <v>1.0238702399999999</v>
      </c>
      <c r="Q594" s="68">
        <f>F594-H594</f>
        <v>83.124785760000009</v>
      </c>
      <c r="R594" s="68">
        <f>H594-(I594+K594+M594+O594)</f>
        <v>-39.570018840000003</v>
      </c>
      <c r="S594" s="69">
        <f t="shared" si="177"/>
        <v>-0.97477772484468739</v>
      </c>
      <c r="T594" s="54" t="s">
        <v>1267</v>
      </c>
      <c r="W594" s="7"/>
    </row>
    <row r="595" spans="1:35" ht="47.25" x14ac:dyDescent="0.25">
      <c r="A595" s="44" t="s">
        <v>1268</v>
      </c>
      <c r="B595" s="57" t="s">
        <v>405</v>
      </c>
      <c r="C595" s="45" t="s">
        <v>31</v>
      </c>
      <c r="D595" s="46">
        <v>0</v>
      </c>
      <c r="E595" s="46">
        <v>0</v>
      </c>
      <c r="F595" s="46">
        <v>0</v>
      </c>
      <c r="G595" s="46">
        <v>0</v>
      </c>
      <c r="H595" s="50">
        <v>0</v>
      </c>
      <c r="I595" s="46">
        <v>0</v>
      </c>
      <c r="J595" s="46">
        <v>0</v>
      </c>
      <c r="K595" s="46">
        <v>0</v>
      </c>
      <c r="L595" s="46">
        <v>0</v>
      </c>
      <c r="M595" s="46">
        <v>0</v>
      </c>
      <c r="N595" s="46">
        <v>0</v>
      </c>
      <c r="O595" s="46">
        <v>0</v>
      </c>
      <c r="P595" s="46">
        <v>0</v>
      </c>
      <c r="Q595" s="46">
        <v>0</v>
      </c>
      <c r="R595" s="46">
        <v>0</v>
      </c>
      <c r="S595" s="47">
        <v>0</v>
      </c>
      <c r="T595" s="48" t="s">
        <v>32</v>
      </c>
      <c r="W595" s="7"/>
      <c r="X595" s="7"/>
      <c r="AI595" s="4"/>
    </row>
    <row r="596" spans="1:35" ht="31.5" x14ac:dyDescent="0.25">
      <c r="A596" s="44" t="s">
        <v>1269</v>
      </c>
      <c r="B596" s="57" t="s">
        <v>407</v>
      </c>
      <c r="C596" s="45" t="s">
        <v>31</v>
      </c>
      <c r="D596" s="46">
        <f>SUM(D597:D607)</f>
        <v>135.33618474600001</v>
      </c>
      <c r="E596" s="46">
        <f t="shared" ref="E596:R596" si="197">SUM(E597:E607)</f>
        <v>18.023279989999999</v>
      </c>
      <c r="F596" s="46">
        <f t="shared" si="197"/>
        <v>117.31290475600002</v>
      </c>
      <c r="G596" s="46">
        <f t="shared" si="197"/>
        <v>86.202904756000009</v>
      </c>
      <c r="H596" s="46">
        <f t="shared" si="197"/>
        <v>149.41148343000003</v>
      </c>
      <c r="I596" s="46">
        <f t="shared" si="197"/>
        <v>0</v>
      </c>
      <c r="J596" s="46">
        <f t="shared" si="197"/>
        <v>0.33636248999999996</v>
      </c>
      <c r="K596" s="46">
        <f t="shared" si="197"/>
        <v>0</v>
      </c>
      <c r="L596" s="46">
        <f t="shared" si="197"/>
        <v>31.745555760000002</v>
      </c>
      <c r="M596" s="46">
        <f t="shared" si="197"/>
        <v>0</v>
      </c>
      <c r="N596" s="46">
        <f t="shared" si="197"/>
        <v>9.6139488800000006</v>
      </c>
      <c r="O596" s="46">
        <f t="shared" si="197"/>
        <v>86.202904756000009</v>
      </c>
      <c r="P596" s="46">
        <f t="shared" si="197"/>
        <v>107.71561630000001</v>
      </c>
      <c r="Q596" s="46">
        <f t="shared" si="197"/>
        <v>76.723580626</v>
      </c>
      <c r="R596" s="46">
        <f t="shared" si="197"/>
        <v>-45.613580625999994</v>
      </c>
      <c r="S596" s="47">
        <f t="shared" si="177"/>
        <v>-0.52914203709388496</v>
      </c>
      <c r="T596" s="48" t="s">
        <v>32</v>
      </c>
      <c r="W596" s="7"/>
      <c r="X596" s="7"/>
      <c r="AI596" s="4"/>
    </row>
    <row r="597" spans="1:35" ht="47.25" x14ac:dyDescent="0.25">
      <c r="A597" s="83" t="s">
        <v>1269</v>
      </c>
      <c r="B597" s="84" t="s">
        <v>1270</v>
      </c>
      <c r="C597" s="110" t="s">
        <v>1271</v>
      </c>
      <c r="D597" s="68">
        <v>62.743985739999999</v>
      </c>
      <c r="E597" s="68">
        <v>0</v>
      </c>
      <c r="F597" s="67">
        <f t="shared" ref="F597:F603" si="198">D597-E597</f>
        <v>62.743985739999999</v>
      </c>
      <c r="G597" s="67">
        <f t="shared" ref="G597:H607" si="199">I597+K597+M597+O597</f>
        <v>31.63398574</v>
      </c>
      <c r="H597" s="67">
        <f t="shared" si="199"/>
        <v>14.708040840000001</v>
      </c>
      <c r="I597" s="68">
        <v>0</v>
      </c>
      <c r="J597" s="68">
        <v>0</v>
      </c>
      <c r="K597" s="68">
        <v>0</v>
      </c>
      <c r="L597" s="68">
        <v>5.9655549600000004</v>
      </c>
      <c r="M597" s="68">
        <v>0</v>
      </c>
      <c r="N597" s="68">
        <v>8.7424858800000003</v>
      </c>
      <c r="O597" s="68">
        <v>31.63398574</v>
      </c>
      <c r="P597" s="68">
        <v>0</v>
      </c>
      <c r="Q597" s="68">
        <f>F597-H597</f>
        <v>48.035944899999997</v>
      </c>
      <c r="R597" s="68">
        <f>H597-(I597+K597+M597+O597)</f>
        <v>-16.925944899999998</v>
      </c>
      <c r="S597" s="69">
        <f t="shared" si="177"/>
        <v>-0.53505571631455118</v>
      </c>
      <c r="T597" s="54" t="s">
        <v>1272</v>
      </c>
      <c r="W597" s="7"/>
    </row>
    <row r="598" spans="1:35" ht="47.25" x14ac:dyDescent="0.25">
      <c r="A598" s="83" t="s">
        <v>1269</v>
      </c>
      <c r="B598" s="84" t="s">
        <v>1273</v>
      </c>
      <c r="C598" s="110" t="s">
        <v>1274</v>
      </c>
      <c r="D598" s="68">
        <v>22.759506385999998</v>
      </c>
      <c r="E598" s="68">
        <v>18.023279989999999</v>
      </c>
      <c r="F598" s="67">
        <f t="shared" si="198"/>
        <v>4.7362263959999993</v>
      </c>
      <c r="G598" s="67">
        <f t="shared" si="199"/>
        <v>4.7362263960000002</v>
      </c>
      <c r="H598" s="67">
        <f t="shared" si="199"/>
        <v>0</v>
      </c>
      <c r="I598" s="68">
        <v>0</v>
      </c>
      <c r="J598" s="68">
        <v>0</v>
      </c>
      <c r="K598" s="68">
        <v>0</v>
      </c>
      <c r="L598" s="68">
        <v>0</v>
      </c>
      <c r="M598" s="68">
        <v>0</v>
      </c>
      <c r="N598" s="68">
        <v>0</v>
      </c>
      <c r="O598" s="68">
        <v>4.7362263960000002</v>
      </c>
      <c r="P598" s="68">
        <v>0</v>
      </c>
      <c r="Q598" s="68">
        <f>F598-H598</f>
        <v>4.7362263959999993</v>
      </c>
      <c r="R598" s="68">
        <f>H598-(I598+K598+M598+O598)</f>
        <v>-4.7362263960000002</v>
      </c>
      <c r="S598" s="69">
        <f t="shared" si="177"/>
        <v>-1</v>
      </c>
      <c r="T598" s="54" t="s">
        <v>493</v>
      </c>
      <c r="W598" s="7"/>
    </row>
    <row r="599" spans="1:35" x14ac:dyDescent="0.25">
      <c r="A599" s="83" t="s">
        <v>1269</v>
      </c>
      <c r="B599" s="84" t="s">
        <v>1275</v>
      </c>
      <c r="C599" s="110" t="s">
        <v>1276</v>
      </c>
      <c r="D599" s="68">
        <v>44.204680356000004</v>
      </c>
      <c r="E599" s="68">
        <v>0</v>
      </c>
      <c r="F599" s="67">
        <f t="shared" si="198"/>
        <v>44.204680356000004</v>
      </c>
      <c r="G599" s="67">
        <f t="shared" si="199"/>
        <v>44.204680356000004</v>
      </c>
      <c r="H599" s="67">
        <f t="shared" si="199"/>
        <v>25.881283290000002</v>
      </c>
      <c r="I599" s="68">
        <v>0</v>
      </c>
      <c r="J599" s="68">
        <v>0.10128248999999999</v>
      </c>
      <c r="K599" s="68">
        <v>0</v>
      </c>
      <c r="L599" s="68">
        <v>25.780000800000003</v>
      </c>
      <c r="M599" s="68">
        <v>0</v>
      </c>
      <c r="N599" s="68">
        <v>0</v>
      </c>
      <c r="O599" s="68">
        <v>44.204680356000004</v>
      </c>
      <c r="P599" s="68">
        <v>0</v>
      </c>
      <c r="Q599" s="68">
        <f>F599-H599</f>
        <v>18.323397066000002</v>
      </c>
      <c r="R599" s="68">
        <f>H599-(I599+K599+M599+O599)</f>
        <v>-18.323397066000002</v>
      </c>
      <c r="S599" s="69">
        <f t="shared" si="177"/>
        <v>-0.41451260179767196</v>
      </c>
      <c r="T599" s="54" t="s">
        <v>410</v>
      </c>
      <c r="W599" s="7"/>
    </row>
    <row r="600" spans="1:35" ht="47.25" x14ac:dyDescent="0.25">
      <c r="A600" s="83" t="s">
        <v>1269</v>
      </c>
      <c r="B600" s="84" t="s">
        <v>1277</v>
      </c>
      <c r="C600" s="110" t="s">
        <v>1278</v>
      </c>
      <c r="D600" s="68" t="s">
        <v>32</v>
      </c>
      <c r="E600" s="68" t="s">
        <v>32</v>
      </c>
      <c r="F600" s="67" t="s">
        <v>32</v>
      </c>
      <c r="G600" s="67" t="s">
        <v>32</v>
      </c>
      <c r="H600" s="67">
        <f t="shared" si="199"/>
        <v>106.0085763</v>
      </c>
      <c r="I600" s="68" t="s">
        <v>32</v>
      </c>
      <c r="J600" s="68">
        <v>0</v>
      </c>
      <c r="K600" s="68" t="s">
        <v>32</v>
      </c>
      <c r="L600" s="68">
        <v>0</v>
      </c>
      <c r="M600" s="68" t="s">
        <v>32</v>
      </c>
      <c r="N600" s="68">
        <v>0</v>
      </c>
      <c r="O600" s="68" t="s">
        <v>32</v>
      </c>
      <c r="P600" s="68">
        <v>106.0085763</v>
      </c>
      <c r="Q600" s="68" t="s">
        <v>32</v>
      </c>
      <c r="R600" s="68" t="s">
        <v>32</v>
      </c>
      <c r="S600" s="69" t="s">
        <v>32</v>
      </c>
      <c r="T600" s="54" t="s">
        <v>1279</v>
      </c>
      <c r="W600" s="7"/>
    </row>
    <row r="601" spans="1:35" ht="31.5" x14ac:dyDescent="0.25">
      <c r="A601" s="83" t="s">
        <v>1269</v>
      </c>
      <c r="B601" s="84" t="s">
        <v>1280</v>
      </c>
      <c r="C601" s="110" t="s">
        <v>1281</v>
      </c>
      <c r="D601" s="68" t="s">
        <v>32</v>
      </c>
      <c r="E601" s="68" t="s">
        <v>32</v>
      </c>
      <c r="F601" s="68" t="s">
        <v>32</v>
      </c>
      <c r="G601" s="68" t="s">
        <v>32</v>
      </c>
      <c r="H601" s="67">
        <f t="shared" si="199"/>
        <v>0.33407999999999999</v>
      </c>
      <c r="I601" s="68" t="s">
        <v>32</v>
      </c>
      <c r="J601" s="68">
        <v>0.33407999999999999</v>
      </c>
      <c r="K601" s="68" t="s">
        <v>32</v>
      </c>
      <c r="L601" s="68">
        <v>0</v>
      </c>
      <c r="M601" s="68" t="s">
        <v>32</v>
      </c>
      <c r="N601" s="68">
        <v>0</v>
      </c>
      <c r="O601" s="68" t="s">
        <v>32</v>
      </c>
      <c r="P601" s="68">
        <v>0</v>
      </c>
      <c r="Q601" s="68" t="s">
        <v>32</v>
      </c>
      <c r="R601" s="68" t="s">
        <v>32</v>
      </c>
      <c r="S601" s="69" t="s">
        <v>32</v>
      </c>
      <c r="T601" s="54" t="s">
        <v>1282</v>
      </c>
      <c r="W601" s="7"/>
    </row>
    <row r="602" spans="1:35" ht="47.25" x14ac:dyDescent="0.25">
      <c r="A602" s="83" t="s">
        <v>1269</v>
      </c>
      <c r="B602" s="84" t="s">
        <v>1283</v>
      </c>
      <c r="C602" s="110" t="s">
        <v>1284</v>
      </c>
      <c r="D602" s="68" t="s">
        <v>32</v>
      </c>
      <c r="E602" s="68" t="s">
        <v>32</v>
      </c>
      <c r="F602" s="68" t="s">
        <v>32</v>
      </c>
      <c r="G602" s="68" t="s">
        <v>32</v>
      </c>
      <c r="H602" s="67">
        <f t="shared" si="199"/>
        <v>-9.9000000000000005E-2</v>
      </c>
      <c r="I602" s="68" t="s">
        <v>32</v>
      </c>
      <c r="J602" s="68">
        <v>-9.9000000000000005E-2</v>
      </c>
      <c r="K602" s="68" t="s">
        <v>32</v>
      </c>
      <c r="L602" s="68">
        <v>0</v>
      </c>
      <c r="M602" s="68" t="s">
        <v>32</v>
      </c>
      <c r="N602" s="68">
        <v>0</v>
      </c>
      <c r="O602" s="68" t="s">
        <v>32</v>
      </c>
      <c r="P602" s="68">
        <v>0</v>
      </c>
      <c r="Q602" s="68" t="s">
        <v>32</v>
      </c>
      <c r="R602" s="68" t="s">
        <v>32</v>
      </c>
      <c r="S602" s="69" t="s">
        <v>32</v>
      </c>
      <c r="T602" s="54" t="s">
        <v>1285</v>
      </c>
      <c r="W602" s="7"/>
    </row>
    <row r="603" spans="1:35" ht="47.25" x14ac:dyDescent="0.25">
      <c r="A603" s="83" t="s">
        <v>1269</v>
      </c>
      <c r="B603" s="84" t="s">
        <v>1286</v>
      </c>
      <c r="C603" s="110" t="s">
        <v>1287</v>
      </c>
      <c r="D603" s="68">
        <v>5.6280122639999988</v>
      </c>
      <c r="E603" s="68">
        <v>0</v>
      </c>
      <c r="F603" s="67">
        <f t="shared" si="198"/>
        <v>5.6280122639999988</v>
      </c>
      <c r="G603" s="67">
        <f t="shared" si="199"/>
        <v>5.6280122639999988</v>
      </c>
      <c r="H603" s="67">
        <f t="shared" si="199"/>
        <v>0</v>
      </c>
      <c r="I603" s="68">
        <v>0</v>
      </c>
      <c r="J603" s="68">
        <v>0</v>
      </c>
      <c r="K603" s="68">
        <v>0</v>
      </c>
      <c r="L603" s="68">
        <v>0</v>
      </c>
      <c r="M603" s="68">
        <v>0</v>
      </c>
      <c r="N603" s="68">
        <v>0</v>
      </c>
      <c r="O603" s="68">
        <v>5.6280122639999988</v>
      </c>
      <c r="P603" s="68">
        <v>0</v>
      </c>
      <c r="Q603" s="68">
        <f>F603-H603</f>
        <v>5.6280122639999988</v>
      </c>
      <c r="R603" s="68">
        <f>H603-(I603+K603+M603+O603)</f>
        <v>-5.6280122639999988</v>
      </c>
      <c r="S603" s="69">
        <f t="shared" si="177"/>
        <v>-1</v>
      </c>
      <c r="T603" s="54" t="s">
        <v>1288</v>
      </c>
      <c r="W603" s="7"/>
    </row>
    <row r="604" spans="1:35" ht="153" customHeight="1" x14ac:dyDescent="0.25">
      <c r="A604" s="83" t="s">
        <v>1269</v>
      </c>
      <c r="B604" s="84" t="s">
        <v>1289</v>
      </c>
      <c r="C604" s="110" t="s">
        <v>1290</v>
      </c>
      <c r="D604" s="68" t="s">
        <v>32</v>
      </c>
      <c r="E604" s="68" t="s">
        <v>32</v>
      </c>
      <c r="F604" s="67" t="s">
        <v>32</v>
      </c>
      <c r="G604" s="67" t="s">
        <v>32</v>
      </c>
      <c r="H604" s="67">
        <f t="shared" si="199"/>
        <v>1.3720000000000001</v>
      </c>
      <c r="I604" s="68" t="s">
        <v>32</v>
      </c>
      <c r="J604" s="68">
        <v>0</v>
      </c>
      <c r="K604" s="68" t="s">
        <v>32</v>
      </c>
      <c r="L604" s="68">
        <v>0</v>
      </c>
      <c r="M604" s="68" t="s">
        <v>32</v>
      </c>
      <c r="N604" s="68">
        <v>0</v>
      </c>
      <c r="O604" s="68" t="s">
        <v>32</v>
      </c>
      <c r="P604" s="68">
        <v>1.3720000000000001</v>
      </c>
      <c r="Q604" s="68" t="s">
        <v>32</v>
      </c>
      <c r="R604" s="68" t="s">
        <v>32</v>
      </c>
      <c r="S604" s="69" t="s">
        <v>32</v>
      </c>
      <c r="T604" s="54" t="s">
        <v>1291</v>
      </c>
      <c r="W604" s="7"/>
    </row>
    <row r="605" spans="1:35" ht="135.75" customHeight="1" x14ac:dyDescent="0.25">
      <c r="A605" s="83" t="s">
        <v>1269</v>
      </c>
      <c r="B605" s="84" t="s">
        <v>1292</v>
      </c>
      <c r="C605" s="110" t="s">
        <v>1293</v>
      </c>
      <c r="D605" s="68" t="s">
        <v>32</v>
      </c>
      <c r="E605" s="68" t="s">
        <v>32</v>
      </c>
      <c r="F605" s="67" t="s">
        <v>32</v>
      </c>
      <c r="G605" s="67" t="s">
        <v>32</v>
      </c>
      <c r="H605" s="67">
        <f t="shared" si="199"/>
        <v>0.87146299999999999</v>
      </c>
      <c r="I605" s="68" t="s">
        <v>32</v>
      </c>
      <c r="J605" s="68">
        <v>0</v>
      </c>
      <c r="K605" s="68" t="s">
        <v>32</v>
      </c>
      <c r="L605" s="68">
        <v>0</v>
      </c>
      <c r="M605" s="68" t="s">
        <v>32</v>
      </c>
      <c r="N605" s="68">
        <v>0.87146299999999999</v>
      </c>
      <c r="O605" s="68" t="s">
        <v>32</v>
      </c>
      <c r="P605" s="68">
        <v>0</v>
      </c>
      <c r="Q605" s="68" t="s">
        <v>32</v>
      </c>
      <c r="R605" s="68" t="s">
        <v>32</v>
      </c>
      <c r="S605" s="69" t="s">
        <v>32</v>
      </c>
      <c r="T605" s="54" t="s">
        <v>1294</v>
      </c>
      <c r="W605" s="7"/>
    </row>
    <row r="606" spans="1:35" ht="157.5" x14ac:dyDescent="0.25">
      <c r="A606" s="83" t="s">
        <v>1269</v>
      </c>
      <c r="B606" s="84" t="s">
        <v>1295</v>
      </c>
      <c r="C606" s="110" t="s">
        <v>1296</v>
      </c>
      <c r="D606" s="68" t="s">
        <v>32</v>
      </c>
      <c r="E606" s="68" t="s">
        <v>32</v>
      </c>
      <c r="F606" s="67" t="s">
        <v>32</v>
      </c>
      <c r="G606" s="67" t="s">
        <v>32</v>
      </c>
      <c r="H606" s="67">
        <f t="shared" si="199"/>
        <v>0.19403999999999999</v>
      </c>
      <c r="I606" s="68" t="s">
        <v>32</v>
      </c>
      <c r="J606" s="68">
        <v>0</v>
      </c>
      <c r="K606" s="68" t="s">
        <v>32</v>
      </c>
      <c r="L606" s="68">
        <v>0</v>
      </c>
      <c r="M606" s="68" t="s">
        <v>32</v>
      </c>
      <c r="N606" s="68">
        <v>0</v>
      </c>
      <c r="O606" s="68" t="s">
        <v>32</v>
      </c>
      <c r="P606" s="68">
        <v>0.19403999999999999</v>
      </c>
      <c r="Q606" s="68" t="s">
        <v>32</v>
      </c>
      <c r="R606" s="68" t="s">
        <v>32</v>
      </c>
      <c r="S606" s="69" t="s">
        <v>32</v>
      </c>
      <c r="T606" s="54" t="s">
        <v>1297</v>
      </c>
      <c r="W606" s="7"/>
    </row>
    <row r="607" spans="1:35" ht="157.5" x14ac:dyDescent="0.25">
      <c r="A607" s="83" t="s">
        <v>1269</v>
      </c>
      <c r="B607" s="84" t="s">
        <v>1298</v>
      </c>
      <c r="C607" s="110" t="s">
        <v>1299</v>
      </c>
      <c r="D607" s="68" t="s">
        <v>32</v>
      </c>
      <c r="E607" s="68" t="s">
        <v>32</v>
      </c>
      <c r="F607" s="67" t="s">
        <v>32</v>
      </c>
      <c r="G607" s="67" t="s">
        <v>32</v>
      </c>
      <c r="H607" s="67">
        <f t="shared" si="199"/>
        <v>0.14099999999999999</v>
      </c>
      <c r="I607" s="68" t="s">
        <v>32</v>
      </c>
      <c r="J607" s="68">
        <v>0</v>
      </c>
      <c r="K607" s="68" t="s">
        <v>32</v>
      </c>
      <c r="L607" s="68">
        <v>0</v>
      </c>
      <c r="M607" s="68" t="s">
        <v>32</v>
      </c>
      <c r="N607" s="68">
        <v>0</v>
      </c>
      <c r="O607" s="68" t="s">
        <v>32</v>
      </c>
      <c r="P607" s="68">
        <v>0.14099999999999999</v>
      </c>
      <c r="Q607" s="68" t="s">
        <v>32</v>
      </c>
      <c r="R607" s="68" t="s">
        <v>32</v>
      </c>
      <c r="S607" s="69" t="s">
        <v>32</v>
      </c>
      <c r="T607" s="54" t="s">
        <v>1297</v>
      </c>
      <c r="W607" s="7"/>
    </row>
    <row r="608" spans="1:35" x14ac:dyDescent="0.25">
      <c r="A608" s="44" t="s">
        <v>1300</v>
      </c>
      <c r="B608" s="48" t="s">
        <v>1301</v>
      </c>
      <c r="C608" s="48" t="s">
        <v>31</v>
      </c>
      <c r="D608" s="61">
        <f t="shared" ref="D608:R608" si="200">SUM(D609,D624,D629,D640,D647,D652,D653)</f>
        <v>327.189631287</v>
      </c>
      <c r="E608" s="46">
        <f t="shared" si="200"/>
        <v>93.050167549999998</v>
      </c>
      <c r="F608" s="46">
        <f t="shared" si="200"/>
        <v>234.139463737</v>
      </c>
      <c r="G608" s="46">
        <f t="shared" si="200"/>
        <v>45.019387429999988</v>
      </c>
      <c r="H608" s="46">
        <f t="shared" si="200"/>
        <v>49.364533600000001</v>
      </c>
      <c r="I608" s="46">
        <f t="shared" si="200"/>
        <v>4.4538691160000008</v>
      </c>
      <c r="J608" s="46">
        <f t="shared" si="200"/>
        <v>27.138547080000002</v>
      </c>
      <c r="K608" s="46">
        <f t="shared" si="200"/>
        <v>18.403855199999999</v>
      </c>
      <c r="L608" s="46">
        <f t="shared" si="200"/>
        <v>5.1040744899999995</v>
      </c>
      <c r="M608" s="46">
        <f t="shared" si="200"/>
        <v>7.8640152299999997</v>
      </c>
      <c r="N608" s="46">
        <f t="shared" si="200"/>
        <v>5.6649977099999997</v>
      </c>
      <c r="O608" s="46">
        <f t="shared" si="200"/>
        <v>14.297647883999987</v>
      </c>
      <c r="P608" s="46">
        <f t="shared" si="200"/>
        <v>11.456914319999999</v>
      </c>
      <c r="Q608" s="46">
        <f t="shared" si="200"/>
        <v>191.34557250699999</v>
      </c>
      <c r="R608" s="46">
        <f t="shared" si="200"/>
        <v>-2.2254961999999905</v>
      </c>
      <c r="S608" s="47">
        <f t="shared" ref="S608:S657" si="201">R608/(I608+K608+M608+O608)</f>
        <v>-4.9434173298345811E-2</v>
      </c>
      <c r="T608" s="48" t="s">
        <v>32</v>
      </c>
      <c r="W608" s="7"/>
      <c r="X608" s="7"/>
      <c r="AI608" s="4"/>
    </row>
    <row r="609" spans="1:35" ht="31.5" x14ac:dyDescent="0.25">
      <c r="A609" s="44" t="s">
        <v>1302</v>
      </c>
      <c r="B609" s="57" t="s">
        <v>50</v>
      </c>
      <c r="C609" s="45" t="s">
        <v>31</v>
      </c>
      <c r="D609" s="46">
        <f>SUM(D610,D613,D616,D623)</f>
        <v>0</v>
      </c>
      <c r="E609" s="46">
        <f t="shared" ref="E609:R609" si="202">E610+E613+E616+E623</f>
        <v>0</v>
      </c>
      <c r="F609" s="46">
        <f t="shared" si="202"/>
        <v>0</v>
      </c>
      <c r="G609" s="46">
        <f t="shared" si="202"/>
        <v>0</v>
      </c>
      <c r="H609" s="46">
        <f t="shared" si="202"/>
        <v>2.8713339699999998</v>
      </c>
      <c r="I609" s="46">
        <f t="shared" si="202"/>
        <v>0</v>
      </c>
      <c r="J609" s="46">
        <f t="shared" si="202"/>
        <v>2.8713339699999998</v>
      </c>
      <c r="K609" s="46">
        <f t="shared" si="202"/>
        <v>0</v>
      </c>
      <c r="L609" s="46">
        <f t="shared" si="202"/>
        <v>0</v>
      </c>
      <c r="M609" s="46">
        <f t="shared" si="202"/>
        <v>0</v>
      </c>
      <c r="N609" s="46">
        <f t="shared" si="202"/>
        <v>0</v>
      </c>
      <c r="O609" s="46">
        <f t="shared" si="202"/>
        <v>0</v>
      </c>
      <c r="P609" s="46">
        <f t="shared" si="202"/>
        <v>0</v>
      </c>
      <c r="Q609" s="46">
        <f t="shared" si="202"/>
        <v>0</v>
      </c>
      <c r="R609" s="46">
        <f t="shared" si="202"/>
        <v>0</v>
      </c>
      <c r="S609" s="47">
        <v>1</v>
      </c>
      <c r="T609" s="48" t="s">
        <v>32</v>
      </c>
      <c r="W609" s="7"/>
      <c r="X609" s="7"/>
      <c r="AI609" s="4"/>
    </row>
    <row r="610" spans="1:35" ht="94.5" x14ac:dyDescent="0.25">
      <c r="A610" s="57" t="s">
        <v>1303</v>
      </c>
      <c r="B610" s="57" t="s">
        <v>52</v>
      </c>
      <c r="C610" s="45" t="s">
        <v>31</v>
      </c>
      <c r="D610" s="46">
        <f t="shared" ref="D610:R613" si="203">D611+D612</f>
        <v>0</v>
      </c>
      <c r="E610" s="46">
        <f t="shared" si="203"/>
        <v>0</v>
      </c>
      <c r="F610" s="46">
        <f t="shared" si="203"/>
        <v>0</v>
      </c>
      <c r="G610" s="46">
        <f t="shared" si="203"/>
        <v>0</v>
      </c>
      <c r="H610" s="46">
        <f t="shared" si="203"/>
        <v>0</v>
      </c>
      <c r="I610" s="46">
        <f t="shared" si="203"/>
        <v>0</v>
      </c>
      <c r="J610" s="46">
        <f t="shared" si="203"/>
        <v>0</v>
      </c>
      <c r="K610" s="46">
        <f t="shared" si="203"/>
        <v>0</v>
      </c>
      <c r="L610" s="46">
        <f t="shared" si="203"/>
        <v>0</v>
      </c>
      <c r="M610" s="46">
        <f t="shared" si="203"/>
        <v>0</v>
      </c>
      <c r="N610" s="46">
        <f t="shared" si="203"/>
        <v>0</v>
      </c>
      <c r="O610" s="46">
        <f t="shared" si="203"/>
        <v>0</v>
      </c>
      <c r="P610" s="46">
        <f t="shared" si="203"/>
        <v>0</v>
      </c>
      <c r="Q610" s="46">
        <f t="shared" si="203"/>
        <v>0</v>
      </c>
      <c r="R610" s="46">
        <f t="shared" si="203"/>
        <v>0</v>
      </c>
      <c r="S610" s="47">
        <v>0</v>
      </c>
      <c r="T610" s="48" t="s">
        <v>32</v>
      </c>
      <c r="W610" s="7"/>
      <c r="X610" s="7"/>
      <c r="AI610" s="4"/>
    </row>
    <row r="611" spans="1:35" ht="31.5" x14ac:dyDescent="0.25">
      <c r="A611" s="57" t="s">
        <v>1304</v>
      </c>
      <c r="B611" s="57" t="s">
        <v>56</v>
      </c>
      <c r="C611" s="45" t="s">
        <v>31</v>
      </c>
      <c r="D611" s="46">
        <v>0</v>
      </c>
      <c r="E611" s="46">
        <v>0</v>
      </c>
      <c r="F611" s="46">
        <v>0</v>
      </c>
      <c r="G611" s="46">
        <v>0</v>
      </c>
      <c r="H611" s="46">
        <v>0</v>
      </c>
      <c r="I611" s="46">
        <v>0</v>
      </c>
      <c r="J611" s="46">
        <v>0</v>
      </c>
      <c r="K611" s="46">
        <v>0</v>
      </c>
      <c r="L611" s="46">
        <v>0</v>
      </c>
      <c r="M611" s="46">
        <v>0</v>
      </c>
      <c r="N611" s="46">
        <v>0</v>
      </c>
      <c r="O611" s="46">
        <v>0</v>
      </c>
      <c r="P611" s="46">
        <v>0</v>
      </c>
      <c r="Q611" s="46">
        <v>0</v>
      </c>
      <c r="R611" s="46">
        <v>0</v>
      </c>
      <c r="S611" s="47">
        <v>0</v>
      </c>
      <c r="T611" s="48" t="s">
        <v>32</v>
      </c>
      <c r="W611" s="7"/>
      <c r="X611" s="7"/>
      <c r="AI611" s="4"/>
    </row>
    <row r="612" spans="1:35" ht="31.5" x14ac:dyDescent="0.25">
      <c r="A612" s="57" t="s">
        <v>1305</v>
      </c>
      <c r="B612" s="57" t="s">
        <v>56</v>
      </c>
      <c r="C612" s="45" t="s">
        <v>31</v>
      </c>
      <c r="D612" s="46">
        <v>0</v>
      </c>
      <c r="E612" s="46">
        <v>0</v>
      </c>
      <c r="F612" s="46">
        <v>0</v>
      </c>
      <c r="G612" s="46">
        <v>0</v>
      </c>
      <c r="H612" s="46">
        <v>0</v>
      </c>
      <c r="I612" s="46">
        <v>0</v>
      </c>
      <c r="J612" s="46">
        <v>0</v>
      </c>
      <c r="K612" s="46">
        <v>0</v>
      </c>
      <c r="L612" s="46">
        <v>0</v>
      </c>
      <c r="M612" s="46">
        <v>0</v>
      </c>
      <c r="N612" s="46">
        <v>0</v>
      </c>
      <c r="O612" s="46">
        <v>0</v>
      </c>
      <c r="P612" s="46">
        <v>0</v>
      </c>
      <c r="Q612" s="46">
        <v>0</v>
      </c>
      <c r="R612" s="46">
        <v>0</v>
      </c>
      <c r="S612" s="47">
        <v>0</v>
      </c>
      <c r="T612" s="48" t="s">
        <v>32</v>
      </c>
      <c r="W612" s="7"/>
      <c r="X612" s="7"/>
      <c r="AI612" s="4"/>
    </row>
    <row r="613" spans="1:35" ht="47.25" x14ac:dyDescent="0.25">
      <c r="A613" s="44" t="s">
        <v>1306</v>
      </c>
      <c r="B613" s="57" t="s">
        <v>58</v>
      </c>
      <c r="C613" s="45" t="s">
        <v>31</v>
      </c>
      <c r="D613" s="46">
        <f t="shared" si="203"/>
        <v>0</v>
      </c>
      <c r="E613" s="46">
        <f t="shared" si="203"/>
        <v>0</v>
      </c>
      <c r="F613" s="46">
        <f t="shared" si="203"/>
        <v>0</v>
      </c>
      <c r="G613" s="46">
        <f t="shared" si="203"/>
        <v>0</v>
      </c>
      <c r="H613" s="46">
        <f t="shared" si="203"/>
        <v>0</v>
      </c>
      <c r="I613" s="46">
        <f t="shared" si="203"/>
        <v>0</v>
      </c>
      <c r="J613" s="46">
        <f t="shared" si="203"/>
        <v>0</v>
      </c>
      <c r="K613" s="46">
        <f t="shared" si="203"/>
        <v>0</v>
      </c>
      <c r="L613" s="46">
        <f t="shared" si="203"/>
        <v>0</v>
      </c>
      <c r="M613" s="46">
        <f t="shared" si="203"/>
        <v>0</v>
      </c>
      <c r="N613" s="46">
        <f t="shared" si="203"/>
        <v>0</v>
      </c>
      <c r="O613" s="46">
        <f t="shared" si="203"/>
        <v>0</v>
      </c>
      <c r="P613" s="46">
        <f t="shared" si="203"/>
        <v>0</v>
      </c>
      <c r="Q613" s="46">
        <f t="shared" si="203"/>
        <v>0</v>
      </c>
      <c r="R613" s="46">
        <f t="shared" si="203"/>
        <v>0</v>
      </c>
      <c r="S613" s="47">
        <v>0</v>
      </c>
      <c r="T613" s="48" t="s">
        <v>32</v>
      </c>
      <c r="W613" s="7"/>
      <c r="X613" s="7"/>
      <c r="AI613" s="4"/>
    </row>
    <row r="614" spans="1:35" ht="31.5" x14ac:dyDescent="0.25">
      <c r="A614" s="44" t="s">
        <v>1307</v>
      </c>
      <c r="B614" s="57" t="s">
        <v>1153</v>
      </c>
      <c r="C614" s="45" t="s">
        <v>31</v>
      </c>
      <c r="D614" s="46">
        <v>0</v>
      </c>
      <c r="E614" s="46">
        <v>0</v>
      </c>
      <c r="F614" s="46">
        <v>0</v>
      </c>
      <c r="G614" s="46">
        <v>0</v>
      </c>
      <c r="H614" s="46">
        <v>0</v>
      </c>
      <c r="I614" s="46">
        <v>0</v>
      </c>
      <c r="J614" s="46">
        <v>0</v>
      </c>
      <c r="K614" s="46">
        <v>0</v>
      </c>
      <c r="L614" s="46">
        <v>0</v>
      </c>
      <c r="M614" s="46">
        <v>0</v>
      </c>
      <c r="N614" s="46">
        <v>0</v>
      </c>
      <c r="O614" s="46">
        <v>0</v>
      </c>
      <c r="P614" s="46">
        <v>0</v>
      </c>
      <c r="Q614" s="46">
        <v>0</v>
      </c>
      <c r="R614" s="46">
        <v>0</v>
      </c>
      <c r="S614" s="47">
        <v>0</v>
      </c>
      <c r="T614" s="48" t="s">
        <v>32</v>
      </c>
      <c r="W614" s="7"/>
      <c r="X614" s="7"/>
      <c r="AI614" s="4"/>
    </row>
    <row r="615" spans="1:35" ht="31.5" x14ac:dyDescent="0.25">
      <c r="A615" s="44" t="s">
        <v>1308</v>
      </c>
      <c r="B615" s="57" t="s">
        <v>56</v>
      </c>
      <c r="C615" s="45" t="s">
        <v>31</v>
      </c>
      <c r="D615" s="46">
        <v>0</v>
      </c>
      <c r="E615" s="46">
        <v>0</v>
      </c>
      <c r="F615" s="46">
        <v>0</v>
      </c>
      <c r="G615" s="46">
        <v>0</v>
      </c>
      <c r="H615" s="46">
        <v>0</v>
      </c>
      <c r="I615" s="46">
        <v>0</v>
      </c>
      <c r="J615" s="46">
        <v>0</v>
      </c>
      <c r="K615" s="46">
        <v>0</v>
      </c>
      <c r="L615" s="46">
        <v>0</v>
      </c>
      <c r="M615" s="46">
        <v>0</v>
      </c>
      <c r="N615" s="46">
        <v>0</v>
      </c>
      <c r="O615" s="46">
        <v>0</v>
      </c>
      <c r="P615" s="46">
        <v>0</v>
      </c>
      <c r="Q615" s="46">
        <v>0</v>
      </c>
      <c r="R615" s="46">
        <v>0</v>
      </c>
      <c r="S615" s="47">
        <v>0</v>
      </c>
      <c r="T615" s="48" t="s">
        <v>32</v>
      </c>
      <c r="W615" s="7"/>
      <c r="X615" s="7"/>
      <c r="AI615" s="4"/>
    </row>
    <row r="616" spans="1:35" ht="47.25" x14ac:dyDescent="0.25">
      <c r="A616" s="44" t="s">
        <v>1309</v>
      </c>
      <c r="B616" s="57" t="s">
        <v>62</v>
      </c>
      <c r="C616" s="45" t="s">
        <v>31</v>
      </c>
      <c r="D616" s="46">
        <f>SUM(D617,D618,D619,D620,D621)</f>
        <v>0</v>
      </c>
      <c r="E616" s="46">
        <f t="shared" ref="E616:R616" si="204">E617+E618+E619+E620+E621</f>
        <v>0</v>
      </c>
      <c r="F616" s="46">
        <f t="shared" si="204"/>
        <v>0</v>
      </c>
      <c r="G616" s="46">
        <f t="shared" si="204"/>
        <v>0</v>
      </c>
      <c r="H616" s="46">
        <f t="shared" si="204"/>
        <v>2.8713339699999998</v>
      </c>
      <c r="I616" s="46">
        <f t="shared" si="204"/>
        <v>0</v>
      </c>
      <c r="J616" s="46">
        <f t="shared" si="204"/>
        <v>2.8713339699999998</v>
      </c>
      <c r="K616" s="46">
        <f t="shared" si="204"/>
        <v>0</v>
      </c>
      <c r="L616" s="46">
        <f t="shared" si="204"/>
        <v>0</v>
      </c>
      <c r="M616" s="46">
        <f t="shared" si="204"/>
        <v>0</v>
      </c>
      <c r="N616" s="46">
        <f t="shared" si="204"/>
        <v>0</v>
      </c>
      <c r="O616" s="46">
        <f t="shared" si="204"/>
        <v>0</v>
      </c>
      <c r="P616" s="46">
        <f t="shared" si="204"/>
        <v>0</v>
      </c>
      <c r="Q616" s="46">
        <f t="shared" si="204"/>
        <v>0</v>
      </c>
      <c r="R616" s="46">
        <f t="shared" si="204"/>
        <v>0</v>
      </c>
      <c r="S616" s="47">
        <v>1</v>
      </c>
      <c r="T616" s="48" t="s">
        <v>32</v>
      </c>
      <c r="W616" s="7"/>
      <c r="X616" s="7"/>
      <c r="AI616" s="4"/>
    </row>
    <row r="617" spans="1:35" ht="78.75" x14ac:dyDescent="0.25">
      <c r="A617" s="44" t="s">
        <v>1310</v>
      </c>
      <c r="B617" s="57" t="s">
        <v>64</v>
      </c>
      <c r="C617" s="45" t="s">
        <v>31</v>
      </c>
      <c r="D617" s="46">
        <v>0</v>
      </c>
      <c r="E617" s="46">
        <v>0</v>
      </c>
      <c r="F617" s="46">
        <v>0</v>
      </c>
      <c r="G617" s="46">
        <v>0</v>
      </c>
      <c r="H617" s="46">
        <v>0</v>
      </c>
      <c r="I617" s="46">
        <v>0</v>
      </c>
      <c r="J617" s="46">
        <v>0</v>
      </c>
      <c r="K617" s="46">
        <v>0</v>
      </c>
      <c r="L617" s="46">
        <v>0</v>
      </c>
      <c r="M617" s="46">
        <v>0</v>
      </c>
      <c r="N617" s="46">
        <v>0</v>
      </c>
      <c r="O617" s="46">
        <v>0</v>
      </c>
      <c r="P617" s="46">
        <v>0</v>
      </c>
      <c r="Q617" s="46">
        <v>0</v>
      </c>
      <c r="R617" s="46">
        <v>0</v>
      </c>
      <c r="S617" s="47">
        <v>0</v>
      </c>
      <c r="T617" s="48" t="s">
        <v>32</v>
      </c>
      <c r="W617" s="7"/>
      <c r="X617" s="7"/>
      <c r="AI617" s="4"/>
    </row>
    <row r="618" spans="1:35" ht="78.75" x14ac:dyDescent="0.25">
      <c r="A618" s="44" t="s">
        <v>1311</v>
      </c>
      <c r="B618" s="48" t="s">
        <v>66</v>
      </c>
      <c r="C618" s="48" t="s">
        <v>31</v>
      </c>
      <c r="D618" s="49">
        <v>0</v>
      </c>
      <c r="E618" s="46">
        <v>0</v>
      </c>
      <c r="F618" s="46">
        <v>0</v>
      </c>
      <c r="G618" s="46">
        <v>0</v>
      </c>
      <c r="H618" s="46">
        <v>0</v>
      </c>
      <c r="I618" s="46">
        <v>0</v>
      </c>
      <c r="J618" s="46">
        <v>0</v>
      </c>
      <c r="K618" s="46">
        <v>0</v>
      </c>
      <c r="L618" s="46">
        <v>0</v>
      </c>
      <c r="M618" s="46">
        <v>0</v>
      </c>
      <c r="N618" s="46">
        <v>0</v>
      </c>
      <c r="O618" s="46">
        <v>0</v>
      </c>
      <c r="P618" s="46">
        <v>0</v>
      </c>
      <c r="Q618" s="46">
        <v>0</v>
      </c>
      <c r="R618" s="46">
        <v>0</v>
      </c>
      <c r="S618" s="47">
        <v>0</v>
      </c>
      <c r="T618" s="48" t="s">
        <v>32</v>
      </c>
      <c r="W618" s="7"/>
      <c r="X618" s="7"/>
      <c r="AI618" s="4"/>
    </row>
    <row r="619" spans="1:35" ht="63" x14ac:dyDescent="0.25">
      <c r="A619" s="44" t="s">
        <v>1312</v>
      </c>
      <c r="B619" s="57" t="s">
        <v>68</v>
      </c>
      <c r="C619" s="45" t="s">
        <v>31</v>
      </c>
      <c r="D619" s="46">
        <v>0</v>
      </c>
      <c r="E619" s="46">
        <v>0</v>
      </c>
      <c r="F619" s="46">
        <v>0</v>
      </c>
      <c r="G619" s="46">
        <v>0</v>
      </c>
      <c r="H619" s="46">
        <v>0</v>
      </c>
      <c r="I619" s="46">
        <v>0</v>
      </c>
      <c r="J619" s="46">
        <v>0</v>
      </c>
      <c r="K619" s="46">
        <v>0</v>
      </c>
      <c r="L619" s="46">
        <v>0</v>
      </c>
      <c r="M619" s="46">
        <v>0</v>
      </c>
      <c r="N619" s="46">
        <v>0</v>
      </c>
      <c r="O619" s="46">
        <v>0</v>
      </c>
      <c r="P619" s="46">
        <v>0</v>
      </c>
      <c r="Q619" s="46">
        <v>0</v>
      </c>
      <c r="R619" s="46">
        <v>0</v>
      </c>
      <c r="S619" s="47">
        <v>0</v>
      </c>
      <c r="T619" s="48" t="s">
        <v>32</v>
      </c>
      <c r="W619" s="7"/>
      <c r="X619" s="7"/>
      <c r="AI619" s="4"/>
    </row>
    <row r="620" spans="1:35" ht="94.5" x14ac:dyDescent="0.25">
      <c r="A620" s="44" t="s">
        <v>1313</v>
      </c>
      <c r="B620" s="57" t="s">
        <v>70</v>
      </c>
      <c r="C620" s="45" t="s">
        <v>31</v>
      </c>
      <c r="D620" s="46">
        <v>0</v>
      </c>
      <c r="E620" s="46">
        <v>0</v>
      </c>
      <c r="F620" s="46">
        <v>0</v>
      </c>
      <c r="G620" s="46">
        <v>0</v>
      </c>
      <c r="H620" s="46">
        <v>0</v>
      </c>
      <c r="I620" s="46">
        <v>0</v>
      </c>
      <c r="J620" s="46">
        <v>0</v>
      </c>
      <c r="K620" s="46">
        <v>0</v>
      </c>
      <c r="L620" s="46">
        <v>0</v>
      </c>
      <c r="M620" s="46">
        <v>0</v>
      </c>
      <c r="N620" s="46">
        <v>0</v>
      </c>
      <c r="O620" s="46">
        <v>0</v>
      </c>
      <c r="P620" s="46">
        <v>0</v>
      </c>
      <c r="Q620" s="46">
        <v>0</v>
      </c>
      <c r="R620" s="46">
        <v>0</v>
      </c>
      <c r="S620" s="47">
        <v>0</v>
      </c>
      <c r="T620" s="48" t="s">
        <v>32</v>
      </c>
      <c r="W620" s="7"/>
      <c r="X620" s="7"/>
      <c r="AI620" s="4"/>
    </row>
    <row r="621" spans="1:35" ht="78.75" x14ac:dyDescent="0.25">
      <c r="A621" s="48" t="s">
        <v>1314</v>
      </c>
      <c r="B621" s="48" t="s">
        <v>72</v>
      </c>
      <c r="C621" s="48" t="s">
        <v>31</v>
      </c>
      <c r="D621" s="46">
        <f>SUM(D622)</f>
        <v>0</v>
      </c>
      <c r="E621" s="46">
        <f t="shared" ref="E621:R621" si="205">SUM(E622)</f>
        <v>0</v>
      </c>
      <c r="F621" s="46">
        <f t="shared" si="205"/>
        <v>0</v>
      </c>
      <c r="G621" s="46">
        <f t="shared" si="205"/>
        <v>0</v>
      </c>
      <c r="H621" s="46">
        <f t="shared" si="205"/>
        <v>2.8713339699999998</v>
      </c>
      <c r="I621" s="46">
        <f>SUM(I622)</f>
        <v>0</v>
      </c>
      <c r="J621" s="46">
        <f>SUM(J622)</f>
        <v>2.8713339699999998</v>
      </c>
      <c r="K621" s="46">
        <f>SUM(K622)</f>
        <v>0</v>
      </c>
      <c r="L621" s="46">
        <f>SUM(L622)</f>
        <v>0</v>
      </c>
      <c r="M621" s="46">
        <f t="shared" si="205"/>
        <v>0</v>
      </c>
      <c r="N621" s="46">
        <f t="shared" si="205"/>
        <v>0</v>
      </c>
      <c r="O621" s="46">
        <f t="shared" si="205"/>
        <v>0</v>
      </c>
      <c r="P621" s="46">
        <f t="shared" si="205"/>
        <v>0</v>
      </c>
      <c r="Q621" s="46">
        <f t="shared" si="205"/>
        <v>0</v>
      </c>
      <c r="R621" s="46">
        <f t="shared" si="205"/>
        <v>0</v>
      </c>
      <c r="S621" s="47">
        <v>1</v>
      </c>
      <c r="T621" s="48" t="s">
        <v>32</v>
      </c>
      <c r="W621" s="7"/>
      <c r="X621" s="7"/>
      <c r="AI621" s="4"/>
    </row>
    <row r="622" spans="1:35" ht="86.25" customHeight="1" x14ac:dyDescent="0.25">
      <c r="A622" s="54" t="s">
        <v>1314</v>
      </c>
      <c r="B622" s="88" t="s">
        <v>1315</v>
      </c>
      <c r="C622" s="54" t="s">
        <v>1316</v>
      </c>
      <c r="D622" s="68" t="s">
        <v>32</v>
      </c>
      <c r="E622" s="68" t="s">
        <v>32</v>
      </c>
      <c r="F622" s="68" t="s">
        <v>32</v>
      </c>
      <c r="G622" s="68" t="s">
        <v>32</v>
      </c>
      <c r="H622" s="68">
        <f>J622+L622+N622+P622</f>
        <v>2.8713339699999998</v>
      </c>
      <c r="I622" s="68" t="s">
        <v>32</v>
      </c>
      <c r="J622" s="68">
        <v>2.8713339699999998</v>
      </c>
      <c r="K622" s="68" t="s">
        <v>32</v>
      </c>
      <c r="L622" s="68">
        <v>0</v>
      </c>
      <c r="M622" s="68" t="s">
        <v>32</v>
      </c>
      <c r="N622" s="68">
        <v>0</v>
      </c>
      <c r="O622" s="68" t="s">
        <v>32</v>
      </c>
      <c r="P622" s="68">
        <v>0</v>
      </c>
      <c r="Q622" s="68" t="s">
        <v>32</v>
      </c>
      <c r="R622" s="68" t="s">
        <v>32</v>
      </c>
      <c r="S622" s="69" t="s">
        <v>32</v>
      </c>
      <c r="T622" s="54" t="s">
        <v>1317</v>
      </c>
      <c r="W622" s="7"/>
    </row>
    <row r="623" spans="1:35" ht="31.5" x14ac:dyDescent="0.25">
      <c r="A623" s="48" t="s">
        <v>1318</v>
      </c>
      <c r="B623" s="48" t="s">
        <v>83</v>
      </c>
      <c r="C623" s="48" t="s">
        <v>31</v>
      </c>
      <c r="D623" s="46">
        <v>0</v>
      </c>
      <c r="E623" s="46">
        <v>0</v>
      </c>
      <c r="F623" s="46">
        <v>0</v>
      </c>
      <c r="G623" s="46">
        <v>0</v>
      </c>
      <c r="H623" s="46">
        <v>0</v>
      </c>
      <c r="I623" s="46">
        <v>0</v>
      </c>
      <c r="J623" s="46">
        <v>0</v>
      </c>
      <c r="K623" s="46">
        <v>0</v>
      </c>
      <c r="L623" s="46">
        <v>0</v>
      </c>
      <c r="M623" s="46">
        <v>0</v>
      </c>
      <c r="N623" s="46">
        <v>0</v>
      </c>
      <c r="O623" s="46">
        <v>0</v>
      </c>
      <c r="P623" s="46">
        <v>0</v>
      </c>
      <c r="Q623" s="46">
        <v>0</v>
      </c>
      <c r="R623" s="46">
        <v>0</v>
      </c>
      <c r="S623" s="47">
        <v>0</v>
      </c>
      <c r="T623" s="48" t="s">
        <v>32</v>
      </c>
      <c r="W623" s="7"/>
      <c r="X623" s="7"/>
      <c r="AI623" s="4"/>
    </row>
    <row r="624" spans="1:35" ht="63" x14ac:dyDescent="0.25">
      <c r="A624" s="48" t="s">
        <v>1319</v>
      </c>
      <c r="B624" s="48" t="s">
        <v>85</v>
      </c>
      <c r="C624" s="48" t="s">
        <v>31</v>
      </c>
      <c r="D624" s="46">
        <f t="shared" ref="D624:R629" si="206">D625+D626+D627+D628</f>
        <v>0</v>
      </c>
      <c r="E624" s="46">
        <f t="shared" si="206"/>
        <v>0</v>
      </c>
      <c r="F624" s="46">
        <f t="shared" si="206"/>
        <v>0</v>
      </c>
      <c r="G624" s="46">
        <f t="shared" si="206"/>
        <v>0</v>
      </c>
      <c r="H624" s="46">
        <f t="shared" si="206"/>
        <v>0</v>
      </c>
      <c r="I624" s="46">
        <f t="shared" si="206"/>
        <v>0</v>
      </c>
      <c r="J624" s="46">
        <f t="shared" si="206"/>
        <v>0</v>
      </c>
      <c r="K624" s="46">
        <f t="shared" si="206"/>
        <v>0</v>
      </c>
      <c r="L624" s="46">
        <f t="shared" si="206"/>
        <v>0</v>
      </c>
      <c r="M624" s="46">
        <f t="shared" si="206"/>
        <v>0</v>
      </c>
      <c r="N624" s="46">
        <f t="shared" si="206"/>
        <v>0</v>
      </c>
      <c r="O624" s="46">
        <f t="shared" si="206"/>
        <v>0</v>
      </c>
      <c r="P624" s="46">
        <f t="shared" si="206"/>
        <v>0</v>
      </c>
      <c r="Q624" s="46">
        <f t="shared" si="206"/>
        <v>0</v>
      </c>
      <c r="R624" s="46">
        <f t="shared" si="206"/>
        <v>0</v>
      </c>
      <c r="S624" s="47">
        <v>0</v>
      </c>
      <c r="T624" s="48" t="s">
        <v>32</v>
      </c>
      <c r="W624" s="7"/>
      <c r="X624" s="7"/>
      <c r="AI624" s="4"/>
    </row>
    <row r="625" spans="1:35" ht="31.5" x14ac:dyDescent="0.25">
      <c r="A625" s="48" t="s">
        <v>1320</v>
      </c>
      <c r="B625" s="48" t="s">
        <v>87</v>
      </c>
      <c r="C625" s="48" t="s">
        <v>31</v>
      </c>
      <c r="D625" s="46">
        <v>0</v>
      </c>
      <c r="E625" s="46">
        <v>0</v>
      </c>
      <c r="F625" s="46">
        <v>0</v>
      </c>
      <c r="G625" s="46">
        <v>0</v>
      </c>
      <c r="H625" s="46">
        <v>0</v>
      </c>
      <c r="I625" s="46">
        <v>0</v>
      </c>
      <c r="J625" s="46">
        <v>0</v>
      </c>
      <c r="K625" s="46">
        <v>0</v>
      </c>
      <c r="L625" s="46">
        <v>0</v>
      </c>
      <c r="M625" s="46">
        <v>0</v>
      </c>
      <c r="N625" s="46">
        <v>0</v>
      </c>
      <c r="O625" s="46">
        <v>0</v>
      </c>
      <c r="P625" s="46">
        <v>0</v>
      </c>
      <c r="Q625" s="46">
        <v>0</v>
      </c>
      <c r="R625" s="46">
        <v>0</v>
      </c>
      <c r="S625" s="47">
        <v>0</v>
      </c>
      <c r="T625" s="48" t="s">
        <v>32</v>
      </c>
      <c r="W625" s="7"/>
      <c r="X625" s="7"/>
      <c r="AI625" s="4"/>
    </row>
    <row r="626" spans="1:35" x14ac:dyDescent="0.25">
      <c r="A626" s="48" t="s">
        <v>1321</v>
      </c>
      <c r="B626" s="48" t="s">
        <v>98</v>
      </c>
      <c r="C626" s="48" t="s">
        <v>31</v>
      </c>
      <c r="D626" s="46">
        <v>0</v>
      </c>
      <c r="E626" s="46">
        <v>0</v>
      </c>
      <c r="F626" s="46">
        <v>0</v>
      </c>
      <c r="G626" s="46">
        <v>0</v>
      </c>
      <c r="H626" s="46">
        <v>0</v>
      </c>
      <c r="I626" s="46">
        <v>0</v>
      </c>
      <c r="J626" s="46">
        <v>0</v>
      </c>
      <c r="K626" s="46">
        <v>0</v>
      </c>
      <c r="L626" s="46">
        <v>0</v>
      </c>
      <c r="M626" s="46">
        <v>0</v>
      </c>
      <c r="N626" s="46">
        <v>0</v>
      </c>
      <c r="O626" s="46">
        <v>0</v>
      </c>
      <c r="P626" s="46">
        <v>0</v>
      </c>
      <c r="Q626" s="46">
        <v>0</v>
      </c>
      <c r="R626" s="46">
        <v>0</v>
      </c>
      <c r="S626" s="47">
        <v>0</v>
      </c>
      <c r="T626" s="48" t="s">
        <v>32</v>
      </c>
      <c r="W626" s="7"/>
      <c r="X626" s="7"/>
      <c r="AI626" s="4"/>
    </row>
    <row r="627" spans="1:35" ht="31.5" x14ac:dyDescent="0.25">
      <c r="A627" s="48" t="s">
        <v>1322</v>
      </c>
      <c r="B627" s="48" t="s">
        <v>112</v>
      </c>
      <c r="C627" s="48" t="s">
        <v>31</v>
      </c>
      <c r="D627" s="46">
        <v>0</v>
      </c>
      <c r="E627" s="46">
        <v>0</v>
      </c>
      <c r="F627" s="46">
        <v>0</v>
      </c>
      <c r="G627" s="46">
        <v>0</v>
      </c>
      <c r="H627" s="46">
        <v>0</v>
      </c>
      <c r="I627" s="46">
        <v>0</v>
      </c>
      <c r="J627" s="46">
        <v>0</v>
      </c>
      <c r="K627" s="46">
        <v>0</v>
      </c>
      <c r="L627" s="46">
        <v>0</v>
      </c>
      <c r="M627" s="46">
        <v>0</v>
      </c>
      <c r="N627" s="46">
        <v>0</v>
      </c>
      <c r="O627" s="46">
        <v>0</v>
      </c>
      <c r="P627" s="46">
        <v>0</v>
      </c>
      <c r="Q627" s="46">
        <v>0</v>
      </c>
      <c r="R627" s="46">
        <v>0</v>
      </c>
      <c r="S627" s="47">
        <v>0</v>
      </c>
      <c r="T627" s="48" t="s">
        <v>32</v>
      </c>
      <c r="W627" s="7"/>
      <c r="X627" s="7"/>
      <c r="AI627" s="4"/>
    </row>
    <row r="628" spans="1:35" ht="31.5" x14ac:dyDescent="0.25">
      <c r="A628" s="48" t="s">
        <v>1323</v>
      </c>
      <c r="B628" s="48" t="s">
        <v>117</v>
      </c>
      <c r="C628" s="48" t="s">
        <v>31</v>
      </c>
      <c r="D628" s="46">
        <v>0</v>
      </c>
      <c r="E628" s="46">
        <v>0</v>
      </c>
      <c r="F628" s="46">
        <v>0</v>
      </c>
      <c r="G628" s="46">
        <v>0</v>
      </c>
      <c r="H628" s="46">
        <v>0</v>
      </c>
      <c r="I628" s="46">
        <v>0</v>
      </c>
      <c r="J628" s="46">
        <v>0</v>
      </c>
      <c r="K628" s="46">
        <v>0</v>
      </c>
      <c r="L628" s="46">
        <v>0</v>
      </c>
      <c r="M628" s="46">
        <v>0</v>
      </c>
      <c r="N628" s="46">
        <v>0</v>
      </c>
      <c r="O628" s="46">
        <v>0</v>
      </c>
      <c r="P628" s="46">
        <v>0</v>
      </c>
      <c r="Q628" s="46">
        <v>0</v>
      </c>
      <c r="R628" s="46">
        <v>0</v>
      </c>
      <c r="S628" s="47">
        <v>0</v>
      </c>
      <c r="T628" s="48" t="s">
        <v>32</v>
      </c>
      <c r="W628" s="7"/>
      <c r="X628" s="7"/>
      <c r="AI628" s="4"/>
    </row>
    <row r="629" spans="1:35" ht="31.5" x14ac:dyDescent="0.25">
      <c r="A629" s="48" t="s">
        <v>1324</v>
      </c>
      <c r="B629" s="48" t="s">
        <v>135</v>
      </c>
      <c r="C629" s="48" t="s">
        <v>31</v>
      </c>
      <c r="D629" s="46">
        <f t="shared" si="206"/>
        <v>309.29615288700001</v>
      </c>
      <c r="E629" s="46">
        <f t="shared" si="206"/>
        <v>85.25016755</v>
      </c>
      <c r="F629" s="46">
        <f t="shared" si="206"/>
        <v>224.04598533699999</v>
      </c>
      <c r="G629" s="46">
        <f t="shared" si="206"/>
        <v>34.925909029999985</v>
      </c>
      <c r="H629" s="46">
        <f t="shared" si="206"/>
        <v>36.216291990000002</v>
      </c>
      <c r="I629" s="46">
        <f t="shared" si="206"/>
        <v>4.4538691160000008</v>
      </c>
      <c r="J629" s="46">
        <f t="shared" si="206"/>
        <v>14.378265470000001</v>
      </c>
      <c r="K629" s="46">
        <f t="shared" si="206"/>
        <v>18.403855199999999</v>
      </c>
      <c r="L629" s="46">
        <f t="shared" si="206"/>
        <v>5.1040744899999995</v>
      </c>
      <c r="M629" s="46">
        <f t="shared" si="206"/>
        <v>7.8640152299999997</v>
      </c>
      <c r="N629" s="46">
        <f t="shared" si="206"/>
        <v>5.4475577099999999</v>
      </c>
      <c r="O629" s="46">
        <f t="shared" si="206"/>
        <v>4.204169483999987</v>
      </c>
      <c r="P629" s="46">
        <f t="shared" si="206"/>
        <v>11.286394319999999</v>
      </c>
      <c r="Q629" s="46">
        <f t="shared" si="206"/>
        <v>191.529001747</v>
      </c>
      <c r="R629" s="46">
        <f t="shared" si="206"/>
        <v>-2.4089254399999902</v>
      </c>
      <c r="S629" s="47">
        <f t="shared" si="201"/>
        <v>-6.8972447873319992E-2</v>
      </c>
      <c r="T629" s="48" t="s">
        <v>32</v>
      </c>
      <c r="W629" s="7"/>
      <c r="X629" s="7"/>
      <c r="AI629" s="4"/>
    </row>
    <row r="630" spans="1:35" ht="47.25" x14ac:dyDescent="0.25">
      <c r="A630" s="48" t="s">
        <v>1325</v>
      </c>
      <c r="B630" s="48" t="s">
        <v>137</v>
      </c>
      <c r="C630" s="48" t="s">
        <v>31</v>
      </c>
      <c r="D630" s="46">
        <v>0</v>
      </c>
      <c r="E630" s="46">
        <v>0</v>
      </c>
      <c r="F630" s="46">
        <v>0</v>
      </c>
      <c r="G630" s="46">
        <v>0</v>
      </c>
      <c r="H630" s="46">
        <v>0</v>
      </c>
      <c r="I630" s="46">
        <v>0</v>
      </c>
      <c r="J630" s="46">
        <v>0</v>
      </c>
      <c r="K630" s="46">
        <v>0</v>
      </c>
      <c r="L630" s="46">
        <v>0</v>
      </c>
      <c r="M630" s="46">
        <v>0</v>
      </c>
      <c r="N630" s="46">
        <v>0</v>
      </c>
      <c r="O630" s="46">
        <v>0</v>
      </c>
      <c r="P630" s="46">
        <v>0</v>
      </c>
      <c r="Q630" s="46">
        <v>0</v>
      </c>
      <c r="R630" s="46">
        <v>0</v>
      </c>
      <c r="S630" s="47">
        <v>0</v>
      </c>
      <c r="T630" s="48" t="s">
        <v>32</v>
      </c>
      <c r="W630" s="7"/>
      <c r="X630" s="7"/>
      <c r="AI630" s="4"/>
    </row>
    <row r="631" spans="1:35" ht="31.5" x14ac:dyDescent="0.25">
      <c r="A631" s="48" t="s">
        <v>1326</v>
      </c>
      <c r="B631" s="48" t="s">
        <v>172</v>
      </c>
      <c r="C631" s="48" t="s">
        <v>31</v>
      </c>
      <c r="D631" s="46">
        <v>0</v>
      </c>
      <c r="E631" s="46">
        <v>0</v>
      </c>
      <c r="F631" s="46">
        <v>0</v>
      </c>
      <c r="G631" s="46">
        <v>0</v>
      </c>
      <c r="H631" s="46">
        <v>0</v>
      </c>
      <c r="I631" s="46">
        <v>0</v>
      </c>
      <c r="J631" s="46">
        <v>0</v>
      </c>
      <c r="K631" s="46">
        <v>0</v>
      </c>
      <c r="L631" s="46">
        <v>0</v>
      </c>
      <c r="M631" s="46">
        <v>0</v>
      </c>
      <c r="N631" s="46">
        <v>0</v>
      </c>
      <c r="O631" s="46">
        <v>0</v>
      </c>
      <c r="P631" s="46">
        <v>0</v>
      </c>
      <c r="Q631" s="46">
        <v>0</v>
      </c>
      <c r="R631" s="46">
        <v>0</v>
      </c>
      <c r="S631" s="47">
        <v>0</v>
      </c>
      <c r="T631" s="48" t="s">
        <v>32</v>
      </c>
      <c r="W631" s="7"/>
      <c r="X631" s="7"/>
      <c r="AI631" s="4"/>
    </row>
    <row r="632" spans="1:35" ht="31.5" x14ac:dyDescent="0.25">
      <c r="A632" s="48" t="s">
        <v>1327</v>
      </c>
      <c r="B632" s="48" t="s">
        <v>174</v>
      </c>
      <c r="C632" s="48" t="s">
        <v>31</v>
      </c>
      <c r="D632" s="46">
        <v>0</v>
      </c>
      <c r="E632" s="46">
        <v>0</v>
      </c>
      <c r="F632" s="46">
        <v>0</v>
      </c>
      <c r="G632" s="46">
        <v>0</v>
      </c>
      <c r="H632" s="46">
        <v>0</v>
      </c>
      <c r="I632" s="46">
        <v>0</v>
      </c>
      <c r="J632" s="46">
        <v>0</v>
      </c>
      <c r="K632" s="46">
        <v>0</v>
      </c>
      <c r="L632" s="46">
        <v>0</v>
      </c>
      <c r="M632" s="46">
        <v>0</v>
      </c>
      <c r="N632" s="46">
        <v>0</v>
      </c>
      <c r="O632" s="46">
        <v>0</v>
      </c>
      <c r="P632" s="46">
        <v>0</v>
      </c>
      <c r="Q632" s="46">
        <v>0</v>
      </c>
      <c r="R632" s="46">
        <v>0</v>
      </c>
      <c r="S632" s="47">
        <v>0</v>
      </c>
      <c r="T632" s="48" t="s">
        <v>32</v>
      </c>
      <c r="W632" s="7"/>
      <c r="X632" s="7"/>
      <c r="AI632" s="4"/>
    </row>
    <row r="633" spans="1:35" ht="47.25" x14ac:dyDescent="0.25">
      <c r="A633" s="48" t="s">
        <v>1328</v>
      </c>
      <c r="B633" s="48" t="s">
        <v>209</v>
      </c>
      <c r="C633" s="48" t="s">
        <v>31</v>
      </c>
      <c r="D633" s="46">
        <f>SUM(D634:D639)</f>
        <v>309.29615288700001</v>
      </c>
      <c r="E633" s="46">
        <f t="shared" ref="E633:R633" si="207">SUM(E634:E639)</f>
        <v>85.25016755</v>
      </c>
      <c r="F633" s="46">
        <f t="shared" si="207"/>
        <v>224.04598533699999</v>
      </c>
      <c r="G633" s="46">
        <f t="shared" si="207"/>
        <v>34.925909029999985</v>
      </c>
      <c r="H633" s="46">
        <f t="shared" si="207"/>
        <v>36.216291990000002</v>
      </c>
      <c r="I633" s="46">
        <f t="shared" si="207"/>
        <v>4.4538691160000008</v>
      </c>
      <c r="J633" s="46">
        <f t="shared" si="207"/>
        <v>14.378265470000001</v>
      </c>
      <c r="K633" s="46">
        <f t="shared" si="207"/>
        <v>18.403855199999999</v>
      </c>
      <c r="L633" s="46">
        <f t="shared" si="207"/>
        <v>5.1040744899999995</v>
      </c>
      <c r="M633" s="46">
        <f t="shared" si="207"/>
        <v>7.8640152299999997</v>
      </c>
      <c r="N633" s="46">
        <f t="shared" si="207"/>
        <v>5.4475577099999999</v>
      </c>
      <c r="O633" s="46">
        <f t="shared" si="207"/>
        <v>4.204169483999987</v>
      </c>
      <c r="P633" s="46">
        <f t="shared" si="207"/>
        <v>11.286394319999999</v>
      </c>
      <c r="Q633" s="46">
        <f t="shared" si="207"/>
        <v>191.529001747</v>
      </c>
      <c r="R633" s="46">
        <f t="shared" si="207"/>
        <v>-2.4089254399999902</v>
      </c>
      <c r="S633" s="47">
        <f t="shared" si="201"/>
        <v>-6.8972447873319992E-2</v>
      </c>
      <c r="T633" s="48" t="s">
        <v>32</v>
      </c>
      <c r="W633" s="7"/>
      <c r="X633" s="7"/>
      <c r="AI633" s="4"/>
    </row>
    <row r="634" spans="1:35" ht="57" customHeight="1" x14ac:dyDescent="0.25">
      <c r="A634" s="54" t="s">
        <v>1328</v>
      </c>
      <c r="B634" s="88" t="s">
        <v>1329</v>
      </c>
      <c r="C634" s="54" t="s">
        <v>1330</v>
      </c>
      <c r="D634" s="68">
        <v>76.366949172399984</v>
      </c>
      <c r="E634" s="73">
        <v>29.878239059999999</v>
      </c>
      <c r="F634" s="67">
        <f t="shared" ref="F634:F638" si="208">D634-E634</f>
        <v>46.488710112399986</v>
      </c>
      <c r="G634" s="67">
        <f t="shared" ref="G634:H639" si="209">I634+K634+M634+O634</f>
        <v>4.0109531160000005</v>
      </c>
      <c r="H634" s="67">
        <f t="shared" si="209"/>
        <v>3.7168369400000003</v>
      </c>
      <c r="I634" s="68">
        <v>4.0109531160000005</v>
      </c>
      <c r="J634" s="68">
        <v>0</v>
      </c>
      <c r="K634" s="68">
        <v>0</v>
      </c>
      <c r="L634" s="68">
        <v>0</v>
      </c>
      <c r="M634" s="68">
        <v>0</v>
      </c>
      <c r="N634" s="68">
        <v>0.53012846999999996</v>
      </c>
      <c r="O634" s="68">
        <v>0</v>
      </c>
      <c r="P634" s="68">
        <v>3.1867084700000006</v>
      </c>
      <c r="Q634" s="68">
        <f>F634-H634</f>
        <v>42.771873172399985</v>
      </c>
      <c r="R634" s="68">
        <f>H634-(I634+K634+M634+O634)</f>
        <v>-0.29411617600000017</v>
      </c>
      <c r="S634" s="69">
        <f t="shared" si="201"/>
        <v>-7.3328250790752988E-2</v>
      </c>
      <c r="T634" s="54" t="s">
        <v>32</v>
      </c>
      <c r="W634" s="7"/>
    </row>
    <row r="635" spans="1:35" ht="93.75" customHeight="1" x14ac:dyDescent="0.25">
      <c r="A635" s="54" t="s">
        <v>1328</v>
      </c>
      <c r="B635" s="88" t="s">
        <v>1331</v>
      </c>
      <c r="C635" s="54" t="s">
        <v>1332</v>
      </c>
      <c r="D635" s="68">
        <v>69.961588414000005</v>
      </c>
      <c r="E635" s="73">
        <v>29.948349820000001</v>
      </c>
      <c r="F635" s="67">
        <f t="shared" si="208"/>
        <v>40.013238594000001</v>
      </c>
      <c r="G635" s="67">
        <f t="shared" si="209"/>
        <v>8.4194637639999925</v>
      </c>
      <c r="H635" s="67">
        <f t="shared" si="209"/>
        <v>8.9017316599999994</v>
      </c>
      <c r="I635" s="68">
        <v>0.182474</v>
      </c>
      <c r="J635" s="68">
        <v>4.4180349300000001</v>
      </c>
      <c r="K635" s="68">
        <v>3.5724740000000001</v>
      </c>
      <c r="L635" s="68">
        <v>4.7581694699999995</v>
      </c>
      <c r="M635" s="68">
        <v>1.9824739999999998</v>
      </c>
      <c r="N635" s="68">
        <v>0</v>
      </c>
      <c r="O635" s="68">
        <v>2.6820417639999921</v>
      </c>
      <c r="P635" s="68">
        <v>-0.27447273999999999</v>
      </c>
      <c r="Q635" s="68">
        <f>F635-H635</f>
        <v>31.111506934000001</v>
      </c>
      <c r="R635" s="68">
        <f>H635-(I635+K635+M635+O635)</f>
        <v>0.48226789600000686</v>
      </c>
      <c r="S635" s="69">
        <f t="shared" si="201"/>
        <v>5.7280120149942521E-2</v>
      </c>
      <c r="T635" s="54" t="s">
        <v>32</v>
      </c>
      <c r="W635" s="7"/>
    </row>
    <row r="636" spans="1:35" ht="59.25" customHeight="1" x14ac:dyDescent="0.25">
      <c r="A636" s="54" t="s">
        <v>1328</v>
      </c>
      <c r="B636" s="88" t="s">
        <v>1333</v>
      </c>
      <c r="C636" s="54" t="s">
        <v>1334</v>
      </c>
      <c r="D636" s="68">
        <v>78.568700351999993</v>
      </c>
      <c r="E636" s="73">
        <v>1.2920939999999999E-2</v>
      </c>
      <c r="F636" s="67">
        <f t="shared" si="208"/>
        <v>78.555779411999993</v>
      </c>
      <c r="G636" s="67">
        <f t="shared" si="209"/>
        <v>17.783653719999997</v>
      </c>
      <c r="H636" s="67">
        <f t="shared" si="209"/>
        <v>17.62414145</v>
      </c>
      <c r="I636" s="68">
        <v>0.26044200000000001</v>
      </c>
      <c r="J636" s="68">
        <v>9.5468159999999997</v>
      </c>
      <c r="K636" s="68">
        <v>12.337642000000001</v>
      </c>
      <c r="L636" s="68">
        <v>0.24180102000000001</v>
      </c>
      <c r="M636" s="68">
        <v>3.6634419999999999</v>
      </c>
      <c r="N636" s="68">
        <v>3.9414542400000001</v>
      </c>
      <c r="O636" s="68">
        <v>1.522127719999995</v>
      </c>
      <c r="P636" s="68">
        <v>3.8940701899999994</v>
      </c>
      <c r="Q636" s="68">
        <f>F636-H636</f>
        <v>60.931637961999996</v>
      </c>
      <c r="R636" s="68">
        <f>H636-(I636+K636+M636+O636)</f>
        <v>-0.1595122699999969</v>
      </c>
      <c r="S636" s="69">
        <f t="shared" si="201"/>
        <v>-8.969600539432734E-3</v>
      </c>
      <c r="T636" s="54" t="s">
        <v>32</v>
      </c>
      <c r="W636" s="7"/>
    </row>
    <row r="637" spans="1:35" ht="81" customHeight="1" x14ac:dyDescent="0.25">
      <c r="A637" s="54" t="s">
        <v>1328</v>
      </c>
      <c r="B637" s="88" t="s">
        <v>1335</v>
      </c>
      <c r="C637" s="54" t="s">
        <v>1336</v>
      </c>
      <c r="D637" s="68">
        <v>1.3177391999999999</v>
      </c>
      <c r="E637" s="73">
        <v>0</v>
      </c>
      <c r="F637" s="67">
        <f t="shared" si="208"/>
        <v>1.3177391999999999</v>
      </c>
      <c r="G637" s="67">
        <f t="shared" si="209"/>
        <v>1.3177391999999999</v>
      </c>
      <c r="H637" s="67">
        <f t="shared" si="209"/>
        <v>0</v>
      </c>
      <c r="I637" s="68">
        <v>0</v>
      </c>
      <c r="J637" s="68">
        <v>0</v>
      </c>
      <c r="K637" s="68">
        <v>1.3177391999999999</v>
      </c>
      <c r="L637" s="68">
        <v>0</v>
      </c>
      <c r="M637" s="68">
        <v>0</v>
      </c>
      <c r="N637" s="68">
        <v>0</v>
      </c>
      <c r="O637" s="68">
        <v>0</v>
      </c>
      <c r="P637" s="68">
        <v>0</v>
      </c>
      <c r="Q637" s="68">
        <f>F637-H637</f>
        <v>1.3177391999999999</v>
      </c>
      <c r="R637" s="68">
        <f>H637-(I637+K637+M637+O637)</f>
        <v>-1.3177391999999999</v>
      </c>
      <c r="S637" s="69">
        <f t="shared" si="201"/>
        <v>-1</v>
      </c>
      <c r="T637" s="54" t="s">
        <v>1337</v>
      </c>
      <c r="W637" s="7"/>
    </row>
    <row r="638" spans="1:35" ht="31.5" x14ac:dyDescent="0.25">
      <c r="A638" s="53" t="s">
        <v>1328</v>
      </c>
      <c r="B638" s="52" t="s">
        <v>1338</v>
      </c>
      <c r="C638" s="53" t="s">
        <v>1339</v>
      </c>
      <c r="D638" s="67">
        <v>83.081175748600003</v>
      </c>
      <c r="E638" s="66">
        <v>25.41065773</v>
      </c>
      <c r="F638" s="67">
        <f t="shared" si="208"/>
        <v>57.670518018600006</v>
      </c>
      <c r="G638" s="67">
        <f t="shared" si="209"/>
        <v>3.3940992300000001</v>
      </c>
      <c r="H638" s="67">
        <f t="shared" si="209"/>
        <v>2.2742735399999998</v>
      </c>
      <c r="I638" s="67">
        <v>0</v>
      </c>
      <c r="J638" s="67">
        <v>0.41341454</v>
      </c>
      <c r="K638" s="67">
        <v>1.1759999999999999</v>
      </c>
      <c r="L638" s="67">
        <v>0.104104</v>
      </c>
      <c r="M638" s="67">
        <v>2.21809923</v>
      </c>
      <c r="N638" s="67">
        <v>0.97597500000000004</v>
      </c>
      <c r="O638" s="67">
        <v>0</v>
      </c>
      <c r="P638" s="67">
        <v>0.78077999999999992</v>
      </c>
      <c r="Q638" s="68">
        <f>F638-H638</f>
        <v>55.396244478600003</v>
      </c>
      <c r="R638" s="68">
        <f>H638-(I638+K638+M638+O638)</f>
        <v>-1.1198256900000003</v>
      </c>
      <c r="S638" s="69">
        <f>R638/(I638+K638+M638+O638)</f>
        <v>-0.32993310275138898</v>
      </c>
      <c r="T638" s="54" t="s">
        <v>1340</v>
      </c>
      <c r="W638" s="7"/>
    </row>
    <row r="639" spans="1:35" ht="31.5" x14ac:dyDescent="0.25">
      <c r="A639" s="53" t="s">
        <v>1328</v>
      </c>
      <c r="B639" s="52" t="s">
        <v>1341</v>
      </c>
      <c r="C639" s="53" t="s">
        <v>1342</v>
      </c>
      <c r="D639" s="67" t="s">
        <v>32</v>
      </c>
      <c r="E639" s="66" t="s">
        <v>32</v>
      </c>
      <c r="F639" s="67" t="s">
        <v>32</v>
      </c>
      <c r="G639" s="67" t="s">
        <v>32</v>
      </c>
      <c r="H639" s="67">
        <f t="shared" si="209"/>
        <v>3.6993084000000001</v>
      </c>
      <c r="I639" s="67" t="s">
        <v>32</v>
      </c>
      <c r="J639" s="67">
        <v>0</v>
      </c>
      <c r="K639" s="67" t="s">
        <v>32</v>
      </c>
      <c r="L639" s="67">
        <v>0</v>
      </c>
      <c r="M639" s="67" t="s">
        <v>32</v>
      </c>
      <c r="N639" s="67">
        <v>0</v>
      </c>
      <c r="O639" s="67" t="s">
        <v>32</v>
      </c>
      <c r="P639" s="67">
        <v>3.6993084000000001</v>
      </c>
      <c r="Q639" s="68" t="s">
        <v>32</v>
      </c>
      <c r="R639" s="68" t="s">
        <v>32</v>
      </c>
      <c r="S639" s="69" t="s">
        <v>32</v>
      </c>
      <c r="T639" s="54" t="s">
        <v>320</v>
      </c>
      <c r="W639" s="7"/>
    </row>
    <row r="640" spans="1:35" ht="47.25" x14ac:dyDescent="0.25">
      <c r="A640" s="48" t="s">
        <v>1343</v>
      </c>
      <c r="B640" s="48" t="s">
        <v>357</v>
      </c>
      <c r="C640" s="48" t="s">
        <v>31</v>
      </c>
      <c r="D640" s="46">
        <v>0</v>
      </c>
      <c r="E640" s="46">
        <f t="shared" ref="E640:R640" si="210">E641</f>
        <v>0</v>
      </c>
      <c r="F640" s="46">
        <f t="shared" si="210"/>
        <v>0</v>
      </c>
      <c r="G640" s="46">
        <f t="shared" si="210"/>
        <v>0</v>
      </c>
      <c r="H640" s="46">
        <f t="shared" si="210"/>
        <v>0</v>
      </c>
      <c r="I640" s="46">
        <f t="shared" si="210"/>
        <v>0</v>
      </c>
      <c r="J640" s="46">
        <f t="shared" si="210"/>
        <v>0</v>
      </c>
      <c r="K640" s="46">
        <f t="shared" si="210"/>
        <v>0</v>
      </c>
      <c r="L640" s="46">
        <f t="shared" si="210"/>
        <v>0</v>
      </c>
      <c r="M640" s="46">
        <f t="shared" si="210"/>
        <v>0</v>
      </c>
      <c r="N640" s="46">
        <f t="shared" si="210"/>
        <v>0</v>
      </c>
      <c r="O640" s="46">
        <f t="shared" si="210"/>
        <v>0</v>
      </c>
      <c r="P640" s="46">
        <f t="shared" si="210"/>
        <v>0</v>
      </c>
      <c r="Q640" s="46">
        <f t="shared" si="210"/>
        <v>0</v>
      </c>
      <c r="R640" s="46">
        <f t="shared" si="210"/>
        <v>0</v>
      </c>
      <c r="S640" s="47">
        <v>0</v>
      </c>
      <c r="T640" s="48" t="s">
        <v>32</v>
      </c>
      <c r="W640" s="7"/>
      <c r="X640" s="7"/>
      <c r="AI640" s="4"/>
    </row>
    <row r="641" spans="1:35" x14ac:dyDescent="0.25">
      <c r="A641" s="48" t="s">
        <v>1344</v>
      </c>
      <c r="B641" s="48" t="s">
        <v>365</v>
      </c>
      <c r="C641" s="48" t="s">
        <v>31</v>
      </c>
      <c r="D641" s="46">
        <v>0</v>
      </c>
      <c r="E641" s="46">
        <f t="shared" ref="E641:R641" si="211">E642+E643</f>
        <v>0</v>
      </c>
      <c r="F641" s="46">
        <f t="shared" si="211"/>
        <v>0</v>
      </c>
      <c r="G641" s="46">
        <f t="shared" si="211"/>
        <v>0</v>
      </c>
      <c r="H641" s="46">
        <f t="shared" si="211"/>
        <v>0</v>
      </c>
      <c r="I641" s="46">
        <f t="shared" si="211"/>
        <v>0</v>
      </c>
      <c r="J641" s="46">
        <f t="shared" si="211"/>
        <v>0</v>
      </c>
      <c r="K641" s="46">
        <f t="shared" si="211"/>
        <v>0</v>
      </c>
      <c r="L641" s="46">
        <f t="shared" si="211"/>
        <v>0</v>
      </c>
      <c r="M641" s="46">
        <f t="shared" si="211"/>
        <v>0</v>
      </c>
      <c r="N641" s="46">
        <f t="shared" si="211"/>
        <v>0</v>
      </c>
      <c r="O641" s="46">
        <f t="shared" si="211"/>
        <v>0</v>
      </c>
      <c r="P641" s="46">
        <f t="shared" si="211"/>
        <v>0</v>
      </c>
      <c r="Q641" s="46">
        <f t="shared" si="211"/>
        <v>0</v>
      </c>
      <c r="R641" s="46">
        <f t="shared" si="211"/>
        <v>0</v>
      </c>
      <c r="S641" s="47">
        <v>0</v>
      </c>
      <c r="T641" s="48" t="s">
        <v>32</v>
      </c>
      <c r="W641" s="7"/>
      <c r="X641" s="7"/>
      <c r="AI641" s="4"/>
    </row>
    <row r="642" spans="1:35" ht="47.25" x14ac:dyDescent="0.25">
      <c r="A642" s="48" t="s">
        <v>1345</v>
      </c>
      <c r="B642" s="48" t="s">
        <v>361</v>
      </c>
      <c r="C642" s="48" t="s">
        <v>31</v>
      </c>
      <c r="D642" s="46">
        <v>0</v>
      </c>
      <c r="E642" s="46">
        <v>0</v>
      </c>
      <c r="F642" s="46">
        <v>0</v>
      </c>
      <c r="G642" s="46">
        <v>0</v>
      </c>
      <c r="H642" s="46">
        <v>0</v>
      </c>
      <c r="I642" s="46">
        <v>0</v>
      </c>
      <c r="J642" s="46">
        <v>0</v>
      </c>
      <c r="K642" s="46">
        <v>0</v>
      </c>
      <c r="L642" s="46">
        <v>0</v>
      </c>
      <c r="M642" s="46">
        <v>0</v>
      </c>
      <c r="N642" s="46">
        <v>0</v>
      </c>
      <c r="O642" s="46">
        <v>0</v>
      </c>
      <c r="P642" s="46">
        <v>0</v>
      </c>
      <c r="Q642" s="46">
        <v>0</v>
      </c>
      <c r="R642" s="46">
        <v>0</v>
      </c>
      <c r="S642" s="47">
        <v>0</v>
      </c>
      <c r="T642" s="48" t="s">
        <v>32</v>
      </c>
      <c r="W642" s="7"/>
      <c r="X642" s="7"/>
      <c r="AI642" s="4"/>
    </row>
    <row r="643" spans="1:35" ht="47.25" x14ac:dyDescent="0.25">
      <c r="A643" s="48" t="s">
        <v>1346</v>
      </c>
      <c r="B643" s="48" t="s">
        <v>363</v>
      </c>
      <c r="C643" s="48" t="s">
        <v>31</v>
      </c>
      <c r="D643" s="46">
        <v>0</v>
      </c>
      <c r="E643" s="46">
        <v>0</v>
      </c>
      <c r="F643" s="46">
        <v>0</v>
      </c>
      <c r="G643" s="46">
        <v>0</v>
      </c>
      <c r="H643" s="46">
        <v>0</v>
      </c>
      <c r="I643" s="46">
        <v>0</v>
      </c>
      <c r="J643" s="46">
        <v>0</v>
      </c>
      <c r="K643" s="46">
        <v>0</v>
      </c>
      <c r="L643" s="46">
        <v>0</v>
      </c>
      <c r="M643" s="46">
        <v>0</v>
      </c>
      <c r="N643" s="46">
        <v>0</v>
      </c>
      <c r="O643" s="46">
        <v>0</v>
      </c>
      <c r="P643" s="46">
        <v>0</v>
      </c>
      <c r="Q643" s="46">
        <v>0</v>
      </c>
      <c r="R643" s="46">
        <v>0</v>
      </c>
      <c r="S643" s="47">
        <v>0</v>
      </c>
      <c r="T643" s="48" t="s">
        <v>32</v>
      </c>
      <c r="W643" s="7"/>
      <c r="X643" s="7"/>
      <c r="AI643" s="4"/>
    </row>
    <row r="644" spans="1:35" x14ac:dyDescent="0.25">
      <c r="A644" s="48" t="s">
        <v>1347</v>
      </c>
      <c r="B644" s="48" t="s">
        <v>365</v>
      </c>
      <c r="C644" s="48" t="s">
        <v>31</v>
      </c>
      <c r="D644" s="46">
        <v>0</v>
      </c>
      <c r="E644" s="46">
        <v>0</v>
      </c>
      <c r="F644" s="46">
        <v>0</v>
      </c>
      <c r="G644" s="46">
        <v>0</v>
      </c>
      <c r="H644" s="46">
        <v>0</v>
      </c>
      <c r="I644" s="46">
        <v>0</v>
      </c>
      <c r="J644" s="46">
        <v>0</v>
      </c>
      <c r="K644" s="46">
        <v>0</v>
      </c>
      <c r="L644" s="46">
        <v>0</v>
      </c>
      <c r="M644" s="46">
        <v>0</v>
      </c>
      <c r="N644" s="46">
        <v>0</v>
      </c>
      <c r="O644" s="46">
        <v>0</v>
      </c>
      <c r="P644" s="46">
        <v>0</v>
      </c>
      <c r="Q644" s="46">
        <v>0</v>
      </c>
      <c r="R644" s="46">
        <v>0</v>
      </c>
      <c r="S644" s="47">
        <v>0</v>
      </c>
      <c r="T644" s="48" t="s">
        <v>32</v>
      </c>
      <c r="W644" s="7"/>
      <c r="X644" s="7"/>
      <c r="AI644" s="4"/>
    </row>
    <row r="645" spans="1:35" ht="47.25" x14ac:dyDescent="0.25">
      <c r="A645" s="48" t="s">
        <v>1348</v>
      </c>
      <c r="B645" s="48" t="s">
        <v>361</v>
      </c>
      <c r="C645" s="48" t="s">
        <v>31</v>
      </c>
      <c r="D645" s="46">
        <v>0</v>
      </c>
      <c r="E645" s="46">
        <v>0</v>
      </c>
      <c r="F645" s="46">
        <v>0</v>
      </c>
      <c r="G645" s="46">
        <v>0</v>
      </c>
      <c r="H645" s="46">
        <v>0</v>
      </c>
      <c r="I645" s="46">
        <v>0</v>
      </c>
      <c r="J645" s="46">
        <v>0</v>
      </c>
      <c r="K645" s="46">
        <v>0</v>
      </c>
      <c r="L645" s="46">
        <v>0</v>
      </c>
      <c r="M645" s="46">
        <v>0</v>
      </c>
      <c r="N645" s="46">
        <v>0</v>
      </c>
      <c r="O645" s="46">
        <v>0</v>
      </c>
      <c r="P645" s="46">
        <v>0</v>
      </c>
      <c r="Q645" s="46">
        <v>0</v>
      </c>
      <c r="R645" s="46">
        <v>0</v>
      </c>
      <c r="S645" s="47">
        <v>0</v>
      </c>
      <c r="T645" s="48" t="s">
        <v>32</v>
      </c>
      <c r="W645" s="7"/>
      <c r="X645" s="7"/>
      <c r="AI645" s="4"/>
    </row>
    <row r="646" spans="1:35" ht="47.25" x14ac:dyDescent="0.25">
      <c r="A646" s="48" t="s">
        <v>1349</v>
      </c>
      <c r="B646" s="48" t="s">
        <v>363</v>
      </c>
      <c r="C646" s="48" t="s">
        <v>31</v>
      </c>
      <c r="D646" s="46">
        <v>0</v>
      </c>
      <c r="E646" s="46">
        <v>0</v>
      </c>
      <c r="F646" s="46">
        <v>0</v>
      </c>
      <c r="G646" s="46">
        <v>0</v>
      </c>
      <c r="H646" s="46">
        <v>0</v>
      </c>
      <c r="I646" s="46">
        <v>0</v>
      </c>
      <c r="J646" s="46">
        <v>0</v>
      </c>
      <c r="K646" s="46">
        <v>0</v>
      </c>
      <c r="L646" s="46">
        <v>0</v>
      </c>
      <c r="M646" s="46">
        <v>0</v>
      </c>
      <c r="N646" s="46">
        <v>0</v>
      </c>
      <c r="O646" s="46">
        <v>0</v>
      </c>
      <c r="P646" s="46">
        <v>0</v>
      </c>
      <c r="Q646" s="46">
        <v>0</v>
      </c>
      <c r="R646" s="46">
        <v>0</v>
      </c>
      <c r="S646" s="47">
        <v>0</v>
      </c>
      <c r="T646" s="48" t="s">
        <v>32</v>
      </c>
      <c r="W646" s="7"/>
      <c r="X646" s="7"/>
      <c r="AI646" s="4"/>
    </row>
    <row r="647" spans="1:35" x14ac:dyDescent="0.25">
      <c r="A647" s="48" t="s">
        <v>1350</v>
      </c>
      <c r="B647" s="48" t="s">
        <v>369</v>
      </c>
      <c r="C647" s="48" t="s">
        <v>31</v>
      </c>
      <c r="D647" s="46">
        <f t="shared" ref="D647:R647" si="212">SUM(D648,D649,D650,D651)</f>
        <v>0</v>
      </c>
      <c r="E647" s="46">
        <f t="shared" si="212"/>
        <v>0</v>
      </c>
      <c r="F647" s="46">
        <f t="shared" si="212"/>
        <v>0</v>
      </c>
      <c r="G647" s="46">
        <f t="shared" si="212"/>
        <v>0</v>
      </c>
      <c r="H647" s="46">
        <f t="shared" si="212"/>
        <v>0</v>
      </c>
      <c r="I647" s="46">
        <f t="shared" si="212"/>
        <v>0</v>
      </c>
      <c r="J647" s="46">
        <f t="shared" si="212"/>
        <v>0</v>
      </c>
      <c r="K647" s="46">
        <f t="shared" si="212"/>
        <v>0</v>
      </c>
      <c r="L647" s="46">
        <f t="shared" si="212"/>
        <v>0</v>
      </c>
      <c r="M647" s="46">
        <f t="shared" si="212"/>
        <v>0</v>
      </c>
      <c r="N647" s="46">
        <f t="shared" si="212"/>
        <v>0</v>
      </c>
      <c r="O647" s="46">
        <f t="shared" si="212"/>
        <v>0</v>
      </c>
      <c r="P647" s="46">
        <f t="shared" si="212"/>
        <v>0</v>
      </c>
      <c r="Q647" s="46">
        <f t="shared" si="212"/>
        <v>0</v>
      </c>
      <c r="R647" s="46">
        <f t="shared" si="212"/>
        <v>0</v>
      </c>
      <c r="S647" s="47">
        <v>0</v>
      </c>
      <c r="T647" s="48" t="s">
        <v>32</v>
      </c>
      <c r="W647" s="7"/>
      <c r="X647" s="7"/>
      <c r="AI647" s="4"/>
    </row>
    <row r="648" spans="1:35" ht="31.5" x14ac:dyDescent="0.25">
      <c r="A648" s="48" t="s">
        <v>1351</v>
      </c>
      <c r="B648" s="48" t="s">
        <v>371</v>
      </c>
      <c r="C648" s="48" t="s">
        <v>31</v>
      </c>
      <c r="D648" s="46">
        <v>0</v>
      </c>
      <c r="E648" s="46">
        <v>0</v>
      </c>
      <c r="F648" s="46">
        <v>0</v>
      </c>
      <c r="G648" s="46">
        <v>0</v>
      </c>
      <c r="H648" s="46">
        <v>0</v>
      </c>
      <c r="I648" s="46">
        <v>0</v>
      </c>
      <c r="J648" s="46">
        <v>0</v>
      </c>
      <c r="K648" s="46">
        <v>0</v>
      </c>
      <c r="L648" s="46">
        <v>0</v>
      </c>
      <c r="M648" s="46">
        <v>0</v>
      </c>
      <c r="N648" s="46">
        <v>0</v>
      </c>
      <c r="O648" s="46">
        <v>0</v>
      </c>
      <c r="P648" s="46">
        <v>0</v>
      </c>
      <c r="Q648" s="46">
        <v>0</v>
      </c>
      <c r="R648" s="46">
        <v>0</v>
      </c>
      <c r="S648" s="47">
        <v>0</v>
      </c>
      <c r="T648" s="48" t="s">
        <v>32</v>
      </c>
      <c r="W648" s="7"/>
      <c r="X648" s="7"/>
      <c r="AI648" s="4"/>
    </row>
    <row r="649" spans="1:35" ht="31.5" x14ac:dyDescent="0.25">
      <c r="A649" s="48" t="s">
        <v>1352</v>
      </c>
      <c r="B649" s="48" t="s">
        <v>373</v>
      </c>
      <c r="C649" s="48" t="s">
        <v>31</v>
      </c>
      <c r="D649" s="46">
        <v>0</v>
      </c>
      <c r="E649" s="46">
        <v>0</v>
      </c>
      <c r="F649" s="46">
        <v>0</v>
      </c>
      <c r="G649" s="46">
        <v>0</v>
      </c>
      <c r="H649" s="46">
        <v>0</v>
      </c>
      <c r="I649" s="46">
        <v>0</v>
      </c>
      <c r="J649" s="46">
        <v>0</v>
      </c>
      <c r="K649" s="46">
        <v>0</v>
      </c>
      <c r="L649" s="46">
        <v>0</v>
      </c>
      <c r="M649" s="46">
        <v>0</v>
      </c>
      <c r="N649" s="46">
        <v>0</v>
      </c>
      <c r="O649" s="46">
        <v>0</v>
      </c>
      <c r="P649" s="46">
        <v>0</v>
      </c>
      <c r="Q649" s="46">
        <v>0</v>
      </c>
      <c r="R649" s="46">
        <v>0</v>
      </c>
      <c r="S649" s="47">
        <v>0</v>
      </c>
      <c r="T649" s="48" t="s">
        <v>32</v>
      </c>
      <c r="W649" s="7"/>
      <c r="X649" s="7"/>
      <c r="AI649" s="4"/>
    </row>
    <row r="650" spans="1:35" ht="31.5" x14ac:dyDescent="0.25">
      <c r="A650" s="48" t="s">
        <v>1353</v>
      </c>
      <c r="B650" s="48" t="s">
        <v>381</v>
      </c>
      <c r="C650" s="48" t="s">
        <v>31</v>
      </c>
      <c r="D650" s="46">
        <v>0</v>
      </c>
      <c r="E650" s="46">
        <v>0</v>
      </c>
      <c r="F650" s="46">
        <v>0</v>
      </c>
      <c r="G650" s="46">
        <v>0</v>
      </c>
      <c r="H650" s="46">
        <v>0</v>
      </c>
      <c r="I650" s="46">
        <v>0</v>
      </c>
      <c r="J650" s="46">
        <v>0</v>
      </c>
      <c r="K650" s="46">
        <v>0</v>
      </c>
      <c r="L650" s="46">
        <v>0</v>
      </c>
      <c r="M650" s="46">
        <v>0</v>
      </c>
      <c r="N650" s="46">
        <v>0</v>
      </c>
      <c r="O650" s="46">
        <v>0</v>
      </c>
      <c r="P650" s="46">
        <v>0</v>
      </c>
      <c r="Q650" s="46">
        <v>0</v>
      </c>
      <c r="R650" s="46">
        <v>0</v>
      </c>
      <c r="S650" s="47">
        <v>0</v>
      </c>
      <c r="T650" s="48" t="s">
        <v>32</v>
      </c>
      <c r="W650" s="7"/>
      <c r="X650" s="7"/>
      <c r="AI650" s="4"/>
    </row>
    <row r="651" spans="1:35" x14ac:dyDescent="0.25">
      <c r="A651" s="48" t="s">
        <v>1354</v>
      </c>
      <c r="B651" s="48" t="s">
        <v>389</v>
      </c>
      <c r="C651" s="48" t="s">
        <v>31</v>
      </c>
      <c r="D651" s="46">
        <v>0</v>
      </c>
      <c r="E651" s="46">
        <v>0</v>
      </c>
      <c r="F651" s="46">
        <v>0</v>
      </c>
      <c r="G651" s="46">
        <v>0</v>
      </c>
      <c r="H651" s="46">
        <v>0</v>
      </c>
      <c r="I651" s="46">
        <v>0</v>
      </c>
      <c r="J651" s="46">
        <v>0</v>
      </c>
      <c r="K651" s="46">
        <v>0</v>
      </c>
      <c r="L651" s="46">
        <v>0</v>
      </c>
      <c r="M651" s="46">
        <v>0</v>
      </c>
      <c r="N651" s="46">
        <v>0</v>
      </c>
      <c r="O651" s="46">
        <v>0</v>
      </c>
      <c r="P651" s="46">
        <v>0</v>
      </c>
      <c r="Q651" s="46">
        <v>0</v>
      </c>
      <c r="R651" s="46">
        <v>0</v>
      </c>
      <c r="S651" s="47">
        <v>0</v>
      </c>
      <c r="T651" s="48" t="s">
        <v>32</v>
      </c>
      <c r="W651" s="7"/>
      <c r="X651" s="7"/>
      <c r="AI651" s="4"/>
    </row>
    <row r="652" spans="1:35" ht="47.25" x14ac:dyDescent="0.25">
      <c r="A652" s="48" t="s">
        <v>1355</v>
      </c>
      <c r="B652" s="48" t="s">
        <v>405</v>
      </c>
      <c r="C652" s="48" t="s">
        <v>31</v>
      </c>
      <c r="D652" s="46">
        <v>0</v>
      </c>
      <c r="E652" s="46">
        <v>0</v>
      </c>
      <c r="F652" s="46">
        <v>0</v>
      </c>
      <c r="G652" s="46">
        <v>0</v>
      </c>
      <c r="H652" s="46">
        <v>0</v>
      </c>
      <c r="I652" s="46">
        <v>0</v>
      </c>
      <c r="J652" s="46">
        <v>0</v>
      </c>
      <c r="K652" s="46">
        <v>0</v>
      </c>
      <c r="L652" s="46">
        <v>0</v>
      </c>
      <c r="M652" s="46">
        <v>0</v>
      </c>
      <c r="N652" s="46">
        <v>0</v>
      </c>
      <c r="O652" s="46">
        <v>0</v>
      </c>
      <c r="P652" s="46">
        <v>0</v>
      </c>
      <c r="Q652" s="46">
        <v>0</v>
      </c>
      <c r="R652" s="46">
        <v>0</v>
      </c>
      <c r="S652" s="47">
        <v>0</v>
      </c>
      <c r="T652" s="48" t="s">
        <v>32</v>
      </c>
      <c r="W652" s="7"/>
      <c r="X652" s="7"/>
      <c r="AI652" s="4"/>
    </row>
    <row r="653" spans="1:35" ht="31.5" x14ac:dyDescent="0.25">
      <c r="A653" s="48" t="s">
        <v>1356</v>
      </c>
      <c r="B653" s="48" t="s">
        <v>407</v>
      </c>
      <c r="C653" s="48" t="s">
        <v>31</v>
      </c>
      <c r="D653" s="46">
        <f>SUM(D654:D657)</f>
        <v>17.893478400000003</v>
      </c>
      <c r="E653" s="46">
        <f t="shared" ref="E653:R653" si="213">SUM(E654:E657)</f>
        <v>7.8</v>
      </c>
      <c r="F653" s="46">
        <f t="shared" si="213"/>
        <v>10.0934784</v>
      </c>
      <c r="G653" s="46">
        <f t="shared" si="213"/>
        <v>10.0934784</v>
      </c>
      <c r="H653" s="46">
        <f t="shared" si="213"/>
        <v>10.276907639999999</v>
      </c>
      <c r="I653" s="46">
        <f t="shared" si="213"/>
        <v>0</v>
      </c>
      <c r="J653" s="46">
        <f t="shared" si="213"/>
        <v>9.8889476399999996</v>
      </c>
      <c r="K653" s="46">
        <f t="shared" si="213"/>
        <v>0</v>
      </c>
      <c r="L653" s="46">
        <f t="shared" si="213"/>
        <v>0</v>
      </c>
      <c r="M653" s="46">
        <f t="shared" si="213"/>
        <v>0</v>
      </c>
      <c r="N653" s="46">
        <f t="shared" si="213"/>
        <v>0.21743999999999999</v>
      </c>
      <c r="O653" s="46">
        <f t="shared" si="213"/>
        <v>10.0934784</v>
      </c>
      <c r="P653" s="46">
        <f t="shared" si="213"/>
        <v>0.17052</v>
      </c>
      <c r="Q653" s="46">
        <f t="shared" si="213"/>
        <v>-0.18342923999999988</v>
      </c>
      <c r="R653" s="46">
        <f t="shared" si="213"/>
        <v>0.18342923999999988</v>
      </c>
      <c r="S653" s="47">
        <f t="shared" si="201"/>
        <v>1.8173045280405996E-2</v>
      </c>
      <c r="T653" s="48" t="s">
        <v>32</v>
      </c>
      <c r="W653" s="7"/>
      <c r="X653" s="7"/>
      <c r="AI653" s="4"/>
    </row>
    <row r="654" spans="1:35" ht="31.5" x14ac:dyDescent="0.25">
      <c r="A654" s="53" t="s">
        <v>1356</v>
      </c>
      <c r="B654" s="52" t="s">
        <v>1357</v>
      </c>
      <c r="C654" s="53" t="s">
        <v>1358</v>
      </c>
      <c r="D654" s="68">
        <v>0.28177848</v>
      </c>
      <c r="E654" s="68">
        <v>0</v>
      </c>
      <c r="F654" s="67">
        <f t="shared" ref="F654:F657" si="214">D654-E654</f>
        <v>0.28177848</v>
      </c>
      <c r="G654" s="67">
        <f t="shared" ref="G654:H657" si="215">I654+K654+M654+O654</f>
        <v>0.28177848</v>
      </c>
      <c r="H654" s="67">
        <f t="shared" si="215"/>
        <v>0.28732967999999998</v>
      </c>
      <c r="I654" s="68">
        <v>0</v>
      </c>
      <c r="J654" s="68">
        <v>0.28732967999999998</v>
      </c>
      <c r="K654" s="68">
        <v>0</v>
      </c>
      <c r="L654" s="68">
        <v>0</v>
      </c>
      <c r="M654" s="68">
        <v>0</v>
      </c>
      <c r="N654" s="68">
        <v>0</v>
      </c>
      <c r="O654" s="68">
        <v>0.28177848</v>
      </c>
      <c r="P654" s="68">
        <v>0</v>
      </c>
      <c r="Q654" s="68">
        <f>F654-H654</f>
        <v>-5.5511999999999784E-3</v>
      </c>
      <c r="R654" s="68">
        <f>H654-(I654+K654+M654+O654)</f>
        <v>5.5511999999999784E-3</v>
      </c>
      <c r="S654" s="69">
        <f t="shared" si="201"/>
        <v>1.9700581818739238E-2</v>
      </c>
      <c r="T654" s="54" t="s">
        <v>32</v>
      </c>
      <c r="W654" s="7"/>
    </row>
    <row r="655" spans="1:35" ht="31.5" x14ac:dyDescent="0.25">
      <c r="A655" s="53" t="s">
        <v>1356</v>
      </c>
      <c r="B655" s="52" t="s">
        <v>1359</v>
      </c>
      <c r="C655" s="53" t="s">
        <v>1360</v>
      </c>
      <c r="D655" s="68">
        <v>17.216120400000001</v>
      </c>
      <c r="E655" s="68">
        <v>7.8</v>
      </c>
      <c r="F655" s="67">
        <f t="shared" si="214"/>
        <v>9.4161204000000005</v>
      </c>
      <c r="G655" s="67">
        <f t="shared" si="215"/>
        <v>9.4161204000000005</v>
      </c>
      <c r="H655" s="67">
        <f t="shared" si="215"/>
        <v>9.6016179600000005</v>
      </c>
      <c r="I655" s="68">
        <v>0</v>
      </c>
      <c r="J655" s="68">
        <v>9.6016179600000005</v>
      </c>
      <c r="K655" s="68">
        <v>0</v>
      </c>
      <c r="L655" s="68">
        <v>0</v>
      </c>
      <c r="M655" s="68">
        <v>0</v>
      </c>
      <c r="N655" s="68">
        <v>0</v>
      </c>
      <c r="O655" s="68">
        <v>9.4161204000000005</v>
      </c>
      <c r="P655" s="68">
        <v>0</v>
      </c>
      <c r="Q655" s="68">
        <f>F655-H655</f>
        <v>-0.18549755999999995</v>
      </c>
      <c r="R655" s="68">
        <f>H655-(I655+K655+M655+O655)</f>
        <v>0.18549755999999995</v>
      </c>
      <c r="S655" s="69">
        <f t="shared" si="201"/>
        <v>1.9699998738333883E-2</v>
      </c>
      <c r="T655" s="54" t="s">
        <v>32</v>
      </c>
      <c r="W655" s="7"/>
    </row>
    <row r="656" spans="1:35" ht="31.5" x14ac:dyDescent="0.25">
      <c r="A656" s="53" t="s">
        <v>1356</v>
      </c>
      <c r="B656" s="52" t="s">
        <v>1361</v>
      </c>
      <c r="C656" s="53" t="s">
        <v>1362</v>
      </c>
      <c r="D656" s="68">
        <v>0.26170404000000003</v>
      </c>
      <c r="E656" s="68">
        <v>0</v>
      </c>
      <c r="F656" s="67">
        <f t="shared" si="214"/>
        <v>0.26170404000000003</v>
      </c>
      <c r="G656" s="67">
        <f t="shared" si="215"/>
        <v>0.26170404000000003</v>
      </c>
      <c r="H656" s="67">
        <f t="shared" si="215"/>
        <v>0.17052</v>
      </c>
      <c r="I656" s="68">
        <v>0</v>
      </c>
      <c r="J656" s="68">
        <v>0</v>
      </c>
      <c r="K656" s="68">
        <v>0</v>
      </c>
      <c r="L656" s="68">
        <v>0</v>
      </c>
      <c r="M656" s="68">
        <v>0</v>
      </c>
      <c r="N656" s="68">
        <v>0</v>
      </c>
      <c r="O656" s="68">
        <v>0.26170404000000003</v>
      </c>
      <c r="P656" s="68">
        <v>0.17052</v>
      </c>
      <c r="Q656" s="68">
        <f>F656-H656</f>
        <v>9.1184040000000022E-2</v>
      </c>
      <c r="R656" s="68">
        <f>H656-(I656+K656+M656+O656)</f>
        <v>-9.1184040000000022E-2</v>
      </c>
      <c r="S656" s="69">
        <f t="shared" si="201"/>
        <v>-0.34842427346555299</v>
      </c>
      <c r="T656" s="54" t="s">
        <v>1363</v>
      </c>
      <c r="W656" s="7"/>
    </row>
    <row r="657" spans="1:23" ht="31.5" x14ac:dyDescent="0.25">
      <c r="A657" s="54" t="s">
        <v>1356</v>
      </c>
      <c r="B657" s="88" t="s">
        <v>1364</v>
      </c>
      <c r="C657" s="54" t="s">
        <v>1365</v>
      </c>
      <c r="D657" s="68">
        <v>0.13387548000000002</v>
      </c>
      <c r="E657" s="68">
        <v>0</v>
      </c>
      <c r="F657" s="68">
        <f t="shared" si="214"/>
        <v>0.13387548000000002</v>
      </c>
      <c r="G657" s="68">
        <f t="shared" si="215"/>
        <v>0.13387548000000002</v>
      </c>
      <c r="H657" s="68">
        <f t="shared" si="215"/>
        <v>0.21743999999999999</v>
      </c>
      <c r="I657" s="68">
        <v>0</v>
      </c>
      <c r="J657" s="68">
        <v>0</v>
      </c>
      <c r="K657" s="68">
        <v>0</v>
      </c>
      <c r="L657" s="68">
        <v>0</v>
      </c>
      <c r="M657" s="68">
        <v>0</v>
      </c>
      <c r="N657" s="68">
        <v>0.21743999999999999</v>
      </c>
      <c r="O657" s="68">
        <v>0.13387548000000002</v>
      </c>
      <c r="P657" s="68">
        <v>0</v>
      </c>
      <c r="Q657" s="68">
        <f>F657-H657</f>
        <v>-8.3564519999999975E-2</v>
      </c>
      <c r="R657" s="68">
        <f>H657-(I657+K657+M657+O657)</f>
        <v>8.3564519999999975E-2</v>
      </c>
      <c r="S657" s="69">
        <f t="shared" si="201"/>
        <v>0.62419585722493742</v>
      </c>
      <c r="T657" s="54" t="s">
        <v>1366</v>
      </c>
      <c r="W657" s="7"/>
    </row>
    <row r="659" spans="1:23" ht="24" customHeight="1" x14ac:dyDescent="0.25">
      <c r="B659" s="63"/>
    </row>
  </sheetData>
  <mergeCells count="26">
    <mergeCell ref="Z17:AB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12:T12"/>
    <mergeCell ref="A4:T4"/>
    <mergeCell ref="A5:T5"/>
    <mergeCell ref="A7:T7"/>
    <mergeCell ref="A8:T8"/>
    <mergeCell ref="A10:T10"/>
  </mergeCells>
  <conditionalFormatting sqref="N96:N143 L96:L143 J96:J143 A128:E143 P96:P153 O114:O145 I114:I143 K114:K143 M114:M143 A294:D299 T234:T240 A147:E150 I147:O153 D290:D293 E290:E299 G290:P299 A144:N146 D358:P364 F439:R442 F443:P445 D154:R157 F242:R249 D525:L528 F446:J452 D307:R307 D410:R410 D254:P254 E250:R252 E176:R176 D357:R357 G371:R371 E562:R562 D331:R333 C19:T19 A285:P289 A57:R57 A582:R593 E20:S21 E163:R163 D453:R453 E253:P253 D454:P457 E22:R49 D50:R56 D79:R95 E255:R284 F290:F305 D300:E305 G300:R305 D340:R354 A355:R356 D379:R382 D529:R542 A627:R657 A543:R545 D548:R561 D563:R565 D594:R622 D316:R316 D165:N165 T242:T268 T270:T325 T20:T42 T44:T81 T83:T85 T95:T147 A15:T18">
    <cfRule type="containsBlanks" dxfId="1038" priority="1039">
      <formula>LEN(TRIM(A15))=0</formula>
    </cfRule>
  </conditionalFormatting>
  <conditionalFormatting sqref="M312:M313">
    <cfRule type="containsBlanks" dxfId="1037" priority="1038">
      <formula>LEN(TRIM(M312))=0</formula>
    </cfRule>
  </conditionalFormatting>
  <conditionalFormatting sqref="M95">
    <cfRule type="containsBlanks" dxfId="1036" priority="1037">
      <formula>LEN(TRIM(M95))=0</formula>
    </cfRule>
  </conditionalFormatting>
  <conditionalFormatting sqref="M167">
    <cfRule type="containsBlanks" dxfId="1035" priority="1036">
      <formula>LEN(TRIM(M167))=0</formula>
    </cfRule>
  </conditionalFormatting>
  <conditionalFormatting sqref="K439">
    <cfRule type="containsBlanks" dxfId="1034" priority="1035">
      <formula>LEN(TRIM(K439))=0</formula>
    </cfRule>
  </conditionalFormatting>
  <conditionalFormatting sqref="K169">
    <cfRule type="containsBlanks" dxfId="1033" priority="1034">
      <formula>LEN(TRIM(K169))=0</formula>
    </cfRule>
  </conditionalFormatting>
  <conditionalFormatting sqref="K170">
    <cfRule type="containsBlanks" dxfId="1032" priority="1033">
      <formula>LEN(TRIM(K170))=0</formula>
    </cfRule>
  </conditionalFormatting>
  <conditionalFormatting sqref="K272:K276">
    <cfRule type="containsBlanks" dxfId="1031" priority="1032">
      <formula>LEN(TRIM(K272))=0</formula>
    </cfRule>
  </conditionalFormatting>
  <conditionalFormatting sqref="K314">
    <cfRule type="containsBlanks" dxfId="1030" priority="1031">
      <formula>LEN(TRIM(K314))=0</formula>
    </cfRule>
  </conditionalFormatting>
  <conditionalFormatting sqref="I182:I184">
    <cfRule type="containsBlanks" dxfId="1029" priority="1030">
      <formula>LEN(TRIM(I182))=0</formula>
    </cfRule>
  </conditionalFormatting>
  <conditionalFormatting sqref="I282:I283">
    <cfRule type="containsBlanks" dxfId="1028" priority="1029">
      <formula>LEN(TRIM(I282))=0</formula>
    </cfRule>
  </conditionalFormatting>
  <conditionalFormatting sqref="I260:I261 I265:I266 I268:I269 I271">
    <cfRule type="containsBlanks" dxfId="1027" priority="1028">
      <formula>LEN(TRIM(I260))=0</formula>
    </cfRule>
  </conditionalFormatting>
  <conditionalFormatting sqref="I95">
    <cfRule type="containsBlanks" dxfId="1026" priority="1027">
      <formula>LEN(TRIM(I95))=0</formula>
    </cfRule>
  </conditionalFormatting>
  <conditionalFormatting sqref="I79">
    <cfRule type="containsBlanks" dxfId="1025" priority="1026">
      <formula>LEN(TRIM(I79))=0</formula>
    </cfRule>
  </conditionalFormatting>
  <conditionalFormatting sqref="I44">
    <cfRule type="containsBlanks" dxfId="1024" priority="1025">
      <formula>LEN(TRIM(I44))=0</formula>
    </cfRule>
  </conditionalFormatting>
  <conditionalFormatting sqref="I66:I74">
    <cfRule type="containsBlanks" dxfId="1023" priority="1024">
      <formula>LEN(TRIM(I66))=0</formula>
    </cfRule>
  </conditionalFormatting>
  <conditionalFormatting sqref="E285:E288">
    <cfRule type="containsBlanks" dxfId="1022" priority="1023">
      <formula>LEN(TRIM(E285))=0</formula>
    </cfRule>
  </conditionalFormatting>
  <conditionalFormatting sqref="E272:E276">
    <cfRule type="containsBlanks" dxfId="1021" priority="1022">
      <formula>LEN(TRIM(E272))=0</formula>
    </cfRule>
  </conditionalFormatting>
  <conditionalFormatting sqref="O623:R623">
    <cfRule type="containsBlanks" dxfId="1020" priority="1021">
      <formula>LEN(TRIM(O623))=0</formula>
    </cfRule>
  </conditionalFormatting>
  <conditionalFormatting sqref="N450 N452">
    <cfRule type="containsBlanks" dxfId="1019" priority="1020">
      <formula>LEN(TRIM(N450))=0</formula>
    </cfRule>
  </conditionalFormatting>
  <conditionalFormatting sqref="A357:B358 A411:B411 A452:B457 A449:B450 A174 A309:C311 A446:C448 A570:C572 D102:D103 A82:C91 A93:C94 I96 D113 O566:O572 O167 I61:I63 N525:R528 K61:K63 K377:K378 M61:M63 L59:L63 K96 O61:O63 N59:N78 M96 N161:R162 N547 N566:N581 O96 J59:J63 A41:C43 A430:C438 A426:C428 J161:J162 J309:J315 J317:J330 I372:J378 J547 J566:J581 F154:F160 D290:D293 I64:L78 L161:L162 L309:L315 L317:L330 L547 L566:L581 P59:P63 A393:C409 D282:D284 D64:D77 D169:D170 D374:E375 E61:E78 D365:E371 D158:E160 I336:R339 I58:P58 I384:J409 D439:E452 I412:I438 M412:M438 A412:C424 J411:J438 L411:L438 K418:K427 L384:P409 I99:I113 K99:K113 M99:M113 O99:O113 E99:E102 E177:E181 D58:E58 I383:P383 D41:D47 A48:C53 A247:C259 D242:D253 E185:E200 A527:C535 I546:R546 A608:B624 I623:R626 I177:P181 F458:F483 E104:E113 D572:E572 F623:H625 E626:H626 F96:H102 E161:H162 F177:H200 F104:H126 E103:H103 F572:H578 D566:H571 F365:H378 T365:T377 T429:T430 T391:T408 T355:T360 F58:H78 F230:H241 E230:E249 D317:H330 O166:R166 T379:T383 T385 T387:T388 T413 T415:T426 T522:T548 T550:T553 T557:T569 T571 T575:T596 D308:H315 D306:H306 D255:D278 D579:H581 D551:D565 F128:H143 F147:H150 N182:N241 I185:I241 K185:K241 M185:M241 O185:O241 T219:T225 P182:P241 E201:H225 J182:J241 L182:L241 I461:I524 O461:O524 L458:L524 J458:J524 N458:N524 M461:M528 G458:H524 T460:T520 K511:K524 P458:P524 D484:F524 D461:E483 D334:H339 A379:C379 A331:C350 A382:C391 D383:H409 D411:H438 A546:C565 A171:D173 C174:D174 A78:D78 A104:D108 A112:D112 A61:D63 A625:D626 C109:D111 A96:E96 A161:D163 A175:D181 A279:D281 A99:D101 A20:D40 A127:H127 A151:H153 A230:D241 A226:H229 A185:D225 C608:C623 A114:E126 A372:E373 A376:E378 T150:T167 T231:T232 T330:T350 D164:H164 L164 J164 T410 S22:S657 Q58:R63 O64:R78 Q96:R153 N164:R164 P167:R168 I169:R175 Q177:R241 Q253:R254 Q285:R299 Q308:R308 N309:R315 N317:R330 Q358:R364 I365:J370 L365:R370 K366:K370 K372:R375 L376:R378 Q383:R409 N411:R438 L446:R452 Q454:R524 P547:R547 P566:R581 N166:N168 P165:R165 J166:J168 L166:L168 E166:H175 D166:D167 A461:C524 D546:H547 T606:T657 T169:T217 T439:T458">
    <cfRule type="containsBlanks" dxfId="1018" priority="1019">
      <formula>LEN(TRIM(A20))=0</formula>
    </cfRule>
  </conditionalFormatting>
  <conditionalFormatting sqref="E450 H450 J450 L450 L452 J452 H452 E452">
    <cfRule type="containsBlanks" dxfId="1017" priority="1018">
      <formula>LEN(TRIM(E450))=0</formula>
    </cfRule>
  </conditionalFormatting>
  <conditionalFormatting sqref="J20:J29 L20:L29 J156:J157 J309:J311 J609:J617 J619:J620 L537:L538 E537:E538 J537:J538 L156:L157 L309:L311 L609:L617 L619:L620 H537:H538 H624 H45 H277 E277 E300 E45 E66:E74 E168 H551 E551 E568:E569 E595 E156:E157 E314 E543:E544 H563:H564 H595 J45 J66:J78 J164 J167:J168 J263:J265 J268:J269 J279:J281 J314 J317:J330 J370 J376:J378 J543:J544 J547 J566:J581 J593:J595 L45 L66:L78 L164 L167:L168 L263:L265 L268:L269 L279:L281 L314 L317:L330 L370 L376:L378 L543:L544 L547 L566:L581 L593:L595 L58:L63 J58:J63 L47:L49 J47:J49 E47 H47 T410 T429:T430 T355:T360 T391:T408 T413 T385 T387:T388 T415:T426 T550:T553 T571 S19:T21 T522:T548 T557:T569 T575:T596 T177:T217 T234:T240 T330:T350 T379:T383 T365:T377 T22:T42 S22:S657 T242:T268 T606:T657 T44:T53 T439:T458">
    <cfRule type="containsBlanks" dxfId="1016" priority="1017">
      <formula>LEN(TRIM(E19))=0</formula>
    </cfRule>
  </conditionalFormatting>
  <conditionalFormatting sqref="A45:B46 A537:B538 A277:B277 A300:B300 A66:B66 A168:B168 A568:B568 A595:B596 A156:B157 A314:B314 A19 A69:B71 A73:B74 A47">
    <cfRule type="containsBlanks" dxfId="1015" priority="1016">
      <formula>LEN(TRIM(A19))=0</formula>
    </cfRule>
  </conditionalFormatting>
  <conditionalFormatting sqref="D537:D538 D624 D277 D45:D47 D66:D74 D168 D568:D569 D156:D157 D314 D543:D544 D595:D607">
    <cfRule type="containsBlanks" dxfId="1014" priority="1015">
      <formula>LEN(TRIM(D45))=0</formula>
    </cfRule>
  </conditionalFormatting>
  <conditionalFormatting sqref="G537:G538 G624 G277 G300 G45 G551 G595 G156:G157 G563:G564 G47">
    <cfRule type="containsBlanks" dxfId="1013" priority="1014">
      <formula>LEN(TRIM(G45))=0</formula>
    </cfRule>
  </conditionalFormatting>
  <conditionalFormatting sqref="O624:R624 O277:R277 O300:R300 O452:R452 O537:R538 O45:R45 O168 O551:R551 O568:O569 O595:R595 O608:R620 O156:R157 O543:P544 O61:O63 O175:R175 R50:R51 O314:P314 O161:R162 O563:R564 O553:P561 O66:P74 O171:P174 O47:Q47 O360:P364">
    <cfRule type="containsBlanks" dxfId="1012" priority="1013">
      <formula>LEN(TRIM(O45))=0</formula>
    </cfRule>
  </conditionalFormatting>
  <conditionalFormatting sqref="O450:R450 O452:R452">
    <cfRule type="containsBlanks" dxfId="1011" priority="1012">
      <formula>LEN(TRIM(O450))=0</formula>
    </cfRule>
  </conditionalFormatting>
  <conditionalFormatting sqref="O624:R624 O277:R277 O537:R538 O300:R300 O45:R45 O168 O551:R551 O568:O569 O595:R595 O608:R620 O156:R157 O543:P544 O61:O63 O175:R175 R50:R51 O314:P314 O161:R162 O563:R564 O553:P561 O66:P74 O171:P174 O47:Q47">
    <cfRule type="containsBlanks" dxfId="1010" priority="1011">
      <formula>LEN(TRIM(O45))=0</formula>
    </cfRule>
  </conditionalFormatting>
  <conditionalFormatting sqref="J66:J74">
    <cfRule type="containsBlanks" dxfId="1009" priority="1010">
      <formula>LEN(TRIM(J66))=0</formula>
    </cfRule>
  </conditionalFormatting>
  <conditionalFormatting sqref="J66:J74">
    <cfRule type="containsBlanks" dxfId="1008" priority="1009">
      <formula>LEN(TRIM(J66))=0</formula>
    </cfRule>
  </conditionalFormatting>
  <conditionalFormatting sqref="J171:J174">
    <cfRule type="containsBlanks" dxfId="1007" priority="1008">
      <formula>LEN(TRIM(J171))=0</formula>
    </cfRule>
  </conditionalFormatting>
  <conditionalFormatting sqref="J171:J174">
    <cfRule type="containsBlanks" dxfId="1006" priority="1007">
      <formula>LEN(TRIM(J171))=0</formula>
    </cfRule>
  </conditionalFormatting>
  <conditionalFormatting sqref="J314">
    <cfRule type="containsBlanks" dxfId="1005" priority="1006">
      <formula>LEN(TRIM(J314))=0</formula>
    </cfRule>
  </conditionalFormatting>
  <conditionalFormatting sqref="J314">
    <cfRule type="containsBlanks" dxfId="1004" priority="1005">
      <formula>LEN(TRIM(J314))=0</formula>
    </cfRule>
  </conditionalFormatting>
  <conditionalFormatting sqref="J543:J544">
    <cfRule type="containsBlanks" dxfId="1003" priority="1004">
      <formula>LEN(TRIM(J543))=0</formula>
    </cfRule>
  </conditionalFormatting>
  <conditionalFormatting sqref="J543:J544">
    <cfRule type="containsBlanks" dxfId="1002" priority="1003">
      <formula>LEN(TRIM(J543))=0</formula>
    </cfRule>
  </conditionalFormatting>
  <conditionalFormatting sqref="J618">
    <cfRule type="containsBlanks" dxfId="1001" priority="1002">
      <formula>LEN(TRIM(J618))=0</formula>
    </cfRule>
  </conditionalFormatting>
  <conditionalFormatting sqref="J618">
    <cfRule type="containsBlanks" dxfId="1000" priority="1001">
      <formula>LEN(TRIM(J618))=0</formula>
    </cfRule>
  </conditionalFormatting>
  <conditionalFormatting sqref="J624">
    <cfRule type="containsBlanks" dxfId="999" priority="1000">
      <formula>LEN(TRIM(J624))=0</formula>
    </cfRule>
  </conditionalFormatting>
  <conditionalFormatting sqref="J624">
    <cfRule type="containsBlanks" dxfId="998" priority="999">
      <formula>LEN(TRIM(J624))=0</formula>
    </cfRule>
  </conditionalFormatting>
  <conditionalFormatting sqref="L66:L74">
    <cfRule type="containsBlanks" dxfId="997" priority="998">
      <formula>LEN(TRIM(L66))=0</formula>
    </cfRule>
  </conditionalFormatting>
  <conditionalFormatting sqref="L66:L74">
    <cfRule type="containsBlanks" dxfId="996" priority="997">
      <formula>LEN(TRIM(L66))=0</formula>
    </cfRule>
  </conditionalFormatting>
  <conditionalFormatting sqref="L171:L174">
    <cfRule type="containsBlanks" dxfId="995" priority="996">
      <formula>LEN(TRIM(L171))=0</formula>
    </cfRule>
  </conditionalFormatting>
  <conditionalFormatting sqref="L171:L174">
    <cfRule type="containsBlanks" dxfId="994" priority="995">
      <formula>LEN(TRIM(L171))=0</formula>
    </cfRule>
  </conditionalFormatting>
  <conditionalFormatting sqref="L314">
    <cfRule type="containsBlanks" dxfId="993" priority="994">
      <formula>LEN(TRIM(L314))=0</formula>
    </cfRule>
  </conditionalFormatting>
  <conditionalFormatting sqref="L314">
    <cfRule type="containsBlanks" dxfId="992" priority="993">
      <formula>LEN(TRIM(L314))=0</formula>
    </cfRule>
  </conditionalFormatting>
  <conditionalFormatting sqref="L543:L544">
    <cfRule type="containsBlanks" dxfId="991" priority="992">
      <formula>LEN(TRIM(L543))=0</formula>
    </cfRule>
  </conditionalFormatting>
  <conditionalFormatting sqref="L543:L544">
    <cfRule type="containsBlanks" dxfId="990" priority="991">
      <formula>LEN(TRIM(L543))=0</formula>
    </cfRule>
  </conditionalFormatting>
  <conditionalFormatting sqref="L618">
    <cfRule type="containsBlanks" dxfId="989" priority="990">
      <formula>LEN(TRIM(L618))=0</formula>
    </cfRule>
  </conditionalFormatting>
  <conditionalFormatting sqref="L618">
    <cfRule type="containsBlanks" dxfId="988" priority="989">
      <formula>LEN(TRIM(L618))=0</formula>
    </cfRule>
  </conditionalFormatting>
  <conditionalFormatting sqref="L624">
    <cfRule type="containsBlanks" dxfId="987" priority="988">
      <formula>LEN(TRIM(L624))=0</formula>
    </cfRule>
  </conditionalFormatting>
  <conditionalFormatting sqref="L624">
    <cfRule type="containsBlanks" dxfId="986" priority="987">
      <formula>LEN(TRIM(L624))=0</formula>
    </cfRule>
  </conditionalFormatting>
  <conditionalFormatting sqref="N300 N452 N537:N538 N624 N277 N360:N364 N45 N66:N74 N551 N595 N156:N157 N314 N543:N544 N47">
    <cfRule type="containsBlanks" dxfId="985" priority="986">
      <formula>LEN(TRIM(N45))=0</formula>
    </cfRule>
  </conditionalFormatting>
  <conditionalFormatting sqref="N537:N538 N624 N277 N300 N45 N66:N74 N551 N595 N156:N157 N314 N543:N544 N47">
    <cfRule type="containsBlanks" dxfId="984" priority="985">
      <formula>LEN(TRIM(N45))=0</formula>
    </cfRule>
  </conditionalFormatting>
  <conditionalFormatting sqref="H623">
    <cfRule type="containsBlanks" dxfId="983" priority="984">
      <formula>LEN(TRIM(H623))=0</formula>
    </cfRule>
  </conditionalFormatting>
  <conditionalFormatting sqref="H623">
    <cfRule type="containsBlanks" dxfId="982" priority="983">
      <formula>LEN(TRIM(H623))=0</formula>
    </cfRule>
  </conditionalFormatting>
  <conditionalFormatting sqref="D623">
    <cfRule type="containsBlanks" dxfId="981" priority="982">
      <formula>LEN(TRIM(D623))=0</formula>
    </cfRule>
  </conditionalFormatting>
  <conditionalFormatting sqref="G623">
    <cfRule type="containsBlanks" dxfId="980" priority="981">
      <formula>LEN(TRIM(G623))=0</formula>
    </cfRule>
  </conditionalFormatting>
  <conditionalFormatting sqref="O623:R623">
    <cfRule type="containsBlanks" dxfId="979" priority="980">
      <formula>LEN(TRIM(O623))=0</formula>
    </cfRule>
  </conditionalFormatting>
  <conditionalFormatting sqref="J623">
    <cfRule type="containsBlanks" dxfId="978" priority="979">
      <formula>LEN(TRIM(J623))=0</formula>
    </cfRule>
  </conditionalFormatting>
  <conditionalFormatting sqref="J623">
    <cfRule type="containsBlanks" dxfId="977" priority="978">
      <formula>LEN(TRIM(J623))=0</formula>
    </cfRule>
  </conditionalFormatting>
  <conditionalFormatting sqref="L623">
    <cfRule type="containsBlanks" dxfId="976" priority="977">
      <formula>LEN(TRIM(L623))=0</formula>
    </cfRule>
  </conditionalFormatting>
  <conditionalFormatting sqref="L623">
    <cfRule type="containsBlanks" dxfId="975" priority="976">
      <formula>LEN(TRIM(L623))=0</formula>
    </cfRule>
  </conditionalFormatting>
  <conditionalFormatting sqref="N623">
    <cfRule type="containsBlanks" dxfId="974" priority="975">
      <formula>LEN(TRIM(N623))=0</formula>
    </cfRule>
  </conditionalFormatting>
  <conditionalFormatting sqref="N623">
    <cfRule type="containsBlanks" dxfId="973" priority="974">
      <formula>LEN(TRIM(N623))=0</formula>
    </cfRule>
  </conditionalFormatting>
  <conditionalFormatting sqref="D623:D624 A277:B277 A300:B300 A357:B358 A411:B411 A452:B457 A449:B450 A66:B66 A168:B168 A568:B568 A595:B596 A45:B46 A156:B157 A314:B314 A537:B538 A19 O168 A69:B71 A73:B74 D168:E168 A47">
    <cfRule type="containsBlanks" dxfId="972" priority="973">
      <formula>LEN(TRIM(A19))=0</formula>
    </cfRule>
  </conditionalFormatting>
  <conditionalFormatting sqref="C624 C277 C300 C411 C449:C450 C66 C168 C568 C595:C596 C45:C47 C156:C157 C314 C537:C538 C69:C71 C73:C74 C357:C358 C452:C457">
    <cfRule type="containsBlanks" dxfId="971" priority="972">
      <formula>LEN(TRIM(C45))=0</formula>
    </cfRule>
  </conditionalFormatting>
  <conditionalFormatting sqref="C74 C168 C156:C157">
    <cfRule type="containsBlanks" dxfId="970" priority="971">
      <formula>LEN(TRIM(C74))=0</formula>
    </cfRule>
  </conditionalFormatting>
  <conditionalFormatting sqref="H625 H627:H633">
    <cfRule type="containsBlanks" dxfId="969" priority="970">
      <formula>LEN(TRIM(H625))=0</formula>
    </cfRule>
  </conditionalFormatting>
  <conditionalFormatting sqref="H625 H627:H633">
    <cfRule type="containsBlanks" dxfId="968" priority="969">
      <formula>LEN(TRIM(H625))=0</formula>
    </cfRule>
  </conditionalFormatting>
  <conditionalFormatting sqref="O625:R625 O627:R633">
    <cfRule type="containsBlanks" dxfId="967" priority="968">
      <formula>LEN(TRIM(O625))=0</formula>
    </cfRule>
  </conditionalFormatting>
  <conditionalFormatting sqref="O625:R625 O627:R633">
    <cfRule type="containsBlanks" dxfId="966" priority="967">
      <formula>LEN(TRIM(O625))=0</formula>
    </cfRule>
  </conditionalFormatting>
  <conditionalFormatting sqref="D625:D626">
    <cfRule type="containsBlanks" dxfId="965" priority="966">
      <formula>LEN(TRIM(D625))=0</formula>
    </cfRule>
  </conditionalFormatting>
  <conditionalFormatting sqref="E19:E29">
    <cfRule type="containsBlanks" dxfId="964" priority="965">
      <formula>LEN(TRIM(E19))=0</formula>
    </cfRule>
  </conditionalFormatting>
  <conditionalFormatting sqref="E45 E47">
    <cfRule type="containsBlanks" dxfId="963" priority="964">
      <formula>LEN(TRIM(E45))=0</formula>
    </cfRule>
  </conditionalFormatting>
  <conditionalFormatting sqref="E58">
    <cfRule type="containsBlanks" dxfId="962" priority="963">
      <formula>LEN(TRIM(E58))=0</formula>
    </cfRule>
  </conditionalFormatting>
  <conditionalFormatting sqref="E156:E157">
    <cfRule type="containsBlanks" dxfId="961" priority="962">
      <formula>LEN(TRIM(E156))=0</formula>
    </cfRule>
  </conditionalFormatting>
  <conditionalFormatting sqref="E175">
    <cfRule type="containsBlanks" dxfId="960" priority="961">
      <formula>LEN(TRIM(E175))=0</formula>
    </cfRule>
  </conditionalFormatting>
  <conditionalFormatting sqref="E277">
    <cfRule type="containsBlanks" dxfId="959" priority="960">
      <formula>LEN(TRIM(E277))=0</formula>
    </cfRule>
  </conditionalFormatting>
  <conditionalFormatting sqref="E300">
    <cfRule type="containsBlanks" dxfId="958" priority="959">
      <formula>LEN(TRIM(E300))=0</formula>
    </cfRule>
  </conditionalFormatting>
  <conditionalFormatting sqref="E309:E311">
    <cfRule type="containsBlanks" dxfId="957" priority="958">
      <formula>LEN(TRIM(E309))=0</formula>
    </cfRule>
  </conditionalFormatting>
  <conditionalFormatting sqref="E537:E538">
    <cfRule type="containsBlanks" dxfId="956" priority="957">
      <formula>LEN(TRIM(E537))=0</formula>
    </cfRule>
  </conditionalFormatting>
  <conditionalFormatting sqref="E547 E550">
    <cfRule type="containsBlanks" dxfId="955" priority="956">
      <formula>LEN(TRIM(E547))=0</formula>
    </cfRule>
  </conditionalFormatting>
  <conditionalFormatting sqref="E551 E553:E561">
    <cfRule type="containsBlanks" dxfId="954" priority="955">
      <formula>LEN(TRIM(E551))=0</formula>
    </cfRule>
  </conditionalFormatting>
  <conditionalFormatting sqref="E563:E564">
    <cfRule type="containsBlanks" dxfId="953" priority="954">
      <formula>LEN(TRIM(E563))=0</formula>
    </cfRule>
  </conditionalFormatting>
  <conditionalFormatting sqref="E595">
    <cfRule type="containsBlanks" dxfId="952" priority="953">
      <formula>LEN(TRIM(E595))=0</formula>
    </cfRule>
  </conditionalFormatting>
  <conditionalFormatting sqref="E608:E620">
    <cfRule type="containsBlanks" dxfId="951" priority="952">
      <formula>LEN(TRIM(E608))=0</formula>
    </cfRule>
  </conditionalFormatting>
  <conditionalFormatting sqref="E624">
    <cfRule type="containsBlanks" dxfId="950" priority="951">
      <formula>LEN(TRIM(E624))=0</formula>
    </cfRule>
  </conditionalFormatting>
  <conditionalFormatting sqref="E623">
    <cfRule type="containsBlanks" dxfId="949" priority="950">
      <formula>LEN(TRIM(E623))=0</formula>
    </cfRule>
  </conditionalFormatting>
  <conditionalFormatting sqref="E623:E624">
    <cfRule type="containsBlanks" dxfId="948" priority="949">
      <formula>LEN(TRIM(E623))=0</formula>
    </cfRule>
  </conditionalFormatting>
  <conditionalFormatting sqref="E625">
    <cfRule type="containsBlanks" dxfId="947" priority="948">
      <formula>LEN(TRIM(E625))=0</formula>
    </cfRule>
  </conditionalFormatting>
  <conditionalFormatting sqref="E625">
    <cfRule type="containsBlanks" dxfId="946" priority="947">
      <formula>LEN(TRIM(E625))=0</formula>
    </cfRule>
  </conditionalFormatting>
  <conditionalFormatting sqref="E627:E628">
    <cfRule type="containsBlanks" dxfId="945" priority="946">
      <formula>LEN(TRIM(E627))=0</formula>
    </cfRule>
  </conditionalFormatting>
  <conditionalFormatting sqref="E629:E633">
    <cfRule type="containsBlanks" dxfId="944" priority="945">
      <formula>LEN(TRIM(E629))=0</formula>
    </cfRule>
  </conditionalFormatting>
  <conditionalFormatting sqref="E272:E276">
    <cfRule type="containsBlanks" dxfId="943" priority="944">
      <formula>LEN(TRIM(E272))=0</formula>
    </cfRule>
  </conditionalFormatting>
  <conditionalFormatting sqref="A272:B272 A274:B275">
    <cfRule type="containsBlanks" dxfId="942" priority="943">
      <formula>LEN(TRIM(A272))=0</formula>
    </cfRule>
  </conditionalFormatting>
  <conditionalFormatting sqref="D272:D276">
    <cfRule type="containsBlanks" dxfId="941" priority="942">
      <formula>LEN(TRIM(D272))=0</formula>
    </cfRule>
  </conditionalFormatting>
  <conditionalFormatting sqref="O272:P276">
    <cfRule type="containsBlanks" dxfId="940" priority="941">
      <formula>LEN(TRIM(O272))=0</formula>
    </cfRule>
  </conditionalFormatting>
  <conditionalFormatting sqref="O272:P276">
    <cfRule type="containsBlanks" dxfId="939" priority="940">
      <formula>LEN(TRIM(O272))=0</formula>
    </cfRule>
  </conditionalFormatting>
  <conditionalFormatting sqref="J272:J276">
    <cfRule type="containsBlanks" dxfId="938" priority="939">
      <formula>LEN(TRIM(J272))=0</formula>
    </cfRule>
  </conditionalFormatting>
  <conditionalFormatting sqref="J272:J276">
    <cfRule type="containsBlanks" dxfId="937" priority="938">
      <formula>LEN(TRIM(J272))=0</formula>
    </cfRule>
  </conditionalFormatting>
  <conditionalFormatting sqref="L272:L276">
    <cfRule type="containsBlanks" dxfId="936" priority="937">
      <formula>LEN(TRIM(L272))=0</formula>
    </cfRule>
  </conditionalFormatting>
  <conditionalFormatting sqref="L272:L276">
    <cfRule type="containsBlanks" dxfId="935" priority="936">
      <formula>LEN(TRIM(L272))=0</formula>
    </cfRule>
  </conditionalFormatting>
  <conditionalFormatting sqref="N272:N276">
    <cfRule type="containsBlanks" dxfId="934" priority="935">
      <formula>LEN(TRIM(N272))=0</formula>
    </cfRule>
  </conditionalFormatting>
  <conditionalFormatting sqref="N272:N276">
    <cfRule type="containsBlanks" dxfId="933" priority="934">
      <formula>LEN(TRIM(N272))=0</formula>
    </cfRule>
  </conditionalFormatting>
  <conditionalFormatting sqref="A272:B272 A274:B275">
    <cfRule type="containsBlanks" dxfId="932" priority="933">
      <formula>LEN(TRIM(A272))=0</formula>
    </cfRule>
  </conditionalFormatting>
  <conditionalFormatting sqref="C272 C274:C275">
    <cfRule type="containsBlanks" dxfId="931" priority="932">
      <formula>LEN(TRIM(C272))=0</formula>
    </cfRule>
  </conditionalFormatting>
  <conditionalFormatting sqref="E285:E288">
    <cfRule type="containsBlanks" dxfId="930" priority="931">
      <formula>LEN(TRIM(E285))=0</formula>
    </cfRule>
  </conditionalFormatting>
  <conditionalFormatting sqref="D285:D288">
    <cfRule type="containsBlanks" dxfId="929" priority="930">
      <formula>LEN(TRIM(D285))=0</formula>
    </cfRule>
  </conditionalFormatting>
  <conditionalFormatting sqref="O285:P288">
    <cfRule type="containsBlanks" dxfId="928" priority="929">
      <formula>LEN(TRIM(O285))=0</formula>
    </cfRule>
  </conditionalFormatting>
  <conditionalFormatting sqref="O285:P288">
    <cfRule type="containsBlanks" dxfId="927" priority="928">
      <formula>LEN(TRIM(O285))=0</formula>
    </cfRule>
  </conditionalFormatting>
  <conditionalFormatting sqref="J285:J288">
    <cfRule type="containsBlanks" dxfId="926" priority="927">
      <formula>LEN(TRIM(J285))=0</formula>
    </cfRule>
  </conditionalFormatting>
  <conditionalFormatting sqref="J285:J288">
    <cfRule type="containsBlanks" dxfId="925" priority="926">
      <formula>LEN(TRIM(J285))=0</formula>
    </cfRule>
  </conditionalFormatting>
  <conditionalFormatting sqref="L285:L288">
    <cfRule type="containsBlanks" dxfId="924" priority="925">
      <formula>LEN(TRIM(L285))=0</formula>
    </cfRule>
  </conditionalFormatting>
  <conditionalFormatting sqref="L285:L288">
    <cfRule type="containsBlanks" dxfId="923" priority="924">
      <formula>LEN(TRIM(L285))=0</formula>
    </cfRule>
  </conditionalFormatting>
  <conditionalFormatting sqref="N285:N288">
    <cfRule type="containsBlanks" dxfId="922" priority="923">
      <formula>LEN(TRIM(N285))=0</formula>
    </cfRule>
  </conditionalFormatting>
  <conditionalFormatting sqref="N285:N288">
    <cfRule type="containsBlanks" dxfId="921" priority="922">
      <formula>LEN(TRIM(N285))=0</formula>
    </cfRule>
  </conditionalFormatting>
  <conditionalFormatting sqref="E317:E330">
    <cfRule type="containsBlanks" dxfId="920" priority="921">
      <formula>LEN(TRIM(E317))=0</formula>
    </cfRule>
  </conditionalFormatting>
  <conditionalFormatting sqref="E317:E330">
    <cfRule type="containsBlanks" dxfId="919" priority="920">
      <formula>LEN(TRIM(E317))=0</formula>
    </cfRule>
  </conditionalFormatting>
  <conditionalFormatting sqref="A317:B330">
    <cfRule type="containsBlanks" dxfId="918" priority="919">
      <formula>LEN(TRIM(A317))=0</formula>
    </cfRule>
  </conditionalFormatting>
  <conditionalFormatting sqref="D317:D330">
    <cfRule type="containsBlanks" dxfId="917" priority="918">
      <formula>LEN(TRIM(D317))=0</formula>
    </cfRule>
  </conditionalFormatting>
  <conditionalFormatting sqref="O317:P330">
    <cfRule type="containsBlanks" dxfId="916" priority="917">
      <formula>LEN(TRIM(O317))=0</formula>
    </cfRule>
  </conditionalFormatting>
  <conditionalFormatting sqref="O317:P330">
    <cfRule type="containsBlanks" dxfId="915" priority="916">
      <formula>LEN(TRIM(O317))=0</formula>
    </cfRule>
  </conditionalFormatting>
  <conditionalFormatting sqref="J317:J330">
    <cfRule type="containsBlanks" dxfId="914" priority="915">
      <formula>LEN(TRIM(J317))=0</formula>
    </cfRule>
  </conditionalFormatting>
  <conditionalFormatting sqref="J317:J330">
    <cfRule type="containsBlanks" dxfId="913" priority="914">
      <formula>LEN(TRIM(J317))=0</formula>
    </cfRule>
  </conditionalFormatting>
  <conditionalFormatting sqref="L317:L330">
    <cfRule type="containsBlanks" dxfId="912" priority="913">
      <formula>LEN(TRIM(L317))=0</formula>
    </cfRule>
  </conditionalFormatting>
  <conditionalFormatting sqref="L317:L330">
    <cfRule type="containsBlanks" dxfId="911" priority="912">
      <formula>LEN(TRIM(L317))=0</formula>
    </cfRule>
  </conditionalFormatting>
  <conditionalFormatting sqref="N317:N330">
    <cfRule type="containsBlanks" dxfId="910" priority="911">
      <formula>LEN(TRIM(N317))=0</formula>
    </cfRule>
  </conditionalFormatting>
  <conditionalFormatting sqref="N317:N330">
    <cfRule type="containsBlanks" dxfId="909" priority="910">
      <formula>LEN(TRIM(N317))=0</formula>
    </cfRule>
  </conditionalFormatting>
  <conditionalFormatting sqref="A317:B330">
    <cfRule type="containsBlanks" dxfId="908" priority="909">
      <formula>LEN(TRIM(A317))=0</formula>
    </cfRule>
  </conditionalFormatting>
  <conditionalFormatting sqref="C317:C330">
    <cfRule type="containsBlanks" dxfId="907" priority="908">
      <formula>LEN(TRIM(C317))=0</formula>
    </cfRule>
  </conditionalFormatting>
  <conditionalFormatting sqref="A451:B451">
    <cfRule type="containsBlanks" dxfId="906" priority="907">
      <formula>LEN(TRIM(A451))=0</formula>
    </cfRule>
  </conditionalFormatting>
  <conditionalFormatting sqref="A451:B451">
    <cfRule type="containsBlanks" dxfId="905" priority="906">
      <formula>LEN(TRIM(A451))=0</formula>
    </cfRule>
  </conditionalFormatting>
  <conditionalFormatting sqref="C451">
    <cfRule type="containsBlanks" dxfId="904" priority="905">
      <formula>LEN(TRIM(C451))=0</formula>
    </cfRule>
  </conditionalFormatting>
  <conditionalFormatting sqref="L446:L448 J446:J448">
    <cfRule type="containsBlanks" dxfId="903" priority="904">
      <formula>LEN(TRIM(J446))=0</formula>
    </cfRule>
  </conditionalFormatting>
  <conditionalFormatting sqref="E75:E77">
    <cfRule type="containsBlanks" dxfId="902" priority="903">
      <formula>LEN(TRIM(E75))=0</formula>
    </cfRule>
  </conditionalFormatting>
  <conditionalFormatting sqref="E75:E77">
    <cfRule type="containsBlanks" dxfId="901" priority="902">
      <formula>LEN(TRIM(E75))=0</formula>
    </cfRule>
  </conditionalFormatting>
  <conditionalFormatting sqref="A75:B77">
    <cfRule type="containsBlanks" dxfId="900" priority="901">
      <formula>LEN(TRIM(A75))=0</formula>
    </cfRule>
  </conditionalFormatting>
  <conditionalFormatting sqref="D75:D77">
    <cfRule type="containsBlanks" dxfId="899" priority="900">
      <formula>LEN(TRIM(D75))=0</formula>
    </cfRule>
  </conditionalFormatting>
  <conditionalFormatting sqref="O75:P77 O78">
    <cfRule type="containsBlanks" dxfId="898" priority="899">
      <formula>LEN(TRIM(O75))=0</formula>
    </cfRule>
  </conditionalFormatting>
  <conditionalFormatting sqref="O75:P77 O78">
    <cfRule type="containsBlanks" dxfId="897" priority="898">
      <formula>LEN(TRIM(O75))=0</formula>
    </cfRule>
  </conditionalFormatting>
  <conditionalFormatting sqref="J75:J77">
    <cfRule type="containsBlanks" dxfId="896" priority="897">
      <formula>LEN(TRIM(J75))=0</formula>
    </cfRule>
  </conditionalFormatting>
  <conditionalFormatting sqref="J75:J77">
    <cfRule type="containsBlanks" dxfId="895" priority="896">
      <formula>LEN(TRIM(J75))=0</formula>
    </cfRule>
  </conditionalFormatting>
  <conditionalFormatting sqref="L75:L77">
    <cfRule type="containsBlanks" dxfId="894" priority="895">
      <formula>LEN(TRIM(L75))=0</formula>
    </cfRule>
  </conditionalFormatting>
  <conditionalFormatting sqref="L75:L77">
    <cfRule type="containsBlanks" dxfId="893" priority="894">
      <formula>LEN(TRIM(L75))=0</formula>
    </cfRule>
  </conditionalFormatting>
  <conditionalFormatting sqref="N75:N77">
    <cfRule type="containsBlanks" dxfId="892" priority="893">
      <formula>LEN(TRIM(N75))=0</formula>
    </cfRule>
  </conditionalFormatting>
  <conditionalFormatting sqref="N75:N77">
    <cfRule type="containsBlanks" dxfId="891" priority="892">
      <formula>LEN(TRIM(N75))=0</formula>
    </cfRule>
  </conditionalFormatting>
  <conditionalFormatting sqref="A75:B77">
    <cfRule type="containsBlanks" dxfId="890" priority="891">
      <formula>LEN(TRIM(A75))=0</formula>
    </cfRule>
  </conditionalFormatting>
  <conditionalFormatting sqref="C75:C77">
    <cfRule type="containsBlanks" dxfId="889" priority="890">
      <formula>LEN(TRIM(C75))=0</formula>
    </cfRule>
  </conditionalFormatting>
  <conditionalFormatting sqref="C75:C77">
    <cfRule type="containsBlanks" dxfId="888" priority="889">
      <formula>LEN(TRIM(C75))=0</formula>
    </cfRule>
  </conditionalFormatting>
  <conditionalFormatting sqref="E164">
    <cfRule type="containsBlanks" dxfId="887" priority="888">
      <formula>LEN(TRIM(E164))=0</formula>
    </cfRule>
  </conditionalFormatting>
  <conditionalFormatting sqref="E164">
    <cfRule type="containsBlanks" dxfId="886" priority="887">
      <formula>LEN(TRIM(E164))=0</formula>
    </cfRule>
  </conditionalFormatting>
  <conditionalFormatting sqref="A164:B165">
    <cfRule type="containsBlanks" dxfId="885" priority="886">
      <formula>LEN(TRIM(A164))=0</formula>
    </cfRule>
  </conditionalFormatting>
  <conditionalFormatting sqref="D164">
    <cfRule type="containsBlanks" dxfId="884" priority="885">
      <formula>LEN(TRIM(D164))=0</formula>
    </cfRule>
  </conditionalFormatting>
  <conditionalFormatting sqref="O164:P164 P165">
    <cfRule type="containsBlanks" dxfId="883" priority="884">
      <formula>LEN(TRIM(O164))=0</formula>
    </cfRule>
  </conditionalFormatting>
  <conditionalFormatting sqref="O164:P164 P165">
    <cfRule type="containsBlanks" dxfId="882" priority="883">
      <formula>LEN(TRIM(O164))=0</formula>
    </cfRule>
  </conditionalFormatting>
  <conditionalFormatting sqref="J164">
    <cfRule type="containsBlanks" dxfId="881" priority="882">
      <formula>LEN(TRIM(J164))=0</formula>
    </cfRule>
  </conditionalFormatting>
  <conditionalFormatting sqref="J164">
    <cfRule type="containsBlanks" dxfId="880" priority="881">
      <formula>LEN(TRIM(J164))=0</formula>
    </cfRule>
  </conditionalFormatting>
  <conditionalFormatting sqref="L164">
    <cfRule type="containsBlanks" dxfId="879" priority="880">
      <formula>LEN(TRIM(L164))=0</formula>
    </cfRule>
  </conditionalFormatting>
  <conditionalFormatting sqref="L164">
    <cfRule type="containsBlanks" dxfId="878" priority="879">
      <formula>LEN(TRIM(L164))=0</formula>
    </cfRule>
  </conditionalFormatting>
  <conditionalFormatting sqref="N164">
    <cfRule type="containsBlanks" dxfId="877" priority="878">
      <formula>LEN(TRIM(N164))=0</formula>
    </cfRule>
  </conditionalFormatting>
  <conditionalFormatting sqref="N164">
    <cfRule type="containsBlanks" dxfId="876" priority="877">
      <formula>LEN(TRIM(N164))=0</formula>
    </cfRule>
  </conditionalFormatting>
  <conditionalFormatting sqref="A164:B165">
    <cfRule type="containsBlanks" dxfId="875" priority="876">
      <formula>LEN(TRIM(A164))=0</formula>
    </cfRule>
  </conditionalFormatting>
  <conditionalFormatting sqref="C164:C165">
    <cfRule type="containsBlanks" dxfId="874" priority="875">
      <formula>LEN(TRIM(C164))=0</formula>
    </cfRule>
  </conditionalFormatting>
  <conditionalFormatting sqref="C164:C165">
    <cfRule type="containsBlanks" dxfId="873" priority="874">
      <formula>LEN(TRIM(C164))=0</formula>
    </cfRule>
  </conditionalFormatting>
  <conditionalFormatting sqref="E167">
    <cfRule type="containsBlanks" dxfId="872" priority="873">
      <formula>LEN(TRIM(E167))=0</formula>
    </cfRule>
  </conditionalFormatting>
  <conditionalFormatting sqref="E167">
    <cfRule type="containsBlanks" dxfId="871" priority="872">
      <formula>LEN(TRIM(E167))=0</formula>
    </cfRule>
  </conditionalFormatting>
  <conditionalFormatting sqref="A167:B167">
    <cfRule type="containsBlanks" dxfId="870" priority="871">
      <formula>LEN(TRIM(A167))=0</formula>
    </cfRule>
  </conditionalFormatting>
  <conditionalFormatting sqref="D167">
    <cfRule type="containsBlanks" dxfId="869" priority="870">
      <formula>LEN(TRIM(D167))=0</formula>
    </cfRule>
  </conditionalFormatting>
  <conditionalFormatting sqref="O167">
    <cfRule type="containsBlanks" dxfId="868" priority="869">
      <formula>LEN(TRIM(O167))=0</formula>
    </cfRule>
  </conditionalFormatting>
  <conditionalFormatting sqref="O167">
    <cfRule type="containsBlanks" dxfId="867" priority="868">
      <formula>LEN(TRIM(O167))=0</formula>
    </cfRule>
  </conditionalFormatting>
  <conditionalFormatting sqref="A167:B167">
    <cfRule type="containsBlanks" dxfId="866" priority="867">
      <formula>LEN(TRIM(A167))=0</formula>
    </cfRule>
  </conditionalFormatting>
  <conditionalFormatting sqref="C167">
    <cfRule type="containsBlanks" dxfId="865" priority="866">
      <formula>LEN(TRIM(C167))=0</formula>
    </cfRule>
  </conditionalFormatting>
  <conditionalFormatting sqref="C167">
    <cfRule type="containsBlanks" dxfId="864" priority="865">
      <formula>LEN(TRIM(C167))=0</formula>
    </cfRule>
  </conditionalFormatting>
  <conditionalFormatting sqref="E170">
    <cfRule type="containsBlanks" dxfId="863" priority="864">
      <formula>LEN(TRIM(E170))=0</formula>
    </cfRule>
  </conditionalFormatting>
  <conditionalFormatting sqref="E170">
    <cfRule type="containsBlanks" dxfId="862" priority="863">
      <formula>LEN(TRIM(E170))=0</formula>
    </cfRule>
  </conditionalFormatting>
  <conditionalFormatting sqref="A170:B170">
    <cfRule type="containsBlanks" dxfId="861" priority="862">
      <formula>LEN(TRIM(A170))=0</formula>
    </cfRule>
  </conditionalFormatting>
  <conditionalFormatting sqref="D170">
    <cfRule type="containsBlanks" dxfId="860" priority="861">
      <formula>LEN(TRIM(D170))=0</formula>
    </cfRule>
  </conditionalFormatting>
  <conditionalFormatting sqref="O170:P170">
    <cfRule type="containsBlanks" dxfId="859" priority="860">
      <formula>LEN(TRIM(O170))=0</formula>
    </cfRule>
  </conditionalFormatting>
  <conditionalFormatting sqref="O170:P170">
    <cfRule type="containsBlanks" dxfId="858" priority="859">
      <formula>LEN(TRIM(O170))=0</formula>
    </cfRule>
  </conditionalFormatting>
  <conditionalFormatting sqref="J170">
    <cfRule type="containsBlanks" dxfId="857" priority="858">
      <formula>LEN(TRIM(J170))=0</formula>
    </cfRule>
  </conditionalFormatting>
  <conditionalFormatting sqref="J170">
    <cfRule type="containsBlanks" dxfId="856" priority="857">
      <formula>LEN(TRIM(J170))=0</formula>
    </cfRule>
  </conditionalFormatting>
  <conditionalFormatting sqref="L170">
    <cfRule type="containsBlanks" dxfId="855" priority="856">
      <formula>LEN(TRIM(L170))=0</formula>
    </cfRule>
  </conditionalFormatting>
  <conditionalFormatting sqref="L170">
    <cfRule type="containsBlanks" dxfId="854" priority="855">
      <formula>LEN(TRIM(L170))=0</formula>
    </cfRule>
  </conditionalFormatting>
  <conditionalFormatting sqref="N170">
    <cfRule type="containsBlanks" dxfId="853" priority="854">
      <formula>LEN(TRIM(N170))=0</formula>
    </cfRule>
  </conditionalFormatting>
  <conditionalFormatting sqref="N170">
    <cfRule type="containsBlanks" dxfId="852" priority="853">
      <formula>LEN(TRIM(N170))=0</formula>
    </cfRule>
  </conditionalFormatting>
  <conditionalFormatting sqref="A170:B170">
    <cfRule type="containsBlanks" dxfId="851" priority="852">
      <formula>LEN(TRIM(A170))=0</formula>
    </cfRule>
  </conditionalFormatting>
  <conditionalFormatting sqref="C170">
    <cfRule type="containsBlanks" dxfId="850" priority="851">
      <formula>LEN(TRIM(C170))=0</formula>
    </cfRule>
  </conditionalFormatting>
  <conditionalFormatting sqref="C170">
    <cfRule type="containsBlanks" dxfId="849" priority="850">
      <formula>LEN(TRIM(C170))=0</formula>
    </cfRule>
  </conditionalFormatting>
  <conditionalFormatting sqref="A566:B567">
    <cfRule type="containsBlanks" dxfId="848" priority="849">
      <formula>LEN(TRIM(A566))=0</formula>
    </cfRule>
  </conditionalFormatting>
  <conditionalFormatting sqref="A566:B567">
    <cfRule type="containsBlanks" dxfId="847" priority="848">
      <formula>LEN(TRIM(A566))=0</formula>
    </cfRule>
  </conditionalFormatting>
  <conditionalFormatting sqref="C566:C567">
    <cfRule type="containsBlanks" dxfId="846" priority="847">
      <formula>LEN(TRIM(C566))=0</formula>
    </cfRule>
  </conditionalFormatting>
  <conditionalFormatting sqref="E594">
    <cfRule type="containsBlanks" dxfId="845" priority="846">
      <formula>LEN(TRIM(E594))=0</formula>
    </cfRule>
  </conditionalFormatting>
  <conditionalFormatting sqref="E594">
    <cfRule type="containsBlanks" dxfId="844" priority="845">
      <formula>LEN(TRIM(E594))=0</formula>
    </cfRule>
  </conditionalFormatting>
  <conditionalFormatting sqref="A594:B594">
    <cfRule type="containsBlanks" dxfId="843" priority="844">
      <formula>LEN(TRIM(A594))=0</formula>
    </cfRule>
  </conditionalFormatting>
  <conditionalFormatting sqref="D594">
    <cfRule type="containsBlanks" dxfId="842" priority="843">
      <formula>LEN(TRIM(D594))=0</formula>
    </cfRule>
  </conditionalFormatting>
  <conditionalFormatting sqref="O594:P594">
    <cfRule type="containsBlanks" dxfId="841" priority="842">
      <formula>LEN(TRIM(O594))=0</formula>
    </cfRule>
  </conditionalFormatting>
  <conditionalFormatting sqref="O594:P594">
    <cfRule type="containsBlanks" dxfId="840" priority="841">
      <formula>LEN(TRIM(O594))=0</formula>
    </cfRule>
  </conditionalFormatting>
  <conditionalFormatting sqref="J594">
    <cfRule type="containsBlanks" dxfId="839" priority="840">
      <formula>LEN(TRIM(J594))=0</formula>
    </cfRule>
  </conditionalFormatting>
  <conditionalFormatting sqref="J594">
    <cfRule type="containsBlanks" dxfId="838" priority="839">
      <formula>LEN(TRIM(J594))=0</formula>
    </cfRule>
  </conditionalFormatting>
  <conditionalFormatting sqref="L594">
    <cfRule type="containsBlanks" dxfId="837" priority="838">
      <formula>LEN(TRIM(L594))=0</formula>
    </cfRule>
  </conditionalFormatting>
  <conditionalFormatting sqref="L594">
    <cfRule type="containsBlanks" dxfId="836" priority="837">
      <formula>LEN(TRIM(L594))=0</formula>
    </cfRule>
  </conditionalFormatting>
  <conditionalFormatting sqref="N594">
    <cfRule type="containsBlanks" dxfId="835" priority="836">
      <formula>LEN(TRIM(N594))=0</formula>
    </cfRule>
  </conditionalFormatting>
  <conditionalFormatting sqref="N594">
    <cfRule type="containsBlanks" dxfId="834" priority="835">
      <formula>LEN(TRIM(N594))=0</formula>
    </cfRule>
  </conditionalFormatting>
  <conditionalFormatting sqref="A594:B594">
    <cfRule type="containsBlanks" dxfId="833" priority="834">
      <formula>LEN(TRIM(A594))=0</formula>
    </cfRule>
  </conditionalFormatting>
  <conditionalFormatting sqref="C594">
    <cfRule type="containsBlanks" dxfId="832" priority="833">
      <formula>LEN(TRIM(C594))=0</formula>
    </cfRule>
  </conditionalFormatting>
  <conditionalFormatting sqref="E44 J44 L44 H44">
    <cfRule type="containsBlanks" dxfId="831" priority="832">
      <formula>LEN(TRIM(E44))=0</formula>
    </cfRule>
  </conditionalFormatting>
  <conditionalFormatting sqref="E44 J44 L44 H44">
    <cfRule type="containsBlanks" dxfId="830" priority="831">
      <formula>LEN(TRIM(E44))=0</formula>
    </cfRule>
  </conditionalFormatting>
  <conditionalFormatting sqref="A44:B44">
    <cfRule type="containsBlanks" dxfId="829" priority="830">
      <formula>LEN(TRIM(A44))=0</formula>
    </cfRule>
  </conditionalFormatting>
  <conditionalFormatting sqref="D44">
    <cfRule type="containsBlanks" dxfId="828" priority="829">
      <formula>LEN(TRIM(D44))=0</formula>
    </cfRule>
  </conditionalFormatting>
  <conditionalFormatting sqref="G44">
    <cfRule type="containsBlanks" dxfId="827" priority="828">
      <formula>LEN(TRIM(G44))=0</formula>
    </cfRule>
  </conditionalFormatting>
  <conditionalFormatting sqref="O44:R44">
    <cfRule type="containsBlanks" dxfId="826" priority="827">
      <formula>LEN(TRIM(O44))=0</formula>
    </cfRule>
  </conditionalFormatting>
  <conditionalFormatting sqref="O44:R44">
    <cfRule type="containsBlanks" dxfId="825" priority="826">
      <formula>LEN(TRIM(O44))=0</formula>
    </cfRule>
  </conditionalFormatting>
  <conditionalFormatting sqref="N44">
    <cfRule type="containsBlanks" dxfId="824" priority="825">
      <formula>LEN(TRIM(N44))=0</formula>
    </cfRule>
  </conditionalFormatting>
  <conditionalFormatting sqref="N44">
    <cfRule type="containsBlanks" dxfId="823" priority="824">
      <formula>LEN(TRIM(N44))=0</formula>
    </cfRule>
  </conditionalFormatting>
  <conditionalFormatting sqref="A44:B44">
    <cfRule type="containsBlanks" dxfId="822" priority="823">
      <formula>LEN(TRIM(A44))=0</formula>
    </cfRule>
  </conditionalFormatting>
  <conditionalFormatting sqref="C44">
    <cfRule type="containsBlanks" dxfId="821" priority="822">
      <formula>LEN(TRIM(C44))=0</formula>
    </cfRule>
  </conditionalFormatting>
  <conditionalFormatting sqref="E44">
    <cfRule type="containsBlanks" dxfId="820" priority="821">
      <formula>LEN(TRIM(E44))=0</formula>
    </cfRule>
  </conditionalFormatting>
  <conditionalFormatting sqref="A55:B56">
    <cfRule type="containsBlanks" dxfId="819" priority="820">
      <formula>LEN(TRIM(A55))=0</formula>
    </cfRule>
  </conditionalFormatting>
  <conditionalFormatting sqref="A55:B56">
    <cfRule type="containsBlanks" dxfId="818" priority="819">
      <formula>LEN(TRIM(A55))=0</formula>
    </cfRule>
  </conditionalFormatting>
  <conditionalFormatting sqref="C55:C56">
    <cfRule type="containsBlanks" dxfId="817" priority="818">
      <formula>LEN(TRIM(C55))=0</formula>
    </cfRule>
  </conditionalFormatting>
  <conditionalFormatting sqref="E64:E65 J64:J65 L64:L65 H64:H65">
    <cfRule type="containsBlanks" dxfId="816" priority="817">
      <formula>LEN(TRIM(E64))=0</formula>
    </cfRule>
  </conditionalFormatting>
  <conditionalFormatting sqref="E64:E65 J64:J65 L64:L65 H64:H65">
    <cfRule type="containsBlanks" dxfId="815" priority="816">
      <formula>LEN(TRIM(E64))=0</formula>
    </cfRule>
  </conditionalFormatting>
  <conditionalFormatting sqref="A64:B65">
    <cfRule type="containsBlanks" dxfId="814" priority="815">
      <formula>LEN(TRIM(A64))=0</formula>
    </cfRule>
  </conditionalFormatting>
  <conditionalFormatting sqref="D64:D65 J65 L65 N65:R65">
    <cfRule type="containsBlanks" dxfId="813" priority="814">
      <formula>LEN(TRIM(D64))=0</formula>
    </cfRule>
  </conditionalFormatting>
  <conditionalFormatting sqref="G64:G65">
    <cfRule type="containsBlanks" dxfId="812" priority="813">
      <formula>LEN(TRIM(G64))=0</formula>
    </cfRule>
  </conditionalFormatting>
  <conditionalFormatting sqref="O64:R65">
    <cfRule type="containsBlanks" dxfId="811" priority="812">
      <formula>LEN(TRIM(O64))=0</formula>
    </cfRule>
  </conditionalFormatting>
  <conditionalFormatting sqref="O64:R65">
    <cfRule type="containsBlanks" dxfId="810" priority="811">
      <formula>LEN(TRIM(O64))=0</formula>
    </cfRule>
  </conditionalFormatting>
  <conditionalFormatting sqref="N64:N65">
    <cfRule type="containsBlanks" dxfId="809" priority="810">
      <formula>LEN(TRIM(N64))=0</formula>
    </cfRule>
  </conditionalFormatting>
  <conditionalFormatting sqref="N64:N65">
    <cfRule type="containsBlanks" dxfId="808" priority="809">
      <formula>LEN(TRIM(N64))=0</formula>
    </cfRule>
  </conditionalFormatting>
  <conditionalFormatting sqref="A64:B65">
    <cfRule type="containsBlanks" dxfId="807" priority="808">
      <formula>LEN(TRIM(A64))=0</formula>
    </cfRule>
  </conditionalFormatting>
  <conditionalFormatting sqref="C64:C65">
    <cfRule type="containsBlanks" dxfId="806" priority="807">
      <formula>LEN(TRIM(C64))=0</formula>
    </cfRule>
  </conditionalFormatting>
  <conditionalFormatting sqref="E64:E65">
    <cfRule type="containsBlanks" dxfId="805" priority="806">
      <formula>LEN(TRIM(E64))=0</formula>
    </cfRule>
  </conditionalFormatting>
  <conditionalFormatting sqref="E79 J79 L79 H79">
    <cfRule type="containsBlanks" dxfId="804" priority="805">
      <formula>LEN(TRIM(E79))=0</formula>
    </cfRule>
  </conditionalFormatting>
  <conditionalFormatting sqref="E79 J79 L79 H79">
    <cfRule type="containsBlanks" dxfId="803" priority="804">
      <formula>LEN(TRIM(E79))=0</formula>
    </cfRule>
  </conditionalFormatting>
  <conditionalFormatting sqref="A79:B79">
    <cfRule type="containsBlanks" dxfId="802" priority="803">
      <formula>LEN(TRIM(A79))=0</formula>
    </cfRule>
  </conditionalFormatting>
  <conditionalFormatting sqref="D79">
    <cfRule type="containsBlanks" dxfId="801" priority="802">
      <formula>LEN(TRIM(D79))=0</formula>
    </cfRule>
  </conditionalFormatting>
  <conditionalFormatting sqref="G79">
    <cfRule type="containsBlanks" dxfId="800" priority="801">
      <formula>LEN(TRIM(G79))=0</formula>
    </cfRule>
  </conditionalFormatting>
  <conditionalFormatting sqref="O79:R79">
    <cfRule type="containsBlanks" dxfId="799" priority="800">
      <formula>LEN(TRIM(O79))=0</formula>
    </cfRule>
  </conditionalFormatting>
  <conditionalFormatting sqref="O79:R79">
    <cfRule type="containsBlanks" dxfId="798" priority="799">
      <formula>LEN(TRIM(O79))=0</formula>
    </cfRule>
  </conditionalFormatting>
  <conditionalFormatting sqref="N79">
    <cfRule type="containsBlanks" dxfId="797" priority="798">
      <formula>LEN(TRIM(N79))=0</formula>
    </cfRule>
  </conditionalFormatting>
  <conditionalFormatting sqref="N79">
    <cfRule type="containsBlanks" dxfId="796" priority="797">
      <formula>LEN(TRIM(N79))=0</formula>
    </cfRule>
  </conditionalFormatting>
  <conditionalFormatting sqref="A79:B79">
    <cfRule type="containsBlanks" dxfId="795" priority="796">
      <formula>LEN(TRIM(A79))=0</formula>
    </cfRule>
  </conditionalFormatting>
  <conditionalFormatting sqref="C79">
    <cfRule type="containsBlanks" dxfId="794" priority="795">
      <formula>LEN(TRIM(C79))=0</formula>
    </cfRule>
  </conditionalFormatting>
  <conditionalFormatting sqref="E79">
    <cfRule type="containsBlanks" dxfId="793" priority="794">
      <formula>LEN(TRIM(E79))=0</formula>
    </cfRule>
  </conditionalFormatting>
  <conditionalFormatting sqref="A80:B80 A81">
    <cfRule type="containsBlanks" dxfId="792" priority="793">
      <formula>LEN(TRIM(A80))=0</formula>
    </cfRule>
  </conditionalFormatting>
  <conditionalFormatting sqref="A80:B80 A81">
    <cfRule type="containsBlanks" dxfId="791" priority="792">
      <formula>LEN(TRIM(A80))=0</formula>
    </cfRule>
  </conditionalFormatting>
  <conditionalFormatting sqref="C80">
    <cfRule type="containsBlanks" dxfId="790" priority="791">
      <formula>LEN(TRIM(C80))=0</formula>
    </cfRule>
  </conditionalFormatting>
  <conditionalFormatting sqref="E95 J95 L95 H95">
    <cfRule type="containsBlanks" dxfId="789" priority="790">
      <formula>LEN(TRIM(E95))=0</formula>
    </cfRule>
  </conditionalFormatting>
  <conditionalFormatting sqref="E95 J95 L95 H95">
    <cfRule type="containsBlanks" dxfId="788" priority="789">
      <formula>LEN(TRIM(E95))=0</formula>
    </cfRule>
  </conditionalFormatting>
  <conditionalFormatting sqref="A95:B95">
    <cfRule type="containsBlanks" dxfId="787" priority="788">
      <formula>LEN(TRIM(A95))=0</formula>
    </cfRule>
  </conditionalFormatting>
  <conditionalFormatting sqref="G95">
    <cfRule type="containsBlanks" dxfId="786" priority="787">
      <formula>LEN(TRIM(G95))=0</formula>
    </cfRule>
  </conditionalFormatting>
  <conditionalFormatting sqref="O95:R95">
    <cfRule type="containsBlanks" dxfId="785" priority="786">
      <formula>LEN(TRIM(O95))=0</formula>
    </cfRule>
  </conditionalFormatting>
  <conditionalFormatting sqref="O95:R95">
    <cfRule type="containsBlanks" dxfId="784" priority="785">
      <formula>LEN(TRIM(O95))=0</formula>
    </cfRule>
  </conditionalFormatting>
  <conditionalFormatting sqref="N95">
    <cfRule type="containsBlanks" dxfId="783" priority="784">
      <formula>LEN(TRIM(N95))=0</formula>
    </cfRule>
  </conditionalFormatting>
  <conditionalFormatting sqref="N95">
    <cfRule type="containsBlanks" dxfId="782" priority="783">
      <formula>LEN(TRIM(N95))=0</formula>
    </cfRule>
  </conditionalFormatting>
  <conditionalFormatting sqref="A95:B95">
    <cfRule type="containsBlanks" dxfId="781" priority="782">
      <formula>LEN(TRIM(A95))=0</formula>
    </cfRule>
  </conditionalFormatting>
  <conditionalFormatting sqref="C95">
    <cfRule type="containsBlanks" dxfId="780" priority="781">
      <formula>LEN(TRIM(C95))=0</formula>
    </cfRule>
  </conditionalFormatting>
  <conditionalFormatting sqref="E95">
    <cfRule type="containsBlanks" dxfId="779" priority="780">
      <formula>LEN(TRIM(E95))=0</formula>
    </cfRule>
  </conditionalFormatting>
  <conditionalFormatting sqref="E154 J154 L154 H154">
    <cfRule type="containsBlanks" dxfId="778" priority="779">
      <formula>LEN(TRIM(E154))=0</formula>
    </cfRule>
  </conditionalFormatting>
  <conditionalFormatting sqref="E154 J154 L154 H154">
    <cfRule type="containsBlanks" dxfId="777" priority="778">
      <formula>LEN(TRIM(E154))=0</formula>
    </cfRule>
  </conditionalFormatting>
  <conditionalFormatting sqref="A154:B154">
    <cfRule type="containsBlanks" dxfId="776" priority="777">
      <formula>LEN(TRIM(A154))=0</formula>
    </cfRule>
  </conditionalFormatting>
  <conditionalFormatting sqref="D154">
    <cfRule type="containsBlanks" dxfId="775" priority="776">
      <formula>LEN(TRIM(D154))=0</formula>
    </cfRule>
  </conditionalFormatting>
  <conditionalFormatting sqref="G154">
    <cfRule type="containsBlanks" dxfId="774" priority="775">
      <formula>LEN(TRIM(G154))=0</formula>
    </cfRule>
  </conditionalFormatting>
  <conditionalFormatting sqref="O154:R154">
    <cfRule type="containsBlanks" dxfId="773" priority="774">
      <formula>LEN(TRIM(O154))=0</formula>
    </cfRule>
  </conditionalFormatting>
  <conditionalFormatting sqref="O154:R154">
    <cfRule type="containsBlanks" dxfId="772" priority="773">
      <formula>LEN(TRIM(O154))=0</formula>
    </cfRule>
  </conditionalFormatting>
  <conditionalFormatting sqref="N154">
    <cfRule type="containsBlanks" dxfId="771" priority="772">
      <formula>LEN(TRIM(N154))=0</formula>
    </cfRule>
  </conditionalFormatting>
  <conditionalFormatting sqref="N154">
    <cfRule type="containsBlanks" dxfId="770" priority="771">
      <formula>LEN(TRIM(N154))=0</formula>
    </cfRule>
  </conditionalFormatting>
  <conditionalFormatting sqref="A154:B154">
    <cfRule type="containsBlanks" dxfId="769" priority="770">
      <formula>LEN(TRIM(A154))=0</formula>
    </cfRule>
  </conditionalFormatting>
  <conditionalFormatting sqref="C154">
    <cfRule type="containsBlanks" dxfId="768" priority="769">
      <formula>LEN(TRIM(C154))=0</formula>
    </cfRule>
  </conditionalFormatting>
  <conditionalFormatting sqref="E154">
    <cfRule type="containsBlanks" dxfId="767" priority="768">
      <formula>LEN(TRIM(E154))=0</formula>
    </cfRule>
  </conditionalFormatting>
  <conditionalFormatting sqref="E155 J155 L155 H155">
    <cfRule type="containsBlanks" dxfId="766" priority="767">
      <formula>LEN(TRIM(E155))=0</formula>
    </cfRule>
  </conditionalFormatting>
  <conditionalFormatting sqref="E155 J155 L155 H155">
    <cfRule type="containsBlanks" dxfId="765" priority="766">
      <formula>LEN(TRIM(E155))=0</formula>
    </cfRule>
  </conditionalFormatting>
  <conditionalFormatting sqref="A155:B155">
    <cfRule type="containsBlanks" dxfId="764" priority="765">
      <formula>LEN(TRIM(A155))=0</formula>
    </cfRule>
  </conditionalFormatting>
  <conditionalFormatting sqref="D155">
    <cfRule type="containsBlanks" dxfId="763" priority="764">
      <formula>LEN(TRIM(D155))=0</formula>
    </cfRule>
  </conditionalFormatting>
  <conditionalFormatting sqref="G155">
    <cfRule type="containsBlanks" dxfId="762" priority="763">
      <formula>LEN(TRIM(G155))=0</formula>
    </cfRule>
  </conditionalFormatting>
  <conditionalFormatting sqref="O155:R155">
    <cfRule type="containsBlanks" dxfId="761" priority="762">
      <formula>LEN(TRIM(O155))=0</formula>
    </cfRule>
  </conditionalFormatting>
  <conditionalFormatting sqref="O155:R155">
    <cfRule type="containsBlanks" dxfId="760" priority="761">
      <formula>LEN(TRIM(O155))=0</formula>
    </cfRule>
  </conditionalFormatting>
  <conditionalFormatting sqref="N155">
    <cfRule type="containsBlanks" dxfId="759" priority="760">
      <formula>LEN(TRIM(N155))=0</formula>
    </cfRule>
  </conditionalFormatting>
  <conditionalFormatting sqref="N155">
    <cfRule type="containsBlanks" dxfId="758" priority="759">
      <formula>LEN(TRIM(N155))=0</formula>
    </cfRule>
  </conditionalFormatting>
  <conditionalFormatting sqref="A155:B155">
    <cfRule type="containsBlanks" dxfId="757" priority="758">
      <formula>LEN(TRIM(A155))=0</formula>
    </cfRule>
  </conditionalFormatting>
  <conditionalFormatting sqref="C155">
    <cfRule type="containsBlanks" dxfId="756" priority="757">
      <formula>LEN(TRIM(C155))=0</formula>
    </cfRule>
  </conditionalFormatting>
  <conditionalFormatting sqref="E155">
    <cfRule type="containsBlanks" dxfId="755" priority="756">
      <formula>LEN(TRIM(E155))=0</formula>
    </cfRule>
  </conditionalFormatting>
  <conditionalFormatting sqref="H166 E166 L166 J166">
    <cfRule type="containsBlanks" dxfId="754" priority="755">
      <formula>LEN(TRIM(E166))=0</formula>
    </cfRule>
  </conditionalFormatting>
  <conditionalFormatting sqref="H166 E166 L166 J166">
    <cfRule type="containsBlanks" dxfId="753" priority="754">
      <formula>LEN(TRIM(E166))=0</formula>
    </cfRule>
  </conditionalFormatting>
  <conditionalFormatting sqref="A166:B166">
    <cfRule type="containsBlanks" dxfId="752" priority="753">
      <formula>LEN(TRIM(A166))=0</formula>
    </cfRule>
  </conditionalFormatting>
  <conditionalFormatting sqref="G166">
    <cfRule type="containsBlanks" dxfId="751" priority="752">
      <formula>LEN(TRIM(G166))=0</formula>
    </cfRule>
  </conditionalFormatting>
  <conditionalFormatting sqref="O166:R166">
    <cfRule type="containsBlanks" dxfId="750" priority="751">
      <formula>LEN(TRIM(O166))=0</formula>
    </cfRule>
  </conditionalFormatting>
  <conditionalFormatting sqref="O166:R166">
    <cfRule type="containsBlanks" dxfId="749" priority="750">
      <formula>LEN(TRIM(O166))=0</formula>
    </cfRule>
  </conditionalFormatting>
  <conditionalFormatting sqref="N166">
    <cfRule type="containsBlanks" dxfId="748" priority="749">
      <formula>LEN(TRIM(N166))=0</formula>
    </cfRule>
  </conditionalFormatting>
  <conditionalFormatting sqref="N166">
    <cfRule type="containsBlanks" dxfId="747" priority="748">
      <formula>LEN(TRIM(N166))=0</formula>
    </cfRule>
  </conditionalFormatting>
  <conditionalFormatting sqref="A166:B166">
    <cfRule type="containsBlanks" dxfId="746" priority="747">
      <formula>LEN(TRIM(A166))=0</formula>
    </cfRule>
  </conditionalFormatting>
  <conditionalFormatting sqref="C166">
    <cfRule type="containsBlanks" dxfId="745" priority="746">
      <formula>LEN(TRIM(C166))=0</formula>
    </cfRule>
  </conditionalFormatting>
  <conditionalFormatting sqref="C166">
    <cfRule type="containsBlanks" dxfId="744" priority="745">
      <formula>LEN(TRIM(C166))=0</formula>
    </cfRule>
  </conditionalFormatting>
  <conditionalFormatting sqref="E166">
    <cfRule type="containsBlanks" dxfId="743" priority="744">
      <formula>LEN(TRIM(E166))=0</formula>
    </cfRule>
  </conditionalFormatting>
  <conditionalFormatting sqref="H169 E169 L169 J169">
    <cfRule type="containsBlanks" dxfId="742" priority="743">
      <formula>LEN(TRIM(E169))=0</formula>
    </cfRule>
  </conditionalFormatting>
  <conditionalFormatting sqref="H169 E169 L169 J169">
    <cfRule type="containsBlanks" dxfId="741" priority="742">
      <formula>LEN(TRIM(E169))=0</formula>
    </cfRule>
  </conditionalFormatting>
  <conditionalFormatting sqref="A169:B169">
    <cfRule type="containsBlanks" dxfId="740" priority="741">
      <formula>LEN(TRIM(A169))=0</formula>
    </cfRule>
  </conditionalFormatting>
  <conditionalFormatting sqref="G169">
    <cfRule type="containsBlanks" dxfId="739" priority="740">
      <formula>LEN(TRIM(G169))=0</formula>
    </cfRule>
  </conditionalFormatting>
  <conditionalFormatting sqref="O169:R169">
    <cfRule type="containsBlanks" dxfId="738" priority="739">
      <formula>LEN(TRIM(O169))=0</formula>
    </cfRule>
  </conditionalFormatting>
  <conditionalFormatting sqref="O169:R169">
    <cfRule type="containsBlanks" dxfId="737" priority="738">
      <formula>LEN(TRIM(O169))=0</formula>
    </cfRule>
  </conditionalFormatting>
  <conditionalFormatting sqref="N169">
    <cfRule type="containsBlanks" dxfId="736" priority="737">
      <formula>LEN(TRIM(N169))=0</formula>
    </cfRule>
  </conditionalFormatting>
  <conditionalFormatting sqref="N169">
    <cfRule type="containsBlanks" dxfId="735" priority="736">
      <formula>LEN(TRIM(N169))=0</formula>
    </cfRule>
  </conditionalFormatting>
  <conditionalFormatting sqref="A169:B169">
    <cfRule type="containsBlanks" dxfId="734" priority="735">
      <formula>LEN(TRIM(A169))=0</formula>
    </cfRule>
  </conditionalFormatting>
  <conditionalFormatting sqref="C169">
    <cfRule type="containsBlanks" dxfId="733" priority="734">
      <formula>LEN(TRIM(C169))=0</formula>
    </cfRule>
  </conditionalFormatting>
  <conditionalFormatting sqref="C169">
    <cfRule type="containsBlanks" dxfId="732" priority="733">
      <formula>LEN(TRIM(C169))=0</formula>
    </cfRule>
  </conditionalFormatting>
  <conditionalFormatting sqref="E169">
    <cfRule type="containsBlanks" dxfId="731" priority="732">
      <formula>LEN(TRIM(E169))=0</formula>
    </cfRule>
  </conditionalFormatting>
  <conditionalFormatting sqref="H242:H243 E242:E243 L242:L243 J242:J243">
    <cfRule type="containsBlanks" dxfId="730" priority="731">
      <formula>LEN(TRIM(E242))=0</formula>
    </cfRule>
  </conditionalFormatting>
  <conditionalFormatting sqref="H242:H243 E242:E243 L242:L243 J242:J243">
    <cfRule type="containsBlanks" dxfId="729" priority="730">
      <formula>LEN(TRIM(E242))=0</formula>
    </cfRule>
  </conditionalFormatting>
  <conditionalFormatting sqref="A242:B243">
    <cfRule type="containsBlanks" dxfId="728" priority="729">
      <formula>LEN(TRIM(A242))=0</formula>
    </cfRule>
  </conditionalFormatting>
  <conditionalFormatting sqref="G242:G243">
    <cfRule type="containsBlanks" dxfId="727" priority="728">
      <formula>LEN(TRIM(G242))=0</formula>
    </cfRule>
  </conditionalFormatting>
  <conditionalFormatting sqref="O242:R243">
    <cfRule type="containsBlanks" dxfId="726" priority="727">
      <formula>LEN(TRIM(O242))=0</formula>
    </cfRule>
  </conditionalFormatting>
  <conditionalFormatting sqref="O242:R243">
    <cfRule type="containsBlanks" dxfId="725" priority="726">
      <formula>LEN(TRIM(O242))=0</formula>
    </cfRule>
  </conditionalFormatting>
  <conditionalFormatting sqref="N242:N243">
    <cfRule type="containsBlanks" dxfId="724" priority="725">
      <formula>LEN(TRIM(N242))=0</formula>
    </cfRule>
  </conditionalFormatting>
  <conditionalFormatting sqref="N242:N243">
    <cfRule type="containsBlanks" dxfId="723" priority="724">
      <formula>LEN(TRIM(N242))=0</formula>
    </cfRule>
  </conditionalFormatting>
  <conditionalFormatting sqref="A242:B243">
    <cfRule type="containsBlanks" dxfId="722" priority="723">
      <formula>LEN(TRIM(A242))=0</formula>
    </cfRule>
  </conditionalFormatting>
  <conditionalFormatting sqref="C242:C243">
    <cfRule type="containsBlanks" dxfId="721" priority="722">
      <formula>LEN(TRIM(C242))=0</formula>
    </cfRule>
  </conditionalFormatting>
  <conditionalFormatting sqref="C242:C243">
    <cfRule type="containsBlanks" dxfId="720" priority="721">
      <formula>LEN(TRIM(C242))=0</formula>
    </cfRule>
  </conditionalFormatting>
  <conditionalFormatting sqref="E242:E243">
    <cfRule type="containsBlanks" dxfId="719" priority="720">
      <formula>LEN(TRIM(E242))=0</formula>
    </cfRule>
  </conditionalFormatting>
  <conditionalFormatting sqref="H244:H246 E244:E246 L244:L246 J244:J246">
    <cfRule type="containsBlanks" dxfId="718" priority="719">
      <formula>LEN(TRIM(E244))=0</formula>
    </cfRule>
  </conditionalFormatting>
  <conditionalFormatting sqref="H244:H246 E244:E246 L244:L246 J244:J246">
    <cfRule type="containsBlanks" dxfId="717" priority="718">
      <formula>LEN(TRIM(E244))=0</formula>
    </cfRule>
  </conditionalFormatting>
  <conditionalFormatting sqref="A244:B246">
    <cfRule type="containsBlanks" dxfId="716" priority="717">
      <formula>LEN(TRIM(A244))=0</formula>
    </cfRule>
  </conditionalFormatting>
  <conditionalFormatting sqref="G244:G246">
    <cfRule type="containsBlanks" dxfId="715" priority="716">
      <formula>LEN(TRIM(G244))=0</formula>
    </cfRule>
  </conditionalFormatting>
  <conditionalFormatting sqref="O244:R246">
    <cfRule type="containsBlanks" dxfId="714" priority="715">
      <formula>LEN(TRIM(O244))=0</formula>
    </cfRule>
  </conditionalFormatting>
  <conditionalFormatting sqref="O244:R246">
    <cfRule type="containsBlanks" dxfId="713" priority="714">
      <formula>LEN(TRIM(O244))=0</formula>
    </cfRule>
  </conditionalFormatting>
  <conditionalFormatting sqref="N244:N246">
    <cfRule type="containsBlanks" dxfId="712" priority="713">
      <formula>LEN(TRIM(N244))=0</formula>
    </cfRule>
  </conditionalFormatting>
  <conditionalFormatting sqref="N244:N246">
    <cfRule type="containsBlanks" dxfId="711" priority="712">
      <formula>LEN(TRIM(N244))=0</formula>
    </cfRule>
  </conditionalFormatting>
  <conditionalFormatting sqref="A244:B246">
    <cfRule type="containsBlanks" dxfId="710" priority="711">
      <formula>LEN(TRIM(A244))=0</formula>
    </cfRule>
  </conditionalFormatting>
  <conditionalFormatting sqref="C244:C246">
    <cfRule type="containsBlanks" dxfId="709" priority="710">
      <formula>LEN(TRIM(C244))=0</formula>
    </cfRule>
  </conditionalFormatting>
  <conditionalFormatting sqref="C244:C246">
    <cfRule type="containsBlanks" dxfId="708" priority="709">
      <formula>LEN(TRIM(C244))=0</formula>
    </cfRule>
  </conditionalFormatting>
  <conditionalFormatting sqref="E244:E246">
    <cfRule type="containsBlanks" dxfId="707" priority="708">
      <formula>LEN(TRIM(E244))=0</formula>
    </cfRule>
  </conditionalFormatting>
  <conditionalFormatting sqref="H260:H261 E260:E261 L260:L261 J260:J261 J266 L266 E265:E266 H266 E268:E269 L268:L269 J268:J269 J271 L271 E271">
    <cfRule type="containsBlanks" dxfId="706" priority="707">
      <formula>LEN(TRIM(E260))=0</formula>
    </cfRule>
  </conditionalFormatting>
  <conditionalFormatting sqref="H260:H261 E260:E261 L260:L261 J260:J261 J266 L266 E265:E266 H266 E268:E269 L268:L269 J268:J269 J271 L271 E271">
    <cfRule type="containsBlanks" dxfId="705" priority="706">
      <formula>LEN(TRIM(E260))=0</formula>
    </cfRule>
  </conditionalFormatting>
  <conditionalFormatting sqref="A260:B271">
    <cfRule type="containsBlanks" dxfId="704" priority="705">
      <formula>LEN(TRIM(A260))=0</formula>
    </cfRule>
  </conditionalFormatting>
  <conditionalFormatting sqref="G260:G261 G266">
    <cfRule type="containsBlanks" dxfId="703" priority="704">
      <formula>LEN(TRIM(G260))=0</formula>
    </cfRule>
  </conditionalFormatting>
  <conditionalFormatting sqref="O260:R261 O266:R266 O268:P269 O271:P271 O265">
    <cfRule type="containsBlanks" dxfId="702" priority="703">
      <formula>LEN(TRIM(O260))=0</formula>
    </cfRule>
  </conditionalFormatting>
  <conditionalFormatting sqref="O260:R261 O266:R266 O268:P269 O271:P271 O265">
    <cfRule type="containsBlanks" dxfId="701" priority="702">
      <formula>LEN(TRIM(O260))=0</formula>
    </cfRule>
  </conditionalFormatting>
  <conditionalFormatting sqref="N260:N261 N266 N268:N269 N271">
    <cfRule type="containsBlanks" dxfId="700" priority="701">
      <formula>LEN(TRIM(N260))=0</formula>
    </cfRule>
  </conditionalFormatting>
  <conditionalFormatting sqref="N260:N261 N266 N268:N269 N271">
    <cfRule type="containsBlanks" dxfId="699" priority="700">
      <formula>LEN(TRIM(N260))=0</formula>
    </cfRule>
  </conditionalFormatting>
  <conditionalFormatting sqref="A260:B271">
    <cfRule type="containsBlanks" dxfId="698" priority="699">
      <formula>LEN(TRIM(A260))=0</formula>
    </cfRule>
  </conditionalFormatting>
  <conditionalFormatting sqref="C260:C271">
    <cfRule type="containsBlanks" dxfId="697" priority="698">
      <formula>LEN(TRIM(C260))=0</formula>
    </cfRule>
  </conditionalFormatting>
  <conditionalFormatting sqref="C260:C271">
    <cfRule type="containsBlanks" dxfId="696" priority="697">
      <formula>LEN(TRIM(C260))=0</formula>
    </cfRule>
  </conditionalFormatting>
  <conditionalFormatting sqref="E260:E261 E265:E266 E268:E269 E271">
    <cfRule type="containsBlanks" dxfId="695" priority="696">
      <formula>LEN(TRIM(E260))=0</formula>
    </cfRule>
  </conditionalFormatting>
  <conditionalFormatting sqref="A278:B278">
    <cfRule type="containsBlanks" dxfId="694" priority="695">
      <formula>LEN(TRIM(A278))=0</formula>
    </cfRule>
  </conditionalFormatting>
  <conditionalFormatting sqref="A278:B278">
    <cfRule type="containsBlanks" dxfId="693" priority="694">
      <formula>LEN(TRIM(A278))=0</formula>
    </cfRule>
  </conditionalFormatting>
  <conditionalFormatting sqref="C278">
    <cfRule type="containsBlanks" dxfId="692" priority="693">
      <formula>LEN(TRIM(C278))=0</formula>
    </cfRule>
  </conditionalFormatting>
  <conditionalFormatting sqref="C278">
    <cfRule type="containsBlanks" dxfId="691" priority="692">
      <formula>LEN(TRIM(C278))=0</formula>
    </cfRule>
  </conditionalFormatting>
  <conditionalFormatting sqref="H282:H283 E282:E283 L282:L283 J282:J283">
    <cfRule type="containsBlanks" dxfId="690" priority="691">
      <formula>LEN(TRIM(E282))=0</formula>
    </cfRule>
  </conditionalFormatting>
  <conditionalFormatting sqref="H282:H283 E282:E283 L282:L283 J282:J283">
    <cfRule type="containsBlanks" dxfId="689" priority="690">
      <formula>LEN(TRIM(E282))=0</formula>
    </cfRule>
  </conditionalFormatting>
  <conditionalFormatting sqref="A282:B284">
    <cfRule type="containsBlanks" dxfId="688" priority="689">
      <formula>LEN(TRIM(A282))=0</formula>
    </cfRule>
  </conditionalFormatting>
  <conditionalFormatting sqref="G282:G283">
    <cfRule type="containsBlanks" dxfId="687" priority="688">
      <formula>LEN(TRIM(G282))=0</formula>
    </cfRule>
  </conditionalFormatting>
  <conditionalFormatting sqref="O282:R284">
    <cfRule type="containsBlanks" dxfId="686" priority="687">
      <formula>LEN(TRIM(O282))=0</formula>
    </cfRule>
  </conditionalFormatting>
  <conditionalFormatting sqref="O282:R284">
    <cfRule type="containsBlanks" dxfId="685" priority="686">
      <formula>LEN(TRIM(O282))=0</formula>
    </cfRule>
  </conditionalFormatting>
  <conditionalFormatting sqref="N282:N283">
    <cfRule type="containsBlanks" dxfId="684" priority="685">
      <formula>LEN(TRIM(N282))=0</formula>
    </cfRule>
  </conditionalFormatting>
  <conditionalFormatting sqref="N282:N283">
    <cfRule type="containsBlanks" dxfId="683" priority="684">
      <formula>LEN(TRIM(N282))=0</formula>
    </cfRule>
  </conditionalFormatting>
  <conditionalFormatting sqref="A282:B284">
    <cfRule type="containsBlanks" dxfId="682" priority="683">
      <formula>LEN(TRIM(A282))=0</formula>
    </cfRule>
  </conditionalFormatting>
  <conditionalFormatting sqref="C282:C284">
    <cfRule type="containsBlanks" dxfId="681" priority="682">
      <formula>LEN(TRIM(C282))=0</formula>
    </cfRule>
  </conditionalFormatting>
  <conditionalFormatting sqref="C282:C284">
    <cfRule type="containsBlanks" dxfId="680" priority="681">
      <formula>LEN(TRIM(C282))=0</formula>
    </cfRule>
  </conditionalFormatting>
  <conditionalFormatting sqref="E282:E283">
    <cfRule type="containsBlanks" dxfId="679" priority="680">
      <formula>LEN(TRIM(E282))=0</formula>
    </cfRule>
  </conditionalFormatting>
  <conditionalFormatting sqref="H301:H302 E301:E302 L301:L302 J301:J302 J304 L304 E304 H304">
    <cfRule type="containsBlanks" dxfId="678" priority="679">
      <formula>LEN(TRIM(E301))=0</formula>
    </cfRule>
  </conditionalFormatting>
  <conditionalFormatting sqref="H301:H302 E301:E302 L301:L302 J301:J302 J304 L304 E304 H304">
    <cfRule type="containsBlanks" dxfId="677" priority="678">
      <formula>LEN(TRIM(E301))=0</formula>
    </cfRule>
  </conditionalFormatting>
  <conditionalFormatting sqref="A301:B304">
    <cfRule type="containsBlanks" dxfId="676" priority="677">
      <formula>LEN(TRIM(A301))=0</formula>
    </cfRule>
  </conditionalFormatting>
  <conditionalFormatting sqref="G301:G302 G304">
    <cfRule type="containsBlanks" dxfId="675" priority="676">
      <formula>LEN(TRIM(G301))=0</formula>
    </cfRule>
  </conditionalFormatting>
  <conditionalFormatting sqref="O301:R302 O304:R304">
    <cfRule type="containsBlanks" dxfId="674" priority="675">
      <formula>LEN(TRIM(O301))=0</formula>
    </cfRule>
  </conditionalFormatting>
  <conditionalFormatting sqref="O301:R302 O304:R304">
    <cfRule type="containsBlanks" dxfId="673" priority="674">
      <formula>LEN(TRIM(O301))=0</formula>
    </cfRule>
  </conditionalFormatting>
  <conditionalFormatting sqref="N301:N302 N304">
    <cfRule type="containsBlanks" dxfId="672" priority="673">
      <formula>LEN(TRIM(N301))=0</formula>
    </cfRule>
  </conditionalFormatting>
  <conditionalFormatting sqref="N301:N302 N304">
    <cfRule type="containsBlanks" dxfId="671" priority="672">
      <formula>LEN(TRIM(N301))=0</formula>
    </cfRule>
  </conditionalFormatting>
  <conditionalFormatting sqref="A301:B304">
    <cfRule type="containsBlanks" dxfId="670" priority="671">
      <formula>LEN(TRIM(A301))=0</formula>
    </cfRule>
  </conditionalFormatting>
  <conditionalFormatting sqref="C301:C304">
    <cfRule type="containsBlanks" dxfId="669" priority="670">
      <formula>LEN(TRIM(C301))=0</formula>
    </cfRule>
  </conditionalFormatting>
  <conditionalFormatting sqref="C301:C304">
    <cfRule type="containsBlanks" dxfId="668" priority="669">
      <formula>LEN(TRIM(C301))=0</formula>
    </cfRule>
  </conditionalFormatting>
  <conditionalFormatting sqref="E301:E302 E304">
    <cfRule type="containsBlanks" dxfId="667" priority="668">
      <formula>LEN(TRIM(E301))=0</formula>
    </cfRule>
  </conditionalFormatting>
  <conditionalFormatting sqref="J312:J313 L312:L313 H312:H313 E312:E313">
    <cfRule type="containsBlanks" dxfId="666" priority="667">
      <formula>LEN(TRIM(E312))=0</formula>
    </cfRule>
  </conditionalFormatting>
  <conditionalFormatting sqref="J312:J313 L312:L313 H312:H313 E312:E313">
    <cfRule type="containsBlanks" dxfId="665" priority="666">
      <formula>LEN(TRIM(E312))=0</formula>
    </cfRule>
  </conditionalFormatting>
  <conditionalFormatting sqref="A312:B313">
    <cfRule type="containsBlanks" dxfId="664" priority="665">
      <formula>LEN(TRIM(A312))=0</formula>
    </cfRule>
  </conditionalFormatting>
  <conditionalFormatting sqref="D312:D313">
    <cfRule type="containsBlanks" dxfId="663" priority="664">
      <formula>LEN(TRIM(D312))=0</formula>
    </cfRule>
  </conditionalFormatting>
  <conditionalFormatting sqref="G312:G313">
    <cfRule type="containsBlanks" dxfId="662" priority="663">
      <formula>LEN(TRIM(G312))=0</formula>
    </cfRule>
  </conditionalFormatting>
  <conditionalFormatting sqref="O312:R313">
    <cfRule type="containsBlanks" dxfId="661" priority="662">
      <formula>LEN(TRIM(O312))=0</formula>
    </cfRule>
  </conditionalFormatting>
  <conditionalFormatting sqref="O312:R313">
    <cfRule type="containsBlanks" dxfId="660" priority="661">
      <formula>LEN(TRIM(O312))=0</formula>
    </cfRule>
  </conditionalFormatting>
  <conditionalFormatting sqref="N312:N313">
    <cfRule type="containsBlanks" dxfId="659" priority="660">
      <formula>LEN(TRIM(N312))=0</formula>
    </cfRule>
  </conditionalFormatting>
  <conditionalFormatting sqref="N312:N313">
    <cfRule type="containsBlanks" dxfId="658" priority="659">
      <formula>LEN(TRIM(N312))=0</formula>
    </cfRule>
  </conditionalFormatting>
  <conditionalFormatting sqref="A312:B313">
    <cfRule type="containsBlanks" dxfId="657" priority="658">
      <formula>LEN(TRIM(A312))=0</formula>
    </cfRule>
  </conditionalFormatting>
  <conditionalFormatting sqref="C312:C313">
    <cfRule type="containsBlanks" dxfId="656" priority="657">
      <formula>LEN(TRIM(C312))=0</formula>
    </cfRule>
  </conditionalFormatting>
  <conditionalFormatting sqref="E312:E313">
    <cfRule type="containsBlanks" dxfId="655" priority="656">
      <formula>LEN(TRIM(E312))=0</formula>
    </cfRule>
  </conditionalFormatting>
  <conditionalFormatting sqref="J315 L315 H315 E315">
    <cfRule type="containsBlanks" dxfId="654" priority="655">
      <formula>LEN(TRIM(E315))=0</formula>
    </cfRule>
  </conditionalFormatting>
  <conditionalFormatting sqref="J315 L315 H315 E315">
    <cfRule type="containsBlanks" dxfId="653" priority="654">
      <formula>LEN(TRIM(E315))=0</formula>
    </cfRule>
  </conditionalFormatting>
  <conditionalFormatting sqref="A315:B316">
    <cfRule type="containsBlanks" dxfId="652" priority="653">
      <formula>LEN(TRIM(A315))=0</formula>
    </cfRule>
  </conditionalFormatting>
  <conditionalFormatting sqref="D315:D316">
    <cfRule type="containsBlanks" dxfId="651" priority="652">
      <formula>LEN(TRIM(D315))=0</formula>
    </cfRule>
  </conditionalFormatting>
  <conditionalFormatting sqref="G315">
    <cfRule type="containsBlanks" dxfId="650" priority="651">
      <formula>LEN(TRIM(G315))=0</formula>
    </cfRule>
  </conditionalFormatting>
  <conditionalFormatting sqref="O315:R315">
    <cfRule type="containsBlanks" dxfId="649" priority="650">
      <formula>LEN(TRIM(O315))=0</formula>
    </cfRule>
  </conditionalFormatting>
  <conditionalFormatting sqref="O315:R315">
    <cfRule type="containsBlanks" dxfId="648" priority="649">
      <formula>LEN(TRIM(O315))=0</formula>
    </cfRule>
  </conditionalFormatting>
  <conditionalFormatting sqref="N315">
    <cfRule type="containsBlanks" dxfId="647" priority="648">
      <formula>LEN(TRIM(N315))=0</formula>
    </cfRule>
  </conditionalFormatting>
  <conditionalFormatting sqref="N315">
    <cfRule type="containsBlanks" dxfId="646" priority="647">
      <formula>LEN(TRIM(N315))=0</formula>
    </cfRule>
  </conditionalFormatting>
  <conditionalFormatting sqref="A315:B316">
    <cfRule type="containsBlanks" dxfId="645" priority="646">
      <formula>LEN(TRIM(A315))=0</formula>
    </cfRule>
  </conditionalFormatting>
  <conditionalFormatting sqref="C315:C316">
    <cfRule type="containsBlanks" dxfId="644" priority="645">
      <formula>LEN(TRIM(C315))=0</formula>
    </cfRule>
  </conditionalFormatting>
  <conditionalFormatting sqref="E315">
    <cfRule type="containsBlanks" dxfId="643" priority="644">
      <formula>LEN(TRIM(E315))=0</formula>
    </cfRule>
  </conditionalFormatting>
  <conditionalFormatting sqref="J365:J366 L365:L366 H365:H366 E365:E366">
    <cfRule type="containsBlanks" dxfId="642" priority="643">
      <formula>LEN(TRIM(E365))=0</formula>
    </cfRule>
  </conditionalFormatting>
  <conditionalFormatting sqref="J365:J366 L365:L366 H365:H366 E365:E366">
    <cfRule type="containsBlanks" dxfId="641" priority="642">
      <formula>LEN(TRIM(E365))=0</formula>
    </cfRule>
  </conditionalFormatting>
  <conditionalFormatting sqref="A365:B366">
    <cfRule type="containsBlanks" dxfId="640" priority="641">
      <formula>LEN(TRIM(A365))=0</formula>
    </cfRule>
  </conditionalFormatting>
  <conditionalFormatting sqref="D365:D366">
    <cfRule type="containsBlanks" dxfId="639" priority="640">
      <formula>LEN(TRIM(D365))=0</formula>
    </cfRule>
  </conditionalFormatting>
  <conditionalFormatting sqref="G365:G366">
    <cfRule type="containsBlanks" dxfId="638" priority="639">
      <formula>LEN(TRIM(G365))=0</formula>
    </cfRule>
  </conditionalFormatting>
  <conditionalFormatting sqref="O365:R366">
    <cfRule type="containsBlanks" dxfId="637" priority="638">
      <formula>LEN(TRIM(O365))=0</formula>
    </cfRule>
  </conditionalFormatting>
  <conditionalFormatting sqref="O365:R366">
    <cfRule type="containsBlanks" dxfId="636" priority="637">
      <formula>LEN(TRIM(O365))=0</formula>
    </cfRule>
  </conditionalFormatting>
  <conditionalFormatting sqref="N365:N366">
    <cfRule type="containsBlanks" dxfId="635" priority="636">
      <formula>LEN(TRIM(N365))=0</formula>
    </cfRule>
  </conditionalFormatting>
  <conditionalFormatting sqref="N365:N366">
    <cfRule type="containsBlanks" dxfId="634" priority="635">
      <formula>LEN(TRIM(N365))=0</formula>
    </cfRule>
  </conditionalFormatting>
  <conditionalFormatting sqref="A365:B366">
    <cfRule type="containsBlanks" dxfId="633" priority="634">
      <formula>LEN(TRIM(A365))=0</formula>
    </cfRule>
  </conditionalFormatting>
  <conditionalFormatting sqref="C365:C366">
    <cfRule type="containsBlanks" dxfId="632" priority="633">
      <formula>LEN(TRIM(C365))=0</formula>
    </cfRule>
  </conditionalFormatting>
  <conditionalFormatting sqref="E365:E366">
    <cfRule type="containsBlanks" dxfId="631" priority="632">
      <formula>LEN(TRIM(E365))=0</formula>
    </cfRule>
  </conditionalFormatting>
  <conditionalFormatting sqref="A367:B367">
    <cfRule type="containsBlanks" dxfId="630" priority="631">
      <formula>LEN(TRIM(A367))=0</formula>
    </cfRule>
  </conditionalFormatting>
  <conditionalFormatting sqref="A367:B367">
    <cfRule type="containsBlanks" dxfId="629" priority="630">
      <formula>LEN(TRIM(A367))=0</formula>
    </cfRule>
  </conditionalFormatting>
  <conditionalFormatting sqref="C367">
    <cfRule type="containsBlanks" dxfId="628" priority="629">
      <formula>LEN(TRIM(C367))=0</formula>
    </cfRule>
  </conditionalFormatting>
  <conditionalFormatting sqref="J368 L368 H368 E368 E370 H370 L370 J370">
    <cfRule type="containsBlanks" dxfId="627" priority="628">
      <formula>LEN(TRIM(E368))=0</formula>
    </cfRule>
  </conditionalFormatting>
  <conditionalFormatting sqref="J368 L368 H368 E368 E370 H370 L370 J370">
    <cfRule type="containsBlanks" dxfId="626" priority="627">
      <formula>LEN(TRIM(E368))=0</formula>
    </cfRule>
  </conditionalFormatting>
  <conditionalFormatting sqref="A368:B371">
    <cfRule type="containsBlanks" dxfId="625" priority="626">
      <formula>LEN(TRIM(A368))=0</formula>
    </cfRule>
  </conditionalFormatting>
  <conditionalFormatting sqref="D368:D371">
    <cfRule type="containsBlanks" dxfId="624" priority="625">
      <formula>LEN(TRIM(D368))=0</formula>
    </cfRule>
  </conditionalFormatting>
  <conditionalFormatting sqref="G368 G370">
    <cfRule type="containsBlanks" dxfId="623" priority="624">
      <formula>LEN(TRIM(G368))=0</formula>
    </cfRule>
  </conditionalFormatting>
  <conditionalFormatting sqref="O368:R368 O370:Q370">
    <cfRule type="containsBlanks" dxfId="622" priority="623">
      <formula>LEN(TRIM(O368))=0</formula>
    </cfRule>
  </conditionalFormatting>
  <conditionalFormatting sqref="O368:R368 O370:Q370">
    <cfRule type="containsBlanks" dxfId="621" priority="622">
      <formula>LEN(TRIM(O368))=0</formula>
    </cfRule>
  </conditionalFormatting>
  <conditionalFormatting sqref="N368 N370">
    <cfRule type="containsBlanks" dxfId="620" priority="621">
      <formula>LEN(TRIM(N368))=0</formula>
    </cfRule>
  </conditionalFormatting>
  <conditionalFormatting sqref="N368 N370">
    <cfRule type="containsBlanks" dxfId="619" priority="620">
      <formula>LEN(TRIM(N368))=0</formula>
    </cfRule>
  </conditionalFormatting>
  <conditionalFormatting sqref="A368:B371">
    <cfRule type="containsBlanks" dxfId="618" priority="619">
      <formula>LEN(TRIM(A368))=0</formula>
    </cfRule>
  </conditionalFormatting>
  <conditionalFormatting sqref="C368:C371">
    <cfRule type="containsBlanks" dxfId="617" priority="618">
      <formula>LEN(TRIM(C368))=0</formula>
    </cfRule>
  </conditionalFormatting>
  <conditionalFormatting sqref="E368 E370">
    <cfRule type="containsBlanks" dxfId="616" priority="617">
      <formula>LEN(TRIM(E368))=0</formula>
    </cfRule>
  </conditionalFormatting>
  <conditionalFormatting sqref="J374:J375 L374:L375 H374:H375 E374:E375">
    <cfRule type="containsBlanks" dxfId="615" priority="616">
      <formula>LEN(TRIM(E374))=0</formula>
    </cfRule>
  </conditionalFormatting>
  <conditionalFormatting sqref="J374:J375 L374:L375 H374:H375 E374:E375">
    <cfRule type="containsBlanks" dxfId="614" priority="615">
      <formula>LEN(TRIM(E374))=0</formula>
    </cfRule>
  </conditionalFormatting>
  <conditionalFormatting sqref="A374:B375">
    <cfRule type="containsBlanks" dxfId="613" priority="614">
      <formula>LEN(TRIM(A374))=0</formula>
    </cfRule>
  </conditionalFormatting>
  <conditionalFormatting sqref="D374:D375">
    <cfRule type="containsBlanks" dxfId="612" priority="613">
      <formula>LEN(TRIM(D374))=0</formula>
    </cfRule>
  </conditionalFormatting>
  <conditionalFormatting sqref="G374:G375">
    <cfRule type="containsBlanks" dxfId="611" priority="612">
      <formula>LEN(TRIM(G374))=0</formula>
    </cfRule>
  </conditionalFormatting>
  <conditionalFormatting sqref="O374:R375">
    <cfRule type="containsBlanks" dxfId="610" priority="611">
      <formula>LEN(TRIM(O374))=0</formula>
    </cfRule>
  </conditionalFormatting>
  <conditionalFormatting sqref="O374:R375">
    <cfRule type="containsBlanks" dxfId="609" priority="610">
      <formula>LEN(TRIM(O374))=0</formula>
    </cfRule>
  </conditionalFormatting>
  <conditionalFormatting sqref="N374:N375">
    <cfRule type="containsBlanks" dxfId="608" priority="609">
      <formula>LEN(TRIM(N374))=0</formula>
    </cfRule>
  </conditionalFormatting>
  <conditionalFormatting sqref="N374:N375">
    <cfRule type="containsBlanks" dxfId="607" priority="608">
      <formula>LEN(TRIM(N374))=0</formula>
    </cfRule>
  </conditionalFormatting>
  <conditionalFormatting sqref="A374:B375">
    <cfRule type="containsBlanks" dxfId="606" priority="607">
      <formula>LEN(TRIM(A374))=0</formula>
    </cfRule>
  </conditionalFormatting>
  <conditionalFormatting sqref="C374:C375">
    <cfRule type="containsBlanks" dxfId="605" priority="606">
      <formula>LEN(TRIM(C374))=0</formula>
    </cfRule>
  </conditionalFormatting>
  <conditionalFormatting sqref="E374:E375">
    <cfRule type="containsBlanks" dxfId="604" priority="605">
      <formula>LEN(TRIM(E374))=0</formula>
    </cfRule>
  </conditionalFormatting>
  <conditionalFormatting sqref="A410:B410">
    <cfRule type="containsBlanks" dxfId="603" priority="604">
      <formula>LEN(TRIM(A410))=0</formula>
    </cfRule>
  </conditionalFormatting>
  <conditionalFormatting sqref="A410:B410">
    <cfRule type="containsBlanks" dxfId="602" priority="603">
      <formula>LEN(TRIM(A410))=0</formula>
    </cfRule>
  </conditionalFormatting>
  <conditionalFormatting sqref="C410">
    <cfRule type="containsBlanks" dxfId="601" priority="602">
      <formula>LEN(TRIM(C410))=0</formula>
    </cfRule>
  </conditionalFormatting>
  <conditionalFormatting sqref="J439 L439 H439 E439">
    <cfRule type="containsBlanks" dxfId="600" priority="601">
      <formula>LEN(TRIM(E439))=0</formula>
    </cfRule>
  </conditionalFormatting>
  <conditionalFormatting sqref="J439 L439 H439 E439">
    <cfRule type="containsBlanks" dxfId="599" priority="600">
      <formula>LEN(TRIM(E439))=0</formula>
    </cfRule>
  </conditionalFormatting>
  <conditionalFormatting sqref="A439:B439">
    <cfRule type="containsBlanks" dxfId="598" priority="599">
      <formula>LEN(TRIM(A439))=0</formula>
    </cfRule>
  </conditionalFormatting>
  <conditionalFormatting sqref="D439">
    <cfRule type="containsBlanks" dxfId="597" priority="598">
      <formula>LEN(TRIM(D439))=0</formula>
    </cfRule>
  </conditionalFormatting>
  <conditionalFormatting sqref="G439">
    <cfRule type="containsBlanks" dxfId="596" priority="597">
      <formula>LEN(TRIM(G439))=0</formula>
    </cfRule>
  </conditionalFormatting>
  <conditionalFormatting sqref="O439:R439">
    <cfRule type="containsBlanks" dxfId="595" priority="596">
      <formula>LEN(TRIM(O439))=0</formula>
    </cfRule>
  </conditionalFormatting>
  <conditionalFormatting sqref="O439:R439">
    <cfRule type="containsBlanks" dxfId="594" priority="595">
      <formula>LEN(TRIM(O439))=0</formula>
    </cfRule>
  </conditionalFormatting>
  <conditionalFormatting sqref="N439">
    <cfRule type="containsBlanks" dxfId="593" priority="594">
      <formula>LEN(TRIM(N439))=0</formula>
    </cfRule>
  </conditionalFormatting>
  <conditionalFormatting sqref="N439">
    <cfRule type="containsBlanks" dxfId="592" priority="593">
      <formula>LEN(TRIM(N439))=0</formula>
    </cfRule>
  </conditionalFormatting>
  <conditionalFormatting sqref="A439:B439">
    <cfRule type="containsBlanks" dxfId="591" priority="592">
      <formula>LEN(TRIM(A439))=0</formula>
    </cfRule>
  </conditionalFormatting>
  <conditionalFormatting sqref="C439">
    <cfRule type="containsBlanks" dxfId="590" priority="591">
      <formula>LEN(TRIM(C439))=0</formula>
    </cfRule>
  </conditionalFormatting>
  <conditionalFormatting sqref="E439">
    <cfRule type="containsBlanks" dxfId="589" priority="590">
      <formula>LEN(TRIM(E439))=0</formula>
    </cfRule>
  </conditionalFormatting>
  <conditionalFormatting sqref="J440:J442 L440:L442 H440:H442 E440:E442">
    <cfRule type="containsBlanks" dxfId="588" priority="589">
      <formula>LEN(TRIM(E440))=0</formula>
    </cfRule>
  </conditionalFormatting>
  <conditionalFormatting sqref="J440:J442 L440:L442 H440:H442 E440:E442">
    <cfRule type="containsBlanks" dxfId="587" priority="588">
      <formula>LEN(TRIM(E440))=0</formula>
    </cfRule>
  </conditionalFormatting>
  <conditionalFormatting sqref="A440:B442">
    <cfRule type="containsBlanks" dxfId="586" priority="587">
      <formula>LEN(TRIM(A440))=0</formula>
    </cfRule>
  </conditionalFormatting>
  <conditionalFormatting sqref="D440:D442">
    <cfRule type="containsBlanks" dxfId="585" priority="586">
      <formula>LEN(TRIM(D440))=0</formula>
    </cfRule>
  </conditionalFormatting>
  <conditionalFormatting sqref="G440:G442">
    <cfRule type="containsBlanks" dxfId="584" priority="585">
      <formula>LEN(TRIM(G440))=0</formula>
    </cfRule>
  </conditionalFormatting>
  <conditionalFormatting sqref="O440:R442">
    <cfRule type="containsBlanks" dxfId="583" priority="584">
      <formula>LEN(TRIM(O440))=0</formula>
    </cfRule>
  </conditionalFormatting>
  <conditionalFormatting sqref="O440:R442">
    <cfRule type="containsBlanks" dxfId="582" priority="583">
      <formula>LEN(TRIM(O440))=0</formula>
    </cfRule>
  </conditionalFormatting>
  <conditionalFormatting sqref="N440:N442">
    <cfRule type="containsBlanks" dxfId="581" priority="582">
      <formula>LEN(TRIM(N440))=0</formula>
    </cfRule>
  </conditionalFormatting>
  <conditionalFormatting sqref="N440:N442">
    <cfRule type="containsBlanks" dxfId="580" priority="581">
      <formula>LEN(TRIM(N440))=0</formula>
    </cfRule>
  </conditionalFormatting>
  <conditionalFormatting sqref="A440:B442">
    <cfRule type="containsBlanks" dxfId="579" priority="580">
      <formula>LEN(TRIM(A440))=0</formula>
    </cfRule>
  </conditionalFormatting>
  <conditionalFormatting sqref="C440:C442">
    <cfRule type="containsBlanks" dxfId="578" priority="579">
      <formula>LEN(TRIM(C440))=0</formula>
    </cfRule>
  </conditionalFormatting>
  <conditionalFormatting sqref="E440:E442">
    <cfRule type="containsBlanks" dxfId="577" priority="578">
      <formula>LEN(TRIM(E440))=0</formula>
    </cfRule>
  </conditionalFormatting>
  <conditionalFormatting sqref="A525:B526">
    <cfRule type="containsBlanks" dxfId="576" priority="577">
      <formula>LEN(TRIM(A525))=0</formula>
    </cfRule>
  </conditionalFormatting>
  <conditionalFormatting sqref="L525:L526 J525:J526 H525:H526 E525:E526">
    <cfRule type="containsBlanks" dxfId="575" priority="576">
      <formula>LEN(TRIM(E525))=0</formula>
    </cfRule>
  </conditionalFormatting>
  <conditionalFormatting sqref="L525:L526 J525:J526">
    <cfRule type="containsBlanks" dxfId="574" priority="575">
      <formula>LEN(TRIM(J525))=0</formula>
    </cfRule>
  </conditionalFormatting>
  <conditionalFormatting sqref="O525:R526">
    <cfRule type="containsBlanks" dxfId="573" priority="574">
      <formula>LEN(TRIM(O525))=0</formula>
    </cfRule>
  </conditionalFormatting>
  <conditionalFormatting sqref="O525:R526">
    <cfRule type="containsBlanks" dxfId="572" priority="573">
      <formula>LEN(TRIM(O525))=0</formula>
    </cfRule>
  </conditionalFormatting>
  <conditionalFormatting sqref="N525:N526">
    <cfRule type="containsBlanks" dxfId="571" priority="572">
      <formula>LEN(TRIM(N525))=0</formula>
    </cfRule>
  </conditionalFormatting>
  <conditionalFormatting sqref="N525:N526">
    <cfRule type="containsBlanks" dxfId="570" priority="571">
      <formula>LEN(TRIM(N525))=0</formula>
    </cfRule>
  </conditionalFormatting>
  <conditionalFormatting sqref="A525:B526">
    <cfRule type="containsBlanks" dxfId="569" priority="570">
      <formula>LEN(TRIM(A525))=0</formula>
    </cfRule>
  </conditionalFormatting>
  <conditionalFormatting sqref="C525:C526">
    <cfRule type="containsBlanks" dxfId="568" priority="569">
      <formula>LEN(TRIM(C525))=0</formula>
    </cfRule>
  </conditionalFormatting>
  <conditionalFormatting sqref="A536:B536">
    <cfRule type="containsBlanks" dxfId="567" priority="568">
      <formula>LEN(TRIM(A536))=0</formula>
    </cfRule>
  </conditionalFormatting>
  <conditionalFormatting sqref="J536 L536">
    <cfRule type="containsBlanks" dxfId="566" priority="567">
      <formula>LEN(TRIM(J536))=0</formula>
    </cfRule>
  </conditionalFormatting>
  <conditionalFormatting sqref="O536:R536">
    <cfRule type="containsBlanks" dxfId="565" priority="566">
      <formula>LEN(TRIM(O536))=0</formula>
    </cfRule>
  </conditionalFormatting>
  <conditionalFormatting sqref="N536">
    <cfRule type="containsBlanks" dxfId="564" priority="565">
      <formula>LEN(TRIM(N536))=0</formula>
    </cfRule>
  </conditionalFormatting>
  <conditionalFormatting sqref="A536:B536">
    <cfRule type="containsBlanks" dxfId="563" priority="564">
      <formula>LEN(TRIM(A536))=0</formula>
    </cfRule>
  </conditionalFormatting>
  <conditionalFormatting sqref="C536">
    <cfRule type="containsBlanks" dxfId="562" priority="563">
      <formula>LEN(TRIM(C536))=0</formula>
    </cfRule>
  </conditionalFormatting>
  <conditionalFormatting sqref="A539:B539">
    <cfRule type="containsBlanks" dxfId="561" priority="562">
      <formula>LEN(TRIM(A539))=0</formula>
    </cfRule>
  </conditionalFormatting>
  <conditionalFormatting sqref="A539:B539">
    <cfRule type="containsBlanks" dxfId="560" priority="561">
      <formula>LEN(TRIM(A539))=0</formula>
    </cfRule>
  </conditionalFormatting>
  <conditionalFormatting sqref="C539">
    <cfRule type="containsBlanks" dxfId="559" priority="560">
      <formula>LEN(TRIM(C539))=0</formula>
    </cfRule>
  </conditionalFormatting>
  <conditionalFormatting sqref="A540:B542">
    <cfRule type="containsBlanks" dxfId="558" priority="559">
      <formula>LEN(TRIM(A540))=0</formula>
    </cfRule>
  </conditionalFormatting>
  <conditionalFormatting sqref="J540:J542 L540:L542">
    <cfRule type="containsBlanks" dxfId="557" priority="558">
      <formula>LEN(TRIM(J540))=0</formula>
    </cfRule>
  </conditionalFormatting>
  <conditionalFormatting sqref="O540:R542">
    <cfRule type="containsBlanks" dxfId="556" priority="557">
      <formula>LEN(TRIM(O540))=0</formula>
    </cfRule>
  </conditionalFormatting>
  <conditionalFormatting sqref="N540:N542">
    <cfRule type="containsBlanks" dxfId="555" priority="556">
      <formula>LEN(TRIM(N540))=0</formula>
    </cfRule>
  </conditionalFormatting>
  <conditionalFormatting sqref="A540:B542">
    <cfRule type="containsBlanks" dxfId="554" priority="555">
      <formula>LEN(TRIM(A540))=0</formula>
    </cfRule>
  </conditionalFormatting>
  <conditionalFormatting sqref="C540:C542">
    <cfRule type="containsBlanks" dxfId="553" priority="554">
      <formula>LEN(TRIM(C540))=0</formula>
    </cfRule>
  </conditionalFormatting>
  <conditionalFormatting sqref="B19">
    <cfRule type="containsBlanks" dxfId="552" priority="553">
      <formula>LEN(TRIM(B19))=0</formula>
    </cfRule>
  </conditionalFormatting>
  <conditionalFormatting sqref="E59:E60 O59:O60">
    <cfRule type="containsBlanks" dxfId="551" priority="552">
      <formula>LEN(TRIM(E59))=0</formula>
    </cfRule>
  </conditionalFormatting>
  <conditionalFormatting sqref="E59:E60">
    <cfRule type="containsBlanks" dxfId="550" priority="551">
      <formula>LEN(TRIM(E59))=0</formula>
    </cfRule>
  </conditionalFormatting>
  <conditionalFormatting sqref="O59:O60">
    <cfRule type="containsBlanks" dxfId="549" priority="550">
      <formula>LEN(TRIM(O59))=0</formula>
    </cfRule>
  </conditionalFormatting>
  <conditionalFormatting sqref="O59:O60">
    <cfRule type="containsBlanks" dxfId="548" priority="549">
      <formula>LEN(TRIM(O59))=0</formula>
    </cfRule>
  </conditionalFormatting>
  <conditionalFormatting sqref="A59:C60">
    <cfRule type="containsBlanks" dxfId="547" priority="548">
      <formula>LEN(TRIM(A59))=0</formula>
    </cfRule>
  </conditionalFormatting>
  <conditionalFormatting sqref="H158:H160">
    <cfRule type="containsBlanks" dxfId="546" priority="547">
      <formula>LEN(TRIM(H158))=0</formula>
    </cfRule>
  </conditionalFormatting>
  <conditionalFormatting sqref="H158:H160">
    <cfRule type="containsBlanks" dxfId="545" priority="546">
      <formula>LEN(TRIM(H158))=0</formula>
    </cfRule>
  </conditionalFormatting>
  <conditionalFormatting sqref="E158">
    <cfRule type="containsBlanks" dxfId="544" priority="545">
      <formula>LEN(TRIM(E158))=0</formula>
    </cfRule>
  </conditionalFormatting>
  <conditionalFormatting sqref="E158">
    <cfRule type="containsBlanks" dxfId="543" priority="544">
      <formula>LEN(TRIM(E158))=0</formula>
    </cfRule>
  </conditionalFormatting>
  <conditionalFormatting sqref="A158:B160">
    <cfRule type="containsBlanks" dxfId="542" priority="543">
      <formula>LEN(TRIM(A158))=0</formula>
    </cfRule>
  </conditionalFormatting>
  <conditionalFormatting sqref="D158">
    <cfRule type="containsBlanks" dxfId="541" priority="542">
      <formula>LEN(TRIM(D158))=0</formula>
    </cfRule>
  </conditionalFormatting>
  <conditionalFormatting sqref="G158">
    <cfRule type="containsBlanks" dxfId="540" priority="541">
      <formula>LEN(TRIM(G158))=0</formula>
    </cfRule>
  </conditionalFormatting>
  <conditionalFormatting sqref="O158:P160">
    <cfRule type="containsBlanks" dxfId="539" priority="540">
      <formula>LEN(TRIM(O158))=0</formula>
    </cfRule>
  </conditionalFormatting>
  <conditionalFormatting sqref="O158:P160">
    <cfRule type="containsBlanks" dxfId="538" priority="539">
      <formula>LEN(TRIM(O158))=0</formula>
    </cfRule>
  </conditionalFormatting>
  <conditionalFormatting sqref="J158:J160">
    <cfRule type="containsBlanks" dxfId="537" priority="538">
      <formula>LEN(TRIM(J158))=0</formula>
    </cfRule>
  </conditionalFormatting>
  <conditionalFormatting sqref="J158:J160">
    <cfRule type="containsBlanks" dxfId="536" priority="537">
      <formula>LEN(TRIM(J158))=0</formula>
    </cfRule>
  </conditionalFormatting>
  <conditionalFormatting sqref="L158:L160">
    <cfRule type="containsBlanks" dxfId="535" priority="536">
      <formula>LEN(TRIM(L158))=0</formula>
    </cfRule>
  </conditionalFormatting>
  <conditionalFormatting sqref="L158:L160">
    <cfRule type="containsBlanks" dxfId="534" priority="535">
      <formula>LEN(TRIM(L158))=0</formula>
    </cfRule>
  </conditionalFormatting>
  <conditionalFormatting sqref="N158:N160">
    <cfRule type="containsBlanks" dxfId="533" priority="534">
      <formula>LEN(TRIM(N158))=0</formula>
    </cfRule>
  </conditionalFormatting>
  <conditionalFormatting sqref="N158:N160">
    <cfRule type="containsBlanks" dxfId="532" priority="533">
      <formula>LEN(TRIM(N158))=0</formula>
    </cfRule>
  </conditionalFormatting>
  <conditionalFormatting sqref="A158:B160 J158:J160 G158 L158:L160 N158:P160">
    <cfRule type="containsBlanks" dxfId="531" priority="532">
      <formula>LEN(TRIM(A158))=0</formula>
    </cfRule>
  </conditionalFormatting>
  <conditionalFormatting sqref="C158:C160">
    <cfRule type="containsBlanks" dxfId="530" priority="531">
      <formula>LEN(TRIM(C158))=0</formula>
    </cfRule>
  </conditionalFormatting>
  <conditionalFormatting sqref="C158:C160">
    <cfRule type="containsBlanks" dxfId="529" priority="530">
      <formula>LEN(TRIM(C158))=0</formula>
    </cfRule>
  </conditionalFormatting>
  <conditionalFormatting sqref="O182:O184 D182:E184">
    <cfRule type="containsBlanks" dxfId="528" priority="529">
      <formula>LEN(TRIM(D182))=0</formula>
    </cfRule>
  </conditionalFormatting>
  <conditionalFormatting sqref="E182:E184">
    <cfRule type="containsBlanks" dxfId="527" priority="528">
      <formula>LEN(TRIM(E182))=0</formula>
    </cfRule>
  </conditionalFormatting>
  <conditionalFormatting sqref="A182:B184">
    <cfRule type="containsBlanks" dxfId="526" priority="527">
      <formula>LEN(TRIM(A182))=0</formula>
    </cfRule>
  </conditionalFormatting>
  <conditionalFormatting sqref="D182:D184">
    <cfRule type="containsBlanks" dxfId="525" priority="526">
      <formula>LEN(TRIM(D182))=0</formula>
    </cfRule>
  </conditionalFormatting>
  <conditionalFormatting sqref="O182:O184">
    <cfRule type="containsBlanks" dxfId="524" priority="525">
      <formula>LEN(TRIM(O182))=0</formula>
    </cfRule>
  </conditionalFormatting>
  <conditionalFormatting sqref="O182:O184">
    <cfRule type="containsBlanks" dxfId="523" priority="524">
      <formula>LEN(TRIM(O182))=0</formula>
    </cfRule>
  </conditionalFormatting>
  <conditionalFormatting sqref="A182:B184">
    <cfRule type="containsBlanks" dxfId="522" priority="523">
      <formula>LEN(TRIM(A182))=0</formula>
    </cfRule>
  </conditionalFormatting>
  <conditionalFormatting sqref="C182:C184">
    <cfRule type="containsBlanks" dxfId="521" priority="522">
      <formula>LEN(TRIM(C182))=0</formula>
    </cfRule>
  </conditionalFormatting>
  <conditionalFormatting sqref="C182:C184">
    <cfRule type="containsBlanks" dxfId="520" priority="521">
      <formula>LEN(TRIM(C182))=0</formula>
    </cfRule>
  </conditionalFormatting>
  <conditionalFormatting sqref="E182:E184">
    <cfRule type="containsBlanks" dxfId="519" priority="520">
      <formula>LEN(TRIM(E182))=0</formula>
    </cfRule>
  </conditionalFormatting>
  <conditionalFormatting sqref="B174">
    <cfRule type="containsBlanks" dxfId="518" priority="519">
      <formula>LEN(TRIM(B174))=0</formula>
    </cfRule>
  </conditionalFormatting>
  <conditionalFormatting sqref="J306 L306 N306:R306 N308:P308 L308 J308">
    <cfRule type="containsBlanks" dxfId="517" priority="518">
      <formula>LEN(TRIM(J306))=0</formula>
    </cfRule>
  </conditionalFormatting>
  <conditionalFormatting sqref="H306 E306 L306 J306 J308 L308 E308 H308">
    <cfRule type="containsBlanks" dxfId="516" priority="517">
      <formula>LEN(TRIM(E306))=0</formula>
    </cfRule>
  </conditionalFormatting>
  <conditionalFormatting sqref="H306 E306 L306 J306 J308 L308 E308 H308">
    <cfRule type="containsBlanks" dxfId="515" priority="516">
      <formula>LEN(TRIM(E306))=0</formula>
    </cfRule>
  </conditionalFormatting>
  <conditionalFormatting sqref="A305:B308">
    <cfRule type="containsBlanks" dxfId="514" priority="515">
      <formula>LEN(TRIM(A305))=0</formula>
    </cfRule>
  </conditionalFormatting>
  <conditionalFormatting sqref="G306 G308">
    <cfRule type="containsBlanks" dxfId="513" priority="514">
      <formula>LEN(TRIM(G306))=0</formula>
    </cfRule>
  </conditionalFormatting>
  <conditionalFormatting sqref="O306:R306 O308:P308">
    <cfRule type="containsBlanks" dxfId="512" priority="513">
      <formula>LEN(TRIM(O306))=0</formula>
    </cfRule>
  </conditionalFormatting>
  <conditionalFormatting sqref="O306:R306 O308:P308">
    <cfRule type="containsBlanks" dxfId="511" priority="512">
      <formula>LEN(TRIM(O306))=0</formula>
    </cfRule>
  </conditionalFormatting>
  <conditionalFormatting sqref="N306 N308">
    <cfRule type="containsBlanks" dxfId="510" priority="511">
      <formula>LEN(TRIM(N306))=0</formula>
    </cfRule>
  </conditionalFormatting>
  <conditionalFormatting sqref="N306 N308">
    <cfRule type="containsBlanks" dxfId="509" priority="510">
      <formula>LEN(TRIM(N306))=0</formula>
    </cfRule>
  </conditionalFormatting>
  <conditionalFormatting sqref="A305:B308">
    <cfRule type="containsBlanks" dxfId="508" priority="509">
      <formula>LEN(TRIM(A305))=0</formula>
    </cfRule>
  </conditionalFormatting>
  <conditionalFormatting sqref="C305:C308">
    <cfRule type="containsBlanks" dxfId="507" priority="508">
      <formula>LEN(TRIM(C305))=0</formula>
    </cfRule>
  </conditionalFormatting>
  <conditionalFormatting sqref="C305:C308">
    <cfRule type="containsBlanks" dxfId="506" priority="507">
      <formula>LEN(TRIM(C305))=0</formula>
    </cfRule>
  </conditionalFormatting>
  <conditionalFormatting sqref="E306 E308">
    <cfRule type="containsBlanks" dxfId="505" priority="506">
      <formula>LEN(TRIM(E306))=0</formula>
    </cfRule>
  </conditionalFormatting>
  <conditionalFormatting sqref="J334:J335 L334:L335 N334:R335">
    <cfRule type="containsBlanks" dxfId="504" priority="505">
      <formula>LEN(TRIM(J334))=0</formula>
    </cfRule>
  </conditionalFormatting>
  <conditionalFormatting sqref="D458:D460 O458:O460">
    <cfRule type="containsBlanks" dxfId="503" priority="504">
      <formula>LEN(TRIM(D458))=0</formula>
    </cfRule>
  </conditionalFormatting>
  <conditionalFormatting sqref="O458:O460">
    <cfRule type="containsBlanks" dxfId="502" priority="503">
      <formula>LEN(TRIM(O458))=0</formula>
    </cfRule>
  </conditionalFormatting>
  <conditionalFormatting sqref="C458:C460">
    <cfRule type="containsBlanks" dxfId="501" priority="502">
      <formula>LEN(TRIM(C458))=0</formula>
    </cfRule>
  </conditionalFormatting>
  <conditionalFormatting sqref="D458:D460">
    <cfRule type="containsBlanks" dxfId="500" priority="501">
      <formula>LEN(TRIM(D458))=0</formula>
    </cfRule>
  </conditionalFormatting>
  <conditionalFormatting sqref="O458:O460">
    <cfRule type="containsBlanks" dxfId="499" priority="500">
      <formula>LEN(TRIM(O458))=0</formula>
    </cfRule>
  </conditionalFormatting>
  <conditionalFormatting sqref="Q443:R445">
    <cfRule type="containsBlanks" dxfId="498" priority="499">
      <formula>LEN(TRIM(Q443))=0</formula>
    </cfRule>
  </conditionalFormatting>
  <conditionalFormatting sqref="E443:E445 H443:H445">
    <cfRule type="containsBlanks" dxfId="497" priority="498">
      <formula>LEN(TRIM(E443))=0</formula>
    </cfRule>
  </conditionalFormatting>
  <conditionalFormatting sqref="E443:E445 H443:H445">
    <cfRule type="containsBlanks" dxfId="496" priority="497">
      <formula>LEN(TRIM(E443))=0</formula>
    </cfRule>
  </conditionalFormatting>
  <conditionalFormatting sqref="A443:B445">
    <cfRule type="containsBlanks" dxfId="495" priority="496">
      <formula>LEN(TRIM(A443))=0</formula>
    </cfRule>
  </conditionalFormatting>
  <conditionalFormatting sqref="D443:D445">
    <cfRule type="containsBlanks" dxfId="494" priority="495">
      <formula>LEN(TRIM(D443))=0</formula>
    </cfRule>
  </conditionalFormatting>
  <conditionalFormatting sqref="G443:G445">
    <cfRule type="containsBlanks" dxfId="493" priority="494">
      <formula>LEN(TRIM(G443))=0</formula>
    </cfRule>
  </conditionalFormatting>
  <conditionalFormatting sqref="Q443:R445">
    <cfRule type="containsBlanks" dxfId="492" priority="493">
      <formula>LEN(TRIM(Q443))=0</formula>
    </cfRule>
  </conditionalFormatting>
  <conditionalFormatting sqref="Q443:R445">
    <cfRule type="containsBlanks" dxfId="491" priority="492">
      <formula>LEN(TRIM(Q443))=0</formula>
    </cfRule>
  </conditionalFormatting>
  <conditionalFormatting sqref="A443:B445">
    <cfRule type="containsBlanks" dxfId="490" priority="491">
      <formula>LEN(TRIM(A443))=0</formula>
    </cfRule>
  </conditionalFormatting>
  <conditionalFormatting sqref="C443:C445">
    <cfRule type="containsBlanks" dxfId="489" priority="490">
      <formula>LEN(TRIM(C443))=0</formula>
    </cfRule>
  </conditionalFormatting>
  <conditionalFormatting sqref="E443:E445">
    <cfRule type="containsBlanks" dxfId="488" priority="489">
      <formula>LEN(TRIM(E443))=0</formula>
    </cfRule>
  </conditionalFormatting>
  <conditionalFormatting sqref="A458:B460">
    <cfRule type="containsBlanks" dxfId="487" priority="488">
      <formula>LEN(TRIM(A458))=0</formula>
    </cfRule>
  </conditionalFormatting>
  <conditionalFormatting sqref="A458:B460">
    <cfRule type="containsBlanks" dxfId="486" priority="487">
      <formula>LEN(TRIM(A458))=0</formula>
    </cfRule>
  </conditionalFormatting>
  <conditionalFormatting sqref="D573:E578 O573:O581">
    <cfRule type="containsBlanks" dxfId="485" priority="486">
      <formula>LEN(TRIM(D573))=0</formula>
    </cfRule>
  </conditionalFormatting>
  <conditionalFormatting sqref="E573">
    <cfRule type="containsBlanks" dxfId="484" priority="485">
      <formula>LEN(TRIM(E573))=0</formula>
    </cfRule>
  </conditionalFormatting>
  <conditionalFormatting sqref="A573:B573">
    <cfRule type="containsBlanks" dxfId="483" priority="484">
      <formula>LEN(TRIM(A573))=0</formula>
    </cfRule>
  </conditionalFormatting>
  <conditionalFormatting sqref="D573">
    <cfRule type="containsBlanks" dxfId="482" priority="483">
      <formula>LEN(TRIM(D573))=0</formula>
    </cfRule>
  </conditionalFormatting>
  <conditionalFormatting sqref="O573:O576">
    <cfRule type="containsBlanks" dxfId="481" priority="482">
      <formula>LEN(TRIM(O573))=0</formula>
    </cfRule>
  </conditionalFormatting>
  <conditionalFormatting sqref="O573:O576">
    <cfRule type="containsBlanks" dxfId="480" priority="481">
      <formula>LEN(TRIM(O573))=0</formula>
    </cfRule>
  </conditionalFormatting>
  <conditionalFormatting sqref="A573:B573">
    <cfRule type="containsBlanks" dxfId="479" priority="480">
      <formula>LEN(TRIM(A573))=0</formula>
    </cfRule>
  </conditionalFormatting>
  <conditionalFormatting sqref="C573">
    <cfRule type="containsBlanks" dxfId="478" priority="479">
      <formula>LEN(TRIM(C573))=0</formula>
    </cfRule>
  </conditionalFormatting>
  <conditionalFormatting sqref="E574:E578">
    <cfRule type="containsBlanks" dxfId="477" priority="478">
      <formula>LEN(TRIM(E574))=0</formula>
    </cfRule>
  </conditionalFormatting>
  <conditionalFormatting sqref="E574:E578">
    <cfRule type="containsBlanks" dxfId="476" priority="477">
      <formula>LEN(TRIM(E574))=0</formula>
    </cfRule>
  </conditionalFormatting>
  <conditionalFormatting sqref="A574:B581">
    <cfRule type="containsBlanks" dxfId="475" priority="476">
      <formula>LEN(TRIM(A574))=0</formula>
    </cfRule>
  </conditionalFormatting>
  <conditionalFormatting sqref="D574:D581">
    <cfRule type="containsBlanks" dxfId="474" priority="475">
      <formula>LEN(TRIM(D574))=0</formula>
    </cfRule>
  </conditionalFormatting>
  <conditionalFormatting sqref="O574:O581">
    <cfRule type="containsBlanks" dxfId="473" priority="474">
      <formula>LEN(TRIM(O574))=0</formula>
    </cfRule>
  </conditionalFormatting>
  <conditionalFormatting sqref="O574:O581">
    <cfRule type="containsBlanks" dxfId="472" priority="473">
      <formula>LEN(TRIM(O574))=0</formula>
    </cfRule>
  </conditionalFormatting>
  <conditionalFormatting sqref="A574:B581">
    <cfRule type="containsBlanks" dxfId="471" priority="472">
      <formula>LEN(TRIM(A574))=0</formula>
    </cfRule>
  </conditionalFormatting>
  <conditionalFormatting sqref="C574:C581">
    <cfRule type="containsBlanks" dxfId="470" priority="471">
      <formula>LEN(TRIM(C574))=0</formula>
    </cfRule>
  </conditionalFormatting>
  <conditionalFormatting sqref="D48:D49">
    <cfRule type="containsBlanks" dxfId="469" priority="470">
      <formula>LEN(TRIM(D48))=0</formula>
    </cfRule>
  </conditionalFormatting>
  <conditionalFormatting sqref="D48">
    <cfRule type="containsBlanks" dxfId="468" priority="469">
      <formula>LEN(TRIM(D48))=0</formula>
    </cfRule>
  </conditionalFormatting>
  <conditionalFormatting sqref="D59:D60">
    <cfRule type="containsBlanks" dxfId="467" priority="468">
      <formula>LEN(TRIM(D59))=0</formula>
    </cfRule>
  </conditionalFormatting>
  <conditionalFormatting sqref="D59:D60">
    <cfRule type="containsBlanks" dxfId="466" priority="467">
      <formula>LEN(TRIM(D59))=0</formula>
    </cfRule>
  </conditionalFormatting>
  <conditionalFormatting sqref="D59:D60">
    <cfRule type="containsBlanks" dxfId="465" priority="466">
      <formula>LEN(TRIM(D59))=0</formula>
    </cfRule>
  </conditionalFormatting>
  <conditionalFormatting sqref="E458:E460">
    <cfRule type="containsBlanks" dxfId="464" priority="465">
      <formula>LEN(TRIM(E458))=0</formula>
    </cfRule>
  </conditionalFormatting>
  <conditionalFormatting sqref="E458:E460">
    <cfRule type="containsBlanks" dxfId="463" priority="464">
      <formula>LEN(TRIM(E458))=0</formula>
    </cfRule>
  </conditionalFormatting>
  <conditionalFormatting sqref="E458:E460">
    <cfRule type="containsBlanks" dxfId="462" priority="463">
      <formula>LEN(TRIM(E458))=0</formula>
    </cfRule>
  </conditionalFormatting>
  <conditionalFormatting sqref="G48:G49 G59:G63 G164 G167:G168 G268:G269 G279:G281 G314 G317:G330 G451 G547 G550 G594 G376:G378 G543:G544 G553:G561 G66:G78 G170:G174 G271:G276 G566:G570 G285:G288 G572:G578">
    <cfRule type="containsBlanks" dxfId="461" priority="462">
      <formula>LEN(TRIM(G48))=0</formula>
    </cfRule>
  </conditionalFormatting>
  <conditionalFormatting sqref="E159">
    <cfRule type="containsBlanks" dxfId="460" priority="461">
      <formula>LEN(TRIM(E159))=0</formula>
    </cfRule>
  </conditionalFormatting>
  <conditionalFormatting sqref="E159">
    <cfRule type="containsBlanks" dxfId="459" priority="460">
      <formula>LEN(TRIM(E159))=0</formula>
    </cfRule>
  </conditionalFormatting>
  <conditionalFormatting sqref="D159">
    <cfRule type="containsBlanks" dxfId="458" priority="459">
      <formula>LEN(TRIM(D159))=0</formula>
    </cfRule>
  </conditionalFormatting>
  <conditionalFormatting sqref="G159">
    <cfRule type="containsBlanks" dxfId="457" priority="458">
      <formula>LEN(TRIM(G159))=0</formula>
    </cfRule>
  </conditionalFormatting>
  <conditionalFormatting sqref="G159">
    <cfRule type="containsBlanks" dxfId="456" priority="457">
      <formula>LEN(TRIM(G159))=0</formula>
    </cfRule>
  </conditionalFormatting>
  <conditionalFormatting sqref="E160">
    <cfRule type="containsBlanks" dxfId="455" priority="456">
      <formula>LEN(TRIM(E160))=0</formula>
    </cfRule>
  </conditionalFormatting>
  <conditionalFormatting sqref="E160">
    <cfRule type="containsBlanks" dxfId="454" priority="455">
      <formula>LEN(TRIM(E160))=0</formula>
    </cfRule>
  </conditionalFormatting>
  <conditionalFormatting sqref="D160">
    <cfRule type="containsBlanks" dxfId="453" priority="454">
      <formula>LEN(TRIM(D160))=0</formula>
    </cfRule>
  </conditionalFormatting>
  <conditionalFormatting sqref="G160">
    <cfRule type="containsBlanks" dxfId="452" priority="453">
      <formula>LEN(TRIM(G160))=0</formula>
    </cfRule>
  </conditionalFormatting>
  <conditionalFormatting sqref="G160">
    <cfRule type="containsBlanks" dxfId="451" priority="452">
      <formula>LEN(TRIM(G160))=0</formula>
    </cfRule>
  </conditionalFormatting>
  <conditionalFormatting sqref="I411 I309:I315 I161:I162 I317:I330 I566:I572 I164 I166:I167">
    <cfRule type="containsBlanks" dxfId="450" priority="451">
      <formula>LEN(TRIM(I161))=0</formula>
    </cfRule>
  </conditionalFormatting>
  <conditionalFormatting sqref="I450 I452">
    <cfRule type="containsBlanks" dxfId="449" priority="450">
      <formula>LEN(TRIM(I450))=0</formula>
    </cfRule>
  </conditionalFormatting>
  <conditionalFormatting sqref="I20:I29 I45 I58 I156:I157 I277 I300 I309:I311 I449:I450 I593 I609:I617 I619:I620 I537:I538 I360:I364 I452 I550:I551 I595 I175 I47">
    <cfRule type="containsBlanks" dxfId="448" priority="449">
      <formula>LEN(TRIM(I20))=0</formula>
    </cfRule>
  </conditionalFormatting>
  <conditionalFormatting sqref="I61:I63">
    <cfRule type="containsBlanks" dxfId="447" priority="448">
      <formula>LEN(TRIM(I61))=0</formula>
    </cfRule>
  </conditionalFormatting>
  <conditionalFormatting sqref="I61:I63">
    <cfRule type="containsBlanks" dxfId="446" priority="447">
      <formula>LEN(TRIM(I61))=0</formula>
    </cfRule>
  </conditionalFormatting>
  <conditionalFormatting sqref="I66:I74">
    <cfRule type="containsBlanks" dxfId="445" priority="446">
      <formula>LEN(TRIM(I66))=0</formula>
    </cfRule>
  </conditionalFormatting>
  <conditionalFormatting sqref="I168">
    <cfRule type="containsBlanks" dxfId="444" priority="445">
      <formula>LEN(TRIM(I168))=0</formula>
    </cfRule>
  </conditionalFormatting>
  <conditionalFormatting sqref="I168">
    <cfRule type="containsBlanks" dxfId="443" priority="444">
      <formula>LEN(TRIM(I168))=0</formula>
    </cfRule>
  </conditionalFormatting>
  <conditionalFormatting sqref="I171:I174">
    <cfRule type="containsBlanks" dxfId="442" priority="443">
      <formula>LEN(TRIM(I171))=0</formula>
    </cfRule>
  </conditionalFormatting>
  <conditionalFormatting sqref="I171:I174">
    <cfRule type="containsBlanks" dxfId="441" priority="442">
      <formula>LEN(TRIM(I171))=0</formula>
    </cfRule>
  </conditionalFormatting>
  <conditionalFormatting sqref="I314">
    <cfRule type="containsBlanks" dxfId="440" priority="441">
      <formula>LEN(TRIM(I314))=0</formula>
    </cfRule>
  </conditionalFormatting>
  <conditionalFormatting sqref="I314">
    <cfRule type="containsBlanks" dxfId="439" priority="440">
      <formula>LEN(TRIM(I314))=0</formula>
    </cfRule>
  </conditionalFormatting>
  <conditionalFormatting sqref="I411">
    <cfRule type="containsBlanks" dxfId="438" priority="439">
      <formula>LEN(TRIM(I411))=0</formula>
    </cfRule>
  </conditionalFormatting>
  <conditionalFormatting sqref="I411">
    <cfRule type="containsBlanks" dxfId="437" priority="438">
      <formula>LEN(TRIM(I411))=0</formula>
    </cfRule>
  </conditionalFormatting>
  <conditionalFormatting sqref="I543:I544">
    <cfRule type="containsBlanks" dxfId="436" priority="437">
      <formula>LEN(TRIM(I543))=0</formula>
    </cfRule>
  </conditionalFormatting>
  <conditionalFormatting sqref="I543:I544">
    <cfRule type="containsBlanks" dxfId="435" priority="436">
      <formula>LEN(TRIM(I543))=0</formula>
    </cfRule>
  </conditionalFormatting>
  <conditionalFormatting sqref="I568:I569">
    <cfRule type="containsBlanks" dxfId="434" priority="435">
      <formula>LEN(TRIM(I568))=0</formula>
    </cfRule>
  </conditionalFormatting>
  <conditionalFormatting sqref="I568:I569">
    <cfRule type="containsBlanks" dxfId="433" priority="434">
      <formula>LEN(TRIM(I568))=0</formula>
    </cfRule>
  </conditionalFormatting>
  <conditionalFormatting sqref="I618">
    <cfRule type="containsBlanks" dxfId="432" priority="433">
      <formula>LEN(TRIM(I618))=0</formula>
    </cfRule>
  </conditionalFormatting>
  <conditionalFormatting sqref="I618">
    <cfRule type="containsBlanks" dxfId="431" priority="432">
      <formula>LEN(TRIM(I618))=0</formula>
    </cfRule>
  </conditionalFormatting>
  <conditionalFormatting sqref="I624">
    <cfRule type="containsBlanks" dxfId="430" priority="431">
      <formula>LEN(TRIM(I624))=0</formula>
    </cfRule>
  </conditionalFormatting>
  <conditionalFormatting sqref="I624">
    <cfRule type="containsBlanks" dxfId="429" priority="430">
      <formula>LEN(TRIM(I624))=0</formula>
    </cfRule>
  </conditionalFormatting>
  <conditionalFormatting sqref="I623">
    <cfRule type="containsBlanks" dxfId="428" priority="429">
      <formula>LEN(TRIM(I623))=0</formula>
    </cfRule>
  </conditionalFormatting>
  <conditionalFormatting sqref="I623">
    <cfRule type="containsBlanks" dxfId="427" priority="428">
      <formula>LEN(TRIM(I623))=0</formula>
    </cfRule>
  </conditionalFormatting>
  <conditionalFormatting sqref="I168">
    <cfRule type="containsBlanks" dxfId="426" priority="427">
      <formula>LEN(TRIM(I168))=0</formula>
    </cfRule>
  </conditionalFormatting>
  <conditionalFormatting sqref="I272:I276">
    <cfRule type="containsBlanks" dxfId="425" priority="426">
      <formula>LEN(TRIM(I272))=0</formula>
    </cfRule>
  </conditionalFormatting>
  <conditionalFormatting sqref="I272:I276">
    <cfRule type="containsBlanks" dxfId="424" priority="425">
      <formula>LEN(TRIM(I272))=0</formula>
    </cfRule>
  </conditionalFormatting>
  <conditionalFormatting sqref="I285:I288">
    <cfRule type="containsBlanks" dxfId="423" priority="424">
      <formula>LEN(TRIM(I285))=0</formula>
    </cfRule>
  </conditionalFormatting>
  <conditionalFormatting sqref="I285:I288">
    <cfRule type="containsBlanks" dxfId="422" priority="423">
      <formula>LEN(TRIM(I285))=0</formula>
    </cfRule>
  </conditionalFormatting>
  <conditionalFormatting sqref="I317:I330">
    <cfRule type="containsBlanks" dxfId="421" priority="422">
      <formula>LEN(TRIM(I317))=0</formula>
    </cfRule>
  </conditionalFormatting>
  <conditionalFormatting sqref="I317:I330">
    <cfRule type="containsBlanks" dxfId="420" priority="421">
      <formula>LEN(TRIM(I317))=0</formula>
    </cfRule>
  </conditionalFormatting>
  <conditionalFormatting sqref="I446:I448">
    <cfRule type="containsBlanks" dxfId="419" priority="420">
      <formula>LEN(TRIM(I446))=0</formula>
    </cfRule>
  </conditionalFormatting>
  <conditionalFormatting sqref="I75:I77">
    <cfRule type="containsBlanks" dxfId="418" priority="419">
      <formula>LEN(TRIM(I75))=0</formula>
    </cfRule>
  </conditionalFormatting>
  <conditionalFormatting sqref="I75:I77">
    <cfRule type="containsBlanks" dxfId="417" priority="418">
      <formula>LEN(TRIM(I75))=0</formula>
    </cfRule>
  </conditionalFormatting>
  <conditionalFormatting sqref="I164">
    <cfRule type="containsBlanks" dxfId="416" priority="417">
      <formula>LEN(TRIM(I164))=0</formula>
    </cfRule>
  </conditionalFormatting>
  <conditionalFormatting sqref="I164">
    <cfRule type="containsBlanks" dxfId="415" priority="416">
      <formula>LEN(TRIM(I164))=0</formula>
    </cfRule>
  </conditionalFormatting>
  <conditionalFormatting sqref="I167">
    <cfRule type="containsBlanks" dxfId="414" priority="415">
      <formula>LEN(TRIM(I167))=0</formula>
    </cfRule>
  </conditionalFormatting>
  <conditionalFormatting sqref="I167">
    <cfRule type="containsBlanks" dxfId="413" priority="414">
      <formula>LEN(TRIM(I167))=0</formula>
    </cfRule>
  </conditionalFormatting>
  <conditionalFormatting sqref="I170">
    <cfRule type="containsBlanks" dxfId="412" priority="413">
      <formula>LEN(TRIM(I170))=0</formula>
    </cfRule>
  </conditionalFormatting>
  <conditionalFormatting sqref="I170">
    <cfRule type="containsBlanks" dxfId="411" priority="412">
      <formula>LEN(TRIM(I170))=0</formula>
    </cfRule>
  </conditionalFormatting>
  <conditionalFormatting sqref="I594">
    <cfRule type="containsBlanks" dxfId="410" priority="411">
      <formula>LEN(TRIM(I594))=0</formula>
    </cfRule>
  </conditionalFormatting>
  <conditionalFormatting sqref="I594">
    <cfRule type="containsBlanks" dxfId="409" priority="410">
      <formula>LEN(TRIM(I594))=0</formula>
    </cfRule>
  </conditionalFormatting>
  <conditionalFormatting sqref="I44">
    <cfRule type="containsBlanks" dxfId="408" priority="409">
      <formula>LEN(TRIM(I44))=0</formula>
    </cfRule>
  </conditionalFormatting>
  <conditionalFormatting sqref="I64:I65">
    <cfRule type="containsBlanks" dxfId="407" priority="408">
      <formula>LEN(TRIM(I64))=0</formula>
    </cfRule>
  </conditionalFormatting>
  <conditionalFormatting sqref="I64:I65">
    <cfRule type="containsBlanks" dxfId="406" priority="407">
      <formula>LEN(TRIM(I64))=0</formula>
    </cfRule>
  </conditionalFormatting>
  <conditionalFormatting sqref="I65">
    <cfRule type="containsBlanks" dxfId="405" priority="406">
      <formula>LEN(TRIM(I65))=0</formula>
    </cfRule>
  </conditionalFormatting>
  <conditionalFormatting sqref="I79">
    <cfRule type="containsBlanks" dxfId="404" priority="405">
      <formula>LEN(TRIM(I79))=0</formula>
    </cfRule>
  </conditionalFormatting>
  <conditionalFormatting sqref="I95">
    <cfRule type="containsBlanks" dxfId="403" priority="404">
      <formula>LEN(TRIM(I95))=0</formula>
    </cfRule>
  </conditionalFormatting>
  <conditionalFormatting sqref="I154">
    <cfRule type="containsBlanks" dxfId="402" priority="403">
      <formula>LEN(TRIM(I154))=0</formula>
    </cfRule>
  </conditionalFormatting>
  <conditionalFormatting sqref="I154">
    <cfRule type="containsBlanks" dxfId="401" priority="402">
      <formula>LEN(TRIM(I154))=0</formula>
    </cfRule>
  </conditionalFormatting>
  <conditionalFormatting sqref="I155">
    <cfRule type="containsBlanks" dxfId="400" priority="401">
      <formula>LEN(TRIM(I155))=0</formula>
    </cfRule>
  </conditionalFormatting>
  <conditionalFormatting sqref="I155">
    <cfRule type="containsBlanks" dxfId="399" priority="400">
      <formula>LEN(TRIM(I155))=0</formula>
    </cfRule>
  </conditionalFormatting>
  <conditionalFormatting sqref="I166">
    <cfRule type="containsBlanks" dxfId="398" priority="399">
      <formula>LEN(TRIM(I166))=0</formula>
    </cfRule>
  </conditionalFormatting>
  <conditionalFormatting sqref="I166">
    <cfRule type="containsBlanks" dxfId="397" priority="398">
      <formula>LEN(TRIM(I166))=0</formula>
    </cfRule>
  </conditionalFormatting>
  <conditionalFormatting sqref="I169">
    <cfRule type="containsBlanks" dxfId="396" priority="397">
      <formula>LEN(TRIM(I169))=0</formula>
    </cfRule>
  </conditionalFormatting>
  <conditionalFormatting sqref="I169">
    <cfRule type="containsBlanks" dxfId="395" priority="396">
      <formula>LEN(TRIM(I169))=0</formula>
    </cfRule>
  </conditionalFormatting>
  <conditionalFormatting sqref="I242:I243">
    <cfRule type="containsBlanks" dxfId="394" priority="395">
      <formula>LEN(TRIM(I242))=0</formula>
    </cfRule>
  </conditionalFormatting>
  <conditionalFormatting sqref="I242:I243">
    <cfRule type="containsBlanks" dxfId="393" priority="394">
      <formula>LEN(TRIM(I242))=0</formula>
    </cfRule>
  </conditionalFormatting>
  <conditionalFormatting sqref="I244:I246">
    <cfRule type="containsBlanks" dxfId="392" priority="393">
      <formula>LEN(TRIM(I244))=0</formula>
    </cfRule>
  </conditionalFormatting>
  <conditionalFormatting sqref="I244:I246">
    <cfRule type="containsBlanks" dxfId="391" priority="392">
      <formula>LEN(TRIM(I244))=0</formula>
    </cfRule>
  </conditionalFormatting>
  <conditionalFormatting sqref="I260:I261 I265:I266 I268:I269 I271">
    <cfRule type="containsBlanks" dxfId="390" priority="391">
      <formula>LEN(TRIM(I260))=0</formula>
    </cfRule>
  </conditionalFormatting>
  <conditionalFormatting sqref="I282:I283">
    <cfRule type="containsBlanks" dxfId="389" priority="390">
      <formula>LEN(TRIM(I282))=0</formula>
    </cfRule>
  </conditionalFormatting>
  <conditionalFormatting sqref="I301:I302 I304">
    <cfRule type="containsBlanks" dxfId="388" priority="389">
      <formula>LEN(TRIM(I301))=0</formula>
    </cfRule>
  </conditionalFormatting>
  <conditionalFormatting sqref="I301:I302 I304">
    <cfRule type="containsBlanks" dxfId="387" priority="388">
      <formula>LEN(TRIM(I301))=0</formula>
    </cfRule>
  </conditionalFormatting>
  <conditionalFormatting sqref="I312:I313">
    <cfRule type="containsBlanks" dxfId="386" priority="387">
      <formula>LEN(TRIM(I312))=0</formula>
    </cfRule>
  </conditionalFormatting>
  <conditionalFormatting sqref="I312:I313">
    <cfRule type="containsBlanks" dxfId="385" priority="386">
      <formula>LEN(TRIM(I312))=0</formula>
    </cfRule>
  </conditionalFormatting>
  <conditionalFormatting sqref="I315">
    <cfRule type="containsBlanks" dxfId="384" priority="385">
      <formula>LEN(TRIM(I315))=0</formula>
    </cfRule>
  </conditionalFormatting>
  <conditionalFormatting sqref="I315">
    <cfRule type="containsBlanks" dxfId="383" priority="384">
      <formula>LEN(TRIM(I315))=0</formula>
    </cfRule>
  </conditionalFormatting>
  <conditionalFormatting sqref="I365:I366">
    <cfRule type="containsBlanks" dxfId="382" priority="383">
      <formula>LEN(TRIM(I365))=0</formula>
    </cfRule>
  </conditionalFormatting>
  <conditionalFormatting sqref="I365:I366">
    <cfRule type="containsBlanks" dxfId="381" priority="382">
      <formula>LEN(TRIM(I365))=0</formula>
    </cfRule>
  </conditionalFormatting>
  <conditionalFormatting sqref="I368 I370">
    <cfRule type="containsBlanks" dxfId="380" priority="381">
      <formula>LEN(TRIM(I368))=0</formula>
    </cfRule>
  </conditionalFormatting>
  <conditionalFormatting sqref="I368 I370">
    <cfRule type="containsBlanks" dxfId="379" priority="380">
      <formula>LEN(TRIM(I368))=0</formula>
    </cfRule>
  </conditionalFormatting>
  <conditionalFormatting sqref="I374:I375">
    <cfRule type="containsBlanks" dxfId="378" priority="379">
      <formula>LEN(TRIM(I374))=0</formula>
    </cfRule>
  </conditionalFormatting>
  <conditionalFormatting sqref="I374:I375">
    <cfRule type="containsBlanks" dxfId="377" priority="378">
      <formula>LEN(TRIM(I374))=0</formula>
    </cfRule>
  </conditionalFormatting>
  <conditionalFormatting sqref="I439">
    <cfRule type="containsBlanks" dxfId="376" priority="377">
      <formula>LEN(TRIM(I439))=0</formula>
    </cfRule>
  </conditionalFormatting>
  <conditionalFormatting sqref="I439">
    <cfRule type="containsBlanks" dxfId="375" priority="376">
      <formula>LEN(TRIM(I439))=0</formula>
    </cfRule>
  </conditionalFormatting>
  <conditionalFormatting sqref="I440:I442">
    <cfRule type="containsBlanks" dxfId="374" priority="375">
      <formula>LEN(TRIM(I440))=0</formula>
    </cfRule>
  </conditionalFormatting>
  <conditionalFormatting sqref="I440:I442">
    <cfRule type="containsBlanks" dxfId="373" priority="374">
      <formula>LEN(TRIM(I440))=0</formula>
    </cfRule>
  </conditionalFormatting>
  <conditionalFormatting sqref="I525:I526">
    <cfRule type="containsBlanks" dxfId="372" priority="373">
      <formula>LEN(TRIM(I525))=0</formula>
    </cfRule>
  </conditionalFormatting>
  <conditionalFormatting sqref="I525:I526">
    <cfRule type="containsBlanks" dxfId="371" priority="372">
      <formula>LEN(TRIM(I525))=0</formula>
    </cfRule>
  </conditionalFormatting>
  <conditionalFormatting sqref="I536">
    <cfRule type="containsBlanks" dxfId="370" priority="371">
      <formula>LEN(TRIM(I536))=0</formula>
    </cfRule>
  </conditionalFormatting>
  <conditionalFormatting sqref="I540:I542">
    <cfRule type="containsBlanks" dxfId="369" priority="370">
      <formula>LEN(TRIM(I540))=0</formula>
    </cfRule>
  </conditionalFormatting>
  <conditionalFormatting sqref="I59:I60">
    <cfRule type="containsBlanks" dxfId="368" priority="369">
      <formula>LEN(TRIM(I59))=0</formula>
    </cfRule>
  </conditionalFormatting>
  <conditionalFormatting sqref="I59:I60">
    <cfRule type="containsBlanks" dxfId="367" priority="368">
      <formula>LEN(TRIM(I59))=0</formula>
    </cfRule>
  </conditionalFormatting>
  <conditionalFormatting sqref="I59:I60">
    <cfRule type="containsBlanks" dxfId="366" priority="367">
      <formula>LEN(TRIM(I59))=0</formula>
    </cfRule>
  </conditionalFormatting>
  <conditionalFormatting sqref="I158:I160">
    <cfRule type="containsBlanks" dxfId="365" priority="366">
      <formula>LEN(TRIM(I158))=0</formula>
    </cfRule>
  </conditionalFormatting>
  <conditionalFormatting sqref="I158:I160">
    <cfRule type="containsBlanks" dxfId="364" priority="365">
      <formula>LEN(TRIM(I158))=0</formula>
    </cfRule>
  </conditionalFormatting>
  <conditionalFormatting sqref="I158:I160">
    <cfRule type="containsBlanks" dxfId="363" priority="364">
      <formula>LEN(TRIM(I158))=0</formula>
    </cfRule>
  </conditionalFormatting>
  <conditionalFormatting sqref="I182:I184">
    <cfRule type="containsBlanks" dxfId="362" priority="363">
      <formula>LEN(TRIM(I182))=0</formula>
    </cfRule>
  </conditionalFormatting>
  <conditionalFormatting sqref="I182:I184">
    <cfRule type="containsBlanks" dxfId="361" priority="362">
      <formula>LEN(TRIM(I182))=0</formula>
    </cfRule>
  </conditionalFormatting>
  <conditionalFormatting sqref="I182:I184">
    <cfRule type="containsBlanks" dxfId="360" priority="361">
      <formula>LEN(TRIM(I182))=0</formula>
    </cfRule>
  </conditionalFormatting>
  <conditionalFormatting sqref="I306 I308">
    <cfRule type="containsBlanks" dxfId="359" priority="360">
      <formula>LEN(TRIM(I306))=0</formula>
    </cfRule>
  </conditionalFormatting>
  <conditionalFormatting sqref="I306 I308">
    <cfRule type="containsBlanks" dxfId="358" priority="359">
      <formula>LEN(TRIM(I306))=0</formula>
    </cfRule>
  </conditionalFormatting>
  <conditionalFormatting sqref="I306 I308">
    <cfRule type="containsBlanks" dxfId="357" priority="358">
      <formula>LEN(TRIM(I306))=0</formula>
    </cfRule>
  </conditionalFormatting>
  <conditionalFormatting sqref="I334:I335">
    <cfRule type="containsBlanks" dxfId="356" priority="357">
      <formula>LEN(TRIM(I334))=0</formula>
    </cfRule>
  </conditionalFormatting>
  <conditionalFormatting sqref="I458:I460">
    <cfRule type="containsBlanks" dxfId="355" priority="356">
      <formula>LEN(TRIM(I458))=0</formula>
    </cfRule>
  </conditionalFormatting>
  <conditionalFormatting sqref="I458:I460">
    <cfRule type="containsBlanks" dxfId="354" priority="355">
      <formula>LEN(TRIM(I458))=0</formula>
    </cfRule>
  </conditionalFormatting>
  <conditionalFormatting sqref="I458:I460">
    <cfRule type="containsBlanks" dxfId="353" priority="354">
      <formula>LEN(TRIM(I458))=0</formula>
    </cfRule>
  </conditionalFormatting>
  <conditionalFormatting sqref="I458:I460">
    <cfRule type="containsBlanks" dxfId="352" priority="353">
      <formula>LEN(TRIM(I458))=0</formula>
    </cfRule>
  </conditionalFormatting>
  <conditionalFormatting sqref="I458:I460">
    <cfRule type="containsBlanks" dxfId="351" priority="352">
      <formula>LEN(TRIM(I458))=0</formula>
    </cfRule>
  </conditionalFormatting>
  <conditionalFormatting sqref="I573:I581">
    <cfRule type="containsBlanks" dxfId="350" priority="351">
      <formula>LEN(TRIM(I573))=0</formula>
    </cfRule>
  </conditionalFormatting>
  <conditionalFormatting sqref="I573">
    <cfRule type="containsBlanks" dxfId="349" priority="350">
      <formula>LEN(TRIM(I573))=0</formula>
    </cfRule>
  </conditionalFormatting>
  <conditionalFormatting sqref="I573">
    <cfRule type="containsBlanks" dxfId="348" priority="349">
      <formula>LEN(TRIM(I573))=0</formula>
    </cfRule>
  </conditionalFormatting>
  <conditionalFormatting sqref="I574:I581">
    <cfRule type="containsBlanks" dxfId="347" priority="348">
      <formula>LEN(TRIM(I574))=0</formula>
    </cfRule>
  </conditionalFormatting>
  <conditionalFormatting sqref="I574:I581">
    <cfRule type="containsBlanks" dxfId="346" priority="347">
      <formula>LEN(TRIM(I574))=0</formula>
    </cfRule>
  </conditionalFormatting>
  <conditionalFormatting sqref="K400 K434 K446:K450 K365:K366 K161:K162 K309:K315 K452 K464:K466 K317:K330 K566:K572 K164 K166:K167">
    <cfRule type="containsBlanks" dxfId="345" priority="346">
      <formula>LEN(TRIM(K161))=0</formula>
    </cfRule>
  </conditionalFormatting>
  <conditionalFormatting sqref="K450 K452">
    <cfRule type="containsBlanks" dxfId="344" priority="345">
      <formula>LEN(TRIM(K450))=0</formula>
    </cfRule>
  </conditionalFormatting>
  <conditionalFormatting sqref="K20:K29 K45 K537:K538 K58 K156:K157 K175 K277 K300 K309:K311 K449:K450 K593 K609:K617 K619:K620 K360:K364 K452 K550:K551 K568:K569 K595 K47">
    <cfRule type="containsBlanks" dxfId="343" priority="344">
      <formula>LEN(TRIM(K20))=0</formula>
    </cfRule>
  </conditionalFormatting>
  <conditionalFormatting sqref="K61:K63">
    <cfRule type="containsBlanks" dxfId="342" priority="343">
      <formula>LEN(TRIM(K61))=0</formula>
    </cfRule>
  </conditionalFormatting>
  <conditionalFormatting sqref="K61:K63">
    <cfRule type="containsBlanks" dxfId="341" priority="342">
      <formula>LEN(TRIM(K61))=0</formula>
    </cfRule>
  </conditionalFormatting>
  <conditionalFormatting sqref="K66:K74">
    <cfRule type="containsBlanks" dxfId="340" priority="341">
      <formula>LEN(TRIM(K66))=0</formula>
    </cfRule>
  </conditionalFormatting>
  <conditionalFormatting sqref="K66:K74">
    <cfRule type="containsBlanks" dxfId="339" priority="340">
      <formula>LEN(TRIM(K66))=0</formula>
    </cfRule>
  </conditionalFormatting>
  <conditionalFormatting sqref="K168">
    <cfRule type="containsBlanks" dxfId="338" priority="339">
      <formula>LEN(TRIM(K168))=0</formula>
    </cfRule>
  </conditionalFormatting>
  <conditionalFormatting sqref="K168">
    <cfRule type="containsBlanks" dxfId="337" priority="338">
      <formula>LEN(TRIM(K168))=0</formula>
    </cfRule>
  </conditionalFormatting>
  <conditionalFormatting sqref="K171:K174">
    <cfRule type="containsBlanks" dxfId="336" priority="337">
      <formula>LEN(TRIM(K171))=0</formula>
    </cfRule>
  </conditionalFormatting>
  <conditionalFormatting sqref="K171:K174">
    <cfRule type="containsBlanks" dxfId="335" priority="336">
      <formula>LEN(TRIM(K171))=0</formula>
    </cfRule>
  </conditionalFormatting>
  <conditionalFormatting sqref="K314">
    <cfRule type="containsBlanks" dxfId="334" priority="335">
      <formula>LEN(TRIM(K314))=0</formula>
    </cfRule>
  </conditionalFormatting>
  <conditionalFormatting sqref="K543:K544">
    <cfRule type="containsBlanks" dxfId="333" priority="334">
      <formula>LEN(TRIM(K543))=0</formula>
    </cfRule>
  </conditionalFormatting>
  <conditionalFormatting sqref="K543:K544">
    <cfRule type="containsBlanks" dxfId="332" priority="333">
      <formula>LEN(TRIM(K543))=0</formula>
    </cfRule>
  </conditionalFormatting>
  <conditionalFormatting sqref="K618">
    <cfRule type="containsBlanks" dxfId="331" priority="332">
      <formula>LEN(TRIM(K618))=0</formula>
    </cfRule>
  </conditionalFormatting>
  <conditionalFormatting sqref="K618">
    <cfRule type="containsBlanks" dxfId="330" priority="331">
      <formula>LEN(TRIM(K618))=0</formula>
    </cfRule>
  </conditionalFormatting>
  <conditionalFormatting sqref="K624">
    <cfRule type="containsBlanks" dxfId="329" priority="330">
      <formula>LEN(TRIM(K624))=0</formula>
    </cfRule>
  </conditionalFormatting>
  <conditionalFormatting sqref="K624">
    <cfRule type="containsBlanks" dxfId="328" priority="329">
      <formula>LEN(TRIM(K624))=0</formula>
    </cfRule>
  </conditionalFormatting>
  <conditionalFormatting sqref="K623">
    <cfRule type="containsBlanks" dxfId="327" priority="328">
      <formula>LEN(TRIM(K623))=0</formula>
    </cfRule>
  </conditionalFormatting>
  <conditionalFormatting sqref="K623">
    <cfRule type="containsBlanks" dxfId="326" priority="327">
      <formula>LEN(TRIM(K623))=0</formula>
    </cfRule>
  </conditionalFormatting>
  <conditionalFormatting sqref="K168">
    <cfRule type="containsBlanks" dxfId="325" priority="326">
      <formula>LEN(TRIM(K168))=0</formula>
    </cfRule>
  </conditionalFormatting>
  <conditionalFormatting sqref="K272:K276">
    <cfRule type="containsBlanks" dxfId="324" priority="325">
      <formula>LEN(TRIM(K272))=0</formula>
    </cfRule>
  </conditionalFormatting>
  <conditionalFormatting sqref="K285:K288">
    <cfRule type="containsBlanks" dxfId="323" priority="324">
      <formula>LEN(TRIM(K285))=0</formula>
    </cfRule>
  </conditionalFormatting>
  <conditionalFormatting sqref="K285:K288">
    <cfRule type="containsBlanks" dxfId="322" priority="323">
      <formula>LEN(TRIM(K285))=0</formula>
    </cfRule>
  </conditionalFormatting>
  <conditionalFormatting sqref="K317:K330">
    <cfRule type="containsBlanks" dxfId="321" priority="322">
      <formula>LEN(TRIM(K317))=0</formula>
    </cfRule>
  </conditionalFormatting>
  <conditionalFormatting sqref="K317:K330">
    <cfRule type="containsBlanks" dxfId="320" priority="321">
      <formula>LEN(TRIM(K317))=0</formula>
    </cfRule>
  </conditionalFormatting>
  <conditionalFormatting sqref="K372:K373">
    <cfRule type="containsBlanks" dxfId="319" priority="320">
      <formula>LEN(TRIM(K372))=0</formula>
    </cfRule>
  </conditionalFormatting>
  <conditionalFormatting sqref="K372:K373">
    <cfRule type="containsBlanks" dxfId="318" priority="319">
      <formula>LEN(TRIM(K372))=0</formula>
    </cfRule>
  </conditionalFormatting>
  <conditionalFormatting sqref="K400">
    <cfRule type="containsBlanks" dxfId="317" priority="318">
      <formula>LEN(TRIM(K400))=0</formula>
    </cfRule>
  </conditionalFormatting>
  <conditionalFormatting sqref="K400">
    <cfRule type="containsBlanks" dxfId="316" priority="317">
      <formula>LEN(TRIM(K400))=0</formula>
    </cfRule>
  </conditionalFormatting>
  <conditionalFormatting sqref="K434">
    <cfRule type="containsBlanks" dxfId="315" priority="316">
      <formula>LEN(TRIM(K434))=0</formula>
    </cfRule>
  </conditionalFormatting>
  <conditionalFormatting sqref="K434">
    <cfRule type="containsBlanks" dxfId="314" priority="315">
      <formula>LEN(TRIM(K434))=0</formula>
    </cfRule>
  </conditionalFormatting>
  <conditionalFormatting sqref="K446:K448">
    <cfRule type="containsBlanks" dxfId="313" priority="314">
      <formula>LEN(TRIM(K446))=0</formula>
    </cfRule>
  </conditionalFormatting>
  <conditionalFormatting sqref="K75:K77">
    <cfRule type="containsBlanks" dxfId="312" priority="313">
      <formula>LEN(TRIM(K75))=0</formula>
    </cfRule>
  </conditionalFormatting>
  <conditionalFormatting sqref="K75:K77">
    <cfRule type="containsBlanks" dxfId="311" priority="312">
      <formula>LEN(TRIM(K75))=0</formula>
    </cfRule>
  </conditionalFormatting>
  <conditionalFormatting sqref="K164">
    <cfRule type="containsBlanks" dxfId="310" priority="311">
      <formula>LEN(TRIM(K164))=0</formula>
    </cfRule>
  </conditionalFormatting>
  <conditionalFormatting sqref="K164">
    <cfRule type="containsBlanks" dxfId="309" priority="310">
      <formula>LEN(TRIM(K164))=0</formula>
    </cfRule>
  </conditionalFormatting>
  <conditionalFormatting sqref="K167">
    <cfRule type="containsBlanks" dxfId="308" priority="309">
      <formula>LEN(TRIM(K167))=0</formula>
    </cfRule>
  </conditionalFormatting>
  <conditionalFormatting sqref="K167">
    <cfRule type="containsBlanks" dxfId="307" priority="308">
      <formula>LEN(TRIM(K167))=0</formula>
    </cfRule>
  </conditionalFormatting>
  <conditionalFormatting sqref="K170">
    <cfRule type="containsBlanks" dxfId="306" priority="307">
      <formula>LEN(TRIM(K170))=0</formula>
    </cfRule>
  </conditionalFormatting>
  <conditionalFormatting sqref="K594">
    <cfRule type="containsBlanks" dxfId="305" priority="306">
      <formula>LEN(TRIM(K594))=0</formula>
    </cfRule>
  </conditionalFormatting>
  <conditionalFormatting sqref="K594">
    <cfRule type="containsBlanks" dxfId="304" priority="305">
      <formula>LEN(TRIM(K594))=0</formula>
    </cfRule>
  </conditionalFormatting>
  <conditionalFormatting sqref="K44">
    <cfRule type="containsBlanks" dxfId="303" priority="304">
      <formula>LEN(TRIM(K44))=0</formula>
    </cfRule>
  </conditionalFormatting>
  <conditionalFormatting sqref="K44">
    <cfRule type="containsBlanks" dxfId="302" priority="303">
      <formula>LEN(TRIM(K44))=0</formula>
    </cfRule>
  </conditionalFormatting>
  <conditionalFormatting sqref="K64:K65">
    <cfRule type="containsBlanks" dxfId="301" priority="302">
      <formula>LEN(TRIM(K64))=0</formula>
    </cfRule>
  </conditionalFormatting>
  <conditionalFormatting sqref="K64:K65">
    <cfRule type="containsBlanks" dxfId="300" priority="301">
      <formula>LEN(TRIM(K64))=0</formula>
    </cfRule>
  </conditionalFormatting>
  <conditionalFormatting sqref="K65">
    <cfRule type="containsBlanks" dxfId="299" priority="300">
      <formula>LEN(TRIM(K65))=0</formula>
    </cfRule>
  </conditionalFormatting>
  <conditionalFormatting sqref="K79">
    <cfRule type="containsBlanks" dxfId="298" priority="299">
      <formula>LEN(TRIM(K79))=0</formula>
    </cfRule>
  </conditionalFormatting>
  <conditionalFormatting sqref="K79">
    <cfRule type="containsBlanks" dxfId="297" priority="298">
      <formula>LEN(TRIM(K79))=0</formula>
    </cfRule>
  </conditionalFormatting>
  <conditionalFormatting sqref="K95">
    <cfRule type="containsBlanks" dxfId="296" priority="297">
      <formula>LEN(TRIM(K95))=0</formula>
    </cfRule>
  </conditionalFormatting>
  <conditionalFormatting sqref="K95">
    <cfRule type="containsBlanks" dxfId="295" priority="296">
      <formula>LEN(TRIM(K95))=0</formula>
    </cfRule>
  </conditionalFormatting>
  <conditionalFormatting sqref="K154">
    <cfRule type="containsBlanks" dxfId="294" priority="295">
      <formula>LEN(TRIM(K154))=0</formula>
    </cfRule>
  </conditionalFormatting>
  <conditionalFormatting sqref="K154">
    <cfRule type="containsBlanks" dxfId="293" priority="294">
      <formula>LEN(TRIM(K154))=0</formula>
    </cfRule>
  </conditionalFormatting>
  <conditionalFormatting sqref="K155">
    <cfRule type="containsBlanks" dxfId="292" priority="293">
      <formula>LEN(TRIM(K155))=0</formula>
    </cfRule>
  </conditionalFormatting>
  <conditionalFormatting sqref="K155">
    <cfRule type="containsBlanks" dxfId="291" priority="292">
      <formula>LEN(TRIM(K155))=0</formula>
    </cfRule>
  </conditionalFormatting>
  <conditionalFormatting sqref="K166">
    <cfRule type="containsBlanks" dxfId="290" priority="291">
      <formula>LEN(TRIM(K166))=0</formula>
    </cfRule>
  </conditionalFormatting>
  <conditionalFormatting sqref="K166">
    <cfRule type="containsBlanks" dxfId="289" priority="290">
      <formula>LEN(TRIM(K166))=0</formula>
    </cfRule>
  </conditionalFormatting>
  <conditionalFormatting sqref="K169">
    <cfRule type="containsBlanks" dxfId="288" priority="289">
      <formula>LEN(TRIM(K169))=0</formula>
    </cfRule>
  </conditionalFormatting>
  <conditionalFormatting sqref="K242:K243">
    <cfRule type="containsBlanks" dxfId="287" priority="288">
      <formula>LEN(TRIM(K242))=0</formula>
    </cfRule>
  </conditionalFormatting>
  <conditionalFormatting sqref="K242:K243">
    <cfRule type="containsBlanks" dxfId="286" priority="287">
      <formula>LEN(TRIM(K242))=0</formula>
    </cfRule>
  </conditionalFormatting>
  <conditionalFormatting sqref="K244:K246">
    <cfRule type="containsBlanks" dxfId="285" priority="286">
      <formula>LEN(TRIM(K244))=0</formula>
    </cfRule>
  </conditionalFormatting>
  <conditionalFormatting sqref="K244:K246">
    <cfRule type="containsBlanks" dxfId="284" priority="285">
      <formula>LEN(TRIM(K244))=0</formula>
    </cfRule>
  </conditionalFormatting>
  <conditionalFormatting sqref="K260:K261 K265:K266 K268:K269 K271">
    <cfRule type="containsBlanks" dxfId="283" priority="284">
      <formula>LEN(TRIM(K260))=0</formula>
    </cfRule>
  </conditionalFormatting>
  <conditionalFormatting sqref="K260:K261 K265:K266 K268:K269 K271">
    <cfRule type="containsBlanks" dxfId="282" priority="283">
      <formula>LEN(TRIM(K260))=0</formula>
    </cfRule>
  </conditionalFormatting>
  <conditionalFormatting sqref="K282:K283">
    <cfRule type="containsBlanks" dxfId="281" priority="282">
      <formula>LEN(TRIM(K282))=0</formula>
    </cfRule>
  </conditionalFormatting>
  <conditionalFormatting sqref="K282:K283">
    <cfRule type="containsBlanks" dxfId="280" priority="281">
      <formula>LEN(TRIM(K282))=0</formula>
    </cfRule>
  </conditionalFormatting>
  <conditionalFormatting sqref="K301:K302 K304">
    <cfRule type="containsBlanks" dxfId="279" priority="280">
      <formula>LEN(TRIM(K301))=0</formula>
    </cfRule>
  </conditionalFormatting>
  <conditionalFormatting sqref="K301:K302 K304">
    <cfRule type="containsBlanks" dxfId="278" priority="279">
      <formula>LEN(TRIM(K301))=0</formula>
    </cfRule>
  </conditionalFormatting>
  <conditionalFormatting sqref="K312:K313">
    <cfRule type="containsBlanks" dxfId="277" priority="278">
      <formula>LEN(TRIM(K312))=0</formula>
    </cfRule>
  </conditionalFormatting>
  <conditionalFormatting sqref="K312:K313">
    <cfRule type="containsBlanks" dxfId="276" priority="277">
      <formula>LEN(TRIM(K312))=0</formula>
    </cfRule>
  </conditionalFormatting>
  <conditionalFormatting sqref="K315">
    <cfRule type="containsBlanks" dxfId="275" priority="276">
      <formula>LEN(TRIM(K315))=0</formula>
    </cfRule>
  </conditionalFormatting>
  <conditionalFormatting sqref="K315">
    <cfRule type="containsBlanks" dxfId="274" priority="275">
      <formula>LEN(TRIM(K315))=0</formula>
    </cfRule>
  </conditionalFormatting>
  <conditionalFormatting sqref="K365:K366">
    <cfRule type="containsBlanks" dxfId="273" priority="274">
      <formula>LEN(TRIM(K365))=0</formula>
    </cfRule>
  </conditionalFormatting>
  <conditionalFormatting sqref="K365:K366">
    <cfRule type="containsBlanks" dxfId="272" priority="273">
      <formula>LEN(TRIM(K365))=0</formula>
    </cfRule>
  </conditionalFormatting>
  <conditionalFormatting sqref="K368 K370">
    <cfRule type="containsBlanks" dxfId="271" priority="272">
      <formula>LEN(TRIM(K368))=0</formula>
    </cfRule>
  </conditionalFormatting>
  <conditionalFormatting sqref="K368 K370">
    <cfRule type="containsBlanks" dxfId="270" priority="271">
      <formula>LEN(TRIM(K368))=0</formula>
    </cfRule>
  </conditionalFormatting>
  <conditionalFormatting sqref="K374:K375">
    <cfRule type="containsBlanks" dxfId="269" priority="270">
      <formula>LEN(TRIM(K374))=0</formula>
    </cfRule>
  </conditionalFormatting>
  <conditionalFormatting sqref="K374:K375">
    <cfRule type="containsBlanks" dxfId="268" priority="269">
      <formula>LEN(TRIM(K374))=0</formula>
    </cfRule>
  </conditionalFormatting>
  <conditionalFormatting sqref="K439">
    <cfRule type="containsBlanks" dxfId="267" priority="268">
      <formula>LEN(TRIM(K439))=0</formula>
    </cfRule>
  </conditionalFormatting>
  <conditionalFormatting sqref="K440:K442">
    <cfRule type="containsBlanks" dxfId="266" priority="267">
      <formula>LEN(TRIM(K440))=0</formula>
    </cfRule>
  </conditionalFormatting>
  <conditionalFormatting sqref="K440:K442">
    <cfRule type="containsBlanks" dxfId="265" priority="266">
      <formula>LEN(TRIM(K440))=0</formula>
    </cfRule>
  </conditionalFormatting>
  <conditionalFormatting sqref="K525:K526">
    <cfRule type="containsBlanks" dxfId="264" priority="265">
      <formula>LEN(TRIM(K525))=0</formula>
    </cfRule>
  </conditionalFormatting>
  <conditionalFormatting sqref="K525:K526">
    <cfRule type="containsBlanks" dxfId="263" priority="264">
      <formula>LEN(TRIM(K525))=0</formula>
    </cfRule>
  </conditionalFormatting>
  <conditionalFormatting sqref="K536">
    <cfRule type="containsBlanks" dxfId="262" priority="263">
      <formula>LEN(TRIM(K536))=0</formula>
    </cfRule>
  </conditionalFormatting>
  <conditionalFormatting sqref="K540:K542">
    <cfRule type="containsBlanks" dxfId="261" priority="262">
      <formula>LEN(TRIM(K540))=0</formula>
    </cfRule>
  </conditionalFormatting>
  <conditionalFormatting sqref="K59:K60">
    <cfRule type="containsBlanks" dxfId="260" priority="261">
      <formula>LEN(TRIM(K59))=0</formula>
    </cfRule>
  </conditionalFormatting>
  <conditionalFormatting sqref="K59:K60">
    <cfRule type="containsBlanks" dxfId="259" priority="260">
      <formula>LEN(TRIM(K59))=0</formula>
    </cfRule>
  </conditionalFormatting>
  <conditionalFormatting sqref="K59:K60">
    <cfRule type="containsBlanks" dxfId="258" priority="259">
      <formula>LEN(TRIM(K59))=0</formula>
    </cfRule>
  </conditionalFormatting>
  <conditionalFormatting sqref="K158:K160">
    <cfRule type="containsBlanks" dxfId="257" priority="258">
      <formula>LEN(TRIM(K158))=0</formula>
    </cfRule>
  </conditionalFormatting>
  <conditionalFormatting sqref="K158:K160">
    <cfRule type="containsBlanks" dxfId="256" priority="257">
      <formula>LEN(TRIM(K158))=0</formula>
    </cfRule>
  </conditionalFormatting>
  <conditionalFormatting sqref="K158:K160">
    <cfRule type="containsBlanks" dxfId="255" priority="256">
      <formula>LEN(TRIM(K158))=0</formula>
    </cfRule>
  </conditionalFormatting>
  <conditionalFormatting sqref="K182:K184">
    <cfRule type="containsBlanks" dxfId="254" priority="255">
      <formula>LEN(TRIM(K182))=0</formula>
    </cfRule>
  </conditionalFormatting>
  <conditionalFormatting sqref="K182:K184">
    <cfRule type="containsBlanks" dxfId="253" priority="254">
      <formula>LEN(TRIM(K182))=0</formula>
    </cfRule>
  </conditionalFormatting>
  <conditionalFormatting sqref="K182:K184">
    <cfRule type="containsBlanks" dxfId="252" priority="253">
      <formula>LEN(TRIM(K182))=0</formula>
    </cfRule>
  </conditionalFormatting>
  <conditionalFormatting sqref="K182:K184">
    <cfRule type="containsBlanks" dxfId="251" priority="252">
      <formula>LEN(TRIM(K182))=0</formula>
    </cfRule>
  </conditionalFormatting>
  <conditionalFormatting sqref="K306 K308">
    <cfRule type="containsBlanks" dxfId="250" priority="251">
      <formula>LEN(TRIM(K306))=0</formula>
    </cfRule>
  </conditionalFormatting>
  <conditionalFormatting sqref="K306 K308">
    <cfRule type="containsBlanks" dxfId="249" priority="250">
      <formula>LEN(TRIM(K306))=0</formula>
    </cfRule>
  </conditionalFormatting>
  <conditionalFormatting sqref="K306 K308">
    <cfRule type="containsBlanks" dxfId="248" priority="249">
      <formula>LEN(TRIM(K306))=0</formula>
    </cfRule>
  </conditionalFormatting>
  <conditionalFormatting sqref="K334:K335">
    <cfRule type="containsBlanks" dxfId="247" priority="248">
      <formula>LEN(TRIM(K334))=0</formula>
    </cfRule>
  </conditionalFormatting>
  <conditionalFormatting sqref="K458:K460">
    <cfRule type="containsBlanks" dxfId="246" priority="247">
      <formula>LEN(TRIM(K458))=0</formula>
    </cfRule>
  </conditionalFormatting>
  <conditionalFormatting sqref="K458:K460">
    <cfRule type="containsBlanks" dxfId="245" priority="246">
      <formula>LEN(TRIM(K458))=0</formula>
    </cfRule>
  </conditionalFormatting>
  <conditionalFormatting sqref="K458:K460">
    <cfRule type="containsBlanks" dxfId="244" priority="245">
      <formula>LEN(TRIM(K458))=0</formula>
    </cfRule>
  </conditionalFormatting>
  <conditionalFormatting sqref="K458:K460">
    <cfRule type="containsBlanks" dxfId="243" priority="244">
      <formula>LEN(TRIM(K458))=0</formula>
    </cfRule>
  </conditionalFormatting>
  <conditionalFormatting sqref="K458:K460">
    <cfRule type="containsBlanks" dxfId="242" priority="243">
      <formula>LEN(TRIM(K458))=0</formula>
    </cfRule>
  </conditionalFormatting>
  <conditionalFormatting sqref="K435:K437">
    <cfRule type="containsBlanks" dxfId="241" priority="242">
      <formula>LEN(TRIM(K435))=0</formula>
    </cfRule>
  </conditionalFormatting>
  <conditionalFormatting sqref="K573:K581">
    <cfRule type="containsBlanks" dxfId="240" priority="241">
      <formula>LEN(TRIM(K573))=0</formula>
    </cfRule>
  </conditionalFormatting>
  <conditionalFormatting sqref="K573">
    <cfRule type="containsBlanks" dxfId="239" priority="240">
      <formula>LEN(TRIM(K573))=0</formula>
    </cfRule>
  </conditionalFormatting>
  <conditionalFormatting sqref="K573">
    <cfRule type="containsBlanks" dxfId="238" priority="239">
      <formula>LEN(TRIM(K573))=0</formula>
    </cfRule>
  </conditionalFormatting>
  <conditionalFormatting sqref="K574:K581">
    <cfRule type="containsBlanks" dxfId="237" priority="238">
      <formula>LEN(TRIM(K574))=0</formula>
    </cfRule>
  </conditionalFormatting>
  <conditionalFormatting sqref="K574:K581">
    <cfRule type="containsBlanks" dxfId="236" priority="237">
      <formula>LEN(TRIM(K574))=0</formula>
    </cfRule>
  </conditionalFormatting>
  <conditionalFormatting sqref="M411 M309:M315 M161:M162 M64:M78 M317:M330 M566:M572 M164 M166:M167">
    <cfRule type="containsBlanks" dxfId="235" priority="236">
      <formula>LEN(TRIM(M64))=0</formula>
    </cfRule>
  </conditionalFormatting>
  <conditionalFormatting sqref="M300 M452 M537:M538 M624 M277 M360:M364 M45 M66:M74 M168 M551 M568:M569 M595 M156:M157 M314 M543:M544 M47">
    <cfRule type="containsBlanks" dxfId="234" priority="235">
      <formula>LEN(TRIM(M45))=0</formula>
    </cfRule>
  </conditionalFormatting>
  <conditionalFormatting sqref="M450 M452">
    <cfRule type="containsBlanks" dxfId="233" priority="234">
      <formula>LEN(TRIM(M450))=0</formula>
    </cfRule>
  </conditionalFormatting>
  <conditionalFormatting sqref="M537:M538 M624 M277 M300 M45 M66:M74 M168 M551 M568:M569 M595 M156:M157 M314 M543:M544 M47">
    <cfRule type="containsBlanks" dxfId="232" priority="233">
      <formula>LEN(TRIM(M45))=0</formula>
    </cfRule>
  </conditionalFormatting>
  <conditionalFormatting sqref="M623">
    <cfRule type="containsBlanks" dxfId="231" priority="232">
      <formula>LEN(TRIM(M623))=0</formula>
    </cfRule>
  </conditionalFormatting>
  <conditionalFormatting sqref="M623">
    <cfRule type="containsBlanks" dxfId="230" priority="231">
      <formula>LEN(TRIM(M623))=0</formula>
    </cfRule>
  </conditionalFormatting>
  <conditionalFormatting sqref="M168">
    <cfRule type="containsBlanks" dxfId="229" priority="230">
      <formula>LEN(TRIM(M168))=0</formula>
    </cfRule>
  </conditionalFormatting>
  <conditionalFormatting sqref="M272:M276">
    <cfRule type="containsBlanks" dxfId="228" priority="229">
      <formula>LEN(TRIM(M272))=0</formula>
    </cfRule>
  </conditionalFormatting>
  <conditionalFormatting sqref="M272:M276">
    <cfRule type="containsBlanks" dxfId="227" priority="228">
      <formula>LEN(TRIM(M272))=0</formula>
    </cfRule>
  </conditionalFormatting>
  <conditionalFormatting sqref="M285:M288">
    <cfRule type="containsBlanks" dxfId="226" priority="227">
      <formula>LEN(TRIM(M285))=0</formula>
    </cfRule>
  </conditionalFormatting>
  <conditionalFormatting sqref="M285:M288">
    <cfRule type="containsBlanks" dxfId="225" priority="226">
      <formula>LEN(TRIM(M285))=0</formula>
    </cfRule>
  </conditionalFormatting>
  <conditionalFormatting sqref="M317:M330">
    <cfRule type="containsBlanks" dxfId="224" priority="225">
      <formula>LEN(TRIM(M317))=0</formula>
    </cfRule>
  </conditionalFormatting>
  <conditionalFormatting sqref="M317:M330">
    <cfRule type="containsBlanks" dxfId="223" priority="224">
      <formula>LEN(TRIM(M317))=0</formula>
    </cfRule>
  </conditionalFormatting>
  <conditionalFormatting sqref="M75:M77">
    <cfRule type="containsBlanks" dxfId="222" priority="223">
      <formula>LEN(TRIM(M75))=0</formula>
    </cfRule>
  </conditionalFormatting>
  <conditionalFormatting sqref="M75:M77">
    <cfRule type="containsBlanks" dxfId="221" priority="222">
      <formula>LEN(TRIM(M75))=0</formula>
    </cfRule>
  </conditionalFormatting>
  <conditionalFormatting sqref="M164">
    <cfRule type="containsBlanks" dxfId="220" priority="221">
      <formula>LEN(TRIM(M164))=0</formula>
    </cfRule>
  </conditionalFormatting>
  <conditionalFormatting sqref="M164">
    <cfRule type="containsBlanks" dxfId="219" priority="220">
      <formula>LEN(TRIM(M164))=0</formula>
    </cfRule>
  </conditionalFormatting>
  <conditionalFormatting sqref="M167">
    <cfRule type="containsBlanks" dxfId="218" priority="219">
      <formula>LEN(TRIM(M167))=0</formula>
    </cfRule>
  </conditionalFormatting>
  <conditionalFormatting sqref="M170">
    <cfRule type="containsBlanks" dxfId="217" priority="218">
      <formula>LEN(TRIM(M170))=0</formula>
    </cfRule>
  </conditionalFormatting>
  <conditionalFormatting sqref="M170">
    <cfRule type="containsBlanks" dxfId="216" priority="217">
      <formula>LEN(TRIM(M170))=0</formula>
    </cfRule>
  </conditionalFormatting>
  <conditionalFormatting sqref="M594">
    <cfRule type="containsBlanks" dxfId="215" priority="216">
      <formula>LEN(TRIM(M594))=0</formula>
    </cfRule>
  </conditionalFormatting>
  <conditionalFormatting sqref="M594">
    <cfRule type="containsBlanks" dxfId="214" priority="215">
      <formula>LEN(TRIM(M594))=0</formula>
    </cfRule>
  </conditionalFormatting>
  <conditionalFormatting sqref="M44">
    <cfRule type="containsBlanks" dxfId="213" priority="214">
      <formula>LEN(TRIM(M44))=0</formula>
    </cfRule>
  </conditionalFormatting>
  <conditionalFormatting sqref="M44">
    <cfRule type="containsBlanks" dxfId="212" priority="213">
      <formula>LEN(TRIM(M44))=0</formula>
    </cfRule>
  </conditionalFormatting>
  <conditionalFormatting sqref="M65">
    <cfRule type="containsBlanks" dxfId="211" priority="212">
      <formula>LEN(TRIM(M65))=0</formula>
    </cfRule>
  </conditionalFormatting>
  <conditionalFormatting sqref="M64:M65">
    <cfRule type="containsBlanks" dxfId="210" priority="211">
      <formula>LEN(TRIM(M64))=0</formula>
    </cfRule>
  </conditionalFormatting>
  <conditionalFormatting sqref="M64:M65">
    <cfRule type="containsBlanks" dxfId="209" priority="210">
      <formula>LEN(TRIM(M64))=0</formula>
    </cfRule>
  </conditionalFormatting>
  <conditionalFormatting sqref="M79">
    <cfRule type="containsBlanks" dxfId="208" priority="209">
      <formula>LEN(TRIM(M79))=0</formula>
    </cfRule>
  </conditionalFormatting>
  <conditionalFormatting sqref="M79">
    <cfRule type="containsBlanks" dxfId="207" priority="208">
      <formula>LEN(TRIM(M79))=0</formula>
    </cfRule>
  </conditionalFormatting>
  <conditionalFormatting sqref="M95">
    <cfRule type="containsBlanks" dxfId="206" priority="207">
      <formula>LEN(TRIM(M95))=0</formula>
    </cfRule>
  </conditionalFormatting>
  <conditionalFormatting sqref="M154">
    <cfRule type="containsBlanks" dxfId="205" priority="206">
      <formula>LEN(TRIM(M154))=0</formula>
    </cfRule>
  </conditionalFormatting>
  <conditionalFormatting sqref="M154">
    <cfRule type="containsBlanks" dxfId="204" priority="205">
      <formula>LEN(TRIM(M154))=0</formula>
    </cfRule>
  </conditionalFormatting>
  <conditionalFormatting sqref="M155">
    <cfRule type="containsBlanks" dxfId="203" priority="204">
      <formula>LEN(TRIM(M155))=0</formula>
    </cfRule>
  </conditionalFormatting>
  <conditionalFormatting sqref="M155">
    <cfRule type="containsBlanks" dxfId="202" priority="203">
      <formula>LEN(TRIM(M155))=0</formula>
    </cfRule>
  </conditionalFormatting>
  <conditionalFormatting sqref="M166">
    <cfRule type="containsBlanks" dxfId="201" priority="202">
      <formula>LEN(TRIM(M166))=0</formula>
    </cfRule>
  </conditionalFormatting>
  <conditionalFormatting sqref="M166">
    <cfRule type="containsBlanks" dxfId="200" priority="201">
      <formula>LEN(TRIM(M166))=0</formula>
    </cfRule>
  </conditionalFormatting>
  <conditionalFormatting sqref="M169">
    <cfRule type="containsBlanks" dxfId="199" priority="200">
      <formula>LEN(TRIM(M169))=0</formula>
    </cfRule>
  </conditionalFormatting>
  <conditionalFormatting sqref="M169">
    <cfRule type="containsBlanks" dxfId="198" priority="199">
      <formula>LEN(TRIM(M169))=0</formula>
    </cfRule>
  </conditionalFormatting>
  <conditionalFormatting sqref="M242:M243">
    <cfRule type="containsBlanks" dxfId="197" priority="198">
      <formula>LEN(TRIM(M242))=0</formula>
    </cfRule>
  </conditionalFormatting>
  <conditionalFormatting sqref="M242:M243">
    <cfRule type="containsBlanks" dxfId="196" priority="197">
      <formula>LEN(TRIM(M242))=0</formula>
    </cfRule>
  </conditionalFormatting>
  <conditionalFormatting sqref="M244:M246">
    <cfRule type="containsBlanks" dxfId="195" priority="196">
      <formula>LEN(TRIM(M244))=0</formula>
    </cfRule>
  </conditionalFormatting>
  <conditionalFormatting sqref="M244:M246">
    <cfRule type="containsBlanks" dxfId="194" priority="195">
      <formula>LEN(TRIM(M244))=0</formula>
    </cfRule>
  </conditionalFormatting>
  <conditionalFormatting sqref="M260:M261 M265:M266 M268:M269 M271">
    <cfRule type="containsBlanks" dxfId="193" priority="194">
      <formula>LEN(TRIM(M260))=0</formula>
    </cfRule>
  </conditionalFormatting>
  <conditionalFormatting sqref="M260:M261 M265:M266 M268:M269 M271">
    <cfRule type="containsBlanks" dxfId="192" priority="193">
      <formula>LEN(TRIM(M260))=0</formula>
    </cfRule>
  </conditionalFormatting>
  <conditionalFormatting sqref="M282:M283">
    <cfRule type="containsBlanks" dxfId="191" priority="192">
      <formula>LEN(TRIM(M282))=0</formula>
    </cfRule>
  </conditionalFormatting>
  <conditionalFormatting sqref="M282:M283">
    <cfRule type="containsBlanks" dxfId="190" priority="191">
      <formula>LEN(TRIM(M282))=0</formula>
    </cfRule>
  </conditionalFormatting>
  <conditionalFormatting sqref="M301:M302 M304">
    <cfRule type="containsBlanks" dxfId="189" priority="190">
      <formula>LEN(TRIM(M301))=0</formula>
    </cfRule>
  </conditionalFormatting>
  <conditionalFormatting sqref="M301:M302 M304">
    <cfRule type="containsBlanks" dxfId="188" priority="189">
      <formula>LEN(TRIM(M301))=0</formula>
    </cfRule>
  </conditionalFormatting>
  <conditionalFormatting sqref="M312:M313">
    <cfRule type="containsBlanks" dxfId="187" priority="188">
      <formula>LEN(TRIM(M312))=0</formula>
    </cfRule>
  </conditionalFormatting>
  <conditionalFormatting sqref="M315">
    <cfRule type="containsBlanks" dxfId="186" priority="187">
      <formula>LEN(TRIM(M315))=0</formula>
    </cfRule>
  </conditionalFormatting>
  <conditionalFormatting sqref="M315">
    <cfRule type="containsBlanks" dxfId="185" priority="186">
      <formula>LEN(TRIM(M315))=0</formula>
    </cfRule>
  </conditionalFormatting>
  <conditionalFormatting sqref="M365:M366">
    <cfRule type="containsBlanks" dxfId="184" priority="185">
      <formula>LEN(TRIM(M365))=0</formula>
    </cfRule>
  </conditionalFormatting>
  <conditionalFormatting sqref="M365:M366">
    <cfRule type="containsBlanks" dxfId="183" priority="184">
      <formula>LEN(TRIM(M365))=0</formula>
    </cfRule>
  </conditionalFormatting>
  <conditionalFormatting sqref="M368 M370">
    <cfRule type="containsBlanks" dxfId="182" priority="183">
      <formula>LEN(TRIM(M368))=0</formula>
    </cfRule>
  </conditionalFormatting>
  <conditionalFormatting sqref="M368 M370">
    <cfRule type="containsBlanks" dxfId="181" priority="182">
      <formula>LEN(TRIM(M368))=0</formula>
    </cfRule>
  </conditionalFormatting>
  <conditionalFormatting sqref="M374:M375">
    <cfRule type="containsBlanks" dxfId="180" priority="181">
      <formula>LEN(TRIM(M374))=0</formula>
    </cfRule>
  </conditionalFormatting>
  <conditionalFormatting sqref="M374:M375">
    <cfRule type="containsBlanks" dxfId="179" priority="180">
      <formula>LEN(TRIM(M374))=0</formula>
    </cfRule>
  </conditionalFormatting>
  <conditionalFormatting sqref="M439">
    <cfRule type="containsBlanks" dxfId="178" priority="179">
      <formula>LEN(TRIM(M439))=0</formula>
    </cfRule>
  </conditionalFormatting>
  <conditionalFormatting sqref="M440:M442">
    <cfRule type="containsBlanks" dxfId="177" priority="178">
      <formula>LEN(TRIM(M440))=0</formula>
    </cfRule>
  </conditionalFormatting>
  <conditionalFormatting sqref="M440:M442">
    <cfRule type="containsBlanks" dxfId="176" priority="177">
      <formula>LEN(TRIM(M440))=0</formula>
    </cfRule>
  </conditionalFormatting>
  <conditionalFormatting sqref="M525:M526">
    <cfRule type="containsBlanks" dxfId="175" priority="176">
      <formula>LEN(TRIM(M525))=0</formula>
    </cfRule>
  </conditionalFormatting>
  <conditionalFormatting sqref="M525:M526">
    <cfRule type="containsBlanks" dxfId="174" priority="175">
      <formula>LEN(TRIM(M525))=0</formula>
    </cfRule>
  </conditionalFormatting>
  <conditionalFormatting sqref="M536">
    <cfRule type="containsBlanks" dxfId="173" priority="174">
      <formula>LEN(TRIM(M536))=0</formula>
    </cfRule>
  </conditionalFormatting>
  <conditionalFormatting sqref="M540:M542">
    <cfRule type="containsBlanks" dxfId="172" priority="173">
      <formula>LEN(TRIM(M540))=0</formula>
    </cfRule>
  </conditionalFormatting>
  <conditionalFormatting sqref="M59:M60">
    <cfRule type="containsBlanks" dxfId="171" priority="172">
      <formula>LEN(TRIM(M59))=0</formula>
    </cfRule>
  </conditionalFormatting>
  <conditionalFormatting sqref="M59:M60">
    <cfRule type="containsBlanks" dxfId="170" priority="171">
      <formula>LEN(TRIM(M59))=0</formula>
    </cfRule>
  </conditionalFormatting>
  <conditionalFormatting sqref="M59:M60">
    <cfRule type="containsBlanks" dxfId="169" priority="170">
      <formula>LEN(TRIM(M59))=0</formula>
    </cfRule>
  </conditionalFormatting>
  <conditionalFormatting sqref="M158:M160">
    <cfRule type="containsBlanks" dxfId="168" priority="169">
      <formula>LEN(TRIM(M158))=0</formula>
    </cfRule>
  </conditionalFormatting>
  <conditionalFormatting sqref="M158:M160">
    <cfRule type="containsBlanks" dxfId="167" priority="168">
      <formula>LEN(TRIM(M158))=0</formula>
    </cfRule>
  </conditionalFormatting>
  <conditionalFormatting sqref="M158:M160">
    <cfRule type="containsBlanks" dxfId="166" priority="167">
      <formula>LEN(TRIM(M158))=0</formula>
    </cfRule>
  </conditionalFormatting>
  <conditionalFormatting sqref="M182:M184">
    <cfRule type="containsBlanks" dxfId="165" priority="166">
      <formula>LEN(TRIM(M182))=0</formula>
    </cfRule>
  </conditionalFormatting>
  <conditionalFormatting sqref="M182:M184">
    <cfRule type="containsBlanks" dxfId="164" priority="165">
      <formula>LEN(TRIM(M182))=0</formula>
    </cfRule>
  </conditionalFormatting>
  <conditionalFormatting sqref="M182:M184">
    <cfRule type="containsBlanks" dxfId="163" priority="164">
      <formula>LEN(TRIM(M182))=0</formula>
    </cfRule>
  </conditionalFormatting>
  <conditionalFormatting sqref="M306 M308">
    <cfRule type="containsBlanks" dxfId="162" priority="163">
      <formula>LEN(TRIM(M306))=0</formula>
    </cfRule>
  </conditionalFormatting>
  <conditionalFormatting sqref="M306 M308">
    <cfRule type="containsBlanks" dxfId="161" priority="162">
      <formula>LEN(TRIM(M306))=0</formula>
    </cfRule>
  </conditionalFormatting>
  <conditionalFormatting sqref="M306 M308">
    <cfRule type="containsBlanks" dxfId="160" priority="161">
      <formula>LEN(TRIM(M306))=0</formula>
    </cfRule>
  </conditionalFormatting>
  <conditionalFormatting sqref="M334:M335">
    <cfRule type="containsBlanks" dxfId="159" priority="160">
      <formula>LEN(TRIM(M334))=0</formula>
    </cfRule>
  </conditionalFormatting>
  <conditionalFormatting sqref="M458:M460">
    <cfRule type="containsBlanks" dxfId="158" priority="159">
      <formula>LEN(TRIM(M458))=0</formula>
    </cfRule>
  </conditionalFormatting>
  <conditionalFormatting sqref="M458:M460">
    <cfRule type="containsBlanks" dxfId="157" priority="158">
      <formula>LEN(TRIM(M458))=0</formula>
    </cfRule>
  </conditionalFormatting>
  <conditionalFormatting sqref="M458:M460">
    <cfRule type="containsBlanks" dxfId="156" priority="157">
      <formula>LEN(TRIM(M458))=0</formula>
    </cfRule>
  </conditionalFormatting>
  <conditionalFormatting sqref="M573:M581">
    <cfRule type="containsBlanks" dxfId="155" priority="156">
      <formula>LEN(TRIM(M573))=0</formula>
    </cfRule>
  </conditionalFormatting>
  <conditionalFormatting sqref="M573">
    <cfRule type="containsBlanks" dxfId="154" priority="155">
      <formula>LEN(TRIM(M573))=0</formula>
    </cfRule>
  </conditionalFormatting>
  <conditionalFormatting sqref="M573">
    <cfRule type="containsBlanks" dxfId="153" priority="154">
      <formula>LEN(TRIM(M573))=0</formula>
    </cfRule>
  </conditionalFormatting>
  <conditionalFormatting sqref="M574:M581">
    <cfRule type="containsBlanks" dxfId="152" priority="153">
      <formula>LEN(TRIM(M574))=0</formula>
    </cfRule>
  </conditionalFormatting>
  <conditionalFormatting sqref="M574:M581">
    <cfRule type="containsBlanks" dxfId="151" priority="152">
      <formula>LEN(TRIM(M574))=0</formula>
    </cfRule>
  </conditionalFormatting>
  <conditionalFormatting sqref="G443:G445">
    <cfRule type="containsBlanks" dxfId="150" priority="151">
      <formula>LEN(TRIM(G443))=0</formula>
    </cfRule>
  </conditionalFormatting>
  <conditionalFormatting sqref="G443:G445">
    <cfRule type="containsBlanks" dxfId="149" priority="150">
      <formula>LEN(TRIM(G443))=0</formula>
    </cfRule>
  </conditionalFormatting>
  <conditionalFormatting sqref="G443:G445">
    <cfRule type="containsBlanks" dxfId="148" priority="149">
      <formula>LEN(TRIM(G443))=0</formula>
    </cfRule>
  </conditionalFormatting>
  <conditionalFormatting sqref="H443:H445">
    <cfRule type="containsBlanks" dxfId="147" priority="148">
      <formula>LEN(TRIM(H443))=0</formula>
    </cfRule>
  </conditionalFormatting>
  <conditionalFormatting sqref="Q443:Q445">
    <cfRule type="containsBlanks" dxfId="146" priority="147">
      <formula>LEN(TRIM(Q443))=0</formula>
    </cfRule>
  </conditionalFormatting>
  <conditionalFormatting sqref="Q443:Q445">
    <cfRule type="containsBlanks" dxfId="145" priority="146">
      <formula>LEN(TRIM(Q443))=0</formula>
    </cfRule>
  </conditionalFormatting>
  <conditionalFormatting sqref="Q443:Q445">
    <cfRule type="containsBlanks" dxfId="144" priority="145">
      <formula>LEN(TRIM(Q443))=0</formula>
    </cfRule>
  </conditionalFormatting>
  <conditionalFormatting sqref="R443:R445">
    <cfRule type="containsBlanks" dxfId="143" priority="144">
      <formula>LEN(TRIM(R443))=0</formula>
    </cfRule>
  </conditionalFormatting>
  <conditionalFormatting sqref="R443:R445">
    <cfRule type="containsBlanks" dxfId="142" priority="143">
      <formula>LEN(TRIM(R443))=0</formula>
    </cfRule>
  </conditionalFormatting>
  <conditionalFormatting sqref="R443:R445">
    <cfRule type="containsBlanks" dxfId="141" priority="142">
      <formula>LEN(TRIM(R443))=0</formula>
    </cfRule>
  </conditionalFormatting>
  <conditionalFormatting sqref="Q158:R160">
    <cfRule type="containsBlanks" dxfId="140" priority="141">
      <formula>LEN(TRIM(Q158))=0</formula>
    </cfRule>
  </conditionalFormatting>
  <conditionalFormatting sqref="Q158:R160">
    <cfRule type="containsBlanks" dxfId="139" priority="140">
      <formula>LEN(TRIM(Q158))=0</formula>
    </cfRule>
  </conditionalFormatting>
  <conditionalFormatting sqref="Q158:R160">
    <cfRule type="containsBlanks" dxfId="138" priority="139">
      <formula>LEN(TRIM(Q158))=0</formula>
    </cfRule>
  </conditionalFormatting>
  <conditionalFormatting sqref="A67:C67">
    <cfRule type="containsBlanks" dxfId="137" priority="138">
      <formula>LEN(TRIM(A67))=0</formula>
    </cfRule>
  </conditionalFormatting>
  <conditionalFormatting sqref="C92">
    <cfRule type="containsBlanks" dxfId="136" priority="137">
      <formula>LEN(TRIM(C92))=0</formula>
    </cfRule>
  </conditionalFormatting>
  <conditionalFormatting sqref="C102:C103">
    <cfRule type="containsBlanks" dxfId="135" priority="136">
      <formula>LEN(TRIM(C102))=0</formula>
    </cfRule>
  </conditionalFormatting>
  <conditionalFormatting sqref="I547">
    <cfRule type="containsBlanks" dxfId="134" priority="135">
      <formula>LEN(TRIM(I547))=0</formula>
    </cfRule>
  </conditionalFormatting>
  <conditionalFormatting sqref="K547">
    <cfRule type="containsBlanks" dxfId="133" priority="134">
      <formula>LEN(TRIM(K547))=0</formula>
    </cfRule>
  </conditionalFormatting>
  <conditionalFormatting sqref="M547">
    <cfRule type="containsBlanks" dxfId="132" priority="133">
      <formula>LEN(TRIM(M547))=0</formula>
    </cfRule>
  </conditionalFormatting>
  <conditionalFormatting sqref="O547">
    <cfRule type="containsBlanks" dxfId="131" priority="132">
      <formula>LEN(TRIM(O547))=0</formula>
    </cfRule>
  </conditionalFormatting>
  <conditionalFormatting sqref="E97:E98 I97:I98 K97:K98 M97:M98 O97:O98">
    <cfRule type="containsBlanks" dxfId="130" priority="131">
      <formula>LEN(TRIM(E97))=0</formula>
    </cfRule>
  </conditionalFormatting>
  <conditionalFormatting sqref="E98">
    <cfRule type="containsBlanks" dxfId="129" priority="130">
      <formula>LEN(TRIM(E98))=0</formula>
    </cfRule>
  </conditionalFormatting>
  <conditionalFormatting sqref="A98:B98">
    <cfRule type="containsBlanks" dxfId="128" priority="129">
      <formula>LEN(TRIM(A98))=0</formula>
    </cfRule>
  </conditionalFormatting>
  <conditionalFormatting sqref="O98">
    <cfRule type="containsBlanks" dxfId="127" priority="128">
      <formula>LEN(TRIM(O98))=0</formula>
    </cfRule>
  </conditionalFormatting>
  <conditionalFormatting sqref="O98">
    <cfRule type="containsBlanks" dxfId="126" priority="127">
      <formula>LEN(TRIM(O98))=0</formula>
    </cfRule>
  </conditionalFormatting>
  <conditionalFormatting sqref="A98:B98">
    <cfRule type="containsBlanks" dxfId="125" priority="126">
      <formula>LEN(TRIM(A98))=0</formula>
    </cfRule>
  </conditionalFormatting>
  <conditionalFormatting sqref="C98">
    <cfRule type="containsBlanks" dxfId="124" priority="125">
      <formula>LEN(TRIM(C98))=0</formula>
    </cfRule>
  </conditionalFormatting>
  <conditionalFormatting sqref="A97:B97 O97 E97">
    <cfRule type="containsBlanks" dxfId="123" priority="124">
      <formula>LEN(TRIM(A97))=0</formula>
    </cfRule>
  </conditionalFormatting>
  <conditionalFormatting sqref="A97:B97 O97 E97">
    <cfRule type="containsBlanks" dxfId="122" priority="123">
      <formula>LEN(TRIM(A97))=0</formula>
    </cfRule>
  </conditionalFormatting>
  <conditionalFormatting sqref="A97:B97">
    <cfRule type="containsBlanks" dxfId="121" priority="122">
      <formula>LEN(TRIM(A97))=0</formula>
    </cfRule>
  </conditionalFormatting>
  <conditionalFormatting sqref="C97">
    <cfRule type="containsBlanks" dxfId="120" priority="121">
      <formula>LEN(TRIM(C97))=0</formula>
    </cfRule>
  </conditionalFormatting>
  <conditionalFormatting sqref="D98">
    <cfRule type="containsBlanks" dxfId="119" priority="120">
      <formula>LEN(TRIM(D98))=0</formula>
    </cfRule>
  </conditionalFormatting>
  <conditionalFormatting sqref="D98">
    <cfRule type="containsBlanks" dxfId="118" priority="119">
      <formula>LEN(TRIM(D98))=0</formula>
    </cfRule>
  </conditionalFormatting>
  <conditionalFormatting sqref="D98">
    <cfRule type="containsBlanks" dxfId="117" priority="118">
      <formula>LEN(TRIM(D98))=0</formula>
    </cfRule>
  </conditionalFormatting>
  <conditionalFormatting sqref="D97">
    <cfRule type="containsBlanks" dxfId="116" priority="117">
      <formula>LEN(TRIM(D97))=0</formula>
    </cfRule>
  </conditionalFormatting>
  <conditionalFormatting sqref="D97">
    <cfRule type="containsBlanks" dxfId="115" priority="116">
      <formula>LEN(TRIM(D97))=0</formula>
    </cfRule>
  </conditionalFormatting>
  <conditionalFormatting sqref="D97">
    <cfRule type="containsBlanks" dxfId="114" priority="115">
      <formula>LEN(TRIM(D97))=0</formula>
    </cfRule>
  </conditionalFormatting>
  <conditionalFormatting sqref="I98">
    <cfRule type="containsBlanks" dxfId="113" priority="114">
      <formula>LEN(TRIM(I98))=0</formula>
    </cfRule>
  </conditionalFormatting>
  <conditionalFormatting sqref="I98">
    <cfRule type="containsBlanks" dxfId="112" priority="113">
      <formula>LEN(TRIM(I98))=0</formula>
    </cfRule>
  </conditionalFormatting>
  <conditionalFormatting sqref="I97">
    <cfRule type="containsBlanks" dxfId="111" priority="112">
      <formula>LEN(TRIM(I97))=0</formula>
    </cfRule>
  </conditionalFormatting>
  <conditionalFormatting sqref="I97">
    <cfRule type="containsBlanks" dxfId="110" priority="111">
      <formula>LEN(TRIM(I97))=0</formula>
    </cfRule>
  </conditionalFormatting>
  <conditionalFormatting sqref="K98">
    <cfRule type="containsBlanks" dxfId="109" priority="110">
      <formula>LEN(TRIM(K98))=0</formula>
    </cfRule>
  </conditionalFormatting>
  <conditionalFormatting sqref="K98">
    <cfRule type="containsBlanks" dxfId="108" priority="109">
      <formula>LEN(TRIM(K98))=0</formula>
    </cfRule>
  </conditionalFormatting>
  <conditionalFormatting sqref="K97">
    <cfRule type="containsBlanks" dxfId="107" priority="108">
      <formula>LEN(TRIM(K97))=0</formula>
    </cfRule>
  </conditionalFormatting>
  <conditionalFormatting sqref="K97">
    <cfRule type="containsBlanks" dxfId="106" priority="107">
      <formula>LEN(TRIM(K97))=0</formula>
    </cfRule>
  </conditionalFormatting>
  <conditionalFormatting sqref="M98">
    <cfRule type="containsBlanks" dxfId="105" priority="106">
      <formula>LEN(TRIM(M98))=0</formula>
    </cfRule>
  </conditionalFormatting>
  <conditionalFormatting sqref="M98">
    <cfRule type="containsBlanks" dxfId="104" priority="105">
      <formula>LEN(TRIM(M98))=0</formula>
    </cfRule>
  </conditionalFormatting>
  <conditionalFormatting sqref="M97">
    <cfRule type="containsBlanks" dxfId="103" priority="104">
      <formula>LEN(TRIM(M97))=0</formula>
    </cfRule>
  </conditionalFormatting>
  <conditionalFormatting sqref="M97">
    <cfRule type="containsBlanks" dxfId="102" priority="103">
      <formula>LEN(TRIM(M97))=0</formula>
    </cfRule>
  </conditionalFormatting>
  <conditionalFormatting sqref="A113:C113">
    <cfRule type="containsBlanks" dxfId="101" priority="102">
      <formula>LEN(TRIM(A113))=0</formula>
    </cfRule>
  </conditionalFormatting>
  <conditionalFormatting sqref="B81:C81">
    <cfRule type="containsBlanks" dxfId="100" priority="101">
      <formula>LEN(TRIM(B81))=0</formula>
    </cfRule>
  </conditionalFormatting>
  <conditionalFormatting sqref="B47">
    <cfRule type="containsBlanks" dxfId="99" priority="100">
      <formula>LEN(TRIM(B47))=0</formula>
    </cfRule>
  </conditionalFormatting>
  <conditionalFormatting sqref="A351:C354">
    <cfRule type="containsBlanks" dxfId="98" priority="99">
      <formula>LEN(TRIM(A351))=0</formula>
    </cfRule>
  </conditionalFormatting>
  <conditionalFormatting sqref="E289">
    <cfRule type="containsBlanks" dxfId="97" priority="98">
      <formula>LEN(TRIM(E289))=0</formula>
    </cfRule>
  </conditionalFormatting>
  <conditionalFormatting sqref="E289">
    <cfRule type="containsBlanks" dxfId="96" priority="97">
      <formula>LEN(TRIM(E289))=0</formula>
    </cfRule>
  </conditionalFormatting>
  <conditionalFormatting sqref="D289">
    <cfRule type="containsBlanks" dxfId="95" priority="96">
      <formula>LEN(TRIM(D289))=0</formula>
    </cfRule>
  </conditionalFormatting>
  <conditionalFormatting sqref="O289:P289">
    <cfRule type="containsBlanks" dxfId="94" priority="95">
      <formula>LEN(TRIM(O289))=0</formula>
    </cfRule>
  </conditionalFormatting>
  <conditionalFormatting sqref="O289:P289">
    <cfRule type="containsBlanks" dxfId="93" priority="94">
      <formula>LEN(TRIM(O289))=0</formula>
    </cfRule>
  </conditionalFormatting>
  <conditionalFormatting sqref="J289">
    <cfRule type="containsBlanks" dxfId="92" priority="93">
      <formula>LEN(TRIM(J289))=0</formula>
    </cfRule>
  </conditionalFormatting>
  <conditionalFormatting sqref="J289">
    <cfRule type="containsBlanks" dxfId="91" priority="92">
      <formula>LEN(TRIM(J289))=0</formula>
    </cfRule>
  </conditionalFormatting>
  <conditionalFormatting sqref="L289">
    <cfRule type="containsBlanks" dxfId="90" priority="91">
      <formula>LEN(TRIM(L289))=0</formula>
    </cfRule>
  </conditionalFormatting>
  <conditionalFormatting sqref="L289">
    <cfRule type="containsBlanks" dxfId="89" priority="90">
      <formula>LEN(TRIM(L289))=0</formula>
    </cfRule>
  </conditionalFormatting>
  <conditionalFormatting sqref="N289">
    <cfRule type="containsBlanks" dxfId="88" priority="89">
      <formula>LEN(TRIM(N289))=0</formula>
    </cfRule>
  </conditionalFormatting>
  <conditionalFormatting sqref="N289">
    <cfRule type="containsBlanks" dxfId="87" priority="88">
      <formula>LEN(TRIM(N289))=0</formula>
    </cfRule>
  </conditionalFormatting>
  <conditionalFormatting sqref="G289">
    <cfRule type="containsBlanks" dxfId="86" priority="87">
      <formula>LEN(TRIM(G289))=0</formula>
    </cfRule>
  </conditionalFormatting>
  <conditionalFormatting sqref="I289">
    <cfRule type="containsBlanks" dxfId="85" priority="86">
      <formula>LEN(TRIM(I289))=0</formula>
    </cfRule>
  </conditionalFormatting>
  <conditionalFormatting sqref="I289">
    <cfRule type="containsBlanks" dxfId="84" priority="85">
      <formula>LEN(TRIM(I289))=0</formula>
    </cfRule>
  </conditionalFormatting>
  <conditionalFormatting sqref="K289">
    <cfRule type="containsBlanks" dxfId="83" priority="84">
      <formula>LEN(TRIM(K289))=0</formula>
    </cfRule>
  </conditionalFormatting>
  <conditionalFormatting sqref="K289">
    <cfRule type="containsBlanks" dxfId="82" priority="83">
      <formula>LEN(TRIM(K289))=0</formula>
    </cfRule>
  </conditionalFormatting>
  <conditionalFormatting sqref="M289">
    <cfRule type="containsBlanks" dxfId="81" priority="82">
      <formula>LEN(TRIM(M289))=0</formula>
    </cfRule>
  </conditionalFormatting>
  <conditionalFormatting sqref="M289">
    <cfRule type="containsBlanks" dxfId="80" priority="81">
      <formula>LEN(TRIM(M289))=0</formula>
    </cfRule>
  </conditionalFormatting>
  <conditionalFormatting sqref="O358:P358">
    <cfRule type="containsBlanks" dxfId="79" priority="80">
      <formula>LEN(TRIM(O358))=0</formula>
    </cfRule>
  </conditionalFormatting>
  <conditionalFormatting sqref="N358">
    <cfRule type="containsBlanks" dxfId="78" priority="79">
      <formula>LEN(TRIM(N358))=0</formula>
    </cfRule>
  </conditionalFormatting>
  <conditionalFormatting sqref="I358">
    <cfRule type="containsBlanks" dxfId="77" priority="78">
      <formula>LEN(TRIM(I358))=0</formula>
    </cfRule>
  </conditionalFormatting>
  <conditionalFormatting sqref="K358">
    <cfRule type="containsBlanks" dxfId="76" priority="77">
      <formula>LEN(TRIM(K358))=0</formula>
    </cfRule>
  </conditionalFormatting>
  <conditionalFormatting sqref="M358">
    <cfRule type="containsBlanks" dxfId="75" priority="76">
      <formula>LEN(TRIM(M358))=0</formula>
    </cfRule>
  </conditionalFormatting>
  <conditionalFormatting sqref="T233">
    <cfRule type="containsBlanks" dxfId="74" priority="75">
      <formula>LEN(TRIM(T233))=0</formula>
    </cfRule>
  </conditionalFormatting>
  <conditionalFormatting sqref="T218">
    <cfRule type="containsBlanks" dxfId="73" priority="74">
      <formula>LEN(TRIM(T218))=0</formula>
    </cfRule>
  </conditionalFormatting>
  <conditionalFormatting sqref="T351">
    <cfRule type="containsBlanks" dxfId="72" priority="73">
      <formula>LEN(TRIM(T351))=0</formula>
    </cfRule>
  </conditionalFormatting>
  <conditionalFormatting sqref="T352">
    <cfRule type="containsBlanks" dxfId="71" priority="72">
      <formula>LEN(TRIM(T352))=0</formula>
    </cfRule>
  </conditionalFormatting>
  <conditionalFormatting sqref="T353:T354">
    <cfRule type="containsBlanks" dxfId="70" priority="71">
      <formula>LEN(TRIM(T353))=0</formula>
    </cfRule>
  </conditionalFormatting>
  <conditionalFormatting sqref="T361">
    <cfRule type="containsBlanks" dxfId="69" priority="70">
      <formula>LEN(TRIM(T361))=0</formula>
    </cfRule>
  </conditionalFormatting>
  <conditionalFormatting sqref="T362">
    <cfRule type="containsBlanks" dxfId="68" priority="69">
      <formula>LEN(TRIM(T362))=0</formula>
    </cfRule>
  </conditionalFormatting>
  <conditionalFormatting sqref="T363">
    <cfRule type="containsBlanks" dxfId="67" priority="68">
      <formula>LEN(TRIM(T363))=0</formula>
    </cfRule>
  </conditionalFormatting>
  <conditionalFormatting sqref="T364">
    <cfRule type="containsBlanks" dxfId="66" priority="67">
      <formula>LEN(TRIM(T364))=0</formula>
    </cfRule>
  </conditionalFormatting>
  <conditionalFormatting sqref="T427">
    <cfRule type="containsBlanks" dxfId="65" priority="66">
      <formula>LEN(TRIM(T427))=0</formula>
    </cfRule>
  </conditionalFormatting>
  <conditionalFormatting sqref="T427">
    <cfRule type="containsBlanks" dxfId="64" priority="65">
      <formula>LEN(TRIM(T427))=0</formula>
    </cfRule>
  </conditionalFormatting>
  <conditionalFormatting sqref="T431:T434">
    <cfRule type="containsBlanks" dxfId="63" priority="64">
      <formula>LEN(TRIM(T431))=0</formula>
    </cfRule>
  </conditionalFormatting>
  <conditionalFormatting sqref="T431:T434">
    <cfRule type="containsBlanks" dxfId="62" priority="63">
      <formula>LEN(TRIM(T431))=0</formula>
    </cfRule>
  </conditionalFormatting>
  <conditionalFormatting sqref="T389:T390">
    <cfRule type="containsBlanks" dxfId="61" priority="62">
      <formula>LEN(TRIM(T389))=0</formula>
    </cfRule>
  </conditionalFormatting>
  <conditionalFormatting sqref="T378">
    <cfRule type="containsBlanks" dxfId="60" priority="61">
      <formula>LEN(TRIM(T378))=0</formula>
    </cfRule>
  </conditionalFormatting>
  <conditionalFormatting sqref="T378">
    <cfRule type="containsBlanks" dxfId="59" priority="60">
      <formula>LEN(TRIM(T378))=0</formula>
    </cfRule>
  </conditionalFormatting>
  <conditionalFormatting sqref="T384">
    <cfRule type="containsBlanks" dxfId="58" priority="59">
      <formula>LEN(TRIM(T384))=0</formula>
    </cfRule>
  </conditionalFormatting>
  <conditionalFormatting sqref="T384">
    <cfRule type="containsBlanks" dxfId="57" priority="58">
      <formula>LEN(TRIM(T384))=0</formula>
    </cfRule>
  </conditionalFormatting>
  <conditionalFormatting sqref="T386">
    <cfRule type="containsBlanks" dxfId="56" priority="57">
      <formula>LEN(TRIM(T386))=0</formula>
    </cfRule>
  </conditionalFormatting>
  <conditionalFormatting sqref="T386">
    <cfRule type="containsBlanks" dxfId="55" priority="56">
      <formula>LEN(TRIM(T386))=0</formula>
    </cfRule>
  </conditionalFormatting>
  <conditionalFormatting sqref="T409">
    <cfRule type="containsBlanks" dxfId="54" priority="55">
      <formula>LEN(TRIM(T409))=0</formula>
    </cfRule>
  </conditionalFormatting>
  <conditionalFormatting sqref="T409">
    <cfRule type="containsBlanks" dxfId="53" priority="54">
      <formula>LEN(TRIM(T409))=0</formula>
    </cfRule>
  </conditionalFormatting>
  <conditionalFormatting sqref="T411">
    <cfRule type="containsBlanks" dxfId="52" priority="53">
      <formula>LEN(TRIM(T411))=0</formula>
    </cfRule>
  </conditionalFormatting>
  <conditionalFormatting sqref="T411">
    <cfRule type="containsBlanks" dxfId="51" priority="52">
      <formula>LEN(TRIM(T411))=0</formula>
    </cfRule>
  </conditionalFormatting>
  <conditionalFormatting sqref="T412">
    <cfRule type="containsBlanks" dxfId="50" priority="51">
      <formula>LEN(TRIM(T412))=0</formula>
    </cfRule>
  </conditionalFormatting>
  <conditionalFormatting sqref="T412">
    <cfRule type="containsBlanks" dxfId="49" priority="50">
      <formula>LEN(TRIM(T412))=0</formula>
    </cfRule>
  </conditionalFormatting>
  <conditionalFormatting sqref="T414">
    <cfRule type="containsBlanks" dxfId="48" priority="49">
      <formula>LEN(TRIM(T414))=0</formula>
    </cfRule>
  </conditionalFormatting>
  <conditionalFormatting sqref="T414">
    <cfRule type="containsBlanks" dxfId="47" priority="48">
      <formula>LEN(TRIM(T414))=0</formula>
    </cfRule>
  </conditionalFormatting>
  <conditionalFormatting sqref="T428">
    <cfRule type="containsBlanks" dxfId="46" priority="47">
      <formula>LEN(TRIM(T428))=0</formula>
    </cfRule>
  </conditionalFormatting>
  <conditionalFormatting sqref="T428">
    <cfRule type="containsBlanks" dxfId="45" priority="46">
      <formula>LEN(TRIM(T428))=0</formula>
    </cfRule>
  </conditionalFormatting>
  <conditionalFormatting sqref="T435:T437">
    <cfRule type="containsBlanks" dxfId="44" priority="45">
      <formula>LEN(TRIM(T435))=0</formula>
    </cfRule>
  </conditionalFormatting>
  <conditionalFormatting sqref="T435:T437">
    <cfRule type="containsBlanks" dxfId="43" priority="44">
      <formula>LEN(TRIM(T435))=0</formula>
    </cfRule>
  </conditionalFormatting>
  <conditionalFormatting sqref="T438">
    <cfRule type="containsBlanks" dxfId="42" priority="43">
      <formula>LEN(TRIM(T438))=0</formula>
    </cfRule>
  </conditionalFormatting>
  <conditionalFormatting sqref="T438">
    <cfRule type="containsBlanks" dxfId="41" priority="42">
      <formula>LEN(TRIM(T438))=0</formula>
    </cfRule>
  </conditionalFormatting>
  <conditionalFormatting sqref="T459">
    <cfRule type="containsBlanks" dxfId="40" priority="41">
      <formula>LEN(TRIM(T459))=0</formula>
    </cfRule>
  </conditionalFormatting>
  <conditionalFormatting sqref="T459">
    <cfRule type="containsBlanks" dxfId="39" priority="40">
      <formula>LEN(TRIM(T459))=0</formula>
    </cfRule>
  </conditionalFormatting>
  <conditionalFormatting sqref="T521">
    <cfRule type="containsBlanks" dxfId="38" priority="39">
      <formula>LEN(TRIM(T521))=0</formula>
    </cfRule>
  </conditionalFormatting>
  <conditionalFormatting sqref="T521">
    <cfRule type="containsBlanks" dxfId="37" priority="38">
      <formula>LEN(TRIM(T521))=0</formula>
    </cfRule>
  </conditionalFormatting>
  <conditionalFormatting sqref="T549">
    <cfRule type="containsBlanks" dxfId="36" priority="37">
      <formula>LEN(TRIM(T549))=0</formula>
    </cfRule>
  </conditionalFormatting>
  <conditionalFormatting sqref="T549">
    <cfRule type="containsBlanks" dxfId="35" priority="36">
      <formula>LEN(TRIM(T549))=0</formula>
    </cfRule>
  </conditionalFormatting>
  <conditionalFormatting sqref="T554">
    <cfRule type="containsBlanks" dxfId="34" priority="35">
      <formula>LEN(TRIM(T554))=0</formula>
    </cfRule>
  </conditionalFormatting>
  <conditionalFormatting sqref="T554">
    <cfRule type="containsBlanks" dxfId="33" priority="34">
      <formula>LEN(TRIM(T554))=0</formula>
    </cfRule>
  </conditionalFormatting>
  <conditionalFormatting sqref="T555">
    <cfRule type="containsBlanks" dxfId="32" priority="33">
      <formula>LEN(TRIM(T555))=0</formula>
    </cfRule>
  </conditionalFormatting>
  <conditionalFormatting sqref="T555">
    <cfRule type="containsBlanks" dxfId="31" priority="32">
      <formula>LEN(TRIM(T555))=0</formula>
    </cfRule>
  </conditionalFormatting>
  <conditionalFormatting sqref="T556">
    <cfRule type="containsBlanks" dxfId="30" priority="31">
      <formula>LEN(TRIM(T556))=0</formula>
    </cfRule>
  </conditionalFormatting>
  <conditionalFormatting sqref="T556">
    <cfRule type="containsBlanks" dxfId="29" priority="30">
      <formula>LEN(TRIM(T556))=0</formula>
    </cfRule>
  </conditionalFormatting>
  <conditionalFormatting sqref="T570">
    <cfRule type="containsBlanks" dxfId="28" priority="29">
      <formula>LEN(TRIM(T570))=0</formula>
    </cfRule>
  </conditionalFormatting>
  <conditionalFormatting sqref="T570">
    <cfRule type="containsBlanks" dxfId="27" priority="28">
      <formula>LEN(TRIM(T570))=0</formula>
    </cfRule>
  </conditionalFormatting>
  <conditionalFormatting sqref="T572">
    <cfRule type="containsBlanks" dxfId="26" priority="27">
      <formula>LEN(TRIM(T572))=0</formula>
    </cfRule>
  </conditionalFormatting>
  <conditionalFormatting sqref="T572">
    <cfRule type="containsBlanks" dxfId="25" priority="26">
      <formula>LEN(TRIM(T572))=0</formula>
    </cfRule>
  </conditionalFormatting>
  <conditionalFormatting sqref="T573:T574">
    <cfRule type="containsBlanks" dxfId="24" priority="25">
      <formula>LEN(TRIM(T573))=0</formula>
    </cfRule>
  </conditionalFormatting>
  <conditionalFormatting sqref="T573:T574">
    <cfRule type="containsBlanks" dxfId="23" priority="24">
      <formula>LEN(TRIM(T573))=0</formula>
    </cfRule>
  </conditionalFormatting>
  <conditionalFormatting sqref="T148">
    <cfRule type="containsBlanks" dxfId="22" priority="23">
      <formula>LEN(TRIM(T148))=0</formula>
    </cfRule>
  </conditionalFormatting>
  <conditionalFormatting sqref="T226:T227">
    <cfRule type="containsBlanks" dxfId="21" priority="22">
      <formula>LEN(TRIM(T226))=0</formula>
    </cfRule>
  </conditionalFormatting>
  <conditionalFormatting sqref="T228:T229">
    <cfRule type="containsBlanks" dxfId="20" priority="21">
      <formula>LEN(TRIM(T228))=0</formula>
    </cfRule>
  </conditionalFormatting>
  <conditionalFormatting sqref="T230">
    <cfRule type="containsBlanks" dxfId="19" priority="20">
      <formula>LEN(TRIM(T230))=0</formula>
    </cfRule>
  </conditionalFormatting>
  <conditionalFormatting sqref="O146">
    <cfRule type="containsBlanks" dxfId="18" priority="19">
      <formula>LEN(TRIM(O146))=0</formula>
    </cfRule>
  </conditionalFormatting>
  <conditionalFormatting sqref="O165">
    <cfRule type="containsBlanks" dxfId="17" priority="18">
      <formula>LEN(TRIM(O165))=0</formula>
    </cfRule>
  </conditionalFormatting>
  <conditionalFormatting sqref="T241">
    <cfRule type="containsBlanks" dxfId="16" priority="17">
      <formula>LEN(TRIM(T241))=0</formula>
    </cfRule>
  </conditionalFormatting>
  <conditionalFormatting sqref="T597:T605">
    <cfRule type="containsBlanks" dxfId="15" priority="16">
      <formula>LEN(TRIM(T597))=0</formula>
    </cfRule>
  </conditionalFormatting>
  <conditionalFormatting sqref="T597:T605">
    <cfRule type="containsBlanks" dxfId="14" priority="15">
      <formula>LEN(TRIM(T597))=0</formula>
    </cfRule>
  </conditionalFormatting>
  <conditionalFormatting sqref="T269">
    <cfRule type="containsBlanks" dxfId="13" priority="14">
      <formula>LEN(TRIM(T269))=0</formula>
    </cfRule>
  </conditionalFormatting>
  <conditionalFormatting sqref="T269">
    <cfRule type="containsBlanks" dxfId="12" priority="13">
      <formula>LEN(TRIM(T269))=0</formula>
    </cfRule>
  </conditionalFormatting>
  <conditionalFormatting sqref="T43">
    <cfRule type="containsBlanks" dxfId="11" priority="12">
      <formula>LEN(TRIM(T43))=0</formula>
    </cfRule>
  </conditionalFormatting>
  <conditionalFormatting sqref="T82">
    <cfRule type="containsBlanks" dxfId="10" priority="11">
      <formula>LEN(TRIM(T82))=0</formula>
    </cfRule>
  </conditionalFormatting>
  <conditionalFormatting sqref="T86">
    <cfRule type="containsBlanks" dxfId="9" priority="10">
      <formula>LEN(TRIM(T86))=0</formula>
    </cfRule>
  </conditionalFormatting>
  <conditionalFormatting sqref="T87">
    <cfRule type="containsBlanks" dxfId="8" priority="9">
      <formula>LEN(TRIM(T87))=0</formula>
    </cfRule>
  </conditionalFormatting>
  <conditionalFormatting sqref="T93:T94 T88:T89 T91">
    <cfRule type="containsBlanks" dxfId="7" priority="8">
      <formula>LEN(TRIM(T88))=0</formula>
    </cfRule>
  </conditionalFormatting>
  <conditionalFormatting sqref="T90">
    <cfRule type="containsBlanks" dxfId="6" priority="7">
      <formula>LEN(TRIM(T90))=0</formula>
    </cfRule>
  </conditionalFormatting>
  <conditionalFormatting sqref="T90">
    <cfRule type="containsBlanks" dxfId="5" priority="6">
      <formula>LEN(TRIM(T90))=0</formula>
    </cfRule>
  </conditionalFormatting>
  <conditionalFormatting sqref="T92">
    <cfRule type="containsBlanks" dxfId="4" priority="5">
      <formula>LEN(TRIM(T92))=0</formula>
    </cfRule>
  </conditionalFormatting>
  <conditionalFormatting sqref="T92">
    <cfRule type="containsBlanks" dxfId="3" priority="4">
      <formula>LEN(TRIM(T92))=0</formula>
    </cfRule>
  </conditionalFormatting>
  <conditionalFormatting sqref="T149">
    <cfRule type="containsBlanks" dxfId="2" priority="3">
      <formula>LEN(TRIM(T149))=0</formula>
    </cfRule>
  </conditionalFormatting>
  <conditionalFormatting sqref="T168">
    <cfRule type="containsBlanks" dxfId="1" priority="2">
      <formula>LEN(TRIM(T168))=0</formula>
    </cfRule>
  </conditionalFormatting>
  <conditionalFormatting sqref="T168">
    <cfRule type="containsBlanks" dxfId="0" priority="1">
      <formula>LEN(TRIM(T168))=0</formula>
    </cfRule>
  </conditionalFormatting>
  <pageMargins left="0.35433070866141736" right="0.19685039370078738" top="0.78740157480314954" bottom="0.78740157480314954" header="0.51181102362204722" footer="0.51181102362204722"/>
  <pageSetup paperSize="9" scale="31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2023-02-14T22:41:51Z</dcterms:created>
  <dcterms:modified xsi:type="dcterms:W3CDTF">2023-02-15T04:42:05Z</dcterms:modified>
</cp:coreProperties>
</file>