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3 квартал 2022\Папка 1_Отчетность АО ДГК за 9 месяцев 2022 года\"/>
    </mc:Choice>
  </mc:AlternateContent>
  <bookViews>
    <workbookView xWindow="0" yWindow="0" windowWidth="28440" windowHeight="11970"/>
  </bookViews>
  <sheets>
    <sheet name="10 Кв ф" sheetId="1" r:id="rId1"/>
  </sheets>
  <definedNames>
    <definedName name="_xlnm._FilterDatabase" localSheetId="0" hidden="1">'10 Кв ф'!$A$18:$AI$614</definedName>
    <definedName name="Z_0166F564_6860_4A4D_BCAA_7E652E2AE38D_.wvu.FilterData" localSheetId="0" hidden="1">'10 Кв ф'!$A$18:$T$581</definedName>
    <definedName name="Z_06A3F353_51B3_4A72_AD0A_D70EC1B6E0CE_.wvu.FilterData" localSheetId="0" hidden="1">'10 Кв ф'!$A$19:$T$581</definedName>
    <definedName name="Z_0A56C8BB_F57D_4E95_9156_3312F9525C5E_.wvu.FilterData" localSheetId="0" hidden="1">'10 Кв ф'!$A$19:$T$581</definedName>
    <definedName name="Z_0D2A7B5C_0C40_4E6D_963D_52EC84514A68_.wvu.FilterData" localSheetId="0" hidden="1">'10 Кв ф'!$A$19:$T$581</definedName>
    <definedName name="Z_0D93C89F_D6DE_45E3_8D65_4852C654EFF1_.wvu.FilterData" localSheetId="0" hidden="1">'10 Кв ф'!$A$18:$T$610</definedName>
    <definedName name="Z_0D93C89F_D6DE_45E3_8D65_4852C654EFF1_.wvu.PrintArea" localSheetId="0" hidden="1">'10 Кв ф'!$A$1:$T$610</definedName>
    <definedName name="Z_0D93C89F_D6DE_45E3_8D65_4852C654EFF1_.wvu.Rows" localSheetId="0" hidden="1">'10 Кв ф'!$2:$13</definedName>
    <definedName name="Z_1017E5F6_993F_45C9_9841_6CF924CF1200_.wvu.FilterData" localSheetId="0" hidden="1">'10 Кв ф'!$A$18:$T$581</definedName>
    <definedName name="Z_12DE1D8C_2E36_443D_8681_573806BBC37D_.wvu.FilterData" localSheetId="0" hidden="1">'10 Кв ф'!$A$18:$T$579</definedName>
    <definedName name="Z_1470A267_A675_4CA9_A66C_50B69FF85DA3_.wvu.FilterData" localSheetId="0" hidden="1">'10 Кв ф'!$A$18:$T$581</definedName>
    <definedName name="Z_17749444_678E_426F_BD89_F71E60B050A4_.wvu.FilterData" localSheetId="0" hidden="1">'10 Кв ф'!$A$18:$T$581</definedName>
    <definedName name="Z_1E4EBB30_6787_4635_A1AD_11437E13556E_.wvu.FilterData" localSheetId="0" hidden="1">'10 Кв ф'!$A$18:$T$581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ф'!$A$18:$T$581</definedName>
    <definedName name="Z_3D6FFAC9_26ED_4EAD_9DCA_78A482DA12FA_.wvu.FilterData" localSheetId="0" hidden="1">'10 Кв ф'!$A$18:$T$610</definedName>
    <definedName name="Z_3E520E1B_F34B_498F_8FF1_F06CA90FBFAA_.wvu.FilterData" localSheetId="0" hidden="1">'10 Кв ф'!$A$18:$T$579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ф'!$A$18:$T$610</definedName>
    <definedName name="Z_57B90536_E403_481F_B537_76A8A1190347_.wvu.FilterData" localSheetId="0" hidden="1">'10 Кв ф'!$A$18:$T$610</definedName>
    <definedName name="Z_57B90536_E403_481F_B537_76A8A1190347_.wvu.PrintArea" localSheetId="0" hidden="1">'10 Кв ф'!$A$1:$T$610</definedName>
    <definedName name="Z_584ABB53_32FF_4B7B_98BB_CA3B2584A02E_.wvu.FilterData" localSheetId="0" hidden="1">'10 Кв ф'!$A$18:$T$610</definedName>
    <definedName name="Z_58D64E48_2FAA_4C54_85F8_4917CD959A23_.wvu.FilterData" localSheetId="0" hidden="1">'10 Кв ф'!$A$19:$T$581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ф'!$A$18:$T$581</definedName>
    <definedName name="Z_655DFEB5_C371_40DD_82FC_2F6B360E2859_.wvu.FilterData" localSheetId="0" hidden="1">'10 Кв ф'!$A$18:$T$581</definedName>
    <definedName name="Z_66D403AB_EA89_4957_AA3A_9374DB17FF5F_.wvu.FilterData" localSheetId="0" hidden="1">'10 Кв ф'!$A$18:$T$581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ф'!$A$18:$T$581</definedName>
    <definedName name="Z_6F5C25E3_FA9C_4839_AF94_DEE882837079_.wvu.FilterData" localSheetId="0" hidden="1">'10 Кв ф'!$A$18:$T$581</definedName>
    <definedName name="Z_6FC8CDDA_2F22_43F0_A6F6_3C1F10ECFB0A_.wvu.FilterData" localSheetId="0" hidden="1">'10 Кв ф'!$A$18:$T$579</definedName>
    <definedName name="Z_71843E8E_FECF_48AE_A09C_6820DB9CAE0B_.wvu.FilterData" localSheetId="0" hidden="1">'10 Кв ф'!$A$18:$T$610</definedName>
    <definedName name="Z_7694D342_12FA_4800_9B2F_894DCECAE7B4_.wvu.FilterData" localSheetId="0" hidden="1">'10 Кв ф'!$A$18:$T$581</definedName>
    <definedName name="Z_78D53BCC_1172_4F12_88DD_9A2C70FA2088_.wvu.FilterData" localSheetId="0" hidden="1">'10 Кв ф'!$A$18:$T$610</definedName>
    <definedName name="Z_84623340_CF58_4BC5_A988_3823C261B227_.wvu.FilterData" localSheetId="0" hidden="1">'10 Кв ф'!$A$18:$T$610</definedName>
    <definedName name="Z_84623340_CF58_4BC5_A988_3823C261B227_.wvu.PrintArea" localSheetId="0" hidden="1">'10 Кв ф'!$A$1:$T$610</definedName>
    <definedName name="Z_84623340_CF58_4BC5_A988_3823C261B227_.wvu.Rows" localSheetId="0" hidden="1">'10 Кв ф'!$2:$13</definedName>
    <definedName name="Z_8B154DE0_53DB_4AF6_B1C2_32179B4E88BC_.wvu.FilterData" localSheetId="0" hidden="1">'10 Кв ф'!$A$18:$T$581</definedName>
    <definedName name="Z_8DFE875F_0C3F_4914_B6AA_FBE17C23D7D2_.wvu.FilterData" localSheetId="0" hidden="1">'10 Кв ф'!$A$19:$T$581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ф'!$A$18:$T$581</definedName>
    <definedName name="Z_A77A5C65_3B6D_434F_8258_50CC036FD700_.wvu.FilterData" localSheetId="0" hidden="1">'10 Кв ф'!$A$18:$T$610</definedName>
    <definedName name="Z_A828C0E4_02B6_47D2_81F6_4D00B4CDDD76_.wvu.FilterData" localSheetId="0" hidden="1">'10 Кв ф'!$A$18:$T$610</definedName>
    <definedName name="Z_A828C0E4_02B6_47D2_81F6_4D00B4CDDD76_.wvu.PrintArea" localSheetId="0" hidden="1">'10 Кв ф'!$A$1:$T$610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ф'!$A$18:$T$581</definedName>
    <definedName name="Z_C15C57B9_037F_4445_B888_4EC853978147_.wvu.FilterData" localSheetId="0" hidden="1">'10 Кв ф'!$A$18:$T$579</definedName>
    <definedName name="Z_C60D55EC_865E_4D38_AE27_9E8AD04058A4_.wvu.FilterData" localSheetId="0" hidden="1">'10 Кв ф'!$A$18:$T$581</definedName>
    <definedName name="Z_C8834271_1CC2_459D_BFED_D8003474F42A_.wvu.FilterData" localSheetId="0" hidden="1">'10 Кв ф'!$A$18:$T$581</definedName>
    <definedName name="Z_CD577179_AC97_47E1_BD55_34C9FD4F7788_.wvu.FilterData" localSheetId="0" hidden="1">'10 Кв ф'!$A$18:$T$581</definedName>
    <definedName name="Z_CE1E033E_FF00_49FF_86F8_A53BE3AEB0CB_.wvu.FilterData" localSheetId="0" hidden="1">'10 Кв ф'!$A$18:$T$610</definedName>
    <definedName name="Z_CE1E033E_FF00_49FF_86F8_A53BE3AEB0CB_.wvu.PrintArea" localSheetId="0" hidden="1">'10 Кв ф'!$A$1:$T$610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ф'!$A$18:$T$610</definedName>
    <definedName name="Z_D2CBDC49_B9AD_49DF_A2DD_0C0CEC3CCF43_.wvu.FilterData" localSheetId="0" hidden="1">'10 Кв ф'!$A$18:$T$581</definedName>
    <definedName name="Z_D65DB3B3_D583_4A50_96A0_49F0BFBC42FA_.wvu.FilterData" localSheetId="0" hidden="1">'10 Кв ф'!$A$18:$T$610</definedName>
    <definedName name="Z_D6D9C024_8179_4E41_8196_D59861ADD944_.wvu.FilterData" localSheetId="0" hidden="1">'10 Кв ф'!$A$18:$T$610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ф'!$A$18:$T$581</definedName>
    <definedName name="Z_DD79EF37_1308_44D2_981A_C28745460F44_.wvu.FilterData" localSheetId="0" hidden="1">'10 Кв ф'!$A$18:$T$581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ф'!$A$18:$T$610</definedName>
    <definedName name="Z_E104860A_A3B7_4FDF_8BAB_6F219D9D3E8F_.wvu.PrintArea" localSheetId="0" hidden="1">'10 Кв ф'!$A$1:$T$610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ф'!$A$18:$T$581</definedName>
    <definedName name="Z_E65E1C7B_B53B_4B88_8602_A3F4B4E3D382_.wvu.FilterData" localSheetId="0" hidden="1">'10 Кв ф'!$A$18:$T$610</definedName>
    <definedName name="Z_E8944C33_CF35_4790_9FEB_7204E02DE563_.wvu.FilterData" localSheetId="0" hidden="1">'10 Кв ф'!$A$18:$T$610</definedName>
    <definedName name="Z_E8944C33_CF35_4790_9FEB_7204E02DE563_.wvu.PrintArea" localSheetId="0" hidden="1">'10 Кв ф'!$A$1:$T$610</definedName>
    <definedName name="Z_EBE17BEF_ADE5_48A1_B3B0_13D095BC5397_.wvu.FilterData" localSheetId="0" hidden="1">'10 Кв ф'!$A$18:$T$581</definedName>
    <definedName name="Z_EF664B56_5069_481F_BF03_744F9121EDA1_.wvu.FilterData" localSheetId="0" hidden="1">'10 Кв ф'!$A$19:$T$581</definedName>
    <definedName name="Z_F5250458_B3DA_4BC9_8608_3E38DAC94C38_.wvu.FilterData" localSheetId="0" hidden="1">'10 Кв ф'!$A$18:$T$581</definedName>
    <definedName name="Z_F542FC93_15B6_4F75_8CE6_13289B723FF3_.wvu.FilterData" localSheetId="0" hidden="1">'10 Кв ф'!$A$18:$T$579</definedName>
    <definedName name="Z_FF811F01_18A2_472F_A2B1_C8CB4F7C4144_.wvu.FilterData" localSheetId="0" hidden="1">'10 Кв ф'!$A$18:$T$579</definedName>
    <definedName name="Z_FFD7E54C_3584_445D_916C_CB13835F8BCF_.wvu.FilterData" localSheetId="0" hidden="1">'10 Кв ф'!$A$18:$T$581</definedName>
    <definedName name="_xlnm.Print_Area" localSheetId="0">'10 Кв ф'!$A$1:$T$614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4" i="1" l="1"/>
  <c r="R614" i="1" s="1"/>
  <c r="G614" i="1"/>
  <c r="F614" i="1"/>
  <c r="H613" i="1"/>
  <c r="G613" i="1"/>
  <c r="F613" i="1"/>
  <c r="H612" i="1"/>
  <c r="R612" i="1" s="1"/>
  <c r="G612" i="1"/>
  <c r="F612" i="1"/>
  <c r="H611" i="1"/>
  <c r="R611" i="1" s="1"/>
  <c r="G611" i="1"/>
  <c r="F611" i="1"/>
  <c r="P610" i="1"/>
  <c r="O610" i="1"/>
  <c r="N610" i="1"/>
  <c r="M610" i="1"/>
  <c r="L610" i="1"/>
  <c r="K610" i="1"/>
  <c r="J610" i="1"/>
  <c r="I610" i="1"/>
  <c r="E610" i="1"/>
  <c r="D610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R598" i="1"/>
  <c r="R597" i="1" s="1"/>
  <c r="Q598" i="1"/>
  <c r="Q597" i="1" s="1"/>
  <c r="P598" i="1"/>
  <c r="O598" i="1"/>
  <c r="N598" i="1"/>
  <c r="N597" i="1" s="1"/>
  <c r="M598" i="1"/>
  <c r="M597" i="1" s="1"/>
  <c r="L598" i="1"/>
  <c r="L597" i="1" s="1"/>
  <c r="K598" i="1"/>
  <c r="K597" i="1" s="1"/>
  <c r="J598" i="1"/>
  <c r="J597" i="1" s="1"/>
  <c r="I598" i="1"/>
  <c r="I597" i="1" s="1"/>
  <c r="H598" i="1"/>
  <c r="H597" i="1" s="1"/>
  <c r="G598" i="1"/>
  <c r="G597" i="1" s="1"/>
  <c r="F598" i="1"/>
  <c r="F597" i="1" s="1"/>
  <c r="E598" i="1"/>
  <c r="E597" i="1" s="1"/>
  <c r="P597" i="1"/>
  <c r="O597" i="1"/>
  <c r="H596" i="1"/>
  <c r="R596" i="1" s="1"/>
  <c r="S596" i="1" s="1"/>
  <c r="G596" i="1"/>
  <c r="F596" i="1"/>
  <c r="H595" i="1"/>
  <c r="G595" i="1"/>
  <c r="F595" i="1"/>
  <c r="H594" i="1"/>
  <c r="R594" i="1" s="1"/>
  <c r="S594" i="1" s="1"/>
  <c r="G594" i="1"/>
  <c r="F594" i="1"/>
  <c r="H593" i="1"/>
  <c r="G593" i="1"/>
  <c r="F593" i="1"/>
  <c r="H592" i="1"/>
  <c r="G592" i="1"/>
  <c r="F592" i="1"/>
  <c r="P591" i="1"/>
  <c r="P587" i="1" s="1"/>
  <c r="O591" i="1"/>
  <c r="O587" i="1" s="1"/>
  <c r="N591" i="1"/>
  <c r="M591" i="1"/>
  <c r="M587" i="1" s="1"/>
  <c r="L591" i="1"/>
  <c r="L587" i="1" s="1"/>
  <c r="K591" i="1"/>
  <c r="K587" i="1" s="1"/>
  <c r="J591" i="1"/>
  <c r="J587" i="1" s="1"/>
  <c r="I591" i="1"/>
  <c r="I587" i="1" s="1"/>
  <c r="E591" i="1"/>
  <c r="E587" i="1" s="1"/>
  <c r="D591" i="1"/>
  <c r="D587" i="1" s="1"/>
  <c r="N587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H580" i="1"/>
  <c r="H579" i="1" s="1"/>
  <c r="R579" i="1"/>
  <c r="R574" i="1" s="1"/>
  <c r="Q579" i="1"/>
  <c r="Q574" i="1" s="1"/>
  <c r="P579" i="1"/>
  <c r="P574" i="1" s="1"/>
  <c r="O579" i="1"/>
  <c r="O574" i="1" s="1"/>
  <c r="N579" i="1"/>
  <c r="N574" i="1" s="1"/>
  <c r="M579" i="1"/>
  <c r="M574" i="1" s="1"/>
  <c r="L579" i="1"/>
  <c r="L574" i="1" s="1"/>
  <c r="K579" i="1"/>
  <c r="K574" i="1" s="1"/>
  <c r="J579" i="1"/>
  <c r="J574" i="1" s="1"/>
  <c r="I579" i="1"/>
  <c r="I574" i="1" s="1"/>
  <c r="G579" i="1"/>
  <c r="G574" i="1" s="1"/>
  <c r="F579" i="1"/>
  <c r="F574" i="1" s="1"/>
  <c r="E579" i="1"/>
  <c r="E574" i="1" s="1"/>
  <c r="D579" i="1"/>
  <c r="D574" i="1" s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F568" i="1"/>
  <c r="E568" i="1"/>
  <c r="D568" i="1"/>
  <c r="H565" i="1"/>
  <c r="H564" i="1"/>
  <c r="G564" i="1"/>
  <c r="F564" i="1"/>
  <c r="H563" i="1"/>
  <c r="H562" i="1"/>
  <c r="H561" i="1"/>
  <c r="G561" i="1"/>
  <c r="F561" i="1"/>
  <c r="H560" i="1"/>
  <c r="G560" i="1"/>
  <c r="F560" i="1"/>
  <c r="H559" i="1"/>
  <c r="R559" i="1" s="1"/>
  <c r="G559" i="1"/>
  <c r="F559" i="1"/>
  <c r="P558" i="1"/>
  <c r="O558" i="1"/>
  <c r="N558" i="1"/>
  <c r="M558" i="1"/>
  <c r="L558" i="1"/>
  <c r="K558" i="1"/>
  <c r="J558" i="1"/>
  <c r="I558" i="1"/>
  <c r="E558" i="1"/>
  <c r="D558" i="1"/>
  <c r="H556" i="1"/>
  <c r="R556" i="1" s="1"/>
  <c r="R555" i="1" s="1"/>
  <c r="G556" i="1"/>
  <c r="G555" i="1" s="1"/>
  <c r="G551" i="1" s="1"/>
  <c r="F556" i="1"/>
  <c r="P555" i="1"/>
  <c r="P551" i="1" s="1"/>
  <c r="O555" i="1"/>
  <c r="O551" i="1" s="1"/>
  <c r="N555" i="1"/>
  <c r="N551" i="1" s="1"/>
  <c r="M555" i="1"/>
  <c r="M551" i="1" s="1"/>
  <c r="L555" i="1"/>
  <c r="L551" i="1" s="1"/>
  <c r="K555" i="1"/>
  <c r="K551" i="1" s="1"/>
  <c r="J555" i="1"/>
  <c r="J551" i="1" s="1"/>
  <c r="I555" i="1"/>
  <c r="I551" i="1" s="1"/>
  <c r="H555" i="1"/>
  <c r="E555" i="1"/>
  <c r="E551" i="1" s="1"/>
  <c r="D555" i="1"/>
  <c r="D551" i="1" s="1"/>
  <c r="R545" i="1"/>
  <c r="R544" i="1" s="1"/>
  <c r="Q545" i="1"/>
  <c r="Q544" i="1" s="1"/>
  <c r="P545" i="1"/>
  <c r="P544" i="1" s="1"/>
  <c r="O545" i="1"/>
  <c r="O544" i="1" s="1"/>
  <c r="N545" i="1"/>
  <c r="N544" i="1" s="1"/>
  <c r="M545" i="1"/>
  <c r="M544" i="1" s="1"/>
  <c r="L545" i="1"/>
  <c r="L544" i="1" s="1"/>
  <c r="K545" i="1"/>
  <c r="K544" i="1" s="1"/>
  <c r="J545" i="1"/>
  <c r="J544" i="1" s="1"/>
  <c r="I545" i="1"/>
  <c r="I544" i="1" s="1"/>
  <c r="H545" i="1"/>
  <c r="H544" i="1" s="1"/>
  <c r="G545" i="1"/>
  <c r="G544" i="1" s="1"/>
  <c r="F545" i="1"/>
  <c r="F544" i="1" s="1"/>
  <c r="E545" i="1"/>
  <c r="E544" i="1" s="1"/>
  <c r="D544" i="1"/>
  <c r="H543" i="1"/>
  <c r="H542" i="1"/>
  <c r="H541" i="1"/>
  <c r="H540" i="1"/>
  <c r="R540" i="1" s="1"/>
  <c r="G540" i="1"/>
  <c r="F540" i="1"/>
  <c r="Q540" i="1" s="1"/>
  <c r="H539" i="1"/>
  <c r="G539" i="1"/>
  <c r="F539" i="1"/>
  <c r="H538" i="1"/>
  <c r="H537" i="1"/>
  <c r="G537" i="1"/>
  <c r="F537" i="1"/>
  <c r="H536" i="1"/>
  <c r="G536" i="1"/>
  <c r="F536" i="1"/>
  <c r="H535" i="1"/>
  <c r="G535" i="1"/>
  <c r="F535" i="1"/>
  <c r="H534" i="1"/>
  <c r="R534" i="1" s="1"/>
  <c r="S534" i="1" s="1"/>
  <c r="G534" i="1"/>
  <c r="F534" i="1"/>
  <c r="H533" i="1"/>
  <c r="H532" i="1"/>
  <c r="G532" i="1"/>
  <c r="F532" i="1"/>
  <c r="H531" i="1"/>
  <c r="R531" i="1" s="1"/>
  <c r="G531" i="1"/>
  <c r="F531" i="1"/>
  <c r="H530" i="1"/>
  <c r="G530" i="1"/>
  <c r="F530" i="1"/>
  <c r="H529" i="1"/>
  <c r="R529" i="1" s="1"/>
  <c r="S529" i="1" s="1"/>
  <c r="G529" i="1"/>
  <c r="F529" i="1"/>
  <c r="H528" i="1"/>
  <c r="G528" i="1"/>
  <c r="F528" i="1"/>
  <c r="P527" i="1"/>
  <c r="O527" i="1"/>
  <c r="N527" i="1"/>
  <c r="M527" i="1"/>
  <c r="L527" i="1"/>
  <c r="K527" i="1"/>
  <c r="J527" i="1"/>
  <c r="I527" i="1"/>
  <c r="E527" i="1"/>
  <c r="D527" i="1"/>
  <c r="H525" i="1"/>
  <c r="H524" i="1" s="1"/>
  <c r="R524" i="1"/>
  <c r="Q524" i="1"/>
  <c r="P524" i="1"/>
  <c r="O524" i="1"/>
  <c r="N524" i="1"/>
  <c r="M524" i="1"/>
  <c r="L524" i="1"/>
  <c r="K524" i="1"/>
  <c r="J524" i="1"/>
  <c r="I524" i="1"/>
  <c r="G524" i="1"/>
  <c r="F524" i="1"/>
  <c r="E524" i="1"/>
  <c r="D524" i="1"/>
  <c r="H523" i="1"/>
  <c r="R523" i="1" s="1"/>
  <c r="S523" i="1" s="1"/>
  <c r="G523" i="1"/>
  <c r="F523" i="1"/>
  <c r="H522" i="1"/>
  <c r="G522" i="1"/>
  <c r="F522" i="1"/>
  <c r="H521" i="1"/>
  <c r="H520" i="1"/>
  <c r="G520" i="1"/>
  <c r="F520" i="1"/>
  <c r="H519" i="1"/>
  <c r="R519" i="1" s="1"/>
  <c r="S519" i="1" s="1"/>
  <c r="G519" i="1"/>
  <c r="F519" i="1"/>
  <c r="H518" i="1"/>
  <c r="G518" i="1"/>
  <c r="F518" i="1"/>
  <c r="H517" i="1"/>
  <c r="H516" i="1"/>
  <c r="G516" i="1"/>
  <c r="F516" i="1"/>
  <c r="P515" i="1"/>
  <c r="O515" i="1"/>
  <c r="N515" i="1"/>
  <c r="M515" i="1"/>
  <c r="L515" i="1"/>
  <c r="K515" i="1"/>
  <c r="J515" i="1"/>
  <c r="I515" i="1"/>
  <c r="E515" i="1"/>
  <c r="D515" i="1"/>
  <c r="H513" i="1"/>
  <c r="G513" i="1"/>
  <c r="F513" i="1"/>
  <c r="H512" i="1"/>
  <c r="G512" i="1"/>
  <c r="F512" i="1"/>
  <c r="P511" i="1"/>
  <c r="O511" i="1"/>
  <c r="N511" i="1"/>
  <c r="M511" i="1"/>
  <c r="L511" i="1"/>
  <c r="K511" i="1"/>
  <c r="J511" i="1"/>
  <c r="I511" i="1"/>
  <c r="E511" i="1"/>
  <c r="D511" i="1"/>
  <c r="H510" i="1"/>
  <c r="G510" i="1"/>
  <c r="G509" i="1" s="1"/>
  <c r="F510" i="1"/>
  <c r="F509" i="1" s="1"/>
  <c r="P509" i="1"/>
  <c r="O509" i="1"/>
  <c r="N509" i="1"/>
  <c r="M509" i="1"/>
  <c r="L509" i="1"/>
  <c r="K509" i="1"/>
  <c r="J509" i="1"/>
  <c r="I509" i="1"/>
  <c r="E509" i="1"/>
  <c r="D509" i="1"/>
  <c r="H507" i="1"/>
  <c r="R507" i="1" s="1"/>
  <c r="G507" i="1"/>
  <c r="F507" i="1"/>
  <c r="H506" i="1"/>
  <c r="R506" i="1" s="1"/>
  <c r="S506" i="1" s="1"/>
  <c r="G506" i="1"/>
  <c r="F506" i="1"/>
  <c r="P505" i="1"/>
  <c r="O505" i="1"/>
  <c r="N505" i="1"/>
  <c r="M505" i="1"/>
  <c r="L505" i="1"/>
  <c r="K505" i="1"/>
  <c r="J505" i="1"/>
  <c r="I505" i="1"/>
  <c r="E505" i="1"/>
  <c r="D505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R494" i="1"/>
  <c r="Q494" i="1"/>
  <c r="P494" i="1"/>
  <c r="O494" i="1"/>
  <c r="N494" i="1"/>
  <c r="M494" i="1"/>
  <c r="L494" i="1"/>
  <c r="K494" i="1"/>
  <c r="J494" i="1"/>
  <c r="I494" i="1"/>
  <c r="H494" i="1"/>
  <c r="G494" i="1"/>
  <c r="F494" i="1"/>
  <c r="E494" i="1"/>
  <c r="H493" i="1"/>
  <c r="G493" i="1"/>
  <c r="G492" i="1" s="1"/>
  <c r="G490" i="1" s="1"/>
  <c r="F493" i="1"/>
  <c r="P492" i="1"/>
  <c r="P490" i="1" s="1"/>
  <c r="O492" i="1"/>
  <c r="O490" i="1" s="1"/>
  <c r="N492" i="1"/>
  <c r="N490" i="1" s="1"/>
  <c r="M492" i="1"/>
  <c r="M490" i="1" s="1"/>
  <c r="L492" i="1"/>
  <c r="L490" i="1" s="1"/>
  <c r="K492" i="1"/>
  <c r="K490" i="1" s="1"/>
  <c r="J492" i="1"/>
  <c r="J490" i="1" s="1"/>
  <c r="I492" i="1"/>
  <c r="E492" i="1"/>
  <c r="E490" i="1" s="1"/>
  <c r="D492" i="1"/>
  <c r="D490" i="1" s="1"/>
  <c r="I490" i="1"/>
  <c r="H487" i="1"/>
  <c r="H486" i="1"/>
  <c r="R486" i="1" s="1"/>
  <c r="G486" i="1"/>
  <c r="F486" i="1"/>
  <c r="H485" i="1"/>
  <c r="H484" i="1"/>
  <c r="H483" i="1"/>
  <c r="R483" i="1" s="1"/>
  <c r="G483" i="1"/>
  <c r="F483" i="1"/>
  <c r="H482" i="1"/>
  <c r="R482" i="1" s="1"/>
  <c r="G482" i="1"/>
  <c r="F482" i="1"/>
  <c r="H481" i="1"/>
  <c r="R481" i="1" s="1"/>
  <c r="G481" i="1"/>
  <c r="F481" i="1"/>
  <c r="H480" i="1"/>
  <c r="G480" i="1"/>
  <c r="F480" i="1"/>
  <c r="H479" i="1"/>
  <c r="R479" i="1" s="1"/>
  <c r="G479" i="1"/>
  <c r="F479" i="1"/>
  <c r="H478" i="1"/>
  <c r="R478" i="1" s="1"/>
  <c r="G478" i="1"/>
  <c r="F478" i="1"/>
  <c r="H477" i="1"/>
  <c r="R477" i="1" s="1"/>
  <c r="G477" i="1"/>
  <c r="F477" i="1"/>
  <c r="Q477" i="1" s="1"/>
  <c r="H476" i="1"/>
  <c r="G476" i="1"/>
  <c r="F476" i="1"/>
  <c r="H475" i="1"/>
  <c r="R475" i="1" s="1"/>
  <c r="G475" i="1"/>
  <c r="F475" i="1"/>
  <c r="H474" i="1"/>
  <c r="R474" i="1" s="1"/>
  <c r="G474" i="1"/>
  <c r="F474" i="1"/>
  <c r="H473" i="1"/>
  <c r="R473" i="1" s="1"/>
  <c r="G473" i="1"/>
  <c r="F473" i="1"/>
  <c r="H472" i="1"/>
  <c r="G472" i="1"/>
  <c r="F472" i="1"/>
  <c r="H471" i="1"/>
  <c r="R471" i="1" s="1"/>
  <c r="G471" i="1"/>
  <c r="F471" i="1"/>
  <c r="H470" i="1"/>
  <c r="R470" i="1" s="1"/>
  <c r="G470" i="1"/>
  <c r="F470" i="1"/>
  <c r="H469" i="1"/>
  <c r="R469" i="1" s="1"/>
  <c r="G469" i="1"/>
  <c r="F469" i="1"/>
  <c r="H468" i="1"/>
  <c r="G468" i="1"/>
  <c r="F468" i="1"/>
  <c r="H467" i="1"/>
  <c r="R467" i="1" s="1"/>
  <c r="G467" i="1"/>
  <c r="F467" i="1"/>
  <c r="H466" i="1"/>
  <c r="R466" i="1" s="1"/>
  <c r="G466" i="1"/>
  <c r="F466" i="1"/>
  <c r="H465" i="1"/>
  <c r="R465" i="1" s="1"/>
  <c r="G465" i="1"/>
  <c r="F465" i="1"/>
  <c r="H464" i="1"/>
  <c r="G464" i="1"/>
  <c r="F464" i="1"/>
  <c r="H463" i="1"/>
  <c r="R463" i="1" s="1"/>
  <c r="G463" i="1"/>
  <c r="F463" i="1"/>
  <c r="H462" i="1"/>
  <c r="R462" i="1" s="1"/>
  <c r="G462" i="1"/>
  <c r="F462" i="1"/>
  <c r="H461" i="1"/>
  <c r="G461" i="1"/>
  <c r="F461" i="1"/>
  <c r="H460" i="1"/>
  <c r="G460" i="1"/>
  <c r="F460" i="1"/>
  <c r="H459" i="1"/>
  <c r="R459" i="1" s="1"/>
  <c r="G459" i="1"/>
  <c r="F459" i="1"/>
  <c r="Q459" i="1" s="1"/>
  <c r="H458" i="1"/>
  <c r="G458" i="1"/>
  <c r="F458" i="1"/>
  <c r="H457" i="1"/>
  <c r="R457" i="1" s="1"/>
  <c r="G457" i="1"/>
  <c r="F457" i="1"/>
  <c r="H456" i="1"/>
  <c r="R456" i="1" s="1"/>
  <c r="G456" i="1"/>
  <c r="F456" i="1"/>
  <c r="H455" i="1"/>
  <c r="G455" i="1"/>
  <c r="F455" i="1"/>
  <c r="H454" i="1"/>
  <c r="R454" i="1" s="1"/>
  <c r="G454" i="1"/>
  <c r="F454" i="1"/>
  <c r="H453" i="1"/>
  <c r="R453" i="1" s="1"/>
  <c r="G453" i="1"/>
  <c r="F453" i="1"/>
  <c r="H452" i="1"/>
  <c r="R452" i="1" s="1"/>
  <c r="G452" i="1"/>
  <c r="F452" i="1"/>
  <c r="H451" i="1"/>
  <c r="G451" i="1"/>
  <c r="F451" i="1"/>
  <c r="H450" i="1"/>
  <c r="H449" i="1"/>
  <c r="H448" i="1"/>
  <c r="R448" i="1" s="1"/>
  <c r="G448" i="1"/>
  <c r="F448" i="1"/>
  <c r="H447" i="1"/>
  <c r="G447" i="1"/>
  <c r="F447" i="1"/>
  <c r="H446" i="1"/>
  <c r="R446" i="1" s="1"/>
  <c r="G446" i="1"/>
  <c r="F446" i="1"/>
  <c r="H445" i="1"/>
  <c r="R445" i="1" s="1"/>
  <c r="G445" i="1"/>
  <c r="F445" i="1"/>
  <c r="H444" i="1"/>
  <c r="R444" i="1" s="1"/>
  <c r="G444" i="1"/>
  <c r="F444" i="1"/>
  <c r="H443" i="1"/>
  <c r="G443" i="1"/>
  <c r="F443" i="1"/>
  <c r="H442" i="1"/>
  <c r="R442" i="1" s="1"/>
  <c r="G442" i="1"/>
  <c r="F442" i="1"/>
  <c r="H441" i="1"/>
  <c r="R441" i="1" s="1"/>
  <c r="G441" i="1"/>
  <c r="F441" i="1"/>
  <c r="H440" i="1"/>
  <c r="R440" i="1" s="1"/>
  <c r="G440" i="1"/>
  <c r="F440" i="1"/>
  <c r="H439" i="1"/>
  <c r="G439" i="1"/>
  <c r="F439" i="1"/>
  <c r="H438" i="1"/>
  <c r="R438" i="1" s="1"/>
  <c r="G438" i="1"/>
  <c r="F438" i="1"/>
  <c r="H437" i="1"/>
  <c r="R437" i="1" s="1"/>
  <c r="G437" i="1"/>
  <c r="F437" i="1"/>
  <c r="H436" i="1"/>
  <c r="R436" i="1" s="1"/>
  <c r="G436" i="1"/>
  <c r="F436" i="1"/>
  <c r="H435" i="1"/>
  <c r="G435" i="1"/>
  <c r="F435" i="1"/>
  <c r="H434" i="1"/>
  <c r="R434" i="1" s="1"/>
  <c r="G434" i="1"/>
  <c r="F434" i="1"/>
  <c r="H433" i="1"/>
  <c r="R433" i="1" s="1"/>
  <c r="G433" i="1"/>
  <c r="F433" i="1"/>
  <c r="H432" i="1"/>
  <c r="R432" i="1" s="1"/>
  <c r="G432" i="1"/>
  <c r="F432" i="1"/>
  <c r="H431" i="1"/>
  <c r="G431" i="1"/>
  <c r="F431" i="1"/>
  <c r="H430" i="1"/>
  <c r="R430" i="1" s="1"/>
  <c r="G430" i="1"/>
  <c r="F430" i="1"/>
  <c r="H429" i="1"/>
  <c r="R429" i="1" s="1"/>
  <c r="G429" i="1"/>
  <c r="F429" i="1"/>
  <c r="H428" i="1"/>
  <c r="H427" i="1"/>
  <c r="P426" i="1"/>
  <c r="O426" i="1"/>
  <c r="N426" i="1"/>
  <c r="M426" i="1"/>
  <c r="L426" i="1"/>
  <c r="K426" i="1"/>
  <c r="J426" i="1"/>
  <c r="I426" i="1"/>
  <c r="E426" i="1"/>
  <c r="D426" i="1"/>
  <c r="H424" i="1"/>
  <c r="G424" i="1"/>
  <c r="G423" i="1" s="1"/>
  <c r="G419" i="1" s="1"/>
  <c r="F424" i="1"/>
  <c r="P423" i="1"/>
  <c r="P419" i="1" s="1"/>
  <c r="O423" i="1"/>
  <c r="O419" i="1" s="1"/>
  <c r="N423" i="1"/>
  <c r="N419" i="1" s="1"/>
  <c r="M423" i="1"/>
  <c r="M419" i="1" s="1"/>
  <c r="L423" i="1"/>
  <c r="L419" i="1" s="1"/>
  <c r="K423" i="1"/>
  <c r="K419" i="1" s="1"/>
  <c r="J423" i="1"/>
  <c r="J419" i="1" s="1"/>
  <c r="I423" i="1"/>
  <c r="I419" i="1" s="1"/>
  <c r="E423" i="1"/>
  <c r="E419" i="1" s="1"/>
  <c r="D423" i="1"/>
  <c r="D419" i="1" s="1"/>
  <c r="R415" i="1"/>
  <c r="R413" i="1" s="1"/>
  <c r="R412" i="1" s="1"/>
  <c r="Q415" i="1"/>
  <c r="Q413" i="1" s="1"/>
  <c r="Q412" i="1" s="1"/>
  <c r="P415" i="1"/>
  <c r="P413" i="1" s="1"/>
  <c r="P412" i="1" s="1"/>
  <c r="O415" i="1"/>
  <c r="N415" i="1"/>
  <c r="M415" i="1"/>
  <c r="M413" i="1" s="1"/>
  <c r="M412" i="1" s="1"/>
  <c r="L415" i="1"/>
  <c r="L413" i="1" s="1"/>
  <c r="L412" i="1" s="1"/>
  <c r="K415" i="1"/>
  <c r="K413" i="1" s="1"/>
  <c r="K412" i="1" s="1"/>
  <c r="J415" i="1"/>
  <c r="J413" i="1" s="1"/>
  <c r="J412" i="1" s="1"/>
  <c r="I415" i="1"/>
  <c r="I413" i="1" s="1"/>
  <c r="I412" i="1" s="1"/>
  <c r="H415" i="1"/>
  <c r="G415" i="1"/>
  <c r="G413" i="1" s="1"/>
  <c r="G412" i="1" s="1"/>
  <c r="F415" i="1"/>
  <c r="F413" i="1" s="1"/>
  <c r="F412" i="1" s="1"/>
  <c r="E415" i="1"/>
  <c r="E413" i="1" s="1"/>
  <c r="E412" i="1" s="1"/>
  <c r="D415" i="1"/>
  <c r="D413" i="1" s="1"/>
  <c r="D412" i="1" s="1"/>
  <c r="O413" i="1"/>
  <c r="O412" i="1" s="1"/>
  <c r="N413" i="1"/>
  <c r="N412" i="1" s="1"/>
  <c r="H411" i="1"/>
  <c r="R411" i="1" s="1"/>
  <c r="S411" i="1" s="1"/>
  <c r="G411" i="1"/>
  <c r="F411" i="1"/>
  <c r="H410" i="1"/>
  <c r="G410" i="1"/>
  <c r="F410" i="1"/>
  <c r="H409" i="1"/>
  <c r="R409" i="1" s="1"/>
  <c r="S409" i="1" s="1"/>
  <c r="G409" i="1"/>
  <c r="F409" i="1"/>
  <c r="H408" i="1"/>
  <c r="G408" i="1"/>
  <c r="F408" i="1"/>
  <c r="H407" i="1"/>
  <c r="R407" i="1" s="1"/>
  <c r="S407" i="1" s="1"/>
  <c r="G407" i="1"/>
  <c r="F407" i="1"/>
  <c r="H406" i="1"/>
  <c r="G406" i="1"/>
  <c r="F406" i="1"/>
  <c r="H405" i="1"/>
  <c r="R405" i="1" s="1"/>
  <c r="S405" i="1" s="1"/>
  <c r="G405" i="1"/>
  <c r="F405" i="1"/>
  <c r="H404" i="1"/>
  <c r="G404" i="1"/>
  <c r="F404" i="1"/>
  <c r="H403" i="1"/>
  <c r="R403" i="1" s="1"/>
  <c r="S403" i="1" s="1"/>
  <c r="G403" i="1"/>
  <c r="F403" i="1"/>
  <c r="H402" i="1"/>
  <c r="G402" i="1"/>
  <c r="F402" i="1"/>
  <c r="H401" i="1"/>
  <c r="R401" i="1" s="1"/>
  <c r="S401" i="1" s="1"/>
  <c r="G401" i="1"/>
  <c r="F401" i="1"/>
  <c r="H400" i="1"/>
  <c r="R400" i="1" s="1"/>
  <c r="G400" i="1"/>
  <c r="F400" i="1"/>
  <c r="H399" i="1"/>
  <c r="R399" i="1" s="1"/>
  <c r="S399" i="1" s="1"/>
  <c r="G399" i="1"/>
  <c r="F399" i="1"/>
  <c r="H398" i="1"/>
  <c r="G398" i="1"/>
  <c r="F398" i="1"/>
  <c r="H397" i="1"/>
  <c r="R397" i="1" s="1"/>
  <c r="S397" i="1" s="1"/>
  <c r="G397" i="1"/>
  <c r="F397" i="1"/>
  <c r="H396" i="1"/>
  <c r="G396" i="1"/>
  <c r="F396" i="1"/>
  <c r="H395" i="1"/>
  <c r="R395" i="1" s="1"/>
  <c r="S395" i="1" s="1"/>
  <c r="G395" i="1"/>
  <c r="F395" i="1"/>
  <c r="H394" i="1"/>
  <c r="G394" i="1"/>
  <c r="F394" i="1"/>
  <c r="H393" i="1"/>
  <c r="R393" i="1" s="1"/>
  <c r="S393" i="1" s="1"/>
  <c r="G393" i="1"/>
  <c r="F393" i="1"/>
  <c r="H392" i="1"/>
  <c r="G392" i="1"/>
  <c r="F392" i="1"/>
  <c r="H391" i="1"/>
  <c r="R391" i="1" s="1"/>
  <c r="S391" i="1" s="1"/>
  <c r="G391" i="1"/>
  <c r="F391" i="1"/>
  <c r="H390" i="1"/>
  <c r="G390" i="1"/>
  <c r="F390" i="1"/>
  <c r="H389" i="1"/>
  <c r="R389" i="1" s="1"/>
  <c r="S389" i="1" s="1"/>
  <c r="G389" i="1"/>
  <c r="F389" i="1"/>
  <c r="H388" i="1"/>
  <c r="G388" i="1"/>
  <c r="F388" i="1"/>
  <c r="H387" i="1"/>
  <c r="R387" i="1" s="1"/>
  <c r="S387" i="1" s="1"/>
  <c r="G387" i="1"/>
  <c r="F387" i="1"/>
  <c r="H386" i="1"/>
  <c r="G386" i="1"/>
  <c r="F386" i="1"/>
  <c r="P385" i="1"/>
  <c r="O385" i="1"/>
  <c r="N385" i="1"/>
  <c r="M385" i="1"/>
  <c r="L385" i="1"/>
  <c r="K385" i="1"/>
  <c r="J385" i="1"/>
  <c r="I385" i="1"/>
  <c r="E385" i="1"/>
  <c r="D385" i="1"/>
  <c r="H384" i="1"/>
  <c r="R384" i="1" s="1"/>
  <c r="S384" i="1" s="1"/>
  <c r="G384" i="1"/>
  <c r="F384" i="1"/>
  <c r="H383" i="1"/>
  <c r="G383" i="1"/>
  <c r="F383" i="1"/>
  <c r="H382" i="1"/>
  <c r="G382" i="1"/>
  <c r="F382" i="1"/>
  <c r="H381" i="1"/>
  <c r="R381" i="1" s="1"/>
  <c r="G381" i="1"/>
  <c r="F381" i="1"/>
  <c r="H380" i="1"/>
  <c r="R380" i="1" s="1"/>
  <c r="G380" i="1"/>
  <c r="F380" i="1"/>
  <c r="H379" i="1"/>
  <c r="R379" i="1" s="1"/>
  <c r="G379" i="1"/>
  <c r="F379" i="1"/>
  <c r="Q379" i="1" s="1"/>
  <c r="H378" i="1"/>
  <c r="G378" i="1"/>
  <c r="F378" i="1"/>
  <c r="H377" i="1"/>
  <c r="G377" i="1"/>
  <c r="F377" i="1"/>
  <c r="H376" i="1"/>
  <c r="R376" i="1" s="1"/>
  <c r="G376" i="1"/>
  <c r="F376" i="1"/>
  <c r="H375" i="1"/>
  <c r="G375" i="1"/>
  <c r="F375" i="1"/>
  <c r="H374" i="1"/>
  <c r="G374" i="1"/>
  <c r="F374" i="1"/>
  <c r="H373" i="1"/>
  <c r="H372" i="1"/>
  <c r="H371" i="1"/>
  <c r="H370" i="1"/>
  <c r="H369" i="1"/>
  <c r="R369" i="1" s="1"/>
  <c r="S369" i="1" s="1"/>
  <c r="G369" i="1"/>
  <c r="F369" i="1"/>
  <c r="H368" i="1"/>
  <c r="G368" i="1"/>
  <c r="F368" i="1"/>
  <c r="H367" i="1"/>
  <c r="R367" i="1" s="1"/>
  <c r="S367" i="1" s="1"/>
  <c r="G367" i="1"/>
  <c r="F367" i="1"/>
  <c r="H366" i="1"/>
  <c r="G366" i="1"/>
  <c r="F366" i="1"/>
  <c r="H365" i="1"/>
  <c r="R365" i="1" s="1"/>
  <c r="S365" i="1" s="1"/>
  <c r="G365" i="1"/>
  <c r="F365" i="1"/>
  <c r="H364" i="1"/>
  <c r="H363" i="1"/>
  <c r="G363" i="1"/>
  <c r="F363" i="1"/>
  <c r="H362" i="1"/>
  <c r="G362" i="1"/>
  <c r="F362" i="1"/>
  <c r="H361" i="1"/>
  <c r="R361" i="1" s="1"/>
  <c r="S361" i="1" s="1"/>
  <c r="G361" i="1"/>
  <c r="F361" i="1"/>
  <c r="Q361" i="1" s="1"/>
  <c r="H360" i="1"/>
  <c r="G360" i="1"/>
  <c r="F360" i="1"/>
  <c r="H359" i="1"/>
  <c r="R359" i="1" s="1"/>
  <c r="S359" i="1" s="1"/>
  <c r="G359" i="1"/>
  <c r="F359" i="1"/>
  <c r="P358" i="1"/>
  <c r="O358" i="1"/>
  <c r="N358" i="1"/>
  <c r="M358" i="1"/>
  <c r="L358" i="1"/>
  <c r="K358" i="1"/>
  <c r="J358" i="1"/>
  <c r="I358" i="1"/>
  <c r="E358" i="1"/>
  <c r="D358" i="1"/>
  <c r="H357" i="1"/>
  <c r="H356" i="1"/>
  <c r="G356" i="1"/>
  <c r="G355" i="1" s="1"/>
  <c r="F356" i="1"/>
  <c r="F355" i="1" s="1"/>
  <c r="P355" i="1"/>
  <c r="O355" i="1"/>
  <c r="N355" i="1"/>
  <c r="M355" i="1"/>
  <c r="L355" i="1"/>
  <c r="K355" i="1"/>
  <c r="J355" i="1"/>
  <c r="I355" i="1"/>
  <c r="E355" i="1"/>
  <c r="D355" i="1"/>
  <c r="H354" i="1"/>
  <c r="R354" i="1" s="1"/>
  <c r="S354" i="1" s="1"/>
  <c r="G354" i="1"/>
  <c r="F354" i="1"/>
  <c r="H353" i="1"/>
  <c r="G353" i="1"/>
  <c r="F353" i="1"/>
  <c r="H352" i="1"/>
  <c r="G352" i="1"/>
  <c r="F352" i="1"/>
  <c r="P351" i="1"/>
  <c r="O351" i="1"/>
  <c r="N351" i="1"/>
  <c r="M351" i="1"/>
  <c r="L351" i="1"/>
  <c r="K351" i="1"/>
  <c r="J351" i="1"/>
  <c r="I351" i="1"/>
  <c r="E351" i="1"/>
  <c r="D351" i="1"/>
  <c r="H349" i="1"/>
  <c r="R349" i="1" s="1"/>
  <c r="S349" i="1" s="1"/>
  <c r="G349" i="1"/>
  <c r="F349" i="1"/>
  <c r="H348" i="1"/>
  <c r="G348" i="1"/>
  <c r="F348" i="1"/>
  <c r="P347" i="1"/>
  <c r="O347" i="1"/>
  <c r="N347" i="1"/>
  <c r="M347" i="1"/>
  <c r="L347" i="1"/>
  <c r="K347" i="1"/>
  <c r="J347" i="1"/>
  <c r="I347" i="1"/>
  <c r="E347" i="1"/>
  <c r="D347" i="1"/>
  <c r="H346" i="1"/>
  <c r="R346" i="1" s="1"/>
  <c r="G346" i="1"/>
  <c r="G345" i="1" s="1"/>
  <c r="F346" i="1"/>
  <c r="P345" i="1"/>
  <c r="O345" i="1"/>
  <c r="N345" i="1"/>
  <c r="M345" i="1"/>
  <c r="L345" i="1"/>
  <c r="K345" i="1"/>
  <c r="J345" i="1"/>
  <c r="I345" i="1"/>
  <c r="E345" i="1"/>
  <c r="D345" i="1"/>
  <c r="H340" i="1"/>
  <c r="H339" i="1"/>
  <c r="H338" i="1"/>
  <c r="H337" i="1"/>
  <c r="H336" i="1"/>
  <c r="G336" i="1"/>
  <c r="F336" i="1"/>
  <c r="H335" i="1"/>
  <c r="R335" i="1" s="1"/>
  <c r="S335" i="1" s="1"/>
  <c r="G335" i="1"/>
  <c r="F335" i="1"/>
  <c r="H334" i="1"/>
  <c r="P333" i="1"/>
  <c r="O333" i="1"/>
  <c r="N333" i="1"/>
  <c r="M333" i="1"/>
  <c r="L333" i="1"/>
  <c r="K333" i="1"/>
  <c r="J333" i="1"/>
  <c r="I333" i="1"/>
  <c r="E333" i="1"/>
  <c r="D333" i="1"/>
  <c r="H332" i="1"/>
  <c r="H331" i="1" s="1"/>
  <c r="G332" i="1"/>
  <c r="G331" i="1" s="1"/>
  <c r="F332" i="1"/>
  <c r="P331" i="1"/>
  <c r="O331" i="1"/>
  <c r="N331" i="1"/>
  <c r="M331" i="1"/>
  <c r="L331" i="1"/>
  <c r="K331" i="1"/>
  <c r="J331" i="1"/>
  <c r="I331" i="1"/>
  <c r="E331" i="1"/>
  <c r="D331" i="1"/>
  <c r="H330" i="1"/>
  <c r="H329" i="1"/>
  <c r="H328" i="1"/>
  <c r="H327" i="1"/>
  <c r="G327" i="1"/>
  <c r="G326" i="1" s="1"/>
  <c r="F327" i="1"/>
  <c r="P326" i="1"/>
  <c r="O326" i="1"/>
  <c r="N326" i="1"/>
  <c r="M326" i="1"/>
  <c r="L326" i="1"/>
  <c r="K326" i="1"/>
  <c r="J326" i="1"/>
  <c r="I326" i="1"/>
  <c r="E326" i="1"/>
  <c r="D326" i="1"/>
  <c r="H324" i="1"/>
  <c r="H323" i="1"/>
  <c r="H322" i="1"/>
  <c r="H321" i="1"/>
  <c r="H320" i="1"/>
  <c r="R319" i="1"/>
  <c r="Q319" i="1"/>
  <c r="P319" i="1"/>
  <c r="O319" i="1"/>
  <c r="N319" i="1"/>
  <c r="M319" i="1"/>
  <c r="L319" i="1"/>
  <c r="K319" i="1"/>
  <c r="J319" i="1"/>
  <c r="I319" i="1"/>
  <c r="G319" i="1"/>
  <c r="F319" i="1"/>
  <c r="E319" i="1"/>
  <c r="D319" i="1"/>
  <c r="H309" i="1"/>
  <c r="H308" i="1"/>
  <c r="H307" i="1"/>
  <c r="H306" i="1"/>
  <c r="H305" i="1"/>
  <c r="G305" i="1"/>
  <c r="F305" i="1"/>
  <c r="H304" i="1"/>
  <c r="R304" i="1" s="1"/>
  <c r="G304" i="1"/>
  <c r="F304" i="1"/>
  <c r="H303" i="1"/>
  <c r="G303" i="1"/>
  <c r="F303" i="1"/>
  <c r="H302" i="1"/>
  <c r="R302" i="1" s="1"/>
  <c r="G302" i="1"/>
  <c r="F302" i="1"/>
  <c r="H301" i="1"/>
  <c r="G301" i="1"/>
  <c r="F301" i="1"/>
  <c r="H300" i="1"/>
  <c r="H299" i="1"/>
  <c r="H298" i="1"/>
  <c r="R298" i="1" s="1"/>
  <c r="G298" i="1"/>
  <c r="F298" i="1"/>
  <c r="H297" i="1"/>
  <c r="G297" i="1"/>
  <c r="F297" i="1"/>
  <c r="P296" i="1"/>
  <c r="O296" i="1"/>
  <c r="N296" i="1"/>
  <c r="M296" i="1"/>
  <c r="L296" i="1"/>
  <c r="K296" i="1"/>
  <c r="J296" i="1"/>
  <c r="I296" i="1"/>
  <c r="E296" i="1"/>
  <c r="D296" i="1"/>
  <c r="H294" i="1"/>
  <c r="G294" i="1"/>
  <c r="G293" i="1" s="1"/>
  <c r="G289" i="1" s="1"/>
  <c r="F294" i="1"/>
  <c r="F293" i="1" s="1"/>
  <c r="F289" i="1" s="1"/>
  <c r="P293" i="1"/>
  <c r="P289" i="1" s="1"/>
  <c r="O293" i="1"/>
  <c r="O289" i="1" s="1"/>
  <c r="N293" i="1"/>
  <c r="M293" i="1"/>
  <c r="M289" i="1" s="1"/>
  <c r="L293" i="1"/>
  <c r="L289" i="1" s="1"/>
  <c r="K293" i="1"/>
  <c r="K289" i="1" s="1"/>
  <c r="J293" i="1"/>
  <c r="J289" i="1" s="1"/>
  <c r="I293" i="1"/>
  <c r="I289" i="1" s="1"/>
  <c r="E293" i="1"/>
  <c r="E289" i="1" s="1"/>
  <c r="D293" i="1"/>
  <c r="D289" i="1" s="1"/>
  <c r="N289" i="1"/>
  <c r="H288" i="1"/>
  <c r="H287" i="1" s="1"/>
  <c r="R287" i="1"/>
  <c r="R285" i="1" s="1"/>
  <c r="Q287" i="1"/>
  <c r="Q285" i="1" s="1"/>
  <c r="P287" i="1"/>
  <c r="P285" i="1" s="1"/>
  <c r="O287" i="1"/>
  <c r="O285" i="1" s="1"/>
  <c r="N287" i="1"/>
  <c r="N285" i="1" s="1"/>
  <c r="M287" i="1"/>
  <c r="M285" i="1" s="1"/>
  <c r="L287" i="1"/>
  <c r="L285" i="1" s="1"/>
  <c r="K287" i="1"/>
  <c r="K285" i="1" s="1"/>
  <c r="J287" i="1"/>
  <c r="J285" i="1" s="1"/>
  <c r="I287" i="1"/>
  <c r="I285" i="1" s="1"/>
  <c r="G287" i="1"/>
  <c r="G285" i="1" s="1"/>
  <c r="F287" i="1"/>
  <c r="F285" i="1" s="1"/>
  <c r="E287" i="1"/>
  <c r="E285" i="1" s="1"/>
  <c r="D287" i="1"/>
  <c r="D285" i="1" s="1"/>
  <c r="H284" i="1"/>
  <c r="R283" i="1"/>
  <c r="R281" i="1" s="1"/>
  <c r="Q283" i="1"/>
  <c r="Q281" i="1" s="1"/>
  <c r="P283" i="1"/>
  <c r="P281" i="1" s="1"/>
  <c r="O283" i="1"/>
  <c r="N283" i="1"/>
  <c r="N281" i="1" s="1"/>
  <c r="M283" i="1"/>
  <c r="M281" i="1" s="1"/>
  <c r="L283" i="1"/>
  <c r="L281" i="1" s="1"/>
  <c r="K283" i="1"/>
  <c r="K281" i="1" s="1"/>
  <c r="J283" i="1"/>
  <c r="J281" i="1" s="1"/>
  <c r="I283" i="1"/>
  <c r="I281" i="1" s="1"/>
  <c r="H283" i="1"/>
  <c r="G283" i="1"/>
  <c r="G281" i="1" s="1"/>
  <c r="F283" i="1"/>
  <c r="F281" i="1" s="1"/>
  <c r="E283" i="1"/>
  <c r="E281" i="1" s="1"/>
  <c r="D283" i="1"/>
  <c r="D281" i="1" s="1"/>
  <c r="O281" i="1"/>
  <c r="H279" i="1"/>
  <c r="H278" i="1"/>
  <c r="H277" i="1"/>
  <c r="R277" i="1" s="1"/>
  <c r="S277" i="1" s="1"/>
  <c r="G277" i="1"/>
  <c r="F277" i="1"/>
  <c r="H276" i="1"/>
  <c r="G276" i="1"/>
  <c r="F276" i="1"/>
  <c r="H275" i="1"/>
  <c r="H274" i="1"/>
  <c r="H273" i="1"/>
  <c r="G273" i="1"/>
  <c r="F273" i="1"/>
  <c r="H272" i="1"/>
  <c r="G272" i="1"/>
  <c r="F272" i="1"/>
  <c r="H271" i="1"/>
  <c r="H270" i="1"/>
  <c r="G270" i="1"/>
  <c r="F270" i="1"/>
  <c r="H269" i="1"/>
  <c r="R269" i="1" s="1"/>
  <c r="S269" i="1" s="1"/>
  <c r="G269" i="1"/>
  <c r="F269" i="1"/>
  <c r="H268" i="1"/>
  <c r="G268" i="1"/>
  <c r="F268" i="1"/>
  <c r="H267" i="1"/>
  <c r="R267" i="1" s="1"/>
  <c r="S267" i="1" s="1"/>
  <c r="G267" i="1"/>
  <c r="F267" i="1"/>
  <c r="P266" i="1"/>
  <c r="O266" i="1"/>
  <c r="N266" i="1"/>
  <c r="M266" i="1"/>
  <c r="L266" i="1"/>
  <c r="K266" i="1"/>
  <c r="J266" i="1"/>
  <c r="I266" i="1"/>
  <c r="E266" i="1"/>
  <c r="D266" i="1"/>
  <c r="H263" i="1"/>
  <c r="H262" i="1"/>
  <c r="R262" i="1" s="1"/>
  <c r="S262" i="1" s="1"/>
  <c r="G262" i="1"/>
  <c r="F262" i="1"/>
  <c r="H261" i="1"/>
  <c r="G261" i="1"/>
  <c r="F261" i="1"/>
  <c r="P260" i="1"/>
  <c r="O260" i="1"/>
  <c r="N260" i="1"/>
  <c r="N259" i="1" s="1"/>
  <c r="M260" i="1"/>
  <c r="L260" i="1"/>
  <c r="K260" i="1"/>
  <c r="J260" i="1"/>
  <c r="J259" i="1" s="1"/>
  <c r="I260" i="1"/>
  <c r="E260" i="1"/>
  <c r="D260" i="1"/>
  <c r="H258" i="1"/>
  <c r="R258" i="1" s="1"/>
  <c r="S258" i="1" s="1"/>
  <c r="G258" i="1"/>
  <c r="F258" i="1"/>
  <c r="H257" i="1"/>
  <c r="G257" i="1"/>
  <c r="F257" i="1"/>
  <c r="H256" i="1"/>
  <c r="R256" i="1" s="1"/>
  <c r="S256" i="1" s="1"/>
  <c r="G256" i="1"/>
  <c r="F256" i="1"/>
  <c r="H255" i="1"/>
  <c r="G255" i="1"/>
  <c r="F255" i="1"/>
  <c r="H254" i="1"/>
  <c r="G254" i="1"/>
  <c r="F254" i="1"/>
  <c r="H253" i="1"/>
  <c r="G253" i="1"/>
  <c r="F253" i="1"/>
  <c r="P252" i="1"/>
  <c r="O252" i="1"/>
  <c r="N252" i="1"/>
  <c r="M252" i="1"/>
  <c r="L252" i="1"/>
  <c r="K252" i="1"/>
  <c r="J252" i="1"/>
  <c r="I252" i="1"/>
  <c r="E252" i="1"/>
  <c r="D252" i="1"/>
  <c r="H251" i="1"/>
  <c r="H250" i="1"/>
  <c r="G250" i="1"/>
  <c r="G249" i="1" s="1"/>
  <c r="F250" i="1"/>
  <c r="P249" i="1"/>
  <c r="O249" i="1"/>
  <c r="N249" i="1"/>
  <c r="M249" i="1"/>
  <c r="L249" i="1"/>
  <c r="K249" i="1"/>
  <c r="J249" i="1"/>
  <c r="I249" i="1"/>
  <c r="E249" i="1"/>
  <c r="D249" i="1"/>
  <c r="H247" i="1"/>
  <c r="G247" i="1"/>
  <c r="F247" i="1"/>
  <c r="H246" i="1"/>
  <c r="R246" i="1" s="1"/>
  <c r="S246" i="1" s="1"/>
  <c r="G246" i="1"/>
  <c r="F246" i="1"/>
  <c r="H245" i="1"/>
  <c r="G245" i="1"/>
  <c r="F245" i="1"/>
  <c r="P244" i="1"/>
  <c r="O244" i="1"/>
  <c r="N244" i="1"/>
  <c r="M244" i="1"/>
  <c r="L244" i="1"/>
  <c r="K244" i="1"/>
  <c r="J244" i="1"/>
  <c r="I244" i="1"/>
  <c r="E244" i="1"/>
  <c r="D244" i="1"/>
  <c r="H241" i="1"/>
  <c r="R241" i="1" s="1"/>
  <c r="S241" i="1" s="1"/>
  <c r="G241" i="1"/>
  <c r="F241" i="1"/>
  <c r="H240" i="1"/>
  <c r="G240" i="1"/>
  <c r="F240" i="1"/>
  <c r="F239" i="1" s="1"/>
  <c r="P239" i="1"/>
  <c r="O239" i="1"/>
  <c r="N239" i="1"/>
  <c r="M239" i="1"/>
  <c r="L239" i="1"/>
  <c r="K239" i="1"/>
  <c r="J239" i="1"/>
  <c r="I239" i="1"/>
  <c r="E239" i="1"/>
  <c r="D239" i="1"/>
  <c r="H236" i="1"/>
  <c r="H235" i="1"/>
  <c r="R234" i="1"/>
  <c r="Q234" i="1"/>
  <c r="P234" i="1"/>
  <c r="O234" i="1"/>
  <c r="N234" i="1"/>
  <c r="M234" i="1"/>
  <c r="L234" i="1"/>
  <c r="K234" i="1"/>
  <c r="J234" i="1"/>
  <c r="I234" i="1"/>
  <c r="G234" i="1"/>
  <c r="F234" i="1"/>
  <c r="E234" i="1"/>
  <c r="E232" i="1" s="1"/>
  <c r="D234" i="1"/>
  <c r="D232" i="1" s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H223" i="1"/>
  <c r="H222" i="1"/>
  <c r="G222" i="1"/>
  <c r="F222" i="1"/>
  <c r="H221" i="1"/>
  <c r="R221" i="1" s="1"/>
  <c r="S221" i="1" s="1"/>
  <c r="G221" i="1"/>
  <c r="F221" i="1"/>
  <c r="Q221" i="1" s="1"/>
  <c r="H220" i="1"/>
  <c r="G220" i="1"/>
  <c r="F220" i="1"/>
  <c r="H219" i="1"/>
  <c r="R219" i="1" s="1"/>
  <c r="S219" i="1" s="1"/>
  <c r="G219" i="1"/>
  <c r="F219" i="1"/>
  <c r="H218" i="1"/>
  <c r="Q218" i="1" s="1"/>
  <c r="G218" i="1"/>
  <c r="F218" i="1"/>
  <c r="H217" i="1"/>
  <c r="R217" i="1" s="1"/>
  <c r="S217" i="1" s="1"/>
  <c r="G217" i="1"/>
  <c r="F217" i="1"/>
  <c r="H216" i="1"/>
  <c r="G216" i="1"/>
  <c r="F216" i="1"/>
  <c r="H215" i="1"/>
  <c r="G215" i="1"/>
  <c r="F215" i="1"/>
  <c r="H214" i="1"/>
  <c r="R214" i="1" s="1"/>
  <c r="G214" i="1"/>
  <c r="F214" i="1"/>
  <c r="H213" i="1"/>
  <c r="G213" i="1"/>
  <c r="F213" i="1"/>
  <c r="H212" i="1"/>
  <c r="H211" i="1"/>
  <c r="H210" i="1"/>
  <c r="H209" i="1"/>
  <c r="G209" i="1"/>
  <c r="F209" i="1"/>
  <c r="H208" i="1"/>
  <c r="R208" i="1" s="1"/>
  <c r="G208" i="1"/>
  <c r="F208" i="1"/>
  <c r="H207" i="1"/>
  <c r="H206" i="1"/>
  <c r="H205" i="1"/>
  <c r="H204" i="1"/>
  <c r="R204" i="1" s="1"/>
  <c r="G204" i="1"/>
  <c r="F204" i="1"/>
  <c r="H203" i="1"/>
  <c r="G203" i="1"/>
  <c r="F203" i="1"/>
  <c r="H202" i="1"/>
  <c r="G202" i="1"/>
  <c r="F202" i="1"/>
  <c r="H201" i="1"/>
  <c r="R201" i="1" s="1"/>
  <c r="G201" i="1"/>
  <c r="F201" i="1"/>
  <c r="H200" i="1"/>
  <c r="R200" i="1" s="1"/>
  <c r="G200" i="1"/>
  <c r="F200" i="1"/>
  <c r="H199" i="1"/>
  <c r="G199" i="1"/>
  <c r="F199" i="1"/>
  <c r="H198" i="1"/>
  <c r="R198" i="1" s="1"/>
  <c r="G198" i="1"/>
  <c r="F198" i="1"/>
  <c r="H197" i="1"/>
  <c r="R197" i="1" s="1"/>
  <c r="S197" i="1" s="1"/>
  <c r="G197" i="1"/>
  <c r="F197" i="1"/>
  <c r="H196" i="1"/>
  <c r="G196" i="1"/>
  <c r="F196" i="1"/>
  <c r="Q196" i="1" s="1"/>
  <c r="H195" i="1"/>
  <c r="R195" i="1" s="1"/>
  <c r="G195" i="1"/>
  <c r="F195" i="1"/>
  <c r="H194" i="1"/>
  <c r="R194" i="1" s="1"/>
  <c r="G194" i="1"/>
  <c r="F194" i="1"/>
  <c r="H193" i="1"/>
  <c r="G193" i="1"/>
  <c r="F193" i="1"/>
  <c r="H192" i="1"/>
  <c r="R192" i="1" s="1"/>
  <c r="G192" i="1"/>
  <c r="F192" i="1"/>
  <c r="H191" i="1"/>
  <c r="H190" i="1"/>
  <c r="R190" i="1" s="1"/>
  <c r="G190" i="1"/>
  <c r="F190" i="1"/>
  <c r="H189" i="1"/>
  <c r="G189" i="1"/>
  <c r="F189" i="1"/>
  <c r="H188" i="1"/>
  <c r="R188" i="1" s="1"/>
  <c r="S188" i="1" s="1"/>
  <c r="G188" i="1"/>
  <c r="F188" i="1"/>
  <c r="H187" i="1"/>
  <c r="G187" i="1"/>
  <c r="F187" i="1"/>
  <c r="H186" i="1"/>
  <c r="R186" i="1" s="1"/>
  <c r="S186" i="1" s="1"/>
  <c r="G186" i="1"/>
  <c r="F186" i="1"/>
  <c r="H185" i="1"/>
  <c r="G185" i="1"/>
  <c r="F185" i="1"/>
  <c r="H184" i="1"/>
  <c r="R184" i="1" s="1"/>
  <c r="S184" i="1" s="1"/>
  <c r="G184" i="1"/>
  <c r="F184" i="1"/>
  <c r="H183" i="1"/>
  <c r="G183" i="1"/>
  <c r="F183" i="1"/>
  <c r="H182" i="1"/>
  <c r="R182" i="1" s="1"/>
  <c r="S182" i="1" s="1"/>
  <c r="G182" i="1"/>
  <c r="F182" i="1"/>
  <c r="H181" i="1"/>
  <c r="R181" i="1" s="1"/>
  <c r="G181" i="1"/>
  <c r="F181" i="1"/>
  <c r="H180" i="1"/>
  <c r="G180" i="1"/>
  <c r="F180" i="1"/>
  <c r="H179" i="1"/>
  <c r="R179" i="1" s="1"/>
  <c r="G179" i="1"/>
  <c r="F179" i="1"/>
  <c r="H178" i="1"/>
  <c r="R178" i="1" s="1"/>
  <c r="G178" i="1"/>
  <c r="F178" i="1"/>
  <c r="Q178" i="1" s="1"/>
  <c r="H177" i="1"/>
  <c r="R177" i="1" s="1"/>
  <c r="G177" i="1"/>
  <c r="F177" i="1"/>
  <c r="H176" i="1"/>
  <c r="G176" i="1"/>
  <c r="F176" i="1"/>
  <c r="H175" i="1"/>
  <c r="R175" i="1" s="1"/>
  <c r="G175" i="1"/>
  <c r="F175" i="1"/>
  <c r="H174" i="1"/>
  <c r="R174" i="1" s="1"/>
  <c r="G174" i="1"/>
  <c r="F174" i="1"/>
  <c r="H173" i="1"/>
  <c r="G173" i="1"/>
  <c r="F173" i="1"/>
  <c r="P172" i="1"/>
  <c r="O172" i="1"/>
  <c r="N172" i="1"/>
  <c r="M172" i="1"/>
  <c r="L172" i="1"/>
  <c r="K172" i="1"/>
  <c r="J172" i="1"/>
  <c r="I172" i="1"/>
  <c r="E172" i="1"/>
  <c r="E26" i="1" s="1"/>
  <c r="D172" i="1"/>
  <c r="H170" i="1"/>
  <c r="G170" i="1"/>
  <c r="F170" i="1"/>
  <c r="H169" i="1"/>
  <c r="G169" i="1"/>
  <c r="F169" i="1"/>
  <c r="H168" i="1"/>
  <c r="R168" i="1" s="1"/>
  <c r="S168" i="1" s="1"/>
  <c r="G168" i="1"/>
  <c r="F168" i="1"/>
  <c r="H167" i="1"/>
  <c r="G167" i="1"/>
  <c r="F167" i="1"/>
  <c r="H166" i="1"/>
  <c r="R166" i="1" s="1"/>
  <c r="G166" i="1"/>
  <c r="F166" i="1"/>
  <c r="P165" i="1"/>
  <c r="O165" i="1"/>
  <c r="N165" i="1"/>
  <c r="M165" i="1"/>
  <c r="L165" i="1"/>
  <c r="K165" i="1"/>
  <c r="J165" i="1"/>
  <c r="I165" i="1"/>
  <c r="E165" i="1"/>
  <c r="D165" i="1"/>
  <c r="H164" i="1"/>
  <c r="G164" i="1"/>
  <c r="F164" i="1"/>
  <c r="H163" i="1"/>
  <c r="G163" i="1"/>
  <c r="F163" i="1"/>
  <c r="P162" i="1"/>
  <c r="O162" i="1"/>
  <c r="N162" i="1"/>
  <c r="M162" i="1"/>
  <c r="L162" i="1"/>
  <c r="K162" i="1"/>
  <c r="J162" i="1"/>
  <c r="I162" i="1"/>
  <c r="E162" i="1"/>
  <c r="D162" i="1"/>
  <c r="H161" i="1"/>
  <c r="R161" i="1" s="1"/>
  <c r="R160" i="1" s="1"/>
  <c r="G161" i="1"/>
  <c r="G160" i="1" s="1"/>
  <c r="F161" i="1"/>
  <c r="F160" i="1" s="1"/>
  <c r="P160" i="1"/>
  <c r="O160" i="1"/>
  <c r="N160" i="1"/>
  <c r="M160" i="1"/>
  <c r="L160" i="1"/>
  <c r="K160" i="1"/>
  <c r="J160" i="1"/>
  <c r="I160" i="1"/>
  <c r="E160" i="1"/>
  <c r="D160" i="1"/>
  <c r="D158" i="1" s="1"/>
  <c r="R152" i="1"/>
  <c r="R151" i="1" s="1"/>
  <c r="Q152" i="1"/>
  <c r="Q151" i="1" s="1"/>
  <c r="P152" i="1"/>
  <c r="P151" i="1" s="1"/>
  <c r="O152" i="1"/>
  <c r="O151" i="1" s="1"/>
  <c r="N152" i="1"/>
  <c r="N151" i="1" s="1"/>
  <c r="M152" i="1"/>
  <c r="M151" i="1" s="1"/>
  <c r="L152" i="1"/>
  <c r="L151" i="1" s="1"/>
  <c r="K152" i="1"/>
  <c r="K151" i="1" s="1"/>
  <c r="J152" i="1"/>
  <c r="J151" i="1" s="1"/>
  <c r="I152" i="1"/>
  <c r="I151" i="1" s="1"/>
  <c r="H152" i="1"/>
  <c r="H151" i="1" s="1"/>
  <c r="G152" i="1"/>
  <c r="G151" i="1" s="1"/>
  <c r="F152" i="1"/>
  <c r="F151" i="1" s="1"/>
  <c r="E152" i="1"/>
  <c r="E151" i="1" s="1"/>
  <c r="D152" i="1"/>
  <c r="D151" i="1" s="1"/>
  <c r="H150" i="1"/>
  <c r="R150" i="1" s="1"/>
  <c r="S150" i="1" s="1"/>
  <c r="G150" i="1"/>
  <c r="F150" i="1"/>
  <c r="H149" i="1"/>
  <c r="G149" i="1"/>
  <c r="F149" i="1"/>
  <c r="H148" i="1"/>
  <c r="H147" i="1"/>
  <c r="G147" i="1"/>
  <c r="F147" i="1"/>
  <c r="H146" i="1"/>
  <c r="R146" i="1" s="1"/>
  <c r="S146" i="1" s="1"/>
  <c r="G146" i="1"/>
  <c r="F146" i="1"/>
  <c r="H145" i="1"/>
  <c r="G145" i="1"/>
  <c r="F145" i="1"/>
  <c r="H144" i="1"/>
  <c r="R144" i="1" s="1"/>
  <c r="S144" i="1" s="1"/>
  <c r="G144" i="1"/>
  <c r="F144" i="1"/>
  <c r="H143" i="1"/>
  <c r="H142" i="1"/>
  <c r="R142" i="1" s="1"/>
  <c r="S142" i="1" s="1"/>
  <c r="G142" i="1"/>
  <c r="F142" i="1"/>
  <c r="H141" i="1"/>
  <c r="G141" i="1"/>
  <c r="F141" i="1"/>
  <c r="H140" i="1"/>
  <c r="R140" i="1" s="1"/>
  <c r="S140" i="1" s="1"/>
  <c r="G140" i="1"/>
  <c r="F140" i="1"/>
  <c r="H139" i="1"/>
  <c r="G139" i="1"/>
  <c r="F139" i="1"/>
  <c r="H138" i="1"/>
  <c r="H137" i="1"/>
  <c r="H136" i="1"/>
  <c r="R136" i="1" s="1"/>
  <c r="G136" i="1"/>
  <c r="F136" i="1"/>
  <c r="H135" i="1"/>
  <c r="R135" i="1" s="1"/>
  <c r="S135" i="1" s="1"/>
  <c r="G135" i="1"/>
  <c r="F135" i="1"/>
  <c r="H134" i="1"/>
  <c r="G134" i="1"/>
  <c r="F134" i="1"/>
  <c r="H133" i="1"/>
  <c r="R133" i="1" s="1"/>
  <c r="S133" i="1" s="1"/>
  <c r="G133" i="1"/>
  <c r="F133" i="1"/>
  <c r="H132" i="1"/>
  <c r="G132" i="1"/>
  <c r="F132" i="1"/>
  <c r="H131" i="1"/>
  <c r="R131" i="1" s="1"/>
  <c r="S131" i="1" s="1"/>
  <c r="G131" i="1"/>
  <c r="F131" i="1"/>
  <c r="H130" i="1"/>
  <c r="R130" i="1" s="1"/>
  <c r="G130" i="1"/>
  <c r="F130" i="1"/>
  <c r="H129" i="1"/>
  <c r="R129" i="1" s="1"/>
  <c r="S129" i="1" s="1"/>
  <c r="G129" i="1"/>
  <c r="F129" i="1"/>
  <c r="H128" i="1"/>
  <c r="H127" i="1"/>
  <c r="R127" i="1" s="1"/>
  <c r="S127" i="1" s="1"/>
  <c r="G127" i="1"/>
  <c r="F127" i="1"/>
  <c r="H126" i="1"/>
  <c r="H125" i="1"/>
  <c r="G125" i="1"/>
  <c r="F125" i="1"/>
  <c r="H124" i="1"/>
  <c r="R124" i="1" s="1"/>
  <c r="S124" i="1" s="1"/>
  <c r="G124" i="1"/>
  <c r="F124" i="1"/>
  <c r="H123" i="1"/>
  <c r="G123" i="1"/>
  <c r="F123" i="1"/>
  <c r="H122" i="1"/>
  <c r="R122" i="1" s="1"/>
  <c r="S122" i="1" s="1"/>
  <c r="G122" i="1"/>
  <c r="F122" i="1"/>
  <c r="H121" i="1"/>
  <c r="G121" i="1"/>
  <c r="F121" i="1"/>
  <c r="H120" i="1"/>
  <c r="R120" i="1" s="1"/>
  <c r="S120" i="1" s="1"/>
  <c r="G120" i="1"/>
  <c r="F120" i="1"/>
  <c r="H119" i="1"/>
  <c r="G119" i="1"/>
  <c r="F119" i="1"/>
  <c r="H118" i="1"/>
  <c r="R118" i="1" s="1"/>
  <c r="G118" i="1"/>
  <c r="F118" i="1"/>
  <c r="H117" i="1"/>
  <c r="R117" i="1" s="1"/>
  <c r="G117" i="1"/>
  <c r="F117" i="1"/>
  <c r="H116" i="1"/>
  <c r="G116" i="1"/>
  <c r="F116" i="1"/>
  <c r="H115" i="1"/>
  <c r="R115" i="1" s="1"/>
  <c r="S115" i="1" s="1"/>
  <c r="G115" i="1"/>
  <c r="F115" i="1"/>
  <c r="H114" i="1"/>
  <c r="G114" i="1"/>
  <c r="F114" i="1"/>
  <c r="H113" i="1"/>
  <c r="G113" i="1"/>
  <c r="F113" i="1"/>
  <c r="H112" i="1"/>
  <c r="R112" i="1" s="1"/>
  <c r="S112" i="1" s="1"/>
  <c r="G112" i="1"/>
  <c r="F112" i="1"/>
  <c r="H111" i="1"/>
  <c r="G111" i="1"/>
  <c r="F111" i="1"/>
  <c r="H110" i="1"/>
  <c r="R110" i="1" s="1"/>
  <c r="G110" i="1"/>
  <c r="F110" i="1"/>
  <c r="H109" i="1"/>
  <c r="R109" i="1" s="1"/>
  <c r="S109" i="1" s="1"/>
  <c r="G109" i="1"/>
  <c r="F109" i="1"/>
  <c r="H108" i="1"/>
  <c r="G108" i="1"/>
  <c r="F108" i="1"/>
  <c r="H107" i="1"/>
  <c r="R107" i="1" s="1"/>
  <c r="S107" i="1" s="1"/>
  <c r="G107" i="1"/>
  <c r="F107" i="1"/>
  <c r="H106" i="1"/>
  <c r="G106" i="1"/>
  <c r="F106" i="1"/>
  <c r="H105" i="1"/>
  <c r="R105" i="1" s="1"/>
  <c r="S105" i="1" s="1"/>
  <c r="G105" i="1"/>
  <c r="F105" i="1"/>
  <c r="H104" i="1"/>
  <c r="G104" i="1"/>
  <c r="F104" i="1"/>
  <c r="H103" i="1"/>
  <c r="R103" i="1" s="1"/>
  <c r="S103" i="1" s="1"/>
  <c r="G103" i="1"/>
  <c r="F103" i="1"/>
  <c r="H102" i="1"/>
  <c r="H101" i="1"/>
  <c r="G101" i="1"/>
  <c r="F101" i="1"/>
  <c r="H100" i="1"/>
  <c r="R100" i="1" s="1"/>
  <c r="S100" i="1" s="1"/>
  <c r="G100" i="1"/>
  <c r="F100" i="1"/>
  <c r="H99" i="1"/>
  <c r="G99" i="1"/>
  <c r="F99" i="1"/>
  <c r="H98" i="1"/>
  <c r="R98" i="1" s="1"/>
  <c r="S98" i="1" s="1"/>
  <c r="G98" i="1"/>
  <c r="F98" i="1"/>
  <c r="H97" i="1"/>
  <c r="G97" i="1"/>
  <c r="F97" i="1"/>
  <c r="H96" i="1"/>
  <c r="R96" i="1" s="1"/>
  <c r="S96" i="1" s="1"/>
  <c r="G96" i="1"/>
  <c r="F96" i="1"/>
  <c r="H95" i="1"/>
  <c r="G95" i="1"/>
  <c r="F95" i="1"/>
  <c r="P94" i="1"/>
  <c r="O94" i="1"/>
  <c r="N94" i="1"/>
  <c r="M94" i="1"/>
  <c r="L94" i="1"/>
  <c r="K94" i="1"/>
  <c r="J94" i="1"/>
  <c r="I94" i="1"/>
  <c r="E94" i="1"/>
  <c r="D94" i="1"/>
  <c r="H93" i="1"/>
  <c r="R93" i="1" s="1"/>
  <c r="S93" i="1" s="1"/>
  <c r="G93" i="1"/>
  <c r="F93" i="1"/>
  <c r="H92" i="1"/>
  <c r="G92" i="1"/>
  <c r="F92" i="1"/>
  <c r="H91" i="1"/>
  <c r="R91" i="1" s="1"/>
  <c r="S91" i="1" s="1"/>
  <c r="G91" i="1"/>
  <c r="F91" i="1"/>
  <c r="H90" i="1"/>
  <c r="G90" i="1"/>
  <c r="F90" i="1"/>
  <c r="H89" i="1"/>
  <c r="H88" i="1"/>
  <c r="G88" i="1"/>
  <c r="F88" i="1"/>
  <c r="H87" i="1"/>
  <c r="R87" i="1" s="1"/>
  <c r="S87" i="1" s="1"/>
  <c r="G87" i="1"/>
  <c r="F87" i="1"/>
  <c r="H86" i="1"/>
  <c r="G86" i="1"/>
  <c r="F86" i="1"/>
  <c r="H85" i="1"/>
  <c r="R85" i="1" s="1"/>
  <c r="S85" i="1" s="1"/>
  <c r="G85" i="1"/>
  <c r="F85" i="1"/>
  <c r="H84" i="1"/>
  <c r="G84" i="1"/>
  <c r="F84" i="1"/>
  <c r="H83" i="1"/>
  <c r="R83" i="1" s="1"/>
  <c r="S83" i="1" s="1"/>
  <c r="G83" i="1"/>
  <c r="F83" i="1"/>
  <c r="H82" i="1"/>
  <c r="G82" i="1"/>
  <c r="F82" i="1"/>
  <c r="H81" i="1"/>
  <c r="R81" i="1" s="1"/>
  <c r="S81" i="1" s="1"/>
  <c r="G81" i="1"/>
  <c r="F81" i="1"/>
  <c r="H80" i="1"/>
  <c r="G80" i="1"/>
  <c r="F80" i="1"/>
  <c r="P79" i="1"/>
  <c r="O79" i="1"/>
  <c r="N79" i="1"/>
  <c r="M79" i="1"/>
  <c r="L79" i="1"/>
  <c r="K79" i="1"/>
  <c r="J79" i="1"/>
  <c r="I79" i="1"/>
  <c r="E79" i="1"/>
  <c r="D79" i="1"/>
  <c r="H77" i="1"/>
  <c r="R77" i="1" s="1"/>
  <c r="S77" i="1" s="1"/>
  <c r="G77" i="1"/>
  <c r="F77" i="1"/>
  <c r="H76" i="1"/>
  <c r="G76" i="1"/>
  <c r="F76" i="1"/>
  <c r="H75" i="1"/>
  <c r="R75" i="1" s="1"/>
  <c r="S75" i="1" s="1"/>
  <c r="G75" i="1"/>
  <c r="F75" i="1"/>
  <c r="H74" i="1"/>
  <c r="G74" i="1"/>
  <c r="F74" i="1"/>
  <c r="H73" i="1"/>
  <c r="R73" i="1" s="1"/>
  <c r="S73" i="1" s="1"/>
  <c r="G73" i="1"/>
  <c r="F73" i="1"/>
  <c r="H72" i="1"/>
  <c r="G72" i="1"/>
  <c r="F72" i="1"/>
  <c r="H71" i="1"/>
  <c r="R71" i="1" s="1"/>
  <c r="S71" i="1" s="1"/>
  <c r="G71" i="1"/>
  <c r="F71" i="1"/>
  <c r="H70" i="1"/>
  <c r="G70" i="1"/>
  <c r="F70" i="1"/>
  <c r="H69" i="1"/>
  <c r="R69" i="1" s="1"/>
  <c r="S69" i="1" s="1"/>
  <c r="G69" i="1"/>
  <c r="F69" i="1"/>
  <c r="H68" i="1"/>
  <c r="G68" i="1"/>
  <c r="F68" i="1"/>
  <c r="H67" i="1"/>
  <c r="R67" i="1" s="1"/>
  <c r="S67" i="1" s="1"/>
  <c r="G67" i="1"/>
  <c r="F67" i="1"/>
  <c r="H66" i="1"/>
  <c r="G66" i="1"/>
  <c r="F66" i="1"/>
  <c r="H65" i="1"/>
  <c r="R65" i="1" s="1"/>
  <c r="S65" i="1" s="1"/>
  <c r="G65" i="1"/>
  <c r="F65" i="1"/>
  <c r="P64" i="1"/>
  <c r="O64" i="1"/>
  <c r="N64" i="1"/>
  <c r="M64" i="1"/>
  <c r="L64" i="1"/>
  <c r="K64" i="1"/>
  <c r="J64" i="1"/>
  <c r="I64" i="1"/>
  <c r="E64" i="1"/>
  <c r="D64" i="1"/>
  <c r="H62" i="1"/>
  <c r="H61" i="1"/>
  <c r="R61" i="1" s="1"/>
  <c r="S61" i="1" s="1"/>
  <c r="G61" i="1"/>
  <c r="F61" i="1"/>
  <c r="H60" i="1"/>
  <c r="R60" i="1" s="1"/>
  <c r="S60" i="1" s="1"/>
  <c r="G60" i="1"/>
  <c r="F60" i="1"/>
  <c r="H59" i="1"/>
  <c r="R59" i="1" s="1"/>
  <c r="G59" i="1"/>
  <c r="F59" i="1"/>
  <c r="H58" i="1"/>
  <c r="R58" i="1" s="1"/>
  <c r="S58" i="1" s="1"/>
  <c r="G58" i="1"/>
  <c r="F58" i="1"/>
  <c r="H57" i="1"/>
  <c r="G57" i="1"/>
  <c r="F57" i="1"/>
  <c r="P56" i="1"/>
  <c r="O56" i="1"/>
  <c r="N56" i="1"/>
  <c r="M56" i="1"/>
  <c r="L56" i="1"/>
  <c r="K56" i="1"/>
  <c r="J56" i="1"/>
  <c r="I56" i="1"/>
  <c r="E56" i="1"/>
  <c r="D56" i="1"/>
  <c r="H55" i="1"/>
  <c r="R54" i="1"/>
  <c r="Q54" i="1"/>
  <c r="P54" i="1"/>
  <c r="O54" i="1"/>
  <c r="N54" i="1"/>
  <c r="M54" i="1"/>
  <c r="L54" i="1"/>
  <c r="K54" i="1"/>
  <c r="J54" i="1"/>
  <c r="I54" i="1"/>
  <c r="G54" i="1"/>
  <c r="F54" i="1"/>
  <c r="E54" i="1"/>
  <c r="D54" i="1"/>
  <c r="H53" i="1"/>
  <c r="R53" i="1" s="1"/>
  <c r="S53" i="1" s="1"/>
  <c r="G53" i="1"/>
  <c r="F53" i="1"/>
  <c r="H52" i="1"/>
  <c r="H51" i="1"/>
  <c r="R51" i="1" s="1"/>
  <c r="S51" i="1" s="1"/>
  <c r="G51" i="1"/>
  <c r="F51" i="1"/>
  <c r="H50" i="1"/>
  <c r="P49" i="1"/>
  <c r="O49" i="1"/>
  <c r="N49" i="1"/>
  <c r="M49" i="1"/>
  <c r="L49" i="1"/>
  <c r="K49" i="1"/>
  <c r="J49" i="1"/>
  <c r="I49" i="1"/>
  <c r="E49" i="1"/>
  <c r="D49" i="1"/>
  <c r="H48" i="1"/>
  <c r="R48" i="1" s="1"/>
  <c r="S48" i="1" s="1"/>
  <c r="G48" i="1"/>
  <c r="F48" i="1"/>
  <c r="H47" i="1"/>
  <c r="R47" i="1" s="1"/>
  <c r="S47" i="1" s="1"/>
  <c r="G47" i="1"/>
  <c r="F47" i="1"/>
  <c r="H46" i="1"/>
  <c r="R46" i="1" s="1"/>
  <c r="G46" i="1"/>
  <c r="F46" i="1"/>
  <c r="P45" i="1"/>
  <c r="O45" i="1"/>
  <c r="N45" i="1"/>
  <c r="M45" i="1"/>
  <c r="L45" i="1"/>
  <c r="K45" i="1"/>
  <c r="J45" i="1"/>
  <c r="I45" i="1"/>
  <c r="E45" i="1"/>
  <c r="D45" i="1"/>
  <c r="H42" i="1"/>
  <c r="G42" i="1"/>
  <c r="F42" i="1"/>
  <c r="H41" i="1"/>
  <c r="R41" i="1" s="1"/>
  <c r="S41" i="1" s="1"/>
  <c r="G41" i="1"/>
  <c r="F41" i="1"/>
  <c r="P40" i="1"/>
  <c r="P35" i="1" s="1"/>
  <c r="O40" i="1"/>
  <c r="O35" i="1" s="1"/>
  <c r="N40" i="1"/>
  <c r="N35" i="1" s="1"/>
  <c r="M40" i="1"/>
  <c r="M35" i="1" s="1"/>
  <c r="L40" i="1"/>
  <c r="L35" i="1" s="1"/>
  <c r="K40" i="1"/>
  <c r="K35" i="1" s="1"/>
  <c r="J40" i="1"/>
  <c r="J35" i="1" s="1"/>
  <c r="I40" i="1"/>
  <c r="I35" i="1" s="1"/>
  <c r="E40" i="1"/>
  <c r="E35" i="1" s="1"/>
  <c r="D40" i="1"/>
  <c r="D35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D18" i="1" s="1"/>
  <c r="E18" i="1" s="1"/>
  <c r="F18" i="1" s="1"/>
  <c r="G18" i="1" s="1"/>
  <c r="B18" i="1"/>
  <c r="D489" i="1" l="1"/>
  <c r="H505" i="1"/>
  <c r="Q68" i="1"/>
  <c r="Q76" i="1"/>
  <c r="N26" i="1"/>
  <c r="Q304" i="1"/>
  <c r="L342" i="1"/>
  <c r="P342" i="1"/>
  <c r="Q442" i="1"/>
  <c r="Q454" i="1"/>
  <c r="O63" i="1"/>
  <c r="Q612" i="1"/>
  <c r="F162" i="1"/>
  <c r="G333" i="1"/>
  <c r="G351" i="1"/>
  <c r="Q360" i="1"/>
  <c r="Q389" i="1"/>
  <c r="Q401" i="1"/>
  <c r="L158" i="1"/>
  <c r="P158" i="1"/>
  <c r="P24" i="1" s="1"/>
  <c r="M243" i="1"/>
  <c r="D280" i="1"/>
  <c r="D23" i="1" s="1"/>
  <c r="Q92" i="1"/>
  <c r="Q95" i="1"/>
  <c r="Q141" i="1"/>
  <c r="Q149" i="1"/>
  <c r="K232" i="1"/>
  <c r="O232" i="1"/>
  <c r="I232" i="1"/>
  <c r="M232" i="1"/>
  <c r="M225" i="1" s="1"/>
  <c r="Q362" i="1"/>
  <c r="Q433" i="1"/>
  <c r="Q441" i="1"/>
  <c r="M26" i="1"/>
  <c r="G610" i="1"/>
  <c r="I259" i="1"/>
  <c r="M259" i="1"/>
  <c r="H333" i="1"/>
  <c r="I342" i="1"/>
  <c r="M342" i="1"/>
  <c r="L350" i="1"/>
  <c r="Q432" i="1"/>
  <c r="Q529" i="1"/>
  <c r="L28" i="1"/>
  <c r="K28" i="1"/>
  <c r="K44" i="1"/>
  <c r="N158" i="1"/>
  <c r="N24" i="1" s="1"/>
  <c r="G162" i="1"/>
  <c r="M280" i="1"/>
  <c r="M23" i="1" s="1"/>
  <c r="K26" i="1"/>
  <c r="O26" i="1"/>
  <c r="J342" i="1"/>
  <c r="G489" i="1"/>
  <c r="F511" i="1"/>
  <c r="Q537" i="1"/>
  <c r="G558" i="1"/>
  <c r="O567" i="1"/>
  <c r="Q47" i="1"/>
  <c r="Q59" i="1"/>
  <c r="Q70" i="1"/>
  <c r="Q99" i="1"/>
  <c r="Q111" i="1"/>
  <c r="Q115" i="1"/>
  <c r="Q123" i="1"/>
  <c r="Q131" i="1"/>
  <c r="Q140" i="1"/>
  <c r="Q202" i="1"/>
  <c r="Q209" i="1"/>
  <c r="Q298" i="1"/>
  <c r="Q381" i="1"/>
  <c r="K489" i="1"/>
  <c r="L504" i="1"/>
  <c r="P504" i="1"/>
  <c r="D63" i="1"/>
  <c r="M28" i="1"/>
  <c r="Q199" i="1"/>
  <c r="H45" i="1"/>
  <c r="P44" i="1"/>
  <c r="F56" i="1"/>
  <c r="H64" i="1"/>
  <c r="L63" i="1"/>
  <c r="P63" i="1"/>
  <c r="D24" i="1"/>
  <c r="Q200" i="1"/>
  <c r="E225" i="1"/>
  <c r="I225" i="1"/>
  <c r="Q302" i="1"/>
  <c r="H345" i="1"/>
  <c r="N342" i="1"/>
  <c r="G347" i="1"/>
  <c r="G342" i="1" s="1"/>
  <c r="Q387" i="1"/>
  <c r="Q481" i="1"/>
  <c r="Q482" i="1"/>
  <c r="L489" i="1"/>
  <c r="Q506" i="1"/>
  <c r="D514" i="1"/>
  <c r="Q523" i="1"/>
  <c r="Q614" i="1"/>
  <c r="L24" i="1"/>
  <c r="D26" i="1"/>
  <c r="J28" i="1"/>
  <c r="D28" i="1"/>
  <c r="O28" i="1"/>
  <c r="Q46" i="1"/>
  <c r="G45" i="1"/>
  <c r="Q51" i="1"/>
  <c r="Q53" i="1"/>
  <c r="Q57" i="1"/>
  <c r="Q66" i="1"/>
  <c r="Q74" i="1"/>
  <c r="Q91" i="1"/>
  <c r="Q98" i="1"/>
  <c r="Q109" i="1"/>
  <c r="Q114" i="1"/>
  <c r="Q122" i="1"/>
  <c r="Q167" i="1"/>
  <c r="Q177" i="1"/>
  <c r="Q185" i="1"/>
  <c r="Q222" i="1"/>
  <c r="G244" i="1"/>
  <c r="Q258" i="1"/>
  <c r="J280" i="1"/>
  <c r="J23" i="1" s="1"/>
  <c r="R280" i="1"/>
  <c r="R23" i="1" s="1"/>
  <c r="D342" i="1"/>
  <c r="M350" i="1"/>
  <c r="Q359" i="1"/>
  <c r="Q365" i="1"/>
  <c r="Q384" i="1"/>
  <c r="Q396" i="1"/>
  <c r="I26" i="1"/>
  <c r="L514" i="1"/>
  <c r="P514" i="1"/>
  <c r="Q519" i="1"/>
  <c r="Q560" i="1"/>
  <c r="J158" i="1"/>
  <c r="J24" i="1" s="1"/>
  <c r="E28" i="1"/>
  <c r="Q72" i="1"/>
  <c r="Q83" i="1"/>
  <c r="Q90" i="1"/>
  <c r="Q119" i="1"/>
  <c r="Q144" i="1"/>
  <c r="F165" i="1"/>
  <c r="F158" i="1" s="1"/>
  <c r="Q174" i="1"/>
  <c r="Q175" i="1"/>
  <c r="Q184" i="1"/>
  <c r="Q217" i="1"/>
  <c r="K225" i="1"/>
  <c r="O225" i="1"/>
  <c r="P232" i="1"/>
  <c r="Q241" i="1"/>
  <c r="G252" i="1"/>
  <c r="Q256" i="1"/>
  <c r="Q257" i="1"/>
  <c r="K259" i="1"/>
  <c r="O259" i="1"/>
  <c r="L280" i="1"/>
  <c r="L23" i="1" s="1"/>
  <c r="E342" i="1"/>
  <c r="K350" i="1"/>
  <c r="O350" i="1"/>
  <c r="Q383" i="1"/>
  <c r="Q408" i="1"/>
  <c r="J26" i="1"/>
  <c r="Q444" i="1"/>
  <c r="Q460" i="1"/>
  <c r="Q466" i="1"/>
  <c r="Q475" i="1"/>
  <c r="P489" i="1"/>
  <c r="G511" i="1"/>
  <c r="N28" i="1"/>
  <c r="R377" i="1"/>
  <c r="Q377" i="1"/>
  <c r="Q531" i="1"/>
  <c r="F527" i="1"/>
  <c r="L26" i="1"/>
  <c r="P26" i="1"/>
  <c r="G56" i="1"/>
  <c r="I63" i="1"/>
  <c r="F64" i="1"/>
  <c r="L232" i="1"/>
  <c r="L225" i="1" s="1"/>
  <c r="K514" i="1"/>
  <c r="O514" i="1"/>
  <c r="P28" i="1"/>
  <c r="I28" i="1"/>
  <c r="F40" i="1"/>
  <c r="F35" i="1" s="1"/>
  <c r="G40" i="1"/>
  <c r="G35" i="1" s="1"/>
  <c r="G28" i="1" s="1"/>
  <c r="J44" i="1"/>
  <c r="N44" i="1"/>
  <c r="D44" i="1"/>
  <c r="G49" i="1"/>
  <c r="G64" i="1"/>
  <c r="G79" i="1"/>
  <c r="Q219" i="1"/>
  <c r="E259" i="1"/>
  <c r="R375" i="1"/>
  <c r="Q375" i="1"/>
  <c r="I489" i="1"/>
  <c r="Q493" i="1"/>
  <c r="Q492" i="1" s="1"/>
  <c r="Q490" i="1" s="1"/>
  <c r="Q489" i="1" s="1"/>
  <c r="F492" i="1"/>
  <c r="F490" i="1" s="1"/>
  <c r="F489" i="1" s="1"/>
  <c r="F558" i="1"/>
  <c r="H49" i="1"/>
  <c r="M63" i="1"/>
  <c r="G94" i="1"/>
  <c r="Q332" i="1"/>
  <c r="Q331" i="1" s="1"/>
  <c r="F331" i="1"/>
  <c r="Q48" i="1"/>
  <c r="I158" i="1"/>
  <c r="I24" i="1" s="1"/>
  <c r="M158" i="1"/>
  <c r="M24" i="1" s="1"/>
  <c r="J243" i="1"/>
  <c r="N243" i="1"/>
  <c r="K243" i="1"/>
  <c r="O243" i="1"/>
  <c r="K280" i="1"/>
  <c r="K23" i="1" s="1"/>
  <c r="D318" i="1"/>
  <c r="D311" i="1" s="1"/>
  <c r="O44" i="1"/>
  <c r="E63" i="1"/>
  <c r="K63" i="1"/>
  <c r="Q81" i="1"/>
  <c r="Q97" i="1"/>
  <c r="Q103" i="1"/>
  <c r="Q117" i="1"/>
  <c r="Q130" i="1"/>
  <c r="Q139" i="1"/>
  <c r="K158" i="1"/>
  <c r="K24" i="1" s="1"/>
  <c r="O158" i="1"/>
  <c r="O24" i="1" s="1"/>
  <c r="Q169" i="1"/>
  <c r="Q181" i="1"/>
  <c r="Q182" i="1"/>
  <c r="Q183" i="1"/>
  <c r="Q195" i="1"/>
  <c r="Q216" i="1"/>
  <c r="Q220" i="1"/>
  <c r="E243" i="1"/>
  <c r="Q246" i="1"/>
  <c r="G260" i="1"/>
  <c r="E280" i="1"/>
  <c r="E23" i="1" s="1"/>
  <c r="G296" i="1"/>
  <c r="Q327" i="1"/>
  <c r="Q326" i="1" s="1"/>
  <c r="P318" i="1"/>
  <c r="P311" i="1" s="1"/>
  <c r="F351" i="1"/>
  <c r="I350" i="1"/>
  <c r="D350" i="1"/>
  <c r="Q368" i="1"/>
  <c r="Q395" i="1"/>
  <c r="Q405" i="1"/>
  <c r="Q406" i="1"/>
  <c r="Q429" i="1"/>
  <c r="Q430" i="1"/>
  <c r="Q436" i="1"/>
  <c r="Q93" i="1"/>
  <c r="Q96" i="1"/>
  <c r="Q116" i="1"/>
  <c r="Q124" i="1"/>
  <c r="Q127" i="1"/>
  <c r="Q129" i="1"/>
  <c r="Q142" i="1"/>
  <c r="Q161" i="1"/>
  <c r="Q160" i="1" s="1"/>
  <c r="E158" i="1"/>
  <c r="E24" i="1" s="1"/>
  <c r="Q168" i="1"/>
  <c r="Q180" i="1"/>
  <c r="Q186" i="1"/>
  <c r="Q204" i="1"/>
  <c r="Q214" i="1"/>
  <c r="G239" i="1"/>
  <c r="G232" i="1" s="1"/>
  <c r="G225" i="1" s="1"/>
  <c r="I243" i="1"/>
  <c r="Q245" i="1"/>
  <c r="N318" i="1"/>
  <c r="N311" i="1" s="1"/>
  <c r="F347" i="1"/>
  <c r="J350" i="1"/>
  <c r="Q367" i="1"/>
  <c r="Q394" i="1"/>
  <c r="Q404" i="1"/>
  <c r="Q409" i="1"/>
  <c r="Q411" i="1"/>
  <c r="Q434" i="1"/>
  <c r="Q456" i="1"/>
  <c r="Q467" i="1"/>
  <c r="O489" i="1"/>
  <c r="N504" i="1"/>
  <c r="G505" i="1"/>
  <c r="E504" i="1"/>
  <c r="Q516" i="1"/>
  <c r="D567" i="1"/>
  <c r="D566" i="1" s="1"/>
  <c r="L567" i="1"/>
  <c r="L566" i="1" s="1"/>
  <c r="Q471" i="1"/>
  <c r="M489" i="1"/>
  <c r="J489" i="1"/>
  <c r="N489" i="1"/>
  <c r="S46" i="1"/>
  <c r="R45" i="1"/>
  <c r="D27" i="1"/>
  <c r="H165" i="1"/>
  <c r="R170" i="1"/>
  <c r="S170" i="1" s="1"/>
  <c r="Q41" i="1"/>
  <c r="G44" i="1"/>
  <c r="Q60" i="1"/>
  <c r="Q61" i="1"/>
  <c r="Q67" i="1"/>
  <c r="Q69" i="1"/>
  <c r="Q71" i="1"/>
  <c r="Q73" i="1"/>
  <c r="Q75" i="1"/>
  <c r="Q77" i="1"/>
  <c r="Q101" i="1"/>
  <c r="Q121" i="1"/>
  <c r="Q187" i="1"/>
  <c r="Q240" i="1"/>
  <c r="Q239" i="1" s="1"/>
  <c r="Q232" i="1" s="1"/>
  <c r="Q225" i="1" s="1"/>
  <c r="Q261" i="1"/>
  <c r="Q294" i="1"/>
  <c r="Q293" i="1" s="1"/>
  <c r="Q289" i="1" s="1"/>
  <c r="Q336" i="1"/>
  <c r="F333" i="1"/>
  <c r="F232" i="1"/>
  <c r="F225" i="1" s="1"/>
  <c r="R363" i="1"/>
  <c r="S363" i="1" s="1"/>
  <c r="Q363" i="1"/>
  <c r="F28" i="1"/>
  <c r="L44" i="1"/>
  <c r="J63" i="1"/>
  <c r="N63" i="1"/>
  <c r="Q112" i="1"/>
  <c r="Q125" i="1"/>
  <c r="Q193" i="1"/>
  <c r="Q255" i="1"/>
  <c r="F252" i="1"/>
  <c r="G266" i="1"/>
  <c r="L318" i="1"/>
  <c r="L311" i="1" s="1"/>
  <c r="L310" i="1" s="1"/>
  <c r="Q335" i="1"/>
  <c r="R345" i="1"/>
  <c r="S345" i="1" s="1"/>
  <c r="S346" i="1"/>
  <c r="P567" i="1"/>
  <c r="P566" i="1" s="1"/>
  <c r="R203" i="1"/>
  <c r="Q203" i="1"/>
  <c r="R250" i="1"/>
  <c r="R249" i="1" s="1"/>
  <c r="S249" i="1" s="1"/>
  <c r="H249" i="1"/>
  <c r="Q58" i="1"/>
  <c r="F79" i="1"/>
  <c r="H160" i="1"/>
  <c r="R163" i="1"/>
  <c r="H162" i="1"/>
  <c r="F172" i="1"/>
  <c r="I280" i="1"/>
  <c r="I23" i="1" s="1"/>
  <c r="Q280" i="1"/>
  <c r="Q23" i="1" s="1"/>
  <c r="Q87" i="1"/>
  <c r="Q88" i="1"/>
  <c r="Q100" i="1"/>
  <c r="Q107" i="1"/>
  <c r="Q118" i="1"/>
  <c r="Q120" i="1"/>
  <c r="Q135" i="1"/>
  <c r="G165" i="1"/>
  <c r="Q173" i="1"/>
  <c r="G172" i="1"/>
  <c r="Q176" i="1"/>
  <c r="Q179" i="1"/>
  <c r="Q190" i="1"/>
  <c r="Q208" i="1"/>
  <c r="F244" i="1"/>
  <c r="L243" i="1"/>
  <c r="P243" i="1"/>
  <c r="L259" i="1"/>
  <c r="P259" i="1"/>
  <c r="F280" i="1"/>
  <c r="F23" i="1" s="1"/>
  <c r="N280" i="1"/>
  <c r="N23" i="1" s="1"/>
  <c r="E318" i="1"/>
  <c r="E311" i="1" s="1"/>
  <c r="K318" i="1"/>
  <c r="K311" i="1" s="1"/>
  <c r="O318" i="1"/>
  <c r="O311" i="1" s="1"/>
  <c r="Q393" i="1"/>
  <c r="F385" i="1"/>
  <c r="G426" i="1"/>
  <c r="Q85" i="1"/>
  <c r="Q86" i="1"/>
  <c r="Q105" i="1"/>
  <c r="Q133" i="1"/>
  <c r="Q146" i="1"/>
  <c r="Q147" i="1"/>
  <c r="Q150" i="1"/>
  <c r="Q164" i="1"/>
  <c r="Q170" i="1"/>
  <c r="Q188" i="1"/>
  <c r="Q189" i="1"/>
  <c r="Q192" i="1"/>
  <c r="Q194" i="1"/>
  <c r="Q197" i="1"/>
  <c r="Q198" i="1"/>
  <c r="Q201" i="1"/>
  <c r="D225" i="1"/>
  <c r="P225" i="1"/>
  <c r="Q250" i="1"/>
  <c r="Q249" i="1" s="1"/>
  <c r="Q262" i="1"/>
  <c r="Q267" i="1"/>
  <c r="Q269" i="1"/>
  <c r="Q273" i="1"/>
  <c r="Q277" i="1"/>
  <c r="P280" i="1"/>
  <c r="P23" i="1" s="1"/>
  <c r="J318" i="1"/>
  <c r="J311" i="1" s="1"/>
  <c r="E350" i="1"/>
  <c r="R352" i="1"/>
  <c r="S352" i="1" s="1"/>
  <c r="H351" i="1"/>
  <c r="Q403" i="1"/>
  <c r="R455" i="1"/>
  <c r="Q455" i="1"/>
  <c r="R516" i="1"/>
  <c r="H515" i="1"/>
  <c r="E514" i="1"/>
  <c r="Q534" i="1"/>
  <c r="Q595" i="1"/>
  <c r="J232" i="1"/>
  <c r="J225" i="1" s="1"/>
  <c r="N232" i="1"/>
  <c r="N225" i="1" s="1"/>
  <c r="D243" i="1"/>
  <c r="D259" i="1"/>
  <c r="I318" i="1"/>
  <c r="I311" i="1" s="1"/>
  <c r="M318" i="1"/>
  <c r="M311" i="1" s="1"/>
  <c r="M310" i="1" s="1"/>
  <c r="G358" i="1"/>
  <c r="Q402" i="1"/>
  <c r="Q407" i="1"/>
  <c r="Q424" i="1"/>
  <c r="Q423" i="1" s="1"/>
  <c r="Q419" i="1" s="1"/>
  <c r="F423" i="1"/>
  <c r="F419" i="1" s="1"/>
  <c r="Q564" i="1"/>
  <c r="R592" i="1"/>
  <c r="S592" i="1" s="1"/>
  <c r="H591" i="1"/>
  <c r="H587" i="1" s="1"/>
  <c r="K342" i="1"/>
  <c r="O342" i="1"/>
  <c r="P350" i="1"/>
  <c r="Q354" i="1"/>
  <c r="Q376" i="1"/>
  <c r="Q380" i="1"/>
  <c r="Q391" i="1"/>
  <c r="Q392" i="1"/>
  <c r="Q399" i="1"/>
  <c r="Q400" i="1"/>
  <c r="Q440" i="1"/>
  <c r="Q448" i="1"/>
  <c r="Q453" i="1"/>
  <c r="Q462" i="1"/>
  <c r="Q463" i="1"/>
  <c r="Q474" i="1"/>
  <c r="F505" i="1"/>
  <c r="G515" i="1"/>
  <c r="J514" i="1"/>
  <c r="N514" i="1"/>
  <c r="Q559" i="1"/>
  <c r="F567" i="1"/>
  <c r="N567" i="1"/>
  <c r="N566" i="1" s="1"/>
  <c r="R567" i="1"/>
  <c r="Q346" i="1"/>
  <c r="Q345" i="1" s="1"/>
  <c r="Q349" i="1"/>
  <c r="Q353" i="1"/>
  <c r="Q369" i="1"/>
  <c r="Q374" i="1"/>
  <c r="Q378" i="1"/>
  <c r="Q382" i="1"/>
  <c r="Q386" i="1"/>
  <c r="Q388" i="1"/>
  <c r="Q390" i="1"/>
  <c r="Q397" i="1"/>
  <c r="Q398" i="1"/>
  <c r="Q437" i="1"/>
  <c r="Q438" i="1"/>
  <c r="Q445" i="1"/>
  <c r="Q446" i="1"/>
  <c r="Q447" i="1"/>
  <c r="Q452" i="1"/>
  <c r="Q470" i="1"/>
  <c r="Q473" i="1"/>
  <c r="Q478" i="1"/>
  <c r="E489" i="1"/>
  <c r="I504" i="1"/>
  <c r="M504" i="1"/>
  <c r="K504" i="1"/>
  <c r="O504" i="1"/>
  <c r="I514" i="1"/>
  <c r="M514" i="1"/>
  <c r="K567" i="1"/>
  <c r="K566" i="1" s="1"/>
  <c r="Q594" i="1"/>
  <c r="Q596" i="1"/>
  <c r="F358" i="1"/>
  <c r="G385" i="1"/>
  <c r="D504" i="1"/>
  <c r="J504" i="1"/>
  <c r="O566" i="1"/>
  <c r="G567" i="1"/>
  <c r="G591" i="1"/>
  <c r="G587" i="1" s="1"/>
  <c r="Q65" i="1"/>
  <c r="Q80" i="1"/>
  <c r="R86" i="1"/>
  <c r="S86" i="1" s="1"/>
  <c r="F45" i="1"/>
  <c r="S45" i="1"/>
  <c r="I44" i="1"/>
  <c r="M44" i="1"/>
  <c r="H54" i="1"/>
  <c r="R88" i="1"/>
  <c r="S88" i="1" s="1"/>
  <c r="R42" i="1"/>
  <c r="S42" i="1" s="1"/>
  <c r="Q42" i="1"/>
  <c r="E44" i="1"/>
  <c r="R49" i="1"/>
  <c r="S49" i="1" s="1"/>
  <c r="R84" i="1"/>
  <c r="S84" i="1" s="1"/>
  <c r="Q84" i="1"/>
  <c r="H40" i="1"/>
  <c r="F49" i="1"/>
  <c r="R57" i="1"/>
  <c r="H56" i="1"/>
  <c r="R66" i="1"/>
  <c r="S66" i="1" s="1"/>
  <c r="R68" i="1"/>
  <c r="S68" i="1" s="1"/>
  <c r="R70" i="1"/>
  <c r="S70" i="1" s="1"/>
  <c r="R72" i="1"/>
  <c r="S72" i="1" s="1"/>
  <c r="R74" i="1"/>
  <c r="S74" i="1" s="1"/>
  <c r="R76" i="1"/>
  <c r="S76" i="1" s="1"/>
  <c r="R80" i="1"/>
  <c r="H79" i="1"/>
  <c r="R82" i="1"/>
  <c r="S82" i="1" s="1"/>
  <c r="Q82" i="1"/>
  <c r="F94" i="1"/>
  <c r="R111" i="1"/>
  <c r="S111" i="1" s="1"/>
  <c r="R114" i="1"/>
  <c r="S114" i="1" s="1"/>
  <c r="R116" i="1"/>
  <c r="S116" i="1" s="1"/>
  <c r="Q132" i="1"/>
  <c r="Q134" i="1"/>
  <c r="Q136" i="1"/>
  <c r="R139" i="1"/>
  <c r="S139" i="1" s="1"/>
  <c r="R141" i="1"/>
  <c r="S141" i="1" s="1"/>
  <c r="Q145" i="1"/>
  <c r="R145" i="1"/>
  <c r="S145" i="1" s="1"/>
  <c r="R147" i="1"/>
  <c r="S147" i="1" s="1"/>
  <c r="R90" i="1"/>
  <c r="S90" i="1" s="1"/>
  <c r="R92" i="1"/>
  <c r="S92" i="1" s="1"/>
  <c r="H94" i="1"/>
  <c r="R95" i="1"/>
  <c r="R97" i="1"/>
  <c r="S97" i="1" s="1"/>
  <c r="R99" i="1"/>
  <c r="S99" i="1" s="1"/>
  <c r="R101" i="1"/>
  <c r="S101" i="1" s="1"/>
  <c r="Q104" i="1"/>
  <c r="Q106" i="1"/>
  <c r="Q108" i="1"/>
  <c r="Q110" i="1"/>
  <c r="Q113" i="1"/>
  <c r="R119" i="1"/>
  <c r="S119" i="1" s="1"/>
  <c r="R121" i="1"/>
  <c r="S121" i="1" s="1"/>
  <c r="R123" i="1"/>
  <c r="S123" i="1" s="1"/>
  <c r="R125" i="1"/>
  <c r="S125" i="1" s="1"/>
  <c r="R104" i="1"/>
  <c r="S104" i="1" s="1"/>
  <c r="R106" i="1"/>
  <c r="S106" i="1" s="1"/>
  <c r="R108" i="1"/>
  <c r="S108" i="1" s="1"/>
  <c r="R113" i="1"/>
  <c r="R132" i="1"/>
  <c r="S132" i="1" s="1"/>
  <c r="R134" i="1"/>
  <c r="S134" i="1" s="1"/>
  <c r="Q163" i="1"/>
  <c r="Q166" i="1"/>
  <c r="R180" i="1"/>
  <c r="R183" i="1"/>
  <c r="S183" i="1" s="1"/>
  <c r="R185" i="1"/>
  <c r="S185" i="1" s="1"/>
  <c r="R187" i="1"/>
  <c r="R193" i="1"/>
  <c r="R199" i="1"/>
  <c r="S199" i="1" s="1"/>
  <c r="R202" i="1"/>
  <c r="S202" i="1" s="1"/>
  <c r="R213" i="1"/>
  <c r="R215" i="1"/>
  <c r="Q213" i="1"/>
  <c r="Q215" i="1"/>
  <c r="S163" i="1"/>
  <c r="S166" i="1"/>
  <c r="R209" i="1"/>
  <c r="S209" i="1" s="1"/>
  <c r="R149" i="1"/>
  <c r="S149" i="1" s="1"/>
  <c r="R164" i="1"/>
  <c r="S164" i="1" s="1"/>
  <c r="R167" i="1"/>
  <c r="S167" i="1" s="1"/>
  <c r="R169" i="1"/>
  <c r="S169" i="1" s="1"/>
  <c r="H172" i="1"/>
  <c r="R173" i="1"/>
  <c r="R176" i="1"/>
  <c r="S176" i="1" s="1"/>
  <c r="R189" i="1"/>
  <c r="S189" i="1" s="1"/>
  <c r="R196" i="1"/>
  <c r="S196" i="1" s="1"/>
  <c r="H234" i="1"/>
  <c r="H266" i="1"/>
  <c r="R268" i="1"/>
  <c r="S268" i="1" s="1"/>
  <c r="R270" i="1"/>
  <c r="S270" i="1" s="1"/>
  <c r="R272" i="1"/>
  <c r="S272" i="1" s="1"/>
  <c r="R297" i="1"/>
  <c r="R303" i="1"/>
  <c r="R305" i="1"/>
  <c r="Q247" i="1"/>
  <c r="Q254" i="1"/>
  <c r="F260" i="1"/>
  <c r="Q268" i="1"/>
  <c r="Q270" i="1"/>
  <c r="Q272" i="1"/>
  <c r="R276" i="1"/>
  <c r="S276" i="1" s="1"/>
  <c r="Q297" i="1"/>
  <c r="F296" i="1"/>
  <c r="R301" i="1"/>
  <c r="Q303" i="1"/>
  <c r="Q305" i="1"/>
  <c r="G318" i="1"/>
  <c r="G311" i="1" s="1"/>
  <c r="R216" i="1"/>
  <c r="S216" i="1" s="1"/>
  <c r="R218" i="1"/>
  <c r="S218" i="1" s="1"/>
  <c r="R220" i="1"/>
  <c r="S220" i="1" s="1"/>
  <c r="R222" i="1"/>
  <c r="S222" i="1" s="1"/>
  <c r="H239" i="1"/>
  <c r="R240" i="1"/>
  <c r="H244" i="1"/>
  <c r="R245" i="1"/>
  <c r="R247" i="1"/>
  <c r="S247" i="1" s="1"/>
  <c r="F249" i="1"/>
  <c r="R253" i="1"/>
  <c r="R254" i="1"/>
  <c r="R261" i="1"/>
  <c r="H260" i="1"/>
  <c r="F266" i="1"/>
  <c r="R273" i="1"/>
  <c r="S273" i="1" s="1"/>
  <c r="Q276" i="1"/>
  <c r="G280" i="1"/>
  <c r="G23" i="1" s="1"/>
  <c r="O280" i="1"/>
  <c r="O23" i="1" s="1"/>
  <c r="H281" i="1"/>
  <c r="Q301" i="1"/>
  <c r="H252" i="1"/>
  <c r="Q253" i="1"/>
  <c r="R255" i="1"/>
  <c r="S255" i="1" s="1"/>
  <c r="R257" i="1"/>
  <c r="S257" i="1" s="1"/>
  <c r="H285" i="1"/>
  <c r="H296" i="1"/>
  <c r="H319" i="1"/>
  <c r="Q348" i="1"/>
  <c r="H293" i="1"/>
  <c r="R294" i="1"/>
  <c r="F326" i="1"/>
  <c r="R332" i="1"/>
  <c r="R331" i="1" s="1"/>
  <c r="R336" i="1"/>
  <c r="F345" i="1"/>
  <c r="H347" i="1"/>
  <c r="R348" i="1"/>
  <c r="R353" i="1"/>
  <c r="S353" i="1" s="1"/>
  <c r="N350" i="1"/>
  <c r="Q356" i="1"/>
  <c r="Q355" i="1" s="1"/>
  <c r="R327" i="1"/>
  <c r="R326" i="1" s="1"/>
  <c r="Q352" i="1"/>
  <c r="H326" i="1"/>
  <c r="R356" i="1"/>
  <c r="H355" i="1"/>
  <c r="S507" i="1"/>
  <c r="R505" i="1"/>
  <c r="H358" i="1"/>
  <c r="Q366" i="1"/>
  <c r="Q410" i="1"/>
  <c r="H413" i="1"/>
  <c r="H426" i="1"/>
  <c r="Q431" i="1"/>
  <c r="Q435" i="1"/>
  <c r="Q439" i="1"/>
  <c r="Q443" i="1"/>
  <c r="Q451" i="1"/>
  <c r="R460" i="1"/>
  <c r="R366" i="1"/>
  <c r="S366" i="1" s="1"/>
  <c r="R368" i="1"/>
  <c r="S368" i="1" s="1"/>
  <c r="R374" i="1"/>
  <c r="R378" i="1"/>
  <c r="R382" i="1"/>
  <c r="R402" i="1"/>
  <c r="S402" i="1" s="1"/>
  <c r="R404" i="1"/>
  <c r="S404" i="1" s="1"/>
  <c r="R406" i="1"/>
  <c r="S406" i="1" s="1"/>
  <c r="R408" i="1"/>
  <c r="S408" i="1" s="1"/>
  <c r="R410" i="1"/>
  <c r="S410" i="1" s="1"/>
  <c r="R431" i="1"/>
  <c r="R435" i="1"/>
  <c r="R439" i="1"/>
  <c r="R443" i="1"/>
  <c r="R447" i="1"/>
  <c r="R451" i="1"/>
  <c r="Q457" i="1"/>
  <c r="R458" i="1"/>
  <c r="R461" i="1"/>
  <c r="Q461" i="1"/>
  <c r="R360" i="1"/>
  <c r="S360" i="1" s="1"/>
  <c r="R362" i="1"/>
  <c r="S362" i="1" s="1"/>
  <c r="R383" i="1"/>
  <c r="S383" i="1" s="1"/>
  <c r="H385" i="1"/>
  <c r="R386" i="1"/>
  <c r="R388" i="1"/>
  <c r="S388" i="1" s="1"/>
  <c r="R390" i="1"/>
  <c r="S390" i="1" s="1"/>
  <c r="R392" i="1"/>
  <c r="S392" i="1" s="1"/>
  <c r="R394" i="1"/>
  <c r="S394" i="1" s="1"/>
  <c r="R396" i="1"/>
  <c r="S396" i="1" s="1"/>
  <c r="R398" i="1"/>
  <c r="S398" i="1" s="1"/>
  <c r="H423" i="1"/>
  <c r="R424" i="1"/>
  <c r="F426" i="1"/>
  <c r="Q458" i="1"/>
  <c r="R464" i="1"/>
  <c r="Q464" i="1"/>
  <c r="Q468" i="1"/>
  <c r="Q472" i="1"/>
  <c r="R476" i="1"/>
  <c r="H492" i="1"/>
  <c r="R510" i="1"/>
  <c r="H511" i="1"/>
  <c r="Q512" i="1"/>
  <c r="F515" i="1"/>
  <c r="F514" i="1" s="1"/>
  <c r="R522" i="1"/>
  <c r="S522" i="1" s="1"/>
  <c r="Q522" i="1"/>
  <c r="Q465" i="1"/>
  <c r="R468" i="1"/>
  <c r="Q469" i="1"/>
  <c r="R472" i="1"/>
  <c r="Q476" i="1"/>
  <c r="Q479" i="1"/>
  <c r="R480" i="1"/>
  <c r="Q507" i="1"/>
  <c r="Q510" i="1"/>
  <c r="Q509" i="1" s="1"/>
  <c r="R512" i="1"/>
  <c r="G527" i="1"/>
  <c r="R532" i="1"/>
  <c r="S532" i="1" s="1"/>
  <c r="Q532" i="1"/>
  <c r="Q480" i="1"/>
  <c r="Q483" i="1"/>
  <c r="Q486" i="1"/>
  <c r="R493" i="1"/>
  <c r="R492" i="1" s="1"/>
  <c r="R490" i="1" s="1"/>
  <c r="R489" i="1" s="1"/>
  <c r="H509" i="1"/>
  <c r="R513" i="1"/>
  <c r="S513" i="1" s="1"/>
  <c r="Q513" i="1"/>
  <c r="Q536" i="1"/>
  <c r="Q539" i="1"/>
  <c r="H551" i="1"/>
  <c r="Q556" i="1"/>
  <c r="Q555" i="1" s="1"/>
  <c r="Q551" i="1" s="1"/>
  <c r="F555" i="1"/>
  <c r="F551" i="1" s="1"/>
  <c r="S556" i="1"/>
  <c r="R561" i="1"/>
  <c r="J567" i="1"/>
  <c r="J566" i="1" s="1"/>
  <c r="R593" i="1"/>
  <c r="S593" i="1" s="1"/>
  <c r="Q518" i="1"/>
  <c r="Q520" i="1"/>
  <c r="Q528" i="1"/>
  <c r="Q530" i="1"/>
  <c r="R535" i="1"/>
  <c r="S535" i="1" s="1"/>
  <c r="R536" i="1"/>
  <c r="R564" i="1"/>
  <c r="E567" i="1"/>
  <c r="E566" i="1" s="1"/>
  <c r="I567" i="1"/>
  <c r="I566" i="1" s="1"/>
  <c r="M567" i="1"/>
  <c r="M566" i="1" s="1"/>
  <c r="Q567" i="1"/>
  <c r="Q593" i="1"/>
  <c r="Q611" i="1"/>
  <c r="F610" i="1"/>
  <c r="R613" i="1"/>
  <c r="R610" i="1" s="1"/>
  <c r="Q613" i="1"/>
  <c r="H610" i="1"/>
  <c r="R518" i="1"/>
  <c r="S518" i="1" s="1"/>
  <c r="R520" i="1"/>
  <c r="S520" i="1" s="1"/>
  <c r="H527" i="1"/>
  <c r="R528" i="1"/>
  <c r="R530" i="1"/>
  <c r="S530" i="1" s="1"/>
  <c r="Q535" i="1"/>
  <c r="R537" i="1"/>
  <c r="S537" i="1" s="1"/>
  <c r="R560" i="1"/>
  <c r="H558" i="1"/>
  <c r="Q561" i="1"/>
  <c r="R595" i="1"/>
  <c r="S595" i="1" s="1"/>
  <c r="R539" i="1"/>
  <c r="S539" i="1" s="1"/>
  <c r="S555" i="1"/>
  <c r="R551" i="1"/>
  <c r="S551" i="1" s="1"/>
  <c r="H574" i="1"/>
  <c r="Q592" i="1"/>
  <c r="F591" i="1"/>
  <c r="F587" i="1" s="1"/>
  <c r="G243" i="1" l="1"/>
  <c r="R558" i="1"/>
  <c r="D488" i="1"/>
  <c r="L21" i="1"/>
  <c r="G158" i="1"/>
  <c r="G24" i="1" s="1"/>
  <c r="P27" i="1"/>
  <c r="Q515" i="1"/>
  <c r="G504" i="1"/>
  <c r="G488" i="1" s="1"/>
  <c r="L488" i="1"/>
  <c r="P21" i="1"/>
  <c r="M224" i="1"/>
  <c r="F504" i="1"/>
  <c r="F488" i="1" s="1"/>
  <c r="N488" i="1"/>
  <c r="N224" i="1"/>
  <c r="Q347" i="1"/>
  <c r="Q342" i="1" s="1"/>
  <c r="F566" i="1"/>
  <c r="G514" i="1"/>
  <c r="P310" i="1"/>
  <c r="G259" i="1"/>
  <c r="G224" i="1" s="1"/>
  <c r="L27" i="1"/>
  <c r="I224" i="1"/>
  <c r="K22" i="1"/>
  <c r="Q45" i="1"/>
  <c r="P488" i="1"/>
  <c r="K20" i="1"/>
  <c r="K488" i="1"/>
  <c r="I22" i="1"/>
  <c r="I488" i="1"/>
  <c r="J310" i="1"/>
  <c r="M22" i="1"/>
  <c r="G63" i="1"/>
  <c r="G27" i="1" s="1"/>
  <c r="N27" i="1"/>
  <c r="Q260" i="1"/>
  <c r="J27" i="1"/>
  <c r="Q505" i="1"/>
  <c r="R351" i="1"/>
  <c r="F318" i="1"/>
  <c r="F311" i="1" s="1"/>
  <c r="Q162" i="1"/>
  <c r="K27" i="1"/>
  <c r="J224" i="1"/>
  <c r="P20" i="1"/>
  <c r="P22" i="1"/>
  <c r="O22" i="1"/>
  <c r="Q49" i="1"/>
  <c r="F342" i="1"/>
  <c r="Q64" i="1"/>
  <c r="L224" i="1"/>
  <c r="E310" i="1"/>
  <c r="L22" i="1"/>
  <c r="O20" i="1"/>
  <c r="K224" i="1"/>
  <c r="N20" i="1"/>
  <c r="S250" i="1"/>
  <c r="J21" i="1"/>
  <c r="F350" i="1"/>
  <c r="M488" i="1"/>
  <c r="E488" i="1"/>
  <c r="E224" i="1"/>
  <c r="D310" i="1"/>
  <c r="Q244" i="1"/>
  <c r="D21" i="1"/>
  <c r="F63" i="1"/>
  <c r="G566" i="1"/>
  <c r="O488" i="1"/>
  <c r="J488" i="1"/>
  <c r="I310" i="1"/>
  <c r="R591" i="1"/>
  <c r="S591" i="1" s="1"/>
  <c r="Q165" i="1"/>
  <c r="G26" i="1"/>
  <c r="Q558" i="1"/>
  <c r="R266" i="1"/>
  <c r="S266" i="1" s="1"/>
  <c r="O27" i="1"/>
  <c r="O21" i="1"/>
  <c r="D22" i="1"/>
  <c r="E22" i="1"/>
  <c r="Q333" i="1"/>
  <c r="Q318" i="1" s="1"/>
  <c r="Q311" i="1" s="1"/>
  <c r="N21" i="1"/>
  <c r="F243" i="1"/>
  <c r="Q266" i="1"/>
  <c r="Q259" i="1" s="1"/>
  <c r="Q40" i="1"/>
  <c r="Q35" i="1" s="1"/>
  <c r="Q28" i="1" s="1"/>
  <c r="D224" i="1"/>
  <c r="D20" i="1"/>
  <c r="Q56" i="1"/>
  <c r="L20" i="1"/>
  <c r="Q591" i="1"/>
  <c r="Q587" i="1" s="1"/>
  <c r="Q385" i="1"/>
  <c r="Q351" i="1"/>
  <c r="Q252" i="1"/>
  <c r="O310" i="1"/>
  <c r="J22" i="1"/>
  <c r="Q610" i="1"/>
  <c r="R426" i="1"/>
  <c r="Q426" i="1"/>
  <c r="Q358" i="1"/>
  <c r="Q172" i="1"/>
  <c r="Q94" i="1"/>
  <c r="K21" i="1"/>
  <c r="K19" i="1" s="1"/>
  <c r="G350" i="1"/>
  <c r="P224" i="1"/>
  <c r="K310" i="1"/>
  <c r="H158" i="1"/>
  <c r="H567" i="1"/>
  <c r="R515" i="1"/>
  <c r="S510" i="1"/>
  <c r="R509" i="1"/>
  <c r="S509" i="1" s="1"/>
  <c r="H490" i="1"/>
  <c r="H419" i="1"/>
  <c r="S505" i="1"/>
  <c r="S356" i="1"/>
  <c r="R355" i="1"/>
  <c r="S355" i="1" s="1"/>
  <c r="R293" i="1"/>
  <c r="S294" i="1"/>
  <c r="H318" i="1"/>
  <c r="S240" i="1"/>
  <c r="R239" i="1"/>
  <c r="Q296" i="1"/>
  <c r="F259" i="1"/>
  <c r="H232" i="1"/>
  <c r="H26" i="1"/>
  <c r="R165" i="1"/>
  <c r="H63" i="1"/>
  <c r="E21" i="1"/>
  <c r="E27" i="1"/>
  <c r="F44" i="1"/>
  <c r="E20" i="1"/>
  <c r="R347" i="1"/>
  <c r="S348" i="1"/>
  <c r="H289" i="1"/>
  <c r="R296" i="1"/>
  <c r="F24" i="1"/>
  <c r="S80" i="1"/>
  <c r="R79" i="1"/>
  <c r="S79" i="1" s="1"/>
  <c r="S57" i="1"/>
  <c r="R56" i="1"/>
  <c r="S56" i="1" s="1"/>
  <c r="M21" i="1"/>
  <c r="M27" i="1"/>
  <c r="Q79" i="1"/>
  <c r="R44" i="1"/>
  <c r="R527" i="1"/>
  <c r="S527" i="1" s="1"/>
  <c r="S528" i="1"/>
  <c r="H504" i="1"/>
  <c r="R511" i="1"/>
  <c r="S511" i="1" s="1"/>
  <c r="Q511" i="1"/>
  <c r="S351" i="1"/>
  <c r="H342" i="1"/>
  <c r="S336" i="1"/>
  <c r="R333" i="1"/>
  <c r="S333" i="1" s="1"/>
  <c r="R358" i="1"/>
  <c r="S358" i="1" s="1"/>
  <c r="H280" i="1"/>
  <c r="H259" i="1"/>
  <c r="S245" i="1"/>
  <c r="R244" i="1"/>
  <c r="O224" i="1"/>
  <c r="R162" i="1"/>
  <c r="S162" i="1" s="1"/>
  <c r="S95" i="1"/>
  <c r="R94" i="1"/>
  <c r="S94" i="1" s="1"/>
  <c r="H35" i="1"/>
  <c r="R64" i="1"/>
  <c r="R40" i="1"/>
  <c r="R35" i="1" s="1"/>
  <c r="H44" i="1"/>
  <c r="I21" i="1"/>
  <c r="I27" i="1"/>
  <c r="N22" i="1"/>
  <c r="J20" i="1"/>
  <c r="H514" i="1"/>
  <c r="Q527" i="1"/>
  <c r="Q514" i="1" s="1"/>
  <c r="R423" i="1"/>
  <c r="S424" i="1"/>
  <c r="R385" i="1"/>
  <c r="S385" i="1" s="1"/>
  <c r="S386" i="1"/>
  <c r="H412" i="1"/>
  <c r="H350" i="1"/>
  <c r="S261" i="1"/>
  <c r="R260" i="1"/>
  <c r="S253" i="1"/>
  <c r="R252" i="1"/>
  <c r="S252" i="1" s="1"/>
  <c r="H243" i="1"/>
  <c r="N310" i="1"/>
  <c r="F26" i="1"/>
  <c r="R172" i="1"/>
  <c r="S173" i="1"/>
  <c r="M20" i="1"/>
  <c r="M19" i="1" s="1"/>
  <c r="G20" i="1"/>
  <c r="I20" i="1"/>
  <c r="F224" i="1" l="1"/>
  <c r="G21" i="1"/>
  <c r="R587" i="1"/>
  <c r="O19" i="1"/>
  <c r="Q504" i="1"/>
  <c r="G22" i="1"/>
  <c r="G19" i="1" s="1"/>
  <c r="Q44" i="1"/>
  <c r="Q20" i="1"/>
  <c r="L19" i="1"/>
  <c r="P19" i="1"/>
  <c r="Q63" i="1"/>
  <c r="Q158" i="1"/>
  <c r="Q24" i="1" s="1"/>
  <c r="J19" i="1"/>
  <c r="F310" i="1"/>
  <c r="Q350" i="1"/>
  <c r="Q310" i="1" s="1"/>
  <c r="Q243" i="1"/>
  <c r="Q21" i="1" s="1"/>
  <c r="F20" i="1"/>
  <c r="D19" i="1"/>
  <c r="G310" i="1"/>
  <c r="Q566" i="1"/>
  <c r="I19" i="1"/>
  <c r="E19" i="1"/>
  <c r="Q26" i="1"/>
  <c r="Q488" i="1"/>
  <c r="R259" i="1"/>
  <c r="S259" i="1" s="1"/>
  <c r="S260" i="1"/>
  <c r="H21" i="1"/>
  <c r="R350" i="1"/>
  <c r="S350" i="1" s="1"/>
  <c r="H311" i="1"/>
  <c r="H489" i="1"/>
  <c r="H566" i="1"/>
  <c r="N19" i="1"/>
  <c r="S172" i="1"/>
  <c r="R26" i="1"/>
  <c r="S26" i="1" s="1"/>
  <c r="Q22" i="1"/>
  <c r="S35" i="1"/>
  <c r="R28" i="1"/>
  <c r="H28" i="1"/>
  <c r="R232" i="1"/>
  <c r="S239" i="1"/>
  <c r="R289" i="1"/>
  <c r="S289" i="1" s="1"/>
  <c r="S293" i="1"/>
  <c r="R504" i="1"/>
  <c r="F22" i="1"/>
  <c r="R63" i="1"/>
  <c r="S64" i="1"/>
  <c r="S244" i="1"/>
  <c r="R243" i="1"/>
  <c r="S243" i="1" s="1"/>
  <c r="S44" i="1"/>
  <c r="H24" i="1"/>
  <c r="S587" i="1"/>
  <c r="R566" i="1"/>
  <c r="S566" i="1" s="1"/>
  <c r="H22" i="1"/>
  <c r="H225" i="1"/>
  <c r="Q27" i="1"/>
  <c r="R318" i="1"/>
  <c r="S423" i="1"/>
  <c r="R419" i="1"/>
  <c r="S419" i="1" s="1"/>
  <c r="H23" i="1"/>
  <c r="R342" i="1"/>
  <c r="S342" i="1" s="1"/>
  <c r="S347" i="1"/>
  <c r="F21" i="1"/>
  <c r="F27" i="1"/>
  <c r="R158" i="1"/>
  <c r="S165" i="1"/>
  <c r="R514" i="1"/>
  <c r="S514" i="1" s="1"/>
  <c r="S515" i="1"/>
  <c r="Q224" i="1" l="1"/>
  <c r="F19" i="1"/>
  <c r="Q19" i="1"/>
  <c r="H27" i="1"/>
  <c r="H20" i="1"/>
  <c r="S28" i="1"/>
  <c r="R27" i="1"/>
  <c r="S27" i="1" s="1"/>
  <c r="H224" i="1"/>
  <c r="H488" i="1"/>
  <c r="S504" i="1"/>
  <c r="R488" i="1"/>
  <c r="S488" i="1" s="1"/>
  <c r="S232" i="1"/>
  <c r="R225" i="1"/>
  <c r="H310" i="1"/>
  <c r="S158" i="1"/>
  <c r="R24" i="1"/>
  <c r="S24" i="1" s="1"/>
  <c r="S318" i="1"/>
  <c r="R311" i="1"/>
  <c r="R21" i="1"/>
  <c r="S21" i="1" s="1"/>
  <c r="R22" i="1"/>
  <c r="S22" i="1" s="1"/>
  <c r="S63" i="1"/>
  <c r="S225" i="1" l="1"/>
  <c r="R224" i="1"/>
  <c r="S224" i="1" s="1"/>
  <c r="R20" i="1"/>
  <c r="S311" i="1"/>
  <c r="R310" i="1"/>
  <c r="S310" i="1" s="1"/>
  <c r="H19" i="1"/>
  <c r="R19" i="1" l="1"/>
  <c r="S19" i="1" s="1"/>
  <c r="S20" i="1"/>
</calcChain>
</file>

<file path=xl/sharedStrings.xml><?xml version="1.0" encoding="utf-8"?>
<sst xmlns="http://schemas.openxmlformats.org/spreadsheetml/2006/main" count="3246" uniqueCount="1242">
  <si>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</si>
  <si>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</si>
  <si>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</si>
  <si>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</si>
  <si>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9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</si>
  <si>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</si>
  <si>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</si>
  <si>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</si>
  <si>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</si>
  <si>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</si>
  <si>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</si>
  <si>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</si>
  <si>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</si>
  <si>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</si>
  <si>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</si>
  <si>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</si>
  <si>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>Финансирование капитальных вложений года 2022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</si>
  <si>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</si>
  <si>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</si>
  <si>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</si>
  <si>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</si>
  <si>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</si>
  <si>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</si>
  <si>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</si>
  <si>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</si>
  <si>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</si>
  <si>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</si>
  <si>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</si>
  <si>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</si>
  <si>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</si>
  <si>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</si>
  <si>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</si>
  <si>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</si>
  <si>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</si>
  <si>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</si>
  <si>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</si>
  <si>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</si>
  <si>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</si>
  <si>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</si>
  <si>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</si>
  <si>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</si>
  <si>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</si>
  <si>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</si>
  <si>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</si>
  <si>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</si>
  <si>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</si>
  <si>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</si>
  <si>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</si>
  <si>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</si>
  <si>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</si>
  <si>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</si>
  <si>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</si>
  <si>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</si>
  <si>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</si>
  <si>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</si>
  <si>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</si>
  <si>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</si>
  <si>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</si>
  <si>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</si>
  <si>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</si>
  <si>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</si>
  <si>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</si>
  <si>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</si>
  <si>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</si>
  <si>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</si>
  <si>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</si>
  <si>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</si>
  <si>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</si>
  <si>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</si>
  <si>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</si>
  <si>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</si>
  <si>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</si>
  <si>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</si>
  <si>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</si>
  <si>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</si>
  <si>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Рост стоимости закупочных материалов</t>
  </si>
  <si>
    <t>Реконструкция ТМ-32 с увеличением диаметра от ТК 326.00 до ТК 328.26 с Ду 720/820 до 1020х12мм L=3418х2 (СП ХТС)</t>
  </si>
  <si>
    <t>H_505-ХТСКх-39</t>
  </si>
  <si>
    <t>Экономия по результатам торгов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</si>
  <si>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</si>
  <si>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</si>
  <si>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</si>
  <si>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</si>
  <si>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</si>
  <si>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</si>
  <si>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</si>
  <si>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</si>
  <si>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Уменьшение стоимости проекта по результатам закупочных процедур. По объекту приняты работы 1го этапа (обследование, изыскания)</t>
  </si>
  <si>
    <t>Реконструкция градирни ст. № 2 Хабаровской ТЭЦ-3</t>
  </si>
  <si>
    <t>H_505-ХГ-104</t>
  </si>
  <si>
    <t>Финансирование фактически сложившейся КЗ на конец 2021 года</t>
  </si>
  <si>
    <t>Реконструкция градирни ст. №3 Хабаровской ТЭЦ-3</t>
  </si>
  <si>
    <t>I_505-ХГ-136</t>
  </si>
  <si>
    <t>В результате тех совещания принято решение об изменении ВОР, ЛСР по видам работ к договору. До заключения доп. соглашения по измененным видам работ, работы не осуществляются. Окончание работ планируется осуществить до конца 2022 г.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</si>
  <si>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</si>
  <si>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</si>
  <si>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</si>
  <si>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</si>
  <si>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Финансирование КЗ 2021 года</t>
  </si>
  <si>
    <t>Реконструкция котла ПТВМ-100 ст№6 КЦ №1 Хабаровской ТЭЦ-2</t>
  </si>
  <si>
    <t>H_505-ХТСКх-41</t>
  </si>
  <si>
    <t xml:space="preserve"> При заключении договора с ВЗЛ АО "ХРМК" произведен пересчет сметной части стоимости проекта, уточнены коэффициенты при производстве работ, в результате чего договор будет перезаключен на новых условиях с увеличением цены. Работы планируется завершить до 31.10.2022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</si>
  <si>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</si>
  <si>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</si>
  <si>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Пролонгация договора подряда на 2022 год в связи с отставанием Подрядчика от графика выполнения работ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</si>
  <si>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</si>
  <si>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</si>
  <si>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</si>
  <si>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</si>
  <si>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</si>
  <si>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</si>
  <si>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Заключено Мировое соглашение с контрагентом по возврату неотработанного аванса.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</si>
  <si>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</si>
  <si>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</si>
  <si>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</si>
  <si>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</si>
  <si>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По объекту приняты фактические затраты по аренде земельного участка, в соответствии с договором аренды, пересмотренные в сторону уменьшения.</t>
  </si>
  <si>
    <t>Наращивание золоотвала №2 (1 очередь) Хабаровской ТЭЦ-3 на 1800 тыс. м3</t>
  </si>
  <si>
    <t>H_505-ХГ-57</t>
  </si>
  <si>
    <t>Заключено ДС о переносе работ 2021 на 2022 год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</si>
  <si>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</si>
  <si>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</si>
  <si>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</si>
  <si>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</si>
  <si>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</si>
  <si>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</si>
  <si>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Уменьшение стоимости проекта по результатам закупочных процедур.</t>
  </si>
  <si>
    <t>Реконструкция насосного оборудования на ЦТП-6 в г. Советская Гавань</t>
  </si>
  <si>
    <t>M_505-ХГ-209</t>
  </si>
  <si>
    <t>Новый проект. Выполнены ПИРы согласно заключенному договору.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</si>
  <si>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</si>
  <si>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</si>
  <si>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</si>
  <si>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</si>
  <si>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</si>
  <si>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</si>
  <si>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Объект введен и профинансирован  в 2021 г</t>
  </si>
  <si>
    <t>Замена силового трансформатора РТСР-1 на ХТЭЦ-3</t>
  </si>
  <si>
    <t>K_505-ХГ-152</t>
  </si>
  <si>
    <t>Поставка основного оборудования, в соответствии с заключенным договором поставки запланирована в феврале 2023 г.</t>
  </si>
  <si>
    <t>Установка на Амурской ТЭЦ-1 третьего трансформатора связи 110/35/6 кВ мощностью 60 МВА, СП Амурская ТЭЦ</t>
  </si>
  <si>
    <t>L_505-ХГ-178</t>
  </si>
  <si>
    <t>Удорожание проекта (пересчет стоимости ПИРов, договор с проектировщиком заключен).</t>
  </si>
  <si>
    <t>Модернизация котлоагрегата э/б ст. №3  Хабаровской ТЭЦ-3</t>
  </si>
  <si>
    <t>K_505-ХГ-150</t>
  </si>
  <si>
    <t xml:space="preserve">Финансирование за поставленные МТР 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</si>
  <si>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</si>
  <si>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</si>
  <si>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</si>
  <si>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</si>
  <si>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</si>
  <si>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</si>
  <si>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</si>
  <si>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</si>
  <si>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Удорожание материалов</t>
  </si>
  <si>
    <t>Модернизация котлоагрегата к/а ст. № 15 БКЗ-220-140-7 Хабаровской ТЭЦ-1</t>
  </si>
  <si>
    <t>H_505-ХГ-100</t>
  </si>
  <si>
    <t>Изменение условий финансирования, согласно заключенному договору Подряда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</si>
  <si>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</si>
  <si>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</si>
  <si>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</si>
  <si>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</si>
  <si>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Отставание Подрядчика от графика выполнения работ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</si>
  <si>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</si>
  <si>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</si>
  <si>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</si>
  <si>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</si>
  <si>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Отставание Подрядчика от графика выполнения работ в связи с урегулированием вопроса об изменении стоимости работ.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</si>
  <si>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</si>
  <si>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</si>
  <si>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</si>
  <si>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</si>
  <si>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</si>
  <si>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</si>
  <si>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</si>
  <si>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</si>
  <si>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</si>
  <si>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</si>
  <si>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</si>
  <si>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</si>
  <si>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</si>
  <si>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Фактическая КЗ меньше запланированной. Досрочное погашение в 2021г.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</si>
  <si>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</si>
  <si>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</si>
  <si>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</si>
  <si>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</si>
  <si>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Работы по проекту выполнены в полном объеме и ранее запланированных сроков. Досрочное погашение обязательств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</si>
  <si>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</si>
  <si>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</si>
  <si>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</si>
  <si>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</si>
  <si>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</si>
  <si>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</si>
  <si>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Рост стоимости закупочных материалов, досрочное погашение обязательств перед подрядчиком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</si>
  <si>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</si>
  <si>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</si>
  <si>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</si>
  <si>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</si>
  <si>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Досрочное выполнение работ контрагентом</t>
  </si>
  <si>
    <t>Техперевооружение тепломагистрали ТМ-31 г.Хабаровск</t>
  </si>
  <si>
    <t>H_505-ХТСКх-10-26</t>
  </si>
  <si>
    <t xml:space="preserve">Фактическая КЗ больше запланированной. </t>
  </si>
  <si>
    <t>Техперевооружение тепломагистрали ТМ-14 г.Хабаровск</t>
  </si>
  <si>
    <t>H_505-ХТСКх-10-27</t>
  </si>
  <si>
    <t>Досрочное выполнение работ подрядчиком. Рост стоимости закупочных материалов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</si>
  <si>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</si>
  <si>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</si>
  <si>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</si>
  <si>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</si>
  <si>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</si>
  <si>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</si>
  <si>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По объекту приняты фактические затраты по аренде земельного участка.</t>
  </si>
  <si>
    <t>Техническое перевооружение ПЭН (питательных электронасосов) на СП  "Комсомольская ТЭЦ-3" (2 шт)</t>
  </si>
  <si>
    <t>I_505-ХГ-138</t>
  </si>
  <si>
    <t>Корректировка сметной стоимости. Экономия от закупочных процедур по СМР и оборудованию. Финансирование выполненных работ в 2021 году.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</si>
  <si>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</si>
  <si>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</si>
  <si>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</si>
  <si>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</si>
  <si>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</si>
  <si>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</si>
  <si>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Длительные закупочные процедуры ввиду отсутствияы участников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</si>
  <si>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</si>
  <si>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</si>
  <si>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</si>
  <si>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</si>
  <si>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Не состоялись закупочные процедуры в связи с отсутствием участников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</si>
  <si>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</si>
  <si>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</si>
  <si>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</si>
  <si>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</si>
  <si>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>Реализация проекта приостановлена до 2023 года.Профинансирована фактически сложившаяся КЗ за 2021 год.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</si>
  <si>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</si>
  <si>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</si>
  <si>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</si>
  <si>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</si>
  <si>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Финансирование согласно условиям заключенного договора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</si>
  <si>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</si>
  <si>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</si>
  <si>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Длительное проведение закупочных процедур по выбору подрядных организаций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</si>
  <si>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</si>
  <si>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</si>
  <si>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</si>
  <si>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</si>
  <si>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Перенос сроков проведения торгов из-за отсутствия заявок от участников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</si>
  <si>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</si>
  <si>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</si>
  <si>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</si>
  <si>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</si>
  <si>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</si>
  <si>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</si>
  <si>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Перераспределение затрат на содержание ОКС (отнесены затраты и финансирование по оплате труда)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</si>
  <si>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</si>
  <si>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</si>
  <si>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</si>
  <si>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</si>
  <si>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</si>
  <si>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</si>
  <si>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Пересчет сметной стоимости в связи с удорожанием оборудования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</si>
  <si>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</si>
  <si>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</si>
  <si>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</si>
  <si>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</si>
  <si>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</si>
  <si>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</si>
  <si>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</si>
  <si>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</si>
  <si>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Изменение  условий оплаты по результатам заключения договора, выплата аванса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</si>
  <si>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</si>
  <si>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</si>
  <si>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</si>
  <si>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</si>
  <si>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</si>
  <si>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</si>
  <si>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Длительное проведение закупочных процедур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</si>
  <si>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</si>
  <si>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</si>
  <si>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</si>
  <si>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</si>
  <si>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</si>
  <si>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</si>
  <si>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</si>
  <si>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</si>
  <si>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</si>
  <si>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</si>
  <si>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</si>
  <si>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</si>
  <si>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</si>
  <si>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>Уменьшение цены доовора по результатам заключения доп.соглашения</t>
  </si>
  <si>
    <t xml:space="preserve">
Установка системы пожаротушения трансформаторов ст. 5Т, 1Т, 2Т  Амурской ТЭЦ
</t>
  </si>
  <si>
    <t>K_505-ХГ-171</t>
  </si>
  <si>
    <t>Перенос работ 2021 года на 2022 год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</si>
  <si>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</si>
  <si>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</si>
  <si>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</si>
  <si>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</si>
  <si>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>Финансирование за выполненные работы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</si>
  <si>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</si>
  <si>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</si>
  <si>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Уменьшение цены доовора по результатам заключения доп.соглашения 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</si>
  <si>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</si>
  <si>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</si>
  <si>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</si>
  <si>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</si>
  <si>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>Работы выполнены и оплачены в 2021 году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</si>
  <si>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</si>
  <si>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</si>
  <si>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>Перенос срока выполнения работ по договору подряда согласно заключенному доп.соглашению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</si>
  <si>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</si>
  <si>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</si>
  <si>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</si>
  <si>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</si>
  <si>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Финансирование согласно договорным условиям (выплата аванса)</t>
  </si>
  <si>
    <t>Замена компрессора 2ВМ4 – 24/9 ст.№1 СП Хабаровская ТЭЦ-3</t>
  </si>
  <si>
    <t>L_505-ХГ-179</t>
  </si>
  <si>
    <t>Задержка поставки оборудования.Финансирование фактически сложившейся КЗ на конец 2021 года и поставки в 2022 году за объект 2021 года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</si>
  <si>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</si>
  <si>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</si>
  <si>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</si>
  <si>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</si>
  <si>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</si>
  <si>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</si>
  <si>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</si>
  <si>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</si>
  <si>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</si>
  <si>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Исключение проекта на основании письма АО «ДГК» от 23.09.2021г. № 01.10/16910, договора купли-продажи недвижимого имущества № Упр 3-007/21/968/52-21 от 22.09.2021г. «О реализации газотранспортных активов», и согласно Приказа филиала «Хабаровская генерация» от 24.09.2021 №193 «О мероприятиях по реализации объектов основных средств»</t>
  </si>
  <si>
    <t>Техперевооружение дымовой трубы СП Хабаровская ТЭЦ-2</t>
  </si>
  <si>
    <t>F_505-ХТСКх-32</t>
  </si>
  <si>
    <t>Проект исключен в связи с несостовяшимися закупками</t>
  </si>
  <si>
    <t>Модернизация  питательных электронасосов АПЭ-315-150-3, 4 шт,  СП "ТЭЦ в г. Советская Гавань"</t>
  </si>
  <si>
    <t>N_505-ТЭЦСов.Гавань-4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</si>
  <si>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</si>
  <si>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Техперевооружение системы управления информационной безопасности, Комсомольские тепловые сети</t>
  </si>
  <si>
    <t>K_505-КТС-1</t>
  </si>
  <si>
    <t>Длительные закупочные процедуры по выбору подрядной организации на выполнение монтажа основного оборудования.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</si>
  <si>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</si>
  <si>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</si>
  <si>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</si>
  <si>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</si>
  <si>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Услуги по регламентированным закупкам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</si>
  <si>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</si>
  <si>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</si>
  <si>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Затраты по данному проекту при корректировке будут перенесены в последующие годы реализации</t>
  </si>
  <si>
    <t>Замена 2 лифтов в здании Исполнительного аппарата АО "ДГК"</t>
  </si>
  <si>
    <t>J_505-ИА-6</t>
  </si>
  <si>
    <t>Погашение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</si>
  <si>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</si>
  <si>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</si>
  <si>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</si>
  <si>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</si>
  <si>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Досрочная поставка оборудования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</si>
  <si>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</si>
  <si>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</si>
  <si>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</si>
  <si>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</si>
  <si>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</si>
  <si>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</si>
  <si>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</si>
  <si>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</si>
  <si>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</si>
  <si>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</si>
  <si>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</si>
  <si>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</si>
  <si>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</si>
  <si>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</si>
  <si>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</si>
  <si>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</si>
  <si>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</si>
  <si>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</si>
  <si>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</si>
  <si>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</si>
  <si>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Перенос работ на 2022 год.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</si>
  <si>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</si>
  <si>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</si>
  <si>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</si>
  <si>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</si>
  <si>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Выплата ГУ согласно договорным условиям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</si>
  <si>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</si>
  <si>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</si>
  <si>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 xml:space="preserve">Приняты прочие фактические затраты. Из-за отставания подрядчика от графика выполнения работ, завершение запланированных в 2021 г. работ переносится на 2022 г. 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</si>
  <si>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</si>
  <si>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</si>
  <si>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</si>
  <si>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</si>
  <si>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В том числе финансирование по переходящему договору</t>
  </si>
  <si>
    <t>Строительство золоотвала Амурской ТЭЦ (ёмкость 3189 тыс. м3, производительность 1200 т/час)</t>
  </si>
  <si>
    <t>F_505-ХГ-42</t>
  </si>
  <si>
    <t>Оплата за поставленные  МТР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</si>
  <si>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</si>
  <si>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</si>
  <si>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Изменение  условий оплаты по результатам заключения договоров/доп. соглашений. По объекту приняты фактические затраты по аренде земельного участка.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</si>
  <si>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</si>
  <si>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</si>
  <si>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Финансирование согласно условиям заключенного договора на ПИРы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</si>
  <si>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</si>
  <si>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</si>
  <si>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Перенос закупки на 2023 год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</si>
  <si>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</si>
  <si>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</si>
  <si>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</si>
  <si>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</si>
  <si>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</si>
  <si>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</si>
  <si>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</si>
  <si>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</si>
  <si>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</si>
  <si>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</si>
  <si>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</si>
  <si>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</si>
  <si>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Актуализация стоимости вследствии значительного удорожания продукции у производителей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</si>
  <si>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</si>
  <si>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</si>
  <si>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</si>
  <si>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</si>
  <si>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</si>
  <si>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</si>
  <si>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</si>
  <si>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</si>
  <si>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</si>
  <si>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</si>
  <si>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</si>
  <si>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</si>
  <si>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Длительное проведение закупочных процедур по выбору поставщиков оборудования и материалов</t>
  </si>
  <si>
    <t>Покупка Магазин затухания  ВЧА-75М, СП Комсомольская ТЭЦ-2, 2 шт.</t>
  </si>
  <si>
    <t>H_505-ХГ-45-236</t>
  </si>
  <si>
    <t>Уменьшение стоимости проекта по результатам закупочных процедур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</si>
  <si>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</si>
  <si>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</si>
  <si>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</si>
  <si>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</si>
  <si>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</si>
  <si>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</si>
  <si>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Исключение проекта из инвестиционной программы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</si>
  <si>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</si>
  <si>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</si>
  <si>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</si>
  <si>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</si>
  <si>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Отсутствует доковор поставки по причине несогласоования увеличения стоимости закупки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</si>
  <si>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</si>
  <si>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</si>
  <si>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Не приобретен в связи с изменившимися производственными потребностями и отсутствием источника финансирования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</si>
  <si>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</si>
  <si>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</si>
  <si>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</si>
  <si>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</si>
  <si>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</si>
  <si>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</si>
  <si>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</si>
  <si>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</si>
  <si>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</si>
  <si>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</si>
  <si>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</si>
  <si>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</si>
  <si>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</si>
  <si>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</si>
  <si>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</si>
  <si>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</si>
  <si>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</si>
  <si>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</si>
  <si>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</si>
  <si>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</si>
  <si>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</si>
  <si>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</si>
  <si>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</si>
  <si>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</si>
  <si>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</si>
  <si>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</si>
  <si>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</si>
  <si>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Увеличение стоимости оборудования в соответствии с условиями договора.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</si>
  <si>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</si>
  <si>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</si>
  <si>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</si>
  <si>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</si>
  <si>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</si>
  <si>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</si>
  <si>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Производственная необходимость. Возникновение обязательств для финансированиея</t>
  </si>
  <si>
    <t>Покупка Компрессор дизельный передвижной, СП КТС кол-во 1шт.</t>
  </si>
  <si>
    <t>M_505-КТС-34-20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</si>
  <si>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</si>
  <si>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</si>
  <si>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</si>
  <si>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</si>
  <si>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</si>
  <si>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</si>
  <si>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</si>
  <si>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</si>
  <si>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</si>
  <si>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ИБП Legrand KEOR T EVO 10КВА 35', 1 шт. Исполнительный аппарат АО "ДГК"</t>
  </si>
  <si>
    <t>M_505-ИА-1-74</t>
  </si>
  <si>
    <t>Финансирование возникших обязательств.Внеплановый проект. Поставлено оборудование, в соответствии с заключенным договором поставки.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</si>
  <si>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</si>
  <si>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</si>
  <si>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</si>
  <si>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</si>
  <si>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Досрочная поставка оборудования.Увеличение стоимости проекта по результатам закупочных процедур.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</si>
  <si>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</si>
  <si>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</si>
  <si>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</si>
  <si>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</si>
  <si>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</si>
  <si>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</si>
  <si>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Уменьшение сроков поставки. Увеличение стоимости оборудования в соответствии с условиями договора.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</si>
  <si>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</si>
  <si>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</si>
  <si>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</si>
  <si>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</si>
  <si>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Поставка пройдет в следующем отчетном периоде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</si>
  <si>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</si>
  <si>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</si>
  <si>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</si>
  <si>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</si>
  <si>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Изменение  условий оплаты по результатам заключения договоров/доп. соглашений.  Оплата КЗ за 1 кв.2022 года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</si>
  <si>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</si>
  <si>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</si>
  <si>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</si>
  <si>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</si>
  <si>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</si>
  <si>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</si>
  <si>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</si>
  <si>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</si>
  <si>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</si>
  <si>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</si>
  <si>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</si>
  <si>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</si>
  <si>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</si>
  <si>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</si>
  <si>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</si>
  <si>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</si>
  <si>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</si>
  <si>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</si>
  <si>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</si>
  <si>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</si>
  <si>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>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</si>
  <si>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</si>
  <si>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</si>
  <si>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</si>
  <si>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</si>
  <si>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</si>
  <si>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</si>
  <si>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</si>
  <si>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</si>
  <si>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 xml:space="preserve">Из-за отсутствия проектной документации выполнение предварительно запланированных строительно-монтажных работ в 2022 году стало невозможным. Начало реализация проекта перенесено на 2023 год с выполнением проектно-изыскательских работ в 2022 году. 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</si>
  <si>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</si>
  <si>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</si>
  <si>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Работы выполнены и профинансированы в 2021 году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</si>
  <si>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</si>
  <si>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</si>
  <si>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</si>
  <si>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</si>
  <si>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</si>
  <si>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 xml:space="preserve">Не состоялась закупочная процедура из-за отсутствия предложений участников. 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</si>
  <si>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</si>
  <si>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</si>
  <si>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</si>
  <si>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</si>
  <si>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</si>
  <si>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</si>
  <si>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</si>
  <si>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</si>
  <si>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Перенос срока начала реализации проекта на 2023 год согласно протоколу № 103А от 15.12.2021 производственного совещания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</si>
  <si>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</si>
  <si>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</si>
  <si>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</si>
  <si>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</si>
  <si>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</si>
  <si>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</si>
  <si>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</si>
  <si>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</si>
  <si>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</si>
  <si>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Финансирование фактически сложившейся КЗ на конец 2021 года (возврат ГУ)</t>
  </si>
  <si>
    <t>Реконструкция фильтров Н1 ,Н2 ХВО БТЭЦ</t>
  </si>
  <si>
    <t>I_505-АГ-58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</si>
  <si>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</si>
  <si>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 xml:space="preserve">Реконструкция грузового лифта главного корпуса г/п 2т, СП БТЭЦ  </t>
  </si>
  <si>
    <t>K_505-АГ-83</t>
  </si>
  <si>
    <t>Длительная закупочная процедура  из-за отсутствия предложений участников</t>
  </si>
  <si>
    <t>Наращивание дамбы золоотвала № 2 СП РГРЭС (ПИР)</t>
  </si>
  <si>
    <t>H_505-АГ-41</t>
  </si>
  <si>
    <t>Перенос срока выполнения ПИР на 4 кв. 2022 г. ДС № 1 от 07.07.2022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</si>
  <si>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</si>
  <si>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</si>
  <si>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</si>
  <si>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</si>
  <si>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</si>
  <si>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</si>
  <si>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Удорожание оборудования согласно договору. Корректировка сметной стоимости.СМР в соотвествии с договором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</si>
  <si>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</si>
  <si>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</si>
  <si>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</si>
  <si>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</si>
  <si>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</si>
  <si>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</si>
  <si>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</si>
  <si>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</si>
  <si>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</si>
  <si>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</si>
  <si>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</si>
  <si>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Отставание Подрядчика от графика работ</t>
  </si>
  <si>
    <t>Установка системы  учета водопотребления и водоотведения на РГРЭС</t>
  </si>
  <si>
    <t>I_505-АГ-68</t>
  </si>
  <si>
    <t xml:space="preserve">Финансирование согласно договорным условиям 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</si>
  <si>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</si>
  <si>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</si>
  <si>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</si>
  <si>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</si>
  <si>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</si>
  <si>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</si>
  <si>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</si>
  <si>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</si>
  <si>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</si>
  <si>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</si>
  <si>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Отставание Подрядчика от графика выполнения работ, перенос работ на 2022 год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</si>
  <si>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</si>
  <si>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</si>
  <si>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Работы по Договору 2021 года перешли в 2022 год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</si>
  <si>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</si>
  <si>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</si>
  <si>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</si>
  <si>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</si>
  <si>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</si>
  <si>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</si>
  <si>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</si>
  <si>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</si>
  <si>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</si>
  <si>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</si>
  <si>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</si>
  <si>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</si>
  <si>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</si>
  <si>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 К учету приняты ПИР, выполненные в соответствии с договором.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</si>
  <si>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</si>
  <si>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</si>
  <si>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</si>
  <si>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</si>
  <si>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</si>
  <si>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</si>
  <si>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</si>
  <si>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</si>
  <si>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</si>
  <si>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</si>
  <si>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</si>
  <si>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</si>
  <si>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Приняты затраты по арендной плате за землю, пересчитанной в сторону уменьшения (письмо администрации Благовещенского района Амурской Области №762 от 07.02.2022)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</si>
  <si>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</si>
  <si>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</si>
  <si>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</si>
  <si>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</si>
  <si>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Объект включен на основании Протокола заседания штаба по вопросам проектирования и строительства объектов внешнего энергоснабжения 1 и 2 этапов реализации программы увеличения пропускной способности Байкало-Амурской, Транссибирской магистралей (НШ-249/1пр от 31.08.2021)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</si>
  <si>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</si>
  <si>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</si>
  <si>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</si>
  <si>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</si>
  <si>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Позднее заключение договора поставки в 2021 году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</si>
  <si>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</si>
  <si>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</si>
  <si>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</si>
  <si>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</si>
  <si>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</si>
  <si>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</si>
  <si>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</si>
  <si>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</si>
  <si>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</si>
  <si>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</si>
  <si>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</si>
  <si>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</si>
  <si>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</si>
  <si>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</si>
  <si>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</si>
  <si>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</si>
  <si>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</si>
  <si>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</si>
  <si>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</si>
  <si>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</si>
  <si>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</si>
  <si>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</si>
  <si>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</si>
  <si>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</si>
  <si>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</si>
  <si>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</si>
  <si>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</si>
  <si>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</si>
  <si>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</si>
  <si>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</si>
  <si>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</si>
  <si>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</si>
  <si>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</si>
  <si>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</si>
  <si>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</si>
  <si>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</t>
  </si>
  <si>
    <t>Прокладка тепловой сети от УТ01068А до пер. Овражный 3, г. Артем</t>
  </si>
  <si>
    <t>M_505-ПГт-180тп</t>
  </si>
  <si>
    <t>Новый проект. Выполнение топографических работ по факту заключения договора на техприсоединение объекта за счет платы по индивидуальному тарифу. Договор на подключение №259/ПГ-21 от 27.04.2021.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</si>
  <si>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</si>
  <si>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</si>
  <si>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</si>
  <si>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</si>
  <si>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</si>
  <si>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</si>
  <si>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</si>
  <si>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</si>
  <si>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</si>
  <si>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</si>
  <si>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</si>
  <si>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</si>
  <si>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Изменение условий оплаты по результатам заключения договоров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</si>
  <si>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</si>
  <si>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</si>
  <si>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</si>
  <si>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</si>
  <si>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</si>
  <si>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</si>
  <si>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</si>
  <si>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</si>
  <si>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</si>
  <si>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</si>
  <si>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</si>
  <si>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</si>
  <si>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</si>
  <si>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Финансирование фактически сложившейся КЗ по итогам 2021г.,возврат  гарантийных удержаний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</si>
  <si>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</si>
  <si>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</si>
  <si>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</si>
  <si>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</si>
  <si>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</si>
  <si>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</si>
  <si>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</si>
  <si>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</si>
  <si>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</si>
  <si>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</si>
  <si>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</si>
  <si>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</si>
  <si>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</si>
  <si>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</si>
  <si>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</si>
  <si>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</si>
  <si>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</si>
  <si>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</si>
  <si>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</si>
  <si>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</si>
  <si>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</si>
  <si>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</si>
  <si>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Перенос работ на 2022г. Допсоглашение №1 от 08.12.2021 к договору №227/ПГ-21 от 20.04.2021.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</si>
  <si>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</si>
  <si>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</si>
  <si>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</si>
  <si>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</si>
  <si>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Перенос работ на 2023г, по причине несостоявшейся закупочной процедуры 2021г, вследствие значительного удорожания продукции у производителей. Не заявился не один участник.</t>
  </si>
  <si>
    <t>Модернизация АСУ и ТП турбинного и котельного оборудования Партизанской ГРЭС</t>
  </si>
  <si>
    <t>I_505-ПГг-78</t>
  </si>
  <si>
    <t>Изменение  условий оплаты по результатам заключения договоров, доп.соглашений.</t>
  </si>
  <si>
    <t>Модернизация АСУ и ТП турбинного и котельного оборудования Артемовской ТЭЦ</t>
  </si>
  <si>
    <t>I_505-ПГг-80</t>
  </si>
  <si>
    <t>Отсутствие договора на СМР, вследствие длительных закупочных процедур.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</si>
  <si>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</si>
  <si>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</si>
  <si>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</si>
  <si>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</si>
  <si>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</si>
  <si>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Профинансировано оборудование в рамках выкупа ТЭЦ "Восточная". Решение СД, протокол №330 28.06.2021 г. Реализация проекта по замене насосов запланирована в 2023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</si>
  <si>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</si>
  <si>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</si>
  <si>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</si>
  <si>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</si>
  <si>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</si>
  <si>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</si>
  <si>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</si>
  <si>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Изменение  условий оплаты по результатам заключения договоров, доп.соглашений.Удорожание стоимости проекта всдедствие значительного роста цен на трубную продукцию.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</si>
  <si>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</si>
  <si>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</si>
  <si>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</si>
  <si>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</si>
  <si>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</si>
  <si>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</si>
  <si>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</si>
  <si>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</si>
  <si>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Работы выполнены в 2021 году ранее запланированного срока, задолженность в финансировании перед подрядчиком отсутсвует.</t>
  </si>
  <si>
    <t>Техперевооружение теплотрассы УТ 2419 - УТ 2421 ул.Станюковича,  Дн 630 L=820м.п.  Приморские тепловые сети</t>
  </si>
  <si>
    <t>K_505-ПГт-5-89</t>
  </si>
  <si>
    <t>Изменение  условий оплаты по результатам заключения договоров</t>
  </si>
  <si>
    <t>Техперевооружение теплотрассы УТ 0707 - УТ 0707/2 ул.Хабаровская,  Дн 325 L=190м.п.   Приморские тепловые сети</t>
  </si>
  <si>
    <t>K_505-ПГт-5-90</t>
  </si>
  <si>
    <t xml:space="preserve">Оплата за фактически поставленную продукцию на склад в соответствии с условиями договора поставки МТР.  Позднее заключение договора на СМР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</si>
  <si>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</si>
  <si>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</si>
  <si>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Отсутсвие обязательств для финансирования.Расторжение договора по инициативе подрядчика в 2021г.,перенос работ в 2022г.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</si>
  <si>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</si>
  <si>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</si>
  <si>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Изменение  условий оплаты по результатам заключения договоров, авансирование по договору подряда.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</si>
  <si>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</si>
  <si>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</si>
  <si>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11.01.2022.Финансирование работ на основании заключенного договора.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</si>
  <si>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</si>
  <si>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</si>
  <si>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</si>
  <si>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</si>
  <si>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Финансирование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</si>
  <si>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</si>
  <si>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</si>
  <si>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</si>
  <si>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</si>
  <si>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</si>
  <si>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</si>
  <si>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</si>
  <si>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</si>
  <si>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</si>
  <si>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</si>
  <si>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</si>
  <si>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</si>
  <si>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</si>
  <si>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</si>
  <si>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</si>
  <si>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</si>
  <si>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</si>
  <si>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</si>
  <si>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</si>
  <si>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</si>
  <si>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</si>
  <si>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</si>
  <si>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 Опережение графика выполнения работ.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</si>
  <si>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</si>
  <si>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</si>
  <si>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Финансирование фактически сложившейся КЗ по итогам 2021г.Изменение  условий оплаты по результатам заключения договоров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</si>
  <si>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</si>
  <si>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</si>
  <si>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</si>
  <si>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</si>
  <si>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</si>
  <si>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Отсутствие обязательств для финансирования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</si>
  <si>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</si>
  <si>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</si>
  <si>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</si>
  <si>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</si>
  <si>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</si>
  <si>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</si>
  <si>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Реализация проекта не осуществляется в связи с передачей объекта в собственность администрации г. Партизанск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</si>
  <si>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</si>
  <si>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</si>
  <si>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</si>
  <si>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</si>
  <si>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Изменение  условий оплаты по результатам заключения договоров,доп.согласшений</t>
  </si>
  <si>
    <t>Устройство системы аспирации пыления трактов топливоподачи, СП Артемовской ТЭЦ</t>
  </si>
  <si>
    <t>K_505-ПГг-135</t>
  </si>
  <si>
    <t>Перераспределение затрат на содержание ОКС. Отсутствие договора на СМР, вследствии длительного принятия решения о приоритетности реализации инвестиционных проектов по причине удорожания металопродукции и оборудования у производителей.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</si>
  <si>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</si>
  <si>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</si>
  <si>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</si>
  <si>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</si>
  <si>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Отсутствие договора на СМР по причине позднего заключения договора на выкуп проектной документации, вследствие длительного согласования АО «ДРСК» проектной документации и ОТР.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</si>
  <si>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</si>
  <si>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</si>
  <si>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Принятие затрат позже запланированных сроков, вследствии неисполнения подрядчиком договорных обязательств 2021 года.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</si>
  <si>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</si>
  <si>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</si>
  <si>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</si>
  <si>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</si>
  <si>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Перераспределение затрат на содержание ОКС. Отсутствие договора на СМР, вследствие длительного согласования корректировки сроков переноса работ на 2023 год.</t>
  </si>
  <si>
    <t>Замена бака аккумулятора 5000 м3 ТЦ "Северная" Приморские тепловые сети</t>
  </si>
  <si>
    <t>J_505-ПГт-124</t>
  </si>
  <si>
    <t>Изменение  условий оплаты по результатам заключения договоров,перенос работ в 2022г. вследствие неисполнения договорных обязательств подрядной организацией в 2021 г.</t>
  </si>
  <si>
    <t>Техперевооружение 1 и 2 секции брызгального бассейна, СП Партизанская ГРЭС</t>
  </si>
  <si>
    <t>K_505-ПГг-124</t>
  </si>
  <si>
    <t>Выполнение ПИР ранее запланированного срока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</si>
  <si>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</si>
  <si>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</si>
  <si>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</si>
  <si>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</si>
  <si>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 xml:space="preserve">Отсутствие договора на СМР, вследствие длительных закупочных процедур. Финансирование фактических затрат по поставкам оборудования (удорожание стоимости поставляемого оборудования) с учетом затрат по услугам АО "РусГидро Снабжение" по регламентированным закупкам </t>
  </si>
  <si>
    <t>Установка системы пожаротушения трансформаторов ст. № Т-1, Т-2, АТ-1,2 СП Партизанская ГРЭС</t>
  </si>
  <si>
    <t>K_505-ПГг-128</t>
  </si>
  <si>
    <t>Перераспределение затрат на содержание ОКС. Отсутствие договора на СМР, вследствие длительных закупочных процедур.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</si>
  <si>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</si>
  <si>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</si>
  <si>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</si>
  <si>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</si>
  <si>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Отсутствие обязательств для финансирования,</t>
  </si>
  <si>
    <t>Замена бака аккумулятора  емк. 3 000 м3 ст.№2 КЦ-1 СП Приморские тепловые сети</t>
  </si>
  <si>
    <t>K_505-ПГт-138</t>
  </si>
  <si>
    <t>Перенос работ на 2022 год, вследствие неисполнения договорных условий в 2021 году.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</si>
  <si>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</si>
  <si>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</si>
  <si>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</si>
  <si>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</si>
  <si>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Отсутствие обязательств для финансирования, договор на СМР не заключен.</t>
  </si>
  <si>
    <t>Техперевооружение системы управления информационной безопасности, Приморские тепловые сети</t>
  </si>
  <si>
    <t>K_505-ПГт-143</t>
  </si>
  <si>
    <t>Отсутствие договора на СМР, вследствие длительных закупочных процедур. Финансирование фактических затрат по поставкам оборудования (удорожание стоимости поставляемого оборудования) с учетом затрат по услугам АО "РусГидро Снабжение" по регламентированным закупкам.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</si>
  <si>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</si>
  <si>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</si>
  <si>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Финансирование фактически сложившейся КЗ по итогам 2021г.Изменение  условий оплаты по результатам заключения договоров.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</si>
  <si>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</si>
  <si>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</si>
  <si>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</si>
  <si>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</si>
  <si>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</si>
  <si>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</si>
  <si>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</si>
  <si>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</si>
  <si>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</si>
  <si>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</si>
  <si>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</si>
  <si>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</si>
  <si>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</si>
  <si>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</si>
  <si>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</si>
  <si>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</si>
  <si>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</si>
  <si>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</si>
  <si>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</si>
  <si>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</si>
  <si>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</si>
  <si>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№330).Выполнены ПИР в соответствие с графиком выполнения работ по договору 320/ПГ-22 от 13.07.2022.</t>
  </si>
  <si>
    <t>Покупка мобильной установки для очистки турбинного масла для Восточной ТЭЦ,  1 шт.</t>
  </si>
  <si>
    <t>M_505-ПГг-39-188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</si>
  <si>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Приняты затраты, в соответствие с соглашением №343/ПГ-22 (№РАО-22/022) от 22.07.2022 "О замене стороны в договоре поставки №203229 от 27.12.2021".</t>
  </si>
  <si>
    <t>Покупка системы гарантированного электропитания 20000Кв Артемовская ТЭЦ, 1 шт.</t>
  </si>
  <si>
    <t>L_505-ПГг-39-179</t>
  </si>
  <si>
    <t>Уменьшение сроков поставки оборудования</t>
  </si>
  <si>
    <t>Покупка бульдозера ДЭТ-400Б1З2, СП Артемовская ТЭЦ,, кол-во 5 шт.</t>
  </si>
  <si>
    <t>F_505-ПГг-39-1</t>
  </si>
  <si>
    <t>Уменьшение сроков поставки оборудования.Увеличение стоимости проекта по результатам закупочных процедур.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</si>
  <si>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</si>
  <si>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</si>
  <si>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</si>
  <si>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</si>
  <si>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</si>
  <si>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</si>
  <si>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</si>
  <si>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</si>
  <si>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</si>
  <si>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</si>
  <si>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</si>
  <si>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</si>
  <si>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</si>
  <si>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</si>
  <si>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</si>
  <si>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</si>
  <si>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</si>
  <si>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</si>
  <si>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</si>
  <si>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</si>
  <si>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</si>
  <si>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</si>
  <si>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</si>
  <si>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</si>
  <si>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</si>
  <si>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</si>
  <si>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</si>
  <si>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</si>
  <si>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</si>
  <si>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</si>
  <si>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Уменьшение сроков поставки оборудования. Экономия по результатам закупочных процедур.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</si>
  <si>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</si>
  <si>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</si>
  <si>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Уменьшение сроков поставки оборудования, увеличилась стоимость оборудования в соответствии с заключенным договором.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</si>
  <si>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</si>
  <si>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</si>
  <si>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</si>
  <si>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</si>
  <si>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</si>
  <si>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</si>
  <si>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</si>
  <si>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</si>
  <si>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</si>
  <si>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</si>
  <si>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</si>
  <si>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</si>
  <si>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</si>
  <si>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</si>
  <si>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</si>
  <si>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</si>
  <si>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</si>
  <si>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</si>
  <si>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</si>
  <si>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</si>
  <si>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</si>
  <si>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</si>
  <si>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</si>
  <si>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</si>
  <si>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</si>
  <si>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</si>
  <si>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</si>
  <si>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</si>
  <si>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</si>
  <si>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</si>
  <si>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</si>
  <si>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</si>
  <si>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</si>
  <si>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</si>
  <si>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</si>
  <si>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</si>
  <si>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</si>
  <si>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</si>
  <si>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</si>
  <si>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</si>
  <si>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</si>
  <si>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</si>
  <si>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</si>
  <si>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</si>
  <si>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</si>
  <si>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</si>
  <si>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</si>
  <si>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</si>
  <si>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</si>
  <si>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</si>
  <si>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</si>
  <si>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</si>
  <si>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</si>
  <si>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</si>
  <si>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</si>
  <si>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</si>
  <si>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</si>
  <si>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</si>
  <si>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</si>
  <si>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</si>
  <si>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</si>
  <si>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</si>
  <si>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</si>
  <si>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</si>
  <si>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</si>
  <si>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</si>
  <si>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</si>
  <si>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</si>
  <si>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</si>
  <si>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</si>
  <si>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</si>
  <si>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</si>
  <si>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</si>
  <si>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</si>
  <si>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</si>
  <si>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</si>
  <si>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</si>
  <si>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</si>
  <si>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</si>
  <si>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</si>
  <si>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Финансирование фактически сложившейся КЗ по итогам 2021г.Принятие затрат в соответствии с условиями договора на регистрацию патента по результатам НИОКР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</si>
  <si>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</si>
  <si>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</si>
  <si>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Выполнение НИОКР ранее запланированного срока.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</si>
  <si>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</si>
  <si>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</si>
  <si>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</si>
  <si>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</si>
  <si>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</si>
  <si>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</si>
  <si>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</si>
  <si>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</si>
  <si>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</si>
  <si>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</si>
  <si>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</si>
  <si>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</si>
  <si>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</si>
  <si>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</si>
  <si>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</si>
  <si>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</si>
  <si>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</si>
  <si>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</si>
  <si>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</si>
  <si>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</si>
  <si>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</si>
  <si>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</si>
  <si>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</si>
  <si>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</si>
  <si>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</si>
  <si>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</si>
  <si>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</si>
  <si>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</si>
  <si>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Перенос ранее призведенных оплат на  J_505-НГ-84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</si>
  <si>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</si>
  <si>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</si>
  <si>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</si>
  <si>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</si>
  <si>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</si>
  <si>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</si>
  <si>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Перенос ранее произведенных оплат с H_505-НГ-33, J_505-НГ-81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</si>
  <si>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</si>
  <si>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</si>
  <si>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</si>
  <si>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</si>
  <si>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</si>
  <si>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Финансирование фактически сложившейся КЗ 2021 года, возврат гарантийного удержания по договору.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</si>
  <si>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</si>
  <si>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</si>
  <si>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</si>
  <si>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</si>
  <si>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</si>
  <si>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</si>
  <si>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</si>
  <si>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</si>
  <si>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 xml:space="preserve">Изменение объемов инвестиций по годам реализации по причине невыполнения договорных обязательств в 2021 году, сроки реализации проекта прологированы 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</si>
  <si>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</si>
  <si>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</si>
  <si>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</si>
  <si>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</si>
  <si>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</si>
  <si>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</si>
  <si>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</si>
  <si>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</si>
  <si>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</si>
  <si>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</si>
  <si>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</si>
  <si>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Установка редукционно-охладительной установки Чульманской ТЭЦ (2 шт.)</t>
  </si>
  <si>
    <t>N_505-НГ-124</t>
  </si>
  <si>
    <t>Новый проект. Включен в ИПР в составе «Программы повышения надежности тепловых электростанций АО «ДГК».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</si>
  <si>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</si>
  <si>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</si>
  <si>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</si>
  <si>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</si>
  <si>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</si>
  <si>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</si>
  <si>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реализация проекта приостановлена до 2023 года</t>
  </si>
  <si>
    <t>Техперевооружение комплекса инженерно-технических средств физической защиты ЧТЭЦ</t>
  </si>
  <si>
    <t>F_505-НГ-12</t>
  </si>
  <si>
    <t>Финансирование фактически сложившейся КЗ 2021 года.</t>
  </si>
  <si>
    <t xml:space="preserve">Монтаж азотной  установки НГРЭС, 1 шт.  </t>
  </si>
  <si>
    <t>H_505-НГ-54</t>
  </si>
  <si>
    <t xml:space="preserve">Изменение условий оплаты по результатам заключения договоров, выплата авансового платежа 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</si>
  <si>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</si>
  <si>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</si>
  <si>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</si>
  <si>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</si>
  <si>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финансирование выполненных работ по результатам заключения доп.соглашения.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</si>
  <si>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</si>
  <si>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</si>
  <si>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</si>
  <si>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</si>
  <si>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</si>
  <si>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</si>
  <si>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</si>
  <si>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</si>
  <si>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 xml:space="preserve">Длительные закупочные процедуры по выбору подрядной организации на выполнение монтажа основного оборудования. </t>
  </si>
  <si>
    <t>Установка дифференциальной защиты шин на Чульманской ТЭЦ</t>
  </si>
  <si>
    <t>J_505-НГ-79</t>
  </si>
  <si>
    <t>Изменение срока реализации проекта и объемов инвестиций по годам реализации проекта обусловлено невыполнение договорных обязательств в 2021 году. Перераспределение затрат на содержание ОКС.</t>
  </si>
  <si>
    <t>Замена масляных выключателей на Чульманской ТЭЦ</t>
  </si>
  <si>
    <t>J_505-НГ-80</t>
  </si>
  <si>
    <t>Отсутствие обязательств для финансирования.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</si>
  <si>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</si>
  <si>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</si>
  <si>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</si>
  <si>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</si>
  <si>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Замена дробильно-фрезеровочных машин Нерюнгринской ГРЭС (6 шт.)</t>
  </si>
  <si>
    <t>N_505-НГ-120</t>
  </si>
  <si>
    <t>Новый проект. Включен в ИПР в составе «Программы повышения надежности тепловых электростанций АО «ДГК».Авансирование оборудования.</t>
  </si>
  <si>
    <t>Реконструкция ленточного конвейера ЛК-4/1Б Нерюнгринской ГРЭС</t>
  </si>
  <si>
    <t>N_505-НГ-121</t>
  </si>
  <si>
    <t>Новый проект. Включен в ИПР в составе «Программы повышения надежности тепловых электростанций АО «ДГК». Приняты к учету фактически выполненные ПИР.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</si>
  <si>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</si>
  <si>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</si>
  <si>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</si>
  <si>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</si>
  <si>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</si>
  <si>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</si>
  <si>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</si>
  <si>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</si>
  <si>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</si>
  <si>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</si>
  <si>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</si>
  <si>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</si>
  <si>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</si>
  <si>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</si>
  <si>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</si>
  <si>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</si>
  <si>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</si>
  <si>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</si>
  <si>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</si>
  <si>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</si>
  <si>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</si>
  <si>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</si>
  <si>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Поставка ранее установленного срока договором.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</si>
  <si>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</si>
  <si>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</si>
  <si>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</si>
  <si>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</si>
  <si>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</si>
  <si>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</si>
  <si>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</si>
  <si>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</si>
  <si>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</si>
  <si>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</si>
  <si>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</si>
  <si>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</si>
  <si>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</si>
  <si>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</si>
  <si>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</si>
  <si>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</si>
  <si>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</si>
  <si>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</si>
  <si>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</si>
  <si>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</si>
  <si>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</si>
  <si>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</si>
  <si>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</si>
  <si>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</si>
  <si>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</si>
  <si>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</si>
  <si>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</si>
  <si>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2021 года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</si>
  <si>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</si>
  <si>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</si>
  <si>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</si>
  <si>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</si>
  <si>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</si>
  <si>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</si>
  <si>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</si>
  <si>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</si>
  <si>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</si>
  <si>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</si>
  <si>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</si>
  <si>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</si>
  <si>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</si>
  <si>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</si>
  <si>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</si>
  <si>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Пролонгация договора подряда 2021 года в связи с отставанием Подрядчика от графика выполнения работ, оплата КЗ 2021 года в 1 кв.2022 году</t>
  </si>
  <si>
    <t>Техническое перевооружение котлов БКЗ 75-39ФБ ст. №4-№7, №9 (СП БТЭЦ)</t>
  </si>
  <si>
    <t>K_505-БирТЭЦ-1</t>
  </si>
  <si>
    <t>Финансирование согласно договорным условиям</t>
  </si>
  <si>
    <t xml:space="preserve">Устройство площадки для хранения отходов 5 класса, СП Биробиджанская ТЭЦ </t>
  </si>
  <si>
    <t>K_505-БирТЭЦ-2</t>
  </si>
  <si>
    <t>Реализация проекта с 2022 года исключена в связи с дефицитом тарифного источника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</si>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</sst>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00000000000000000000000"/>
    <numFmt numFmtId="165" formatCode="0.000000000"/>
    <numFmt numFmtId="166" formatCode="0.0000000"/>
    <numFmt numFmtId="167" formatCode="0.00000"/>
    <numFmt numFmtId="168" formatCode="0.000000000000"/>
    <numFmt numFmtId="171" formatCode="#,##0.0"/>
    <numFmt numFmtId="172" formatCode="_-* #,##0.00_р_._-;\-* #,##0.00_р_._-;_-* &quot;-&quot;??_р_._-;_-@_-"/>
    <numFmt numFmtId="175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2" fillId="0" borderId="0"/>
    <xf numFmtId="0" fontId="1" fillId="0" borderId="0"/>
  </cellStyleXfs>
  <cellXfs count="131">
    <xf numFmtId="0" fontId="0" fillId="0" borderId="0" xfId="0"/>
    <xf numFmtId="2" fontId="2" fillId="0" borderId="0" xfId="1" applyNumberFormat="1" applyFont="1" applyFill="1"/>
    <xf numFmtId="4" fontId="2" fillId="0" borderId="0" xfId="1" applyNumberFormat="1" applyFont="1" applyFill="1"/>
    <xf numFmtId="2" fontId="3" fillId="0" borderId="0" xfId="1" applyNumberFormat="1" applyFont="1" applyFill="1" applyAlignment="1">
      <alignment horizontal="right" wrapText="1"/>
    </xf>
    <xf numFmtId="164" fontId="2" fillId="0" borderId="0" xfId="1" applyNumberFormat="1" applyFont="1" applyFill="1" applyAlignment="1">
      <alignment wrapText="1"/>
    </xf>
    <xf numFmtId="165" fontId="2" fillId="0" borderId="0" xfId="1" applyNumberFormat="1" applyFont="1" applyFill="1" applyAlignment="1">
      <alignment wrapText="1"/>
    </xf>
    <xf numFmtId="2" fontId="2" fillId="0" borderId="0" xfId="1" applyNumberFormat="1" applyFont="1" applyFill="1" applyAlignment="1">
      <alignment wrapText="1"/>
    </xf>
    <xf numFmtId="166" fontId="2" fillId="0" borderId="0" xfId="1" applyNumberFormat="1" applyFont="1" applyFill="1"/>
    <xf numFmtId="167" fontId="2" fillId="0" borderId="0" xfId="1" applyNumberFormat="1" applyFont="1" applyFill="1"/>
    <xf numFmtId="168" fontId="2" fillId="0" borderId="0" xfId="1" applyNumberFormat="1" applyFont="1" applyFill="1"/>
    <xf numFmtId="0" fontId="3" fillId="0" borderId="0" xfId="1" applyFont="1" applyFill="1" applyAlignment="1">
      <alignment horizontal="right"/>
    </xf>
    <xf numFmtId="2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wrapText="1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wrapText="1"/>
    </xf>
    <xf numFmtId="2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vertic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 applyAlignment="1">
      <alignment horizontal="center" wrapText="1"/>
    </xf>
    <xf numFmtId="2" fontId="8" fillId="0" borderId="0" xfId="1" applyNumberFormat="1" applyFont="1" applyFill="1" applyAlignment="1">
      <alignment horizontal="center" wrapText="1"/>
    </xf>
    <xf numFmtId="2" fontId="8" fillId="0" borderId="0" xfId="1" applyNumberFormat="1" applyFont="1" applyFill="1" applyAlignment="1">
      <alignment horizontal="center"/>
    </xf>
    <xf numFmtId="2" fontId="10" fillId="0" borderId="4" xfId="3" applyNumberFormat="1" applyFont="1" applyFill="1" applyBorder="1" applyAlignment="1" applyProtection="1">
      <alignment horizontal="center" vertical="center" wrapText="1"/>
      <protection locked="0"/>
    </xf>
    <xf numFmtId="2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5" xfId="3" applyNumberFormat="1" applyFont="1" applyFill="1" applyBorder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>
      <alignment horizontal="center" vertical="center" wrapText="1"/>
    </xf>
    <xf numFmtId="2" fontId="10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center" vertical="center" wrapText="1"/>
    </xf>
    <xf numFmtId="10" fontId="7" fillId="0" borderId="9" xfId="1" applyNumberFormat="1" applyFont="1" applyFill="1" applyBorder="1" applyAlignment="1">
      <alignment horizontal="center" vertical="center" wrapText="1"/>
    </xf>
    <xf numFmtId="2" fontId="10" fillId="0" borderId="7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2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5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/>
    </xf>
    <xf numFmtId="4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2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7" xfId="1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2" applyNumberFormat="1" applyFont="1" applyFill="1" applyBorder="1" applyAlignment="1">
      <alignment horizontal="center" vertical="center"/>
    </xf>
    <xf numFmtId="172" fontId="2" fillId="0" borderId="3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171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center" vertical="center"/>
    </xf>
    <xf numFmtId="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7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3" xfId="1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171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top"/>
    </xf>
    <xf numFmtId="2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175" fontId="7" fillId="0" borderId="0" xfId="1" applyNumberFormat="1" applyFont="1" applyFill="1" applyBorder="1" applyAlignment="1">
      <alignment horizontal="center" vertical="center" wrapText="1"/>
    </xf>
    <xf numFmtId="166" fontId="7" fillId="0" borderId="0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2" fontId="7" fillId="0" borderId="7" xfId="2" applyNumberFormat="1" applyFont="1" applyFill="1" applyBorder="1" applyAlignment="1">
      <alignment horizontal="center" vertical="center" wrapText="1"/>
    </xf>
    <xf numFmtId="2" fontId="11" fillId="0" borderId="3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11" fillId="0" borderId="3" xfId="4" applyNumberFormat="1" applyFont="1" applyFill="1" applyBorder="1" applyAlignment="1" applyProtection="1">
      <alignment horizontal="left" vertical="center" wrapText="1"/>
      <protection locked="0"/>
    </xf>
    <xf numFmtId="2" fontId="2" fillId="0" borderId="3" xfId="2" applyNumberFormat="1" applyFont="1" applyFill="1" applyBorder="1" applyAlignment="1">
      <alignment horizontal="left" vertical="center" wrapText="1"/>
    </xf>
    <xf numFmtId="171" fontId="11" fillId="0" borderId="3" xfId="4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3" xfId="3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3" applyNumberFormat="1" applyFont="1" applyFill="1" applyBorder="1" applyAlignment="1" applyProtection="1">
      <alignment horizontal="left" vertical="center" wrapText="1"/>
      <protection locked="0"/>
    </xf>
    <xf numFmtId="171" fontId="11" fillId="0" borderId="1" xfId="3" applyNumberFormat="1" applyFont="1" applyFill="1" applyBorder="1" applyAlignment="1" applyProtection="1">
      <alignment horizontal="left" vertical="center" wrapText="1"/>
      <protection locked="0"/>
    </xf>
    <xf numFmtId="2" fontId="2" fillId="0" borderId="1" xfId="1" applyNumberFormat="1" applyFont="1" applyFill="1" applyBorder="1" applyAlignment="1">
      <alignment horizontal="left" vertical="center" wrapText="1"/>
    </xf>
    <xf numFmtId="171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4" applyNumberFormat="1" applyFont="1" applyFill="1" applyBorder="1" applyAlignment="1" applyProtection="1">
      <alignment horizontal="left" vertical="center" wrapText="1"/>
      <protection locked="0"/>
    </xf>
    <xf numFmtId="171" fontId="12" fillId="0" borderId="1" xfId="3" applyNumberFormat="1" applyFont="1" applyFill="1" applyBorder="1" applyAlignment="1" applyProtection="1">
      <alignment horizontal="left" vertical="center" wrapText="1"/>
      <protection locked="0"/>
    </xf>
    <xf numFmtId="171" fontId="2" fillId="0" borderId="1" xfId="2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2" fontId="2" fillId="0" borderId="3" xfId="2" applyNumberFormat="1" applyFont="1" applyFill="1" applyBorder="1" applyAlignment="1" applyProtection="1">
      <alignment horizontal="left" vertical="center" wrapText="1"/>
      <protection locked="0"/>
    </xf>
    <xf numFmtId="2" fontId="11" fillId="0" borderId="1" xfId="1" applyNumberFormat="1" applyFont="1" applyFill="1" applyBorder="1" applyAlignment="1" applyProtection="1">
      <alignment horizontal="left" vertical="center" wrapText="1"/>
      <protection locked="0"/>
    </xf>
  </cellXfs>
  <cellStyles count="7">
    <cellStyle name="Обычный" xfId="0" builtinId="0"/>
    <cellStyle name="Обычный 10" xfId="5"/>
    <cellStyle name="Обычный 3" xfId="1"/>
    <cellStyle name="Обычный 6 14" xfId="6"/>
    <cellStyle name="Обычный 7" xfId="2"/>
    <cellStyle name="Стиль 1" xfId="3"/>
    <cellStyle name="Стиль 1 2" xfId="4"/>
  </cellStyles>
  <dxfs count="10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617"/>
  <sheetViews>
    <sheetView tabSelected="1" view="pageBreakPreview" zoomScale="60" zoomScaleNormal="60" workbookViewId="0">
      <selection activeCell="J18" sqref="J18"/>
    </sheetView>
  </sheetViews>
  <sheetFormatPr defaultColWidth="10.28515625" defaultRowHeight="15.75" outlineLevelRow="1" outlineLevelCol="1" x14ac:dyDescent="0.25"/>
  <cols>
    <col min="1" max="1" width="11.140625" style="1" customWidth="1"/>
    <col min="2" max="2" width="54.5703125" style="1" customWidth="1"/>
    <col min="3" max="5" width="22.28515625" style="1" customWidth="1"/>
    <col min="6" max="6" width="24.85546875" style="1" customWidth="1"/>
    <col min="7" max="7" width="22.28515625" style="1" customWidth="1" outlineLevel="1"/>
    <col min="8" max="8" width="20.85546875" style="7" customWidth="1" outlineLevel="1"/>
    <col min="9" max="10" width="22.28515625" style="1" customWidth="1"/>
    <col min="11" max="11" width="22.28515625" style="1" customWidth="1" outlineLevel="1"/>
    <col min="12" max="12" width="24.85546875" style="1" customWidth="1" outlineLevel="1"/>
    <col min="13" max="16" width="22.28515625" style="1" customWidth="1" outlineLevel="1"/>
    <col min="17" max="17" width="30.85546875" style="1" customWidth="1"/>
    <col min="18" max="18" width="22.28515625" style="1" customWidth="1"/>
    <col min="19" max="19" width="22.28515625" style="2" customWidth="1"/>
    <col min="20" max="20" width="48.42578125" style="93" customWidth="1"/>
    <col min="21" max="21" width="22.42578125" style="1" customWidth="1"/>
    <col min="22" max="22" width="24.140625" style="1" customWidth="1"/>
    <col min="23" max="23" width="18.28515625" style="4" customWidth="1"/>
    <col min="24" max="24" width="24" style="5" customWidth="1"/>
    <col min="25" max="26" width="24" style="6" customWidth="1"/>
    <col min="27" max="27" width="21.28515625" style="6" customWidth="1"/>
    <col min="28" max="28" width="17.85546875" style="1" customWidth="1"/>
    <col min="29" max="35" width="21.7109375" style="1" customWidth="1"/>
    <col min="36" max="16384" width="10.28515625" style="1"/>
  </cols>
  <sheetData>
    <row r="1" spans="1:27" ht="20.25" customHeight="1" x14ac:dyDescent="0.3">
      <c r="H1" s="1"/>
      <c r="T1" s="3" t="s">
        <v>0</v>
      </c>
    </row>
    <row r="2" spans="1:27" ht="20.25" customHeight="1" outlineLevel="1" x14ac:dyDescent="0.3">
      <c r="H2" s="1"/>
      <c r="J2" s="7"/>
      <c r="L2" s="7"/>
      <c r="N2" s="8"/>
      <c r="T2" s="3" t="s">
        <v>1</v>
      </c>
    </row>
    <row r="3" spans="1:27" ht="20.25" customHeight="1" outlineLevel="1" x14ac:dyDescent="0.3">
      <c r="H3" s="1"/>
      <c r="R3" s="9"/>
      <c r="T3" s="10" t="s">
        <v>2</v>
      </c>
    </row>
    <row r="4" spans="1:27" s="11" customFormat="1" ht="20.25" customHeight="1" outlineLevel="1" x14ac:dyDescent="0.3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3"/>
      <c r="T4" s="102"/>
      <c r="W4" s="12"/>
      <c r="X4" s="13"/>
      <c r="Y4" s="14"/>
      <c r="Z4" s="14"/>
      <c r="AA4" s="14"/>
    </row>
    <row r="5" spans="1:27" s="11" customFormat="1" ht="20.25" customHeight="1" outlineLevel="1" x14ac:dyDescent="0.3">
      <c r="A5" s="104" t="s">
        <v>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5"/>
      <c r="T5" s="104"/>
      <c r="W5" s="12"/>
      <c r="X5" s="13"/>
      <c r="Y5" s="14"/>
      <c r="Z5" s="14"/>
      <c r="AA5" s="14"/>
    </row>
    <row r="6" spans="1:27" s="11" customFormat="1" ht="20.25" customHeight="1" outlineLevel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5"/>
      <c r="W6" s="12"/>
      <c r="X6" s="13"/>
      <c r="Y6" s="14"/>
      <c r="Z6" s="14"/>
      <c r="AA6" s="14"/>
    </row>
    <row r="7" spans="1:27" s="11" customFormat="1" ht="20.25" customHeight="1" outlineLevel="1" x14ac:dyDescent="0.3">
      <c r="A7" s="104" t="s">
        <v>5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  <c r="T7" s="104"/>
      <c r="W7" s="12"/>
      <c r="X7" s="13"/>
      <c r="Y7" s="14"/>
      <c r="Z7" s="14"/>
      <c r="AA7" s="14"/>
    </row>
    <row r="8" spans="1:27" ht="20.25" customHeight="1" outlineLevel="1" x14ac:dyDescent="0.25">
      <c r="A8" s="100" t="s">
        <v>6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1"/>
      <c r="T8" s="100"/>
    </row>
    <row r="9" spans="1:27" ht="20.25" customHeight="1" outlineLevel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7"/>
    </row>
    <row r="10" spans="1:27" ht="20.25" customHeight="1" outlineLevel="1" x14ac:dyDescent="0.3">
      <c r="A10" s="106" t="s">
        <v>7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7"/>
      <c r="T10" s="106"/>
    </row>
    <row r="11" spans="1:27" ht="20.25" customHeight="1" outlineLevel="1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20"/>
      <c r="T11" s="19"/>
    </row>
    <row r="12" spans="1:27" ht="20.25" customHeight="1" x14ac:dyDescent="0.25">
      <c r="A12" s="108" t="s">
        <v>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9"/>
      <c r="T12" s="108"/>
    </row>
    <row r="13" spans="1:27" ht="20.25" customHeight="1" x14ac:dyDescent="0.25">
      <c r="A13" s="100" t="s">
        <v>9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1"/>
      <c r="T13" s="100"/>
    </row>
    <row r="14" spans="1:27" ht="20.25" customHeight="1" x14ac:dyDescent="0.3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3"/>
      <c r="T14" s="102"/>
      <c r="X14" s="110"/>
    </row>
    <row r="15" spans="1:27" ht="56.25" customHeight="1" x14ac:dyDescent="0.25">
      <c r="A15" s="97" t="s">
        <v>10</v>
      </c>
      <c r="B15" s="97" t="s">
        <v>11</v>
      </c>
      <c r="C15" s="97" t="s">
        <v>12</v>
      </c>
      <c r="D15" s="97" t="s">
        <v>13</v>
      </c>
      <c r="E15" s="97" t="s">
        <v>14</v>
      </c>
      <c r="F15" s="97" t="s">
        <v>15</v>
      </c>
      <c r="G15" s="97" t="s">
        <v>16</v>
      </c>
      <c r="H15" s="99"/>
      <c r="I15" s="97"/>
      <c r="J15" s="97"/>
      <c r="K15" s="97"/>
      <c r="L15" s="97"/>
      <c r="M15" s="97"/>
      <c r="N15" s="97"/>
      <c r="O15" s="97"/>
      <c r="P15" s="97"/>
      <c r="Q15" s="97" t="s">
        <v>17</v>
      </c>
      <c r="R15" s="97" t="s">
        <v>18</v>
      </c>
      <c r="S15" s="98"/>
      <c r="T15" s="97" t="s">
        <v>19</v>
      </c>
      <c r="X15" s="110"/>
    </row>
    <row r="16" spans="1:27" ht="50.25" customHeight="1" x14ac:dyDescent="0.25">
      <c r="A16" s="97"/>
      <c r="B16" s="97"/>
      <c r="C16" s="97"/>
      <c r="D16" s="97"/>
      <c r="E16" s="97"/>
      <c r="F16" s="97"/>
      <c r="G16" s="97" t="s">
        <v>20</v>
      </c>
      <c r="H16" s="99"/>
      <c r="I16" s="97" t="s">
        <v>21</v>
      </c>
      <c r="J16" s="97"/>
      <c r="K16" s="97" t="s">
        <v>22</v>
      </c>
      <c r="L16" s="97"/>
      <c r="M16" s="97" t="s">
        <v>23</v>
      </c>
      <c r="N16" s="97"/>
      <c r="O16" s="97" t="s">
        <v>24</v>
      </c>
      <c r="P16" s="97"/>
      <c r="Q16" s="97"/>
      <c r="R16" s="97" t="s">
        <v>25</v>
      </c>
      <c r="S16" s="98" t="s">
        <v>26</v>
      </c>
      <c r="T16" s="97"/>
      <c r="U16" s="94"/>
      <c r="V16" s="95"/>
      <c r="W16" s="95"/>
      <c r="X16" s="21"/>
    </row>
    <row r="17" spans="1:28" ht="43.5" customHeight="1" x14ac:dyDescent="0.25">
      <c r="A17" s="97"/>
      <c r="B17" s="97"/>
      <c r="C17" s="97"/>
      <c r="D17" s="97"/>
      <c r="E17" s="97"/>
      <c r="F17" s="97"/>
      <c r="G17" s="22" t="s">
        <v>27</v>
      </c>
      <c r="H17" s="23" t="s">
        <v>28</v>
      </c>
      <c r="I17" s="22" t="s">
        <v>27</v>
      </c>
      <c r="J17" s="22" t="s">
        <v>28</v>
      </c>
      <c r="K17" s="22" t="s">
        <v>27</v>
      </c>
      <c r="L17" s="22" t="s">
        <v>28</v>
      </c>
      <c r="M17" s="22" t="s">
        <v>27</v>
      </c>
      <c r="N17" s="22" t="s">
        <v>28</v>
      </c>
      <c r="O17" s="22" t="s">
        <v>27</v>
      </c>
      <c r="P17" s="22" t="s">
        <v>28</v>
      </c>
      <c r="Q17" s="97"/>
      <c r="R17" s="97"/>
      <c r="S17" s="98"/>
      <c r="T17" s="97"/>
      <c r="U17" s="94"/>
      <c r="V17" s="95"/>
      <c r="W17" s="95"/>
      <c r="X17" s="24"/>
      <c r="Y17" s="25"/>
      <c r="Z17" s="96"/>
      <c r="AA17" s="96"/>
      <c r="AB17" s="96"/>
    </row>
    <row r="18" spans="1:28" ht="24.75" customHeight="1" thickBot="1" x14ac:dyDescent="0.35">
      <c r="A18" s="26">
        <v>1</v>
      </c>
      <c r="B18" s="26">
        <f t="shared" ref="B18:C18" si="0">A18+1</f>
        <v>2</v>
      </c>
      <c r="C18" s="26">
        <f t="shared" si="0"/>
        <v>3</v>
      </c>
      <c r="D18" s="26">
        <f>C18+1</f>
        <v>4</v>
      </c>
      <c r="E18" s="26">
        <f>D18+1</f>
        <v>5</v>
      </c>
      <c r="F18" s="26">
        <f>E18+1</f>
        <v>6</v>
      </c>
      <c r="G18" s="26">
        <f>F18+1</f>
        <v>7</v>
      </c>
      <c r="H18" s="26">
        <v>8</v>
      </c>
      <c r="I18" s="26">
        <f>H18+1</f>
        <v>9</v>
      </c>
      <c r="J18" s="26">
        <f t="shared" ref="J18:T18" si="1">I18+1</f>
        <v>10</v>
      </c>
      <c r="K18" s="26">
        <f t="shared" si="1"/>
        <v>11</v>
      </c>
      <c r="L18" s="26">
        <f t="shared" si="1"/>
        <v>12</v>
      </c>
      <c r="M18" s="26">
        <f>L18+1</f>
        <v>13</v>
      </c>
      <c r="N18" s="26">
        <f t="shared" si="1"/>
        <v>14</v>
      </c>
      <c r="O18" s="26">
        <f t="shared" si="1"/>
        <v>15</v>
      </c>
      <c r="P18" s="26">
        <f t="shared" si="1"/>
        <v>16</v>
      </c>
      <c r="Q18" s="26">
        <f t="shared" si="1"/>
        <v>17</v>
      </c>
      <c r="R18" s="26">
        <f t="shared" si="1"/>
        <v>18</v>
      </c>
      <c r="S18" s="26">
        <f t="shared" si="1"/>
        <v>19</v>
      </c>
      <c r="T18" s="26">
        <f t="shared" si="1"/>
        <v>20</v>
      </c>
      <c r="U18" s="94"/>
      <c r="V18" s="95"/>
      <c r="W18" s="95"/>
      <c r="X18" s="27"/>
      <c r="Y18" s="28"/>
      <c r="Z18" s="29"/>
      <c r="AA18" s="29"/>
      <c r="AB18" s="30"/>
    </row>
    <row r="19" spans="1:28" ht="32.25" thickBot="1" x14ac:dyDescent="0.3">
      <c r="A19" s="31" t="s">
        <v>29</v>
      </c>
      <c r="B19" s="32" t="s">
        <v>30</v>
      </c>
      <c r="C19" s="32" t="s">
        <v>31</v>
      </c>
      <c r="D19" s="33">
        <f t="shared" ref="D19:P19" si="2">D20+D21+D22+D23+D24+D25+D26</f>
        <v>36491.270402534887</v>
      </c>
      <c r="E19" s="33">
        <f t="shared" si="2"/>
        <v>9651.3665387500005</v>
      </c>
      <c r="F19" s="33">
        <f>F20+F21+F22+F23+F24+F25+F26</f>
        <v>26839.903863784893</v>
      </c>
      <c r="G19" s="33">
        <f t="shared" si="2"/>
        <v>5631.122243533764</v>
      </c>
      <c r="H19" s="33">
        <f t="shared" si="2"/>
        <v>14209.458438469999</v>
      </c>
      <c r="I19" s="33">
        <f t="shared" si="2"/>
        <v>491.15700843178956</v>
      </c>
      <c r="J19" s="33">
        <f t="shared" si="2"/>
        <v>816.98817659999986</v>
      </c>
      <c r="K19" s="33">
        <f t="shared" si="2"/>
        <v>1265.1248319805002</v>
      </c>
      <c r="L19" s="33">
        <f t="shared" si="2"/>
        <v>11561.136433580001</v>
      </c>
      <c r="M19" s="33">
        <f t="shared" si="2"/>
        <v>1236.5971424116997</v>
      </c>
      <c r="N19" s="33">
        <f t="shared" si="2"/>
        <v>1831.3338282900004</v>
      </c>
      <c r="O19" s="33">
        <f t="shared" si="2"/>
        <v>2638.2432607097749</v>
      </c>
      <c r="P19" s="33">
        <f t="shared" si="2"/>
        <v>0</v>
      </c>
      <c r="Q19" s="33">
        <f>Q20+Q21+Q22+Q23+Q24+Q25+Q26</f>
        <v>23488.89472462489</v>
      </c>
      <c r="R19" s="33">
        <f>R20+R21+R22+R23+R24+R25+R26</f>
        <v>358.13015633601043</v>
      </c>
      <c r="S19" s="34">
        <f>R19/(I19+K19+M19)</f>
        <v>0.11966075420733842</v>
      </c>
      <c r="T19" s="35" t="s">
        <v>32</v>
      </c>
      <c r="W19" s="6"/>
      <c r="X19" s="6"/>
    </row>
    <row r="20" spans="1:28" ht="31.5" x14ac:dyDescent="0.25">
      <c r="A20" s="36" t="s">
        <v>33</v>
      </c>
      <c r="B20" s="111" t="s">
        <v>34</v>
      </c>
      <c r="C20" s="37" t="s">
        <v>31</v>
      </c>
      <c r="D20" s="38">
        <f t="shared" ref="D20:R20" si="3">SUM(D28,D225,D311,D489,D567)</f>
        <v>2340.9846977239999</v>
      </c>
      <c r="E20" s="38">
        <f t="shared" si="3"/>
        <v>589.51157258000001</v>
      </c>
      <c r="F20" s="38">
        <f t="shared" si="3"/>
        <v>1751.4731251440001</v>
      </c>
      <c r="G20" s="38">
        <f t="shared" si="3"/>
        <v>483.69724316999998</v>
      </c>
      <c r="H20" s="38">
        <f t="shared" si="3"/>
        <v>202.84112918999998</v>
      </c>
      <c r="I20" s="38">
        <f t="shared" si="3"/>
        <v>21.357568000000001</v>
      </c>
      <c r="J20" s="38">
        <f t="shared" si="3"/>
        <v>28.104402180000005</v>
      </c>
      <c r="K20" s="38">
        <f t="shared" si="3"/>
        <v>38.990705980000001</v>
      </c>
      <c r="L20" s="38">
        <f t="shared" si="3"/>
        <v>49.991913949999997</v>
      </c>
      <c r="M20" s="38">
        <f t="shared" si="3"/>
        <v>49.656212529999998</v>
      </c>
      <c r="N20" s="38">
        <f t="shared" si="3"/>
        <v>124.74481306000001</v>
      </c>
      <c r="O20" s="38">
        <f t="shared" si="3"/>
        <v>373.69275665999999</v>
      </c>
      <c r="P20" s="38">
        <f t="shared" si="3"/>
        <v>0</v>
      </c>
      <c r="Q20" s="39">
        <f t="shared" si="3"/>
        <v>1653.9859839839999</v>
      </c>
      <c r="R20" s="39">
        <f t="shared" si="3"/>
        <v>-12.517345350000006</v>
      </c>
      <c r="S20" s="40">
        <f t="shared" ref="S20:S35" si="4">R20/(I20+K20+M20)</f>
        <v>-0.1137894075698641</v>
      </c>
      <c r="T20" s="41" t="s">
        <v>32</v>
      </c>
      <c r="W20" s="6"/>
      <c r="X20" s="6"/>
    </row>
    <row r="21" spans="1:28" x14ac:dyDescent="0.25">
      <c r="A21" s="42" t="s">
        <v>35</v>
      </c>
      <c r="B21" s="71" t="s">
        <v>36</v>
      </c>
      <c r="C21" s="43" t="s">
        <v>31</v>
      </c>
      <c r="D21" s="44">
        <f t="shared" ref="D21:R21" si="5">SUM(D44,D243,D342,D504,D582)</f>
        <v>5235.7837919833273</v>
      </c>
      <c r="E21" s="44">
        <f t="shared" si="5"/>
        <v>1793.4994297500002</v>
      </c>
      <c r="F21" s="44">
        <f t="shared" si="5"/>
        <v>3442.2843622333285</v>
      </c>
      <c r="G21" s="44">
        <f t="shared" si="5"/>
        <v>535.6822283577676</v>
      </c>
      <c r="H21" s="44">
        <f t="shared" si="5"/>
        <v>429.78727815000002</v>
      </c>
      <c r="I21" s="44">
        <f t="shared" si="5"/>
        <v>127.66356747526766</v>
      </c>
      <c r="J21" s="44">
        <f t="shared" si="5"/>
        <v>134.94406462000001</v>
      </c>
      <c r="K21" s="44">
        <f t="shared" si="5"/>
        <v>141.3748396675</v>
      </c>
      <c r="L21" s="44">
        <f t="shared" si="5"/>
        <v>103.53682750999999</v>
      </c>
      <c r="M21" s="44">
        <f t="shared" si="5"/>
        <v>108.97568777750001</v>
      </c>
      <c r="N21" s="44">
        <f t="shared" si="5"/>
        <v>191.30638601999999</v>
      </c>
      <c r="O21" s="44">
        <f t="shared" si="5"/>
        <v>157.66813343749999</v>
      </c>
      <c r="P21" s="44">
        <f t="shared" si="5"/>
        <v>0</v>
      </c>
      <c r="Q21" s="44">
        <f t="shared" si="5"/>
        <v>3032.5774780133279</v>
      </c>
      <c r="R21" s="44">
        <f t="shared" si="5"/>
        <v>31.692789299732372</v>
      </c>
      <c r="S21" s="45">
        <f t="shared" si="4"/>
        <v>8.3840231688760578E-2</v>
      </c>
      <c r="T21" s="46" t="s">
        <v>32</v>
      </c>
      <c r="W21" s="6"/>
      <c r="X21" s="6"/>
    </row>
    <row r="22" spans="1:28" ht="31.5" x14ac:dyDescent="0.25">
      <c r="A22" s="42" t="s">
        <v>37</v>
      </c>
      <c r="B22" s="71" t="s">
        <v>38</v>
      </c>
      <c r="C22" s="43" t="s">
        <v>31</v>
      </c>
      <c r="D22" s="44">
        <f t="shared" ref="D22:R22" si="6">SUM(D63,D259,D350,D514,D587)</f>
        <v>14417.342894617501</v>
      </c>
      <c r="E22" s="44">
        <f t="shared" si="6"/>
        <v>3447.10595775</v>
      </c>
      <c r="F22" s="44">
        <f t="shared" si="6"/>
        <v>10970.236936867501</v>
      </c>
      <c r="G22" s="44">
        <f t="shared" si="6"/>
        <v>3721.2155515994054</v>
      </c>
      <c r="H22" s="44">
        <f t="shared" si="6"/>
        <v>2691.6677709700002</v>
      </c>
      <c r="I22" s="44">
        <f t="shared" si="6"/>
        <v>291.65437935532992</v>
      </c>
      <c r="J22" s="44">
        <f t="shared" si="6"/>
        <v>451.13171790999991</v>
      </c>
      <c r="K22" s="44">
        <f t="shared" si="6"/>
        <v>1062.107641842</v>
      </c>
      <c r="L22" s="44">
        <f t="shared" si="6"/>
        <v>919.35650625000005</v>
      </c>
      <c r="M22" s="44">
        <f t="shared" si="6"/>
        <v>959.27967565919971</v>
      </c>
      <c r="N22" s="44">
        <f t="shared" si="6"/>
        <v>1321.1795468100001</v>
      </c>
      <c r="O22" s="44">
        <f t="shared" si="6"/>
        <v>1408.1738547428752</v>
      </c>
      <c r="P22" s="44">
        <f t="shared" si="6"/>
        <v>0</v>
      </c>
      <c r="Q22" s="44">
        <f t="shared" si="6"/>
        <v>8631.4945264275011</v>
      </c>
      <c r="R22" s="44">
        <f t="shared" si="6"/>
        <v>25.700713583470076</v>
      </c>
      <c r="S22" s="45">
        <f t="shared" si="4"/>
        <v>1.1111219317143251E-2</v>
      </c>
      <c r="T22" s="46" t="s">
        <v>32</v>
      </c>
      <c r="W22" s="6"/>
      <c r="X22" s="6"/>
    </row>
    <row r="23" spans="1:28" ht="31.5" x14ac:dyDescent="0.25">
      <c r="A23" s="42" t="s">
        <v>39</v>
      </c>
      <c r="B23" s="71" t="s">
        <v>40</v>
      </c>
      <c r="C23" s="43" t="s">
        <v>31</v>
      </c>
      <c r="D23" s="44">
        <f t="shared" ref="D23:R23" si="7">SUM(D151,D280,D412,D544,D597)</f>
        <v>0</v>
      </c>
      <c r="E23" s="44">
        <f t="shared" si="7"/>
        <v>0</v>
      </c>
      <c r="F23" s="44">
        <f t="shared" si="7"/>
        <v>0</v>
      </c>
      <c r="G23" s="44">
        <f t="shared" si="7"/>
        <v>0</v>
      </c>
      <c r="H23" s="44">
        <f t="shared" si="7"/>
        <v>1.83884658</v>
      </c>
      <c r="I23" s="44">
        <f t="shared" si="7"/>
        <v>0</v>
      </c>
      <c r="J23" s="44">
        <f t="shared" si="7"/>
        <v>0</v>
      </c>
      <c r="K23" s="44">
        <f t="shared" si="7"/>
        <v>0</v>
      </c>
      <c r="L23" s="44">
        <f t="shared" si="7"/>
        <v>0</v>
      </c>
      <c r="M23" s="44">
        <f t="shared" si="7"/>
        <v>0</v>
      </c>
      <c r="N23" s="44">
        <f t="shared" si="7"/>
        <v>1.83884658</v>
      </c>
      <c r="O23" s="44">
        <f t="shared" si="7"/>
        <v>0</v>
      </c>
      <c r="P23" s="44">
        <f t="shared" si="7"/>
        <v>0</v>
      </c>
      <c r="Q23" s="44">
        <f t="shared" si="7"/>
        <v>0</v>
      </c>
      <c r="R23" s="44">
        <f t="shared" si="7"/>
        <v>0</v>
      </c>
      <c r="S23" s="45">
        <v>0</v>
      </c>
      <c r="T23" s="46" t="s">
        <v>32</v>
      </c>
      <c r="W23" s="6"/>
      <c r="X23" s="6"/>
    </row>
    <row r="24" spans="1:28" x14ac:dyDescent="0.25">
      <c r="A24" s="42" t="s">
        <v>41</v>
      </c>
      <c r="B24" s="71" t="s">
        <v>42</v>
      </c>
      <c r="C24" s="43" t="s">
        <v>31</v>
      </c>
      <c r="D24" s="44">
        <f t="shared" ref="D24:R24" si="8">SUM(D158,D289,D419,D551,D604)</f>
        <v>13422.819210776863</v>
      </c>
      <c r="E24" s="44">
        <f t="shared" si="8"/>
        <v>3681.0789586999999</v>
      </c>
      <c r="F24" s="44">
        <f t="shared" si="8"/>
        <v>9741.7402520768628</v>
      </c>
      <c r="G24" s="44">
        <f t="shared" si="8"/>
        <v>318.03028678739196</v>
      </c>
      <c r="H24" s="44">
        <f t="shared" si="8"/>
        <v>97.908617950000007</v>
      </c>
      <c r="I24" s="44">
        <f t="shared" si="8"/>
        <v>37.803507425191988</v>
      </c>
      <c r="J24" s="44">
        <f t="shared" si="8"/>
        <v>58.391291530000004</v>
      </c>
      <c r="K24" s="44">
        <f t="shared" si="8"/>
        <v>3.736360715</v>
      </c>
      <c r="L24" s="44">
        <f t="shared" si="8"/>
        <v>14.610517339999999</v>
      </c>
      <c r="M24" s="44">
        <f t="shared" si="8"/>
        <v>42.399770705000002</v>
      </c>
      <c r="N24" s="44">
        <f t="shared" si="8"/>
        <v>24.906809079999995</v>
      </c>
      <c r="O24" s="44">
        <f t="shared" si="8"/>
        <v>234.09064794220001</v>
      </c>
      <c r="P24" s="44">
        <f t="shared" si="8"/>
        <v>0</v>
      </c>
      <c r="Q24" s="44">
        <f t="shared" si="8"/>
        <v>9643.8316341268619</v>
      </c>
      <c r="R24" s="44">
        <f t="shared" si="8"/>
        <v>13.968979104808016</v>
      </c>
      <c r="S24" s="45">
        <f t="shared" si="4"/>
        <v>0.16641695505231677</v>
      </c>
      <c r="T24" s="46" t="s">
        <v>32</v>
      </c>
      <c r="W24" s="6"/>
      <c r="X24" s="6"/>
    </row>
    <row r="25" spans="1:28" ht="31.5" x14ac:dyDescent="0.25">
      <c r="A25" s="42" t="s">
        <v>43</v>
      </c>
      <c r="B25" s="71" t="s">
        <v>44</v>
      </c>
      <c r="C25" s="43" t="s">
        <v>31</v>
      </c>
      <c r="D25" s="44">
        <f t="shared" ref="D25:R25" si="9">D171+D295+D425+D557+D609</f>
        <v>0</v>
      </c>
      <c r="E25" s="44">
        <f t="shared" si="9"/>
        <v>0</v>
      </c>
      <c r="F25" s="44">
        <f t="shared" si="9"/>
        <v>0</v>
      </c>
      <c r="G25" s="44">
        <f t="shared" si="9"/>
        <v>0</v>
      </c>
      <c r="H25" s="44">
        <f t="shared" si="9"/>
        <v>0</v>
      </c>
      <c r="I25" s="44">
        <f t="shared" si="9"/>
        <v>0</v>
      </c>
      <c r="J25" s="44">
        <f t="shared" si="9"/>
        <v>0</v>
      </c>
      <c r="K25" s="44">
        <f t="shared" si="9"/>
        <v>0</v>
      </c>
      <c r="L25" s="44">
        <f t="shared" si="9"/>
        <v>0</v>
      </c>
      <c r="M25" s="44">
        <f t="shared" si="9"/>
        <v>0</v>
      </c>
      <c r="N25" s="44">
        <f t="shared" si="9"/>
        <v>0</v>
      </c>
      <c r="O25" s="44">
        <f t="shared" si="9"/>
        <v>0</v>
      </c>
      <c r="P25" s="44">
        <f t="shared" si="9"/>
        <v>0</v>
      </c>
      <c r="Q25" s="44">
        <f t="shared" si="9"/>
        <v>0</v>
      </c>
      <c r="R25" s="44">
        <f t="shared" si="9"/>
        <v>0</v>
      </c>
      <c r="S25" s="45">
        <v>0</v>
      </c>
      <c r="T25" s="46" t="s">
        <v>32</v>
      </c>
      <c r="W25" s="6"/>
      <c r="X25" s="6"/>
    </row>
    <row r="26" spans="1:28" x14ac:dyDescent="0.25">
      <c r="A26" s="42" t="s">
        <v>45</v>
      </c>
      <c r="B26" s="71" t="s">
        <v>46</v>
      </c>
      <c r="C26" s="43" t="s">
        <v>31</v>
      </c>
      <c r="D26" s="44">
        <f t="shared" ref="D26:R26" si="10">SUM(D172,D296,D426,D558,D610)</f>
        <v>1074.3398074332001</v>
      </c>
      <c r="E26" s="44">
        <f t="shared" si="10"/>
        <v>140.17061997000002</v>
      </c>
      <c r="F26" s="44">
        <f t="shared" si="10"/>
        <v>934.16918746320005</v>
      </c>
      <c r="G26" s="44">
        <f t="shared" si="10"/>
        <v>572.49693361919992</v>
      </c>
      <c r="H26" s="44">
        <f t="shared" si="10"/>
        <v>10785.414795629998</v>
      </c>
      <c r="I26" s="44">
        <f t="shared" si="10"/>
        <v>12.677986175999999</v>
      </c>
      <c r="J26" s="44">
        <f t="shared" si="10"/>
        <v>144.41670035999999</v>
      </c>
      <c r="K26" s="44">
        <f t="shared" si="10"/>
        <v>18.915283775999999</v>
      </c>
      <c r="L26" s="44">
        <f t="shared" si="10"/>
        <v>10473.640668530001</v>
      </c>
      <c r="M26" s="44">
        <f t="shared" si="10"/>
        <v>76.285795739999998</v>
      </c>
      <c r="N26" s="44">
        <f t="shared" si="10"/>
        <v>167.35742674000005</v>
      </c>
      <c r="O26" s="44">
        <f t="shared" si="10"/>
        <v>464.61786792719994</v>
      </c>
      <c r="P26" s="44">
        <f t="shared" si="10"/>
        <v>0</v>
      </c>
      <c r="Q26" s="44">
        <f t="shared" si="10"/>
        <v>527.00510207320008</v>
      </c>
      <c r="R26" s="44">
        <f t="shared" si="10"/>
        <v>299.28501969799999</v>
      </c>
      <c r="S26" s="45">
        <f t="shared" si="4"/>
        <v>2.774264105627994</v>
      </c>
      <c r="T26" s="46" t="s">
        <v>32</v>
      </c>
      <c r="W26" s="6"/>
      <c r="X26" s="6"/>
    </row>
    <row r="27" spans="1:28" x14ac:dyDescent="0.25">
      <c r="A27" s="42" t="s">
        <v>47</v>
      </c>
      <c r="B27" s="71" t="s">
        <v>48</v>
      </c>
      <c r="C27" s="43" t="s">
        <v>31</v>
      </c>
      <c r="D27" s="44">
        <f t="shared" ref="D27:R27" si="11">SUM(D28,D44,D63,D151,D158,D171,D172)</f>
        <v>16519.512454162905</v>
      </c>
      <c r="E27" s="44">
        <f t="shared" si="11"/>
        <v>5609.8714898299995</v>
      </c>
      <c r="F27" s="44">
        <f t="shared" si="11"/>
        <v>10909.640964332904</v>
      </c>
      <c r="G27" s="44">
        <f t="shared" si="11"/>
        <v>2545.9876129665645</v>
      </c>
      <c r="H27" s="44">
        <f t="shared" si="11"/>
        <v>1732.4228613400001</v>
      </c>
      <c r="I27" s="44">
        <f t="shared" si="11"/>
        <v>295.0938707637896</v>
      </c>
      <c r="J27" s="44">
        <f t="shared" si="11"/>
        <v>475.06157516999997</v>
      </c>
      <c r="K27" s="44">
        <f t="shared" si="11"/>
        <v>606.75061312449998</v>
      </c>
      <c r="L27" s="44">
        <f t="shared" si="11"/>
        <v>534.85382990000005</v>
      </c>
      <c r="M27" s="44">
        <f t="shared" si="11"/>
        <v>718.29988592209986</v>
      </c>
      <c r="N27" s="44">
        <f t="shared" si="11"/>
        <v>722.50745626999992</v>
      </c>
      <c r="O27" s="44">
        <f t="shared" si="11"/>
        <v>925.84324315617516</v>
      </c>
      <c r="P27" s="44">
        <f t="shared" si="11"/>
        <v>0</v>
      </c>
      <c r="Q27" s="44">
        <f t="shared" si="11"/>
        <v>9255.0065604529027</v>
      </c>
      <c r="R27" s="44">
        <f t="shared" si="11"/>
        <v>34.490034069610431</v>
      </c>
      <c r="S27" s="45">
        <f t="shared" si="4"/>
        <v>2.1288247339122567E-2</v>
      </c>
      <c r="T27" s="46" t="s">
        <v>32</v>
      </c>
      <c r="W27" s="6"/>
      <c r="X27" s="6"/>
    </row>
    <row r="28" spans="1:28" ht="31.5" x14ac:dyDescent="0.25">
      <c r="A28" s="42" t="s">
        <v>49</v>
      </c>
      <c r="B28" s="71" t="s">
        <v>50</v>
      </c>
      <c r="C28" s="43" t="s">
        <v>31</v>
      </c>
      <c r="D28" s="44">
        <f t="shared" ref="D28:R28" si="12">D29+D32+D35+D43</f>
        <v>1298.269339682</v>
      </c>
      <c r="E28" s="44">
        <f t="shared" si="12"/>
        <v>362.61749041999997</v>
      </c>
      <c r="F28" s="44">
        <f t="shared" si="12"/>
        <v>935.65184926199993</v>
      </c>
      <c r="G28" s="44">
        <f t="shared" si="12"/>
        <v>102.36681164200002</v>
      </c>
      <c r="H28" s="44">
        <f t="shared" si="12"/>
        <v>95.20426513999999</v>
      </c>
      <c r="I28" s="44">
        <f t="shared" si="12"/>
        <v>16.172999999999998</v>
      </c>
      <c r="J28" s="44">
        <f t="shared" si="12"/>
        <v>5.8864411800000003</v>
      </c>
      <c r="K28" s="44">
        <f t="shared" si="12"/>
        <v>35.365705980000001</v>
      </c>
      <c r="L28" s="44">
        <f t="shared" si="12"/>
        <v>30.105510659999997</v>
      </c>
      <c r="M28" s="44">
        <f t="shared" si="12"/>
        <v>37.067212529999999</v>
      </c>
      <c r="N28" s="44">
        <f t="shared" si="12"/>
        <v>59.212313300000005</v>
      </c>
      <c r="O28" s="44">
        <f t="shared" si="12"/>
        <v>13.760893132000009</v>
      </c>
      <c r="P28" s="44">
        <f t="shared" si="12"/>
        <v>0</v>
      </c>
      <c r="Q28" s="44">
        <f t="shared" si="12"/>
        <v>840.44758412199985</v>
      </c>
      <c r="R28" s="44">
        <f t="shared" si="12"/>
        <v>6.5983466299999947</v>
      </c>
      <c r="S28" s="45">
        <f t="shared" si="4"/>
        <v>7.4468463743257843E-2</v>
      </c>
      <c r="T28" s="46" t="s">
        <v>32</v>
      </c>
      <c r="W28" s="6"/>
      <c r="X28" s="6"/>
    </row>
    <row r="29" spans="1:28" ht="94.5" x14ac:dyDescent="0.25">
      <c r="A29" s="42" t="s">
        <v>51</v>
      </c>
      <c r="B29" s="71" t="s">
        <v>52</v>
      </c>
      <c r="C29" s="43" t="s">
        <v>31</v>
      </c>
      <c r="D29" s="44">
        <f t="shared" ref="D29:R29" si="13">D30</f>
        <v>0</v>
      </c>
      <c r="E29" s="44">
        <f t="shared" si="13"/>
        <v>0</v>
      </c>
      <c r="F29" s="44">
        <f t="shared" si="13"/>
        <v>0</v>
      </c>
      <c r="G29" s="44">
        <f t="shared" si="13"/>
        <v>0</v>
      </c>
      <c r="H29" s="44">
        <f t="shared" si="13"/>
        <v>0</v>
      </c>
      <c r="I29" s="44">
        <f t="shared" si="13"/>
        <v>0</v>
      </c>
      <c r="J29" s="44">
        <f t="shared" si="13"/>
        <v>0</v>
      </c>
      <c r="K29" s="44">
        <f t="shared" si="13"/>
        <v>0</v>
      </c>
      <c r="L29" s="44">
        <f t="shared" si="13"/>
        <v>0</v>
      </c>
      <c r="M29" s="44">
        <f t="shared" si="13"/>
        <v>0</v>
      </c>
      <c r="N29" s="44">
        <f t="shared" si="13"/>
        <v>0</v>
      </c>
      <c r="O29" s="44">
        <f t="shared" si="13"/>
        <v>0</v>
      </c>
      <c r="P29" s="44">
        <f t="shared" si="13"/>
        <v>0</v>
      </c>
      <c r="Q29" s="44">
        <f t="shared" si="13"/>
        <v>0</v>
      </c>
      <c r="R29" s="44">
        <f t="shared" si="13"/>
        <v>0</v>
      </c>
      <c r="S29" s="45">
        <v>0</v>
      </c>
      <c r="T29" s="46" t="s">
        <v>32</v>
      </c>
      <c r="W29" s="6"/>
      <c r="X29" s="6"/>
    </row>
    <row r="30" spans="1:28" x14ac:dyDescent="0.25">
      <c r="A30" s="42" t="s">
        <v>53</v>
      </c>
      <c r="B30" s="71" t="s">
        <v>54</v>
      </c>
      <c r="C30" s="43" t="s">
        <v>31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5">
        <v>0</v>
      </c>
      <c r="T30" s="46" t="s">
        <v>32</v>
      </c>
      <c r="W30" s="6"/>
      <c r="X30" s="6"/>
    </row>
    <row r="31" spans="1:28" ht="31.5" x14ac:dyDescent="0.25">
      <c r="A31" s="42" t="s">
        <v>55</v>
      </c>
      <c r="B31" s="85" t="s">
        <v>56</v>
      </c>
      <c r="C31" s="46" t="s">
        <v>31</v>
      </c>
      <c r="D31" s="47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5">
        <v>0</v>
      </c>
      <c r="T31" s="46" t="s">
        <v>32</v>
      </c>
      <c r="W31" s="6"/>
      <c r="X31" s="6"/>
    </row>
    <row r="32" spans="1:28" ht="47.25" x14ac:dyDescent="0.25">
      <c r="A32" s="42" t="s">
        <v>57</v>
      </c>
      <c r="B32" s="71" t="s">
        <v>58</v>
      </c>
      <c r="C32" s="43" t="s">
        <v>31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5">
        <v>0</v>
      </c>
      <c r="T32" s="46" t="s">
        <v>32</v>
      </c>
      <c r="W32" s="6"/>
      <c r="X32" s="6"/>
    </row>
    <row r="33" spans="1:24" ht="31.5" x14ac:dyDescent="0.25">
      <c r="A33" s="42" t="s">
        <v>59</v>
      </c>
      <c r="B33" s="71" t="s">
        <v>56</v>
      </c>
      <c r="C33" s="43" t="s">
        <v>31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5">
        <v>0</v>
      </c>
      <c r="T33" s="46" t="s">
        <v>32</v>
      </c>
      <c r="W33" s="6"/>
      <c r="X33" s="6"/>
    </row>
    <row r="34" spans="1:24" ht="31.5" x14ac:dyDescent="0.25">
      <c r="A34" s="42" t="s">
        <v>60</v>
      </c>
      <c r="B34" s="71" t="s">
        <v>56</v>
      </c>
      <c r="C34" s="43" t="s">
        <v>31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5">
        <v>0</v>
      </c>
      <c r="T34" s="46" t="s">
        <v>32</v>
      </c>
      <c r="W34" s="6"/>
      <c r="X34" s="6"/>
    </row>
    <row r="35" spans="1:24" ht="47.25" x14ac:dyDescent="0.25">
      <c r="A35" s="42" t="s">
        <v>61</v>
      </c>
      <c r="B35" s="71" t="s">
        <v>62</v>
      </c>
      <c r="C35" s="43" t="s">
        <v>31</v>
      </c>
      <c r="D35" s="44">
        <f t="shared" ref="D35:R35" si="14">D36+D37+D38+D39+D40</f>
        <v>1298.269339682</v>
      </c>
      <c r="E35" s="44">
        <f t="shared" si="14"/>
        <v>362.61749041999997</v>
      </c>
      <c r="F35" s="44">
        <f t="shared" si="14"/>
        <v>935.65184926199993</v>
      </c>
      <c r="G35" s="44">
        <f t="shared" si="14"/>
        <v>102.36681164200002</v>
      </c>
      <c r="H35" s="48">
        <f t="shared" si="14"/>
        <v>95.20426513999999</v>
      </c>
      <c r="I35" s="44">
        <f t="shared" si="14"/>
        <v>16.172999999999998</v>
      </c>
      <c r="J35" s="44">
        <f t="shared" si="14"/>
        <v>5.8864411800000003</v>
      </c>
      <c r="K35" s="44">
        <f t="shared" si="14"/>
        <v>35.365705980000001</v>
      </c>
      <c r="L35" s="44">
        <f t="shared" si="14"/>
        <v>30.105510659999997</v>
      </c>
      <c r="M35" s="44">
        <f t="shared" si="14"/>
        <v>37.067212529999999</v>
      </c>
      <c r="N35" s="44">
        <f t="shared" si="14"/>
        <v>59.212313300000005</v>
      </c>
      <c r="O35" s="44">
        <f t="shared" si="14"/>
        <v>13.760893132000009</v>
      </c>
      <c r="P35" s="44">
        <f t="shared" si="14"/>
        <v>0</v>
      </c>
      <c r="Q35" s="44">
        <f t="shared" si="14"/>
        <v>840.44758412199985</v>
      </c>
      <c r="R35" s="44">
        <f t="shared" si="14"/>
        <v>6.5983466299999947</v>
      </c>
      <c r="S35" s="45">
        <f t="shared" si="4"/>
        <v>7.4468463743257843E-2</v>
      </c>
      <c r="T35" s="46" t="s">
        <v>32</v>
      </c>
      <c r="W35" s="6"/>
      <c r="X35" s="6"/>
    </row>
    <row r="36" spans="1:24" ht="78.75" x14ac:dyDescent="0.25">
      <c r="A36" s="42" t="s">
        <v>63</v>
      </c>
      <c r="B36" s="71" t="s">
        <v>64</v>
      </c>
      <c r="C36" s="43" t="s">
        <v>31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5">
        <v>0</v>
      </c>
      <c r="T36" s="46" t="s">
        <v>32</v>
      </c>
      <c r="W36" s="6"/>
      <c r="X36" s="6"/>
    </row>
    <row r="37" spans="1:24" ht="78.75" x14ac:dyDescent="0.25">
      <c r="A37" s="42" t="s">
        <v>65</v>
      </c>
      <c r="B37" s="71" t="s">
        <v>66</v>
      </c>
      <c r="C37" s="43" t="s">
        <v>31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5">
        <v>0</v>
      </c>
      <c r="T37" s="46" t="s">
        <v>32</v>
      </c>
      <c r="W37" s="6"/>
      <c r="X37" s="6"/>
    </row>
    <row r="38" spans="1:24" ht="63" x14ac:dyDescent="0.25">
      <c r="A38" s="42" t="s">
        <v>67</v>
      </c>
      <c r="B38" s="71" t="s">
        <v>68</v>
      </c>
      <c r="C38" s="43" t="s">
        <v>31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5">
        <v>0</v>
      </c>
      <c r="T38" s="46" t="s">
        <v>32</v>
      </c>
      <c r="W38" s="6"/>
      <c r="X38" s="6"/>
    </row>
    <row r="39" spans="1:24" ht="94.5" x14ac:dyDescent="0.25">
      <c r="A39" s="42" t="s">
        <v>69</v>
      </c>
      <c r="B39" s="71" t="s">
        <v>70</v>
      </c>
      <c r="C39" s="43" t="s">
        <v>31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5">
        <v>0</v>
      </c>
      <c r="T39" s="46" t="s">
        <v>32</v>
      </c>
      <c r="W39" s="6"/>
      <c r="X39" s="6"/>
    </row>
    <row r="40" spans="1:24" ht="78.75" x14ac:dyDescent="0.25">
      <c r="A40" s="42" t="s">
        <v>71</v>
      </c>
      <c r="B40" s="71" t="s">
        <v>72</v>
      </c>
      <c r="C40" s="43" t="s">
        <v>31</v>
      </c>
      <c r="D40" s="44">
        <f>SUM(D41:D42)</f>
        <v>1298.269339682</v>
      </c>
      <c r="E40" s="44">
        <f t="shared" ref="E40:Q40" si="15">SUM(E41:E42)</f>
        <v>362.61749041999997</v>
      </c>
      <c r="F40" s="44">
        <f t="shared" si="15"/>
        <v>935.65184926199993</v>
      </c>
      <c r="G40" s="44">
        <f t="shared" si="15"/>
        <v>102.36681164200002</v>
      </c>
      <c r="H40" s="44">
        <f t="shared" si="15"/>
        <v>95.20426513999999</v>
      </c>
      <c r="I40" s="44">
        <f t="shared" si="15"/>
        <v>16.172999999999998</v>
      </c>
      <c r="J40" s="44">
        <f t="shared" si="15"/>
        <v>5.8864411800000003</v>
      </c>
      <c r="K40" s="44">
        <f t="shared" si="15"/>
        <v>35.365705980000001</v>
      </c>
      <c r="L40" s="44">
        <f t="shared" si="15"/>
        <v>30.105510659999997</v>
      </c>
      <c r="M40" s="44">
        <f t="shared" si="15"/>
        <v>37.067212529999999</v>
      </c>
      <c r="N40" s="44">
        <f t="shared" si="15"/>
        <v>59.212313300000005</v>
      </c>
      <c r="O40" s="44">
        <f t="shared" si="15"/>
        <v>13.760893132000009</v>
      </c>
      <c r="P40" s="44">
        <f t="shared" si="15"/>
        <v>0</v>
      </c>
      <c r="Q40" s="44">
        <f t="shared" si="15"/>
        <v>840.44758412199985</v>
      </c>
      <c r="R40" s="44">
        <f>SUM(R41:R42)</f>
        <v>6.5983466299999947</v>
      </c>
      <c r="S40" s="45">
        <v>0</v>
      </c>
      <c r="T40" s="46" t="s">
        <v>32</v>
      </c>
      <c r="W40" s="6"/>
      <c r="X40" s="6"/>
    </row>
    <row r="41" spans="1:24" ht="60.75" customHeight="1" x14ac:dyDescent="0.25">
      <c r="A41" s="49" t="s">
        <v>71</v>
      </c>
      <c r="B41" s="112" t="s">
        <v>73</v>
      </c>
      <c r="C41" s="58" t="s">
        <v>74</v>
      </c>
      <c r="D41" s="50">
        <v>782.34505128199999</v>
      </c>
      <c r="E41" s="51">
        <v>362.61749041999997</v>
      </c>
      <c r="F41" s="51">
        <f>D41-E41</f>
        <v>419.72756086200002</v>
      </c>
      <c r="G41" s="51">
        <f>I41+K41+M41+O41</f>
        <v>79.805811642000009</v>
      </c>
      <c r="H41" s="51">
        <f>J41+L41+N41+P41</f>
        <v>89.572317749999996</v>
      </c>
      <c r="I41" s="51">
        <v>16.172999999999998</v>
      </c>
      <c r="J41" s="51">
        <v>2.6464411800000001</v>
      </c>
      <c r="K41" s="51">
        <v>33.109605979999998</v>
      </c>
      <c r="L41" s="51">
        <v>30.105510659999997</v>
      </c>
      <c r="M41" s="51">
        <v>22.762312529999999</v>
      </c>
      <c r="N41" s="51">
        <v>56.820365910000007</v>
      </c>
      <c r="O41" s="51">
        <v>7.7608931320000103</v>
      </c>
      <c r="P41" s="51">
        <v>0</v>
      </c>
      <c r="Q41" s="52">
        <f>F41-H41</f>
        <v>330.15524311199999</v>
      </c>
      <c r="R41" s="52">
        <f>H41-(I41+K41+M41)</f>
        <v>17.527399239999994</v>
      </c>
      <c r="S41" s="57">
        <f>R41/(I41+K41+M41)</f>
        <v>0.24328432320410148</v>
      </c>
      <c r="T41" s="53" t="s">
        <v>75</v>
      </c>
      <c r="W41" s="6"/>
    </row>
    <row r="42" spans="1:24" ht="47.25" x14ac:dyDescent="0.25">
      <c r="A42" s="49" t="s">
        <v>71</v>
      </c>
      <c r="B42" s="112" t="s">
        <v>76</v>
      </c>
      <c r="C42" s="58" t="s">
        <v>77</v>
      </c>
      <c r="D42" s="50">
        <v>515.92428839999991</v>
      </c>
      <c r="E42" s="51">
        <v>0</v>
      </c>
      <c r="F42" s="51">
        <f>D42-E42</f>
        <v>515.92428839999991</v>
      </c>
      <c r="G42" s="51">
        <f>I42+K42+M42+O42</f>
        <v>22.561</v>
      </c>
      <c r="H42" s="51">
        <f>J42+L42+N42+P42</f>
        <v>5.6319473900000006</v>
      </c>
      <c r="I42" s="51">
        <v>0</v>
      </c>
      <c r="J42" s="51">
        <v>3.24</v>
      </c>
      <c r="K42" s="51">
        <v>2.2561</v>
      </c>
      <c r="L42" s="51">
        <v>0</v>
      </c>
      <c r="M42" s="51">
        <v>14.304900000000002</v>
      </c>
      <c r="N42" s="51">
        <v>2.3919473900000003</v>
      </c>
      <c r="O42" s="51">
        <v>5.9999999999999982</v>
      </c>
      <c r="P42" s="51">
        <v>0</v>
      </c>
      <c r="Q42" s="52">
        <f>F42-H42</f>
        <v>510.29234100999992</v>
      </c>
      <c r="R42" s="52">
        <f>H42-(I42+K42+M42)</f>
        <v>-10.929052609999999</v>
      </c>
      <c r="S42" s="73">
        <f>R42/(I42+K42+M42)</f>
        <v>-0.65992709437835873</v>
      </c>
      <c r="T42" s="53" t="s">
        <v>78</v>
      </c>
      <c r="W42" s="6"/>
    </row>
    <row r="43" spans="1:24" ht="31.5" x14ac:dyDescent="0.25">
      <c r="A43" s="42" t="s">
        <v>79</v>
      </c>
      <c r="B43" s="71" t="s">
        <v>80</v>
      </c>
      <c r="C43" s="43" t="s">
        <v>31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5">
        <v>0</v>
      </c>
      <c r="T43" s="46" t="s">
        <v>32</v>
      </c>
      <c r="W43" s="6"/>
      <c r="X43" s="6"/>
    </row>
    <row r="44" spans="1:24" ht="63" x14ac:dyDescent="0.25">
      <c r="A44" s="42" t="s">
        <v>81</v>
      </c>
      <c r="B44" s="71" t="s">
        <v>82</v>
      </c>
      <c r="C44" s="43" t="s">
        <v>31</v>
      </c>
      <c r="D44" s="44">
        <f t="shared" ref="D44:R44" si="16">D45+D49+D54+D56</f>
        <v>2557.2913374953282</v>
      </c>
      <c r="E44" s="44">
        <f t="shared" si="16"/>
        <v>776.82737144000009</v>
      </c>
      <c r="F44" s="44">
        <f t="shared" si="16"/>
        <v>1780.4639660553285</v>
      </c>
      <c r="G44" s="44">
        <f t="shared" si="16"/>
        <v>278.08009681976768</v>
      </c>
      <c r="H44" s="44">
        <f t="shared" si="16"/>
        <v>228.86423096999999</v>
      </c>
      <c r="I44" s="44">
        <f t="shared" si="16"/>
        <v>77.644641529267659</v>
      </c>
      <c r="J44" s="44">
        <f t="shared" si="16"/>
        <v>49.379067550000002</v>
      </c>
      <c r="K44" s="44">
        <f t="shared" si="16"/>
        <v>95.504489677500004</v>
      </c>
      <c r="L44" s="44">
        <f t="shared" si="16"/>
        <v>46.521172120000003</v>
      </c>
      <c r="M44" s="44">
        <f t="shared" si="16"/>
        <v>59.452294477500011</v>
      </c>
      <c r="N44" s="44">
        <f t="shared" si="16"/>
        <v>132.9639913</v>
      </c>
      <c r="O44" s="44">
        <f t="shared" si="16"/>
        <v>45.478671135500008</v>
      </c>
      <c r="P44" s="44">
        <f t="shared" si="16"/>
        <v>0</v>
      </c>
      <c r="Q44" s="44">
        <f t="shared" si="16"/>
        <v>1570.2972089353282</v>
      </c>
      <c r="R44" s="44">
        <f t="shared" si="16"/>
        <v>-22.434668564267625</v>
      </c>
      <c r="S44" s="45">
        <f t="shared" ref="S44:S48" si="17">R44/(I44+K44+M44)</f>
        <v>-9.6451122336285083E-2</v>
      </c>
      <c r="T44" s="46" t="s">
        <v>32</v>
      </c>
      <c r="W44" s="6"/>
      <c r="X44" s="6"/>
    </row>
    <row r="45" spans="1:24" ht="31.5" x14ac:dyDescent="0.25">
      <c r="A45" s="42" t="s">
        <v>83</v>
      </c>
      <c r="B45" s="71" t="s">
        <v>84</v>
      </c>
      <c r="C45" s="43" t="s">
        <v>31</v>
      </c>
      <c r="D45" s="44">
        <f>SUM(D46:D48)</f>
        <v>397.18555592800004</v>
      </c>
      <c r="E45" s="44">
        <f t="shared" ref="E45:R45" si="18">SUM(E46:E48)</f>
        <v>247.66939503000006</v>
      </c>
      <c r="F45" s="44">
        <f t="shared" si="18"/>
        <v>149.51616089799998</v>
      </c>
      <c r="G45" s="44">
        <f t="shared" si="18"/>
        <v>105.03477136406772</v>
      </c>
      <c r="H45" s="44">
        <f t="shared" si="18"/>
        <v>45.703107869999997</v>
      </c>
      <c r="I45" s="44">
        <f t="shared" si="18"/>
        <v>27.332033364067726</v>
      </c>
      <c r="J45" s="44">
        <f t="shared" si="18"/>
        <v>10.873453139999999</v>
      </c>
      <c r="K45" s="44">
        <f t="shared" si="18"/>
        <v>25.196200000000001</v>
      </c>
      <c r="L45" s="44">
        <f t="shared" si="18"/>
        <v>9.5556557399999988</v>
      </c>
      <c r="M45" s="44">
        <f t="shared" si="18"/>
        <v>29.013000000000002</v>
      </c>
      <c r="N45" s="44">
        <f t="shared" si="18"/>
        <v>25.273998989999999</v>
      </c>
      <c r="O45" s="44">
        <f t="shared" si="18"/>
        <v>23.493537999999994</v>
      </c>
      <c r="P45" s="44">
        <f t="shared" si="18"/>
        <v>0</v>
      </c>
      <c r="Q45" s="44">
        <f t="shared" si="18"/>
        <v>103.81305302799998</v>
      </c>
      <c r="R45" s="44">
        <f t="shared" si="18"/>
        <v>-35.838125494067725</v>
      </c>
      <c r="S45" s="45">
        <f t="shared" si="17"/>
        <v>-0.43950923987201163</v>
      </c>
      <c r="T45" s="46" t="s">
        <v>32</v>
      </c>
      <c r="W45" s="6"/>
      <c r="X45" s="6"/>
    </row>
    <row r="46" spans="1:24" ht="63" x14ac:dyDescent="0.25">
      <c r="A46" s="54" t="s">
        <v>83</v>
      </c>
      <c r="B46" s="113" t="s">
        <v>85</v>
      </c>
      <c r="C46" s="55" t="s">
        <v>86</v>
      </c>
      <c r="D46" s="52">
        <v>59.300832020000001</v>
      </c>
      <c r="E46" s="52">
        <v>0</v>
      </c>
      <c r="F46" s="51">
        <f t="shared" ref="F46:F48" si="19">D46-E46</f>
        <v>59.300832020000001</v>
      </c>
      <c r="G46" s="51">
        <f t="shared" ref="G46:H48" si="20">I46+K46+M46+O46</f>
        <v>5.2371999999999996</v>
      </c>
      <c r="H46" s="51">
        <f t="shared" si="20"/>
        <v>0.13620360000000001</v>
      </c>
      <c r="I46" s="52">
        <v>0</v>
      </c>
      <c r="J46" s="52">
        <v>0</v>
      </c>
      <c r="K46" s="52">
        <v>3.4922</v>
      </c>
      <c r="L46" s="52">
        <v>0.13620360000000001</v>
      </c>
      <c r="M46" s="52">
        <v>1.7450000000000001</v>
      </c>
      <c r="N46" s="52">
        <v>0</v>
      </c>
      <c r="O46" s="52">
        <v>0</v>
      </c>
      <c r="P46" s="52">
        <v>0</v>
      </c>
      <c r="Q46" s="52">
        <f>F46-H46</f>
        <v>59.16462842</v>
      </c>
      <c r="R46" s="52">
        <f>H46-(I46+K46+M46)</f>
        <v>-5.1009963999999997</v>
      </c>
      <c r="S46" s="57">
        <f t="shared" si="17"/>
        <v>-0.97399304972122513</v>
      </c>
      <c r="T46" s="53" t="s">
        <v>87</v>
      </c>
      <c r="W46" s="6"/>
    </row>
    <row r="47" spans="1:24" ht="31.5" x14ac:dyDescent="0.25">
      <c r="A47" s="54" t="s">
        <v>83</v>
      </c>
      <c r="B47" s="113" t="s">
        <v>88</v>
      </c>
      <c r="C47" s="53" t="s">
        <v>89</v>
      </c>
      <c r="D47" s="52">
        <v>254.36292960800003</v>
      </c>
      <c r="E47" s="52">
        <v>243.55113873000005</v>
      </c>
      <c r="F47" s="51">
        <f t="shared" si="19"/>
        <v>10.811790877999982</v>
      </c>
      <c r="G47" s="51">
        <f t="shared" si="20"/>
        <v>20.394033364067727</v>
      </c>
      <c r="H47" s="51">
        <f t="shared" si="20"/>
        <v>10.833796119999999</v>
      </c>
      <c r="I47" s="52">
        <v>20.394033364067727</v>
      </c>
      <c r="J47" s="52">
        <v>10.833796119999999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f>F47-H47</f>
        <v>-2.2005242000016523E-2</v>
      </c>
      <c r="R47" s="52">
        <f t="shared" ref="R47:R48" si="21">H47-(I47+K47+M47)</f>
        <v>-9.5602372440677286</v>
      </c>
      <c r="S47" s="82">
        <f t="shared" si="17"/>
        <v>-0.46877618926091991</v>
      </c>
      <c r="T47" s="53" t="s">
        <v>90</v>
      </c>
      <c r="W47" s="6"/>
    </row>
    <row r="48" spans="1:24" ht="105" customHeight="1" x14ac:dyDescent="0.25">
      <c r="A48" s="49" t="s">
        <v>83</v>
      </c>
      <c r="B48" s="114" t="s">
        <v>91</v>
      </c>
      <c r="C48" s="56" t="s">
        <v>92</v>
      </c>
      <c r="D48" s="51">
        <v>83.521794299999996</v>
      </c>
      <c r="E48" s="51">
        <v>4.1182562999999996</v>
      </c>
      <c r="F48" s="51">
        <f t="shared" si="19"/>
        <v>79.403537999999998</v>
      </c>
      <c r="G48" s="51">
        <f t="shared" si="20"/>
        <v>79.403537999999998</v>
      </c>
      <c r="H48" s="51">
        <f>J48+L48+N48+P48</f>
        <v>34.73310815</v>
      </c>
      <c r="I48" s="51">
        <v>6.9379999999999997</v>
      </c>
      <c r="J48" s="51">
        <v>3.9657020000000556E-2</v>
      </c>
      <c r="K48" s="51">
        <v>21.704000000000001</v>
      </c>
      <c r="L48" s="51">
        <v>9.4194521399999989</v>
      </c>
      <c r="M48" s="51">
        <v>27.268000000000001</v>
      </c>
      <c r="N48" s="51">
        <v>25.273998989999999</v>
      </c>
      <c r="O48" s="51">
        <v>23.493537999999994</v>
      </c>
      <c r="P48" s="51">
        <v>0</v>
      </c>
      <c r="Q48" s="52">
        <f>F48-H48</f>
        <v>44.670429849999998</v>
      </c>
      <c r="R48" s="52">
        <f t="shared" si="21"/>
        <v>-21.176891849999997</v>
      </c>
      <c r="S48" s="73">
        <f t="shared" si="17"/>
        <v>-0.3787675165444464</v>
      </c>
      <c r="T48" s="53" t="s">
        <v>93</v>
      </c>
      <c r="W48" s="6"/>
    </row>
    <row r="49" spans="1:24" x14ac:dyDescent="0.25">
      <c r="A49" s="42" t="s">
        <v>94</v>
      </c>
      <c r="B49" s="71" t="s">
        <v>95</v>
      </c>
      <c r="C49" s="43" t="s">
        <v>31</v>
      </c>
      <c r="D49" s="44">
        <f>SUM(D50:D53)</f>
        <v>203.93631833200004</v>
      </c>
      <c r="E49" s="44">
        <f t="shared" ref="E49:R49" si="22">SUM(E50:E53)</f>
        <v>60.822474459999995</v>
      </c>
      <c r="F49" s="44">
        <f t="shared" si="22"/>
        <v>143.11384387200002</v>
      </c>
      <c r="G49" s="44">
        <f t="shared" si="22"/>
        <v>135.23091066000001</v>
      </c>
      <c r="H49" s="44">
        <f t="shared" si="22"/>
        <v>150.76546379000001</v>
      </c>
      <c r="I49" s="44">
        <f t="shared" si="22"/>
        <v>17.830749999999998</v>
      </c>
      <c r="J49" s="44">
        <f t="shared" si="22"/>
        <v>32.464288580000002</v>
      </c>
      <c r="K49" s="44">
        <f t="shared" si="22"/>
        <v>70.119749999999996</v>
      </c>
      <c r="L49" s="44">
        <f t="shared" si="22"/>
        <v>10.97791552</v>
      </c>
      <c r="M49" s="44">
        <f t="shared" si="22"/>
        <v>29.746754800000005</v>
      </c>
      <c r="N49" s="44">
        <f>SUM(N50:N53)</f>
        <v>107.32325969000001</v>
      </c>
      <c r="O49" s="44">
        <f t="shared" si="22"/>
        <v>17.533655860000021</v>
      </c>
      <c r="P49" s="44">
        <f t="shared" si="22"/>
        <v>0</v>
      </c>
      <c r="Q49" s="44">
        <f t="shared" si="22"/>
        <v>13.134477382000009</v>
      </c>
      <c r="R49" s="44">
        <f t="shared" si="22"/>
        <v>12.282111690000029</v>
      </c>
      <c r="S49" s="45">
        <f>R49/(I49+K49+M49)</f>
        <v>0.10435342532730024</v>
      </c>
      <c r="T49" s="46" t="s">
        <v>32</v>
      </c>
      <c r="W49" s="6"/>
      <c r="X49" s="6"/>
    </row>
    <row r="50" spans="1:24" ht="31.5" x14ac:dyDescent="0.25">
      <c r="A50" s="49" t="s">
        <v>94</v>
      </c>
      <c r="B50" s="115" t="s">
        <v>96</v>
      </c>
      <c r="C50" s="74" t="s">
        <v>97</v>
      </c>
      <c r="D50" s="51" t="s">
        <v>32</v>
      </c>
      <c r="E50" s="51" t="s">
        <v>32</v>
      </c>
      <c r="F50" s="51" t="s">
        <v>32</v>
      </c>
      <c r="G50" s="51" t="s">
        <v>32</v>
      </c>
      <c r="H50" s="51">
        <f t="shared" ref="H50:H53" si="23">J50+L50+N50+P50</f>
        <v>1.2</v>
      </c>
      <c r="I50" s="51" t="s">
        <v>32</v>
      </c>
      <c r="J50" s="51">
        <v>0</v>
      </c>
      <c r="K50" s="51" t="s">
        <v>32</v>
      </c>
      <c r="L50" s="51">
        <v>0</v>
      </c>
      <c r="M50" s="51" t="s">
        <v>32</v>
      </c>
      <c r="N50" s="51">
        <v>1.2</v>
      </c>
      <c r="O50" s="51" t="s">
        <v>32</v>
      </c>
      <c r="P50" s="51">
        <v>0</v>
      </c>
      <c r="Q50" s="52" t="s">
        <v>32</v>
      </c>
      <c r="R50" s="52" t="s">
        <v>32</v>
      </c>
      <c r="S50" s="57" t="s">
        <v>32</v>
      </c>
      <c r="T50" s="53" t="s">
        <v>98</v>
      </c>
      <c r="W50" s="6"/>
      <c r="X50" s="6"/>
    </row>
    <row r="51" spans="1:24" ht="117" customHeight="1" x14ac:dyDescent="0.25">
      <c r="A51" s="49" t="s">
        <v>94</v>
      </c>
      <c r="B51" s="112" t="s">
        <v>99</v>
      </c>
      <c r="C51" s="58" t="s">
        <v>100</v>
      </c>
      <c r="D51" s="59">
        <v>135.83443573000002</v>
      </c>
      <c r="E51" s="51">
        <v>2.9799999899999996</v>
      </c>
      <c r="F51" s="51">
        <f t="shared" ref="F51:F53" si="24">D51-E51</f>
        <v>132.85443574000001</v>
      </c>
      <c r="G51" s="51">
        <f t="shared" ref="G51:G53" si="25">I51+K51+M51+O51</f>
        <v>128.35443574000001</v>
      </c>
      <c r="H51" s="51">
        <f t="shared" si="23"/>
        <v>124.72816145000002</v>
      </c>
      <c r="I51" s="51">
        <v>17.830749999999998</v>
      </c>
      <c r="J51" s="51">
        <v>27.600312830000004</v>
      </c>
      <c r="K51" s="51">
        <v>70.119749999999996</v>
      </c>
      <c r="L51" s="51">
        <v>1.0381077399999998</v>
      </c>
      <c r="M51" s="51">
        <v>26.018754800000004</v>
      </c>
      <c r="N51" s="51">
        <v>96.089740880000008</v>
      </c>
      <c r="O51" s="51">
        <v>14.385180940000019</v>
      </c>
      <c r="P51" s="51">
        <v>0</v>
      </c>
      <c r="Q51" s="52">
        <f>F51-H51</f>
        <v>8.1262742899999978</v>
      </c>
      <c r="R51" s="52">
        <f>H51-(I51+K51+M51)</f>
        <v>10.758906650000029</v>
      </c>
      <c r="S51" s="82">
        <f>R51/(I51+K51+M51)</f>
        <v>9.4401833800531521E-2</v>
      </c>
      <c r="T51" s="53" t="s">
        <v>101</v>
      </c>
      <c r="W51" s="6"/>
    </row>
    <row r="52" spans="1:24" ht="47.25" x14ac:dyDescent="0.25">
      <c r="A52" s="49" t="s">
        <v>94</v>
      </c>
      <c r="B52" s="112" t="s">
        <v>102</v>
      </c>
      <c r="C52" s="58" t="s">
        <v>103</v>
      </c>
      <c r="D52" s="59" t="s">
        <v>32</v>
      </c>
      <c r="E52" s="59" t="s">
        <v>32</v>
      </c>
      <c r="F52" s="59" t="s">
        <v>32</v>
      </c>
      <c r="G52" s="59" t="s">
        <v>32</v>
      </c>
      <c r="H52" s="51">
        <f t="shared" si="23"/>
        <v>19.586097299999999</v>
      </c>
      <c r="I52" s="51" t="s">
        <v>32</v>
      </c>
      <c r="J52" s="51">
        <v>1.3805688300000001</v>
      </c>
      <c r="K52" s="51" t="s">
        <v>32</v>
      </c>
      <c r="L52" s="51">
        <v>8.2167987399999998</v>
      </c>
      <c r="M52" s="51" t="s">
        <v>32</v>
      </c>
      <c r="N52" s="51">
        <v>9.9887297299999993</v>
      </c>
      <c r="O52" s="51" t="s">
        <v>32</v>
      </c>
      <c r="P52" s="51">
        <v>0</v>
      </c>
      <c r="Q52" s="52" t="s">
        <v>32</v>
      </c>
      <c r="R52" s="52" t="s">
        <v>32</v>
      </c>
      <c r="S52" s="82" t="s">
        <v>32</v>
      </c>
      <c r="T52" s="53" t="s">
        <v>104</v>
      </c>
      <c r="W52" s="6"/>
    </row>
    <row r="53" spans="1:24" ht="69" customHeight="1" x14ac:dyDescent="0.25">
      <c r="A53" s="60" t="s">
        <v>94</v>
      </c>
      <c r="B53" s="116" t="s">
        <v>105</v>
      </c>
      <c r="C53" s="61" t="s">
        <v>106</v>
      </c>
      <c r="D53" s="59">
        <v>68.101882602000003</v>
      </c>
      <c r="E53" s="59">
        <v>57.842474469999992</v>
      </c>
      <c r="F53" s="51">
        <f t="shared" si="24"/>
        <v>10.259408132000011</v>
      </c>
      <c r="G53" s="51">
        <f t="shared" si="25"/>
        <v>6.8764749200000015</v>
      </c>
      <c r="H53" s="51">
        <f t="shared" si="23"/>
        <v>5.2512050400000003</v>
      </c>
      <c r="I53" s="51">
        <v>0</v>
      </c>
      <c r="J53" s="51">
        <v>3.4834069200000002</v>
      </c>
      <c r="K53" s="51">
        <v>0</v>
      </c>
      <c r="L53" s="51">
        <v>1.7230090400000002</v>
      </c>
      <c r="M53" s="51">
        <v>3.7280000000000002</v>
      </c>
      <c r="N53" s="51">
        <v>4.4789079999999898E-2</v>
      </c>
      <c r="O53" s="51">
        <v>3.1484749200000013</v>
      </c>
      <c r="P53" s="51">
        <v>0</v>
      </c>
      <c r="Q53" s="52">
        <f>F53-H53</f>
        <v>5.0082030920000111</v>
      </c>
      <c r="R53" s="52">
        <f>H53-(I53+K53+M53)</f>
        <v>1.5232050400000001</v>
      </c>
      <c r="S53" s="73">
        <f>R53/(I53+K53+M53)</f>
        <v>0.40858504291845493</v>
      </c>
      <c r="T53" s="53" t="s">
        <v>104</v>
      </c>
      <c r="W53" s="6"/>
    </row>
    <row r="54" spans="1:24" ht="31.5" x14ac:dyDescent="0.25">
      <c r="A54" s="42" t="s">
        <v>107</v>
      </c>
      <c r="B54" s="71" t="s">
        <v>108</v>
      </c>
      <c r="C54" s="43" t="s">
        <v>31</v>
      </c>
      <c r="D54" s="44">
        <f>SUM(D55)</f>
        <v>0</v>
      </c>
      <c r="E54" s="44">
        <f t="shared" ref="E54:R54" si="26">SUM(E55)</f>
        <v>0</v>
      </c>
      <c r="F54" s="44">
        <f t="shared" si="26"/>
        <v>0</v>
      </c>
      <c r="G54" s="44">
        <f t="shared" si="26"/>
        <v>0</v>
      </c>
      <c r="H54" s="44">
        <f t="shared" si="26"/>
        <v>-2.6310666499999997</v>
      </c>
      <c r="I54" s="44">
        <f t="shared" si="26"/>
        <v>0</v>
      </c>
      <c r="J54" s="44">
        <f t="shared" si="26"/>
        <v>-1.3250529999999998</v>
      </c>
      <c r="K54" s="44">
        <f t="shared" si="26"/>
        <v>0</v>
      </c>
      <c r="L54" s="44">
        <f t="shared" si="26"/>
        <v>-0.97040357999999993</v>
      </c>
      <c r="M54" s="44">
        <f t="shared" si="26"/>
        <v>0</v>
      </c>
      <c r="N54" s="44">
        <f t="shared" si="26"/>
        <v>-0.33561006999999998</v>
      </c>
      <c r="O54" s="44">
        <f t="shared" si="26"/>
        <v>0</v>
      </c>
      <c r="P54" s="44">
        <f t="shared" si="26"/>
        <v>0</v>
      </c>
      <c r="Q54" s="44">
        <f t="shared" si="26"/>
        <v>0</v>
      </c>
      <c r="R54" s="44">
        <f t="shared" si="26"/>
        <v>0</v>
      </c>
      <c r="S54" s="45">
        <v>0</v>
      </c>
      <c r="T54" s="46" t="s">
        <v>32</v>
      </c>
      <c r="W54" s="6"/>
      <c r="X54" s="6"/>
    </row>
    <row r="55" spans="1:24" ht="47.25" x14ac:dyDescent="0.25">
      <c r="A55" s="54" t="s">
        <v>107</v>
      </c>
      <c r="B55" s="117" t="s">
        <v>109</v>
      </c>
      <c r="C55" s="55" t="s">
        <v>110</v>
      </c>
      <c r="D55" s="52" t="s">
        <v>32</v>
      </c>
      <c r="E55" s="52" t="s">
        <v>32</v>
      </c>
      <c r="F55" s="52" t="s">
        <v>32</v>
      </c>
      <c r="G55" s="52" t="s">
        <v>32</v>
      </c>
      <c r="H55" s="52">
        <f t="shared" ref="H55:H62" si="27">J55+L55+N55+P55</f>
        <v>-2.6310666499999997</v>
      </c>
      <c r="I55" s="52" t="s">
        <v>32</v>
      </c>
      <c r="J55" s="52">
        <v>-1.3250529999999998</v>
      </c>
      <c r="K55" s="52" t="s">
        <v>32</v>
      </c>
      <c r="L55" s="52">
        <v>-0.97040357999999993</v>
      </c>
      <c r="M55" s="52" t="s">
        <v>32</v>
      </c>
      <c r="N55" s="52">
        <v>-0.33561006999999998</v>
      </c>
      <c r="O55" s="52" t="s">
        <v>32</v>
      </c>
      <c r="P55" s="52">
        <v>0</v>
      </c>
      <c r="Q55" s="52" t="s">
        <v>32</v>
      </c>
      <c r="R55" s="52" t="s">
        <v>32</v>
      </c>
      <c r="S55" s="76" t="s">
        <v>32</v>
      </c>
      <c r="T55" s="53" t="s">
        <v>111</v>
      </c>
      <c r="W55" s="6"/>
    </row>
    <row r="56" spans="1:24" ht="31.5" x14ac:dyDescent="0.25">
      <c r="A56" s="42" t="s">
        <v>112</v>
      </c>
      <c r="B56" s="71" t="s">
        <v>113</v>
      </c>
      <c r="C56" s="43" t="s">
        <v>31</v>
      </c>
      <c r="D56" s="44">
        <f>SUM(D57:D62)</f>
        <v>1956.1694632353281</v>
      </c>
      <c r="E56" s="44">
        <f t="shared" ref="E56:R56" si="28">SUM(E57:E62)</f>
        <v>468.33550195000004</v>
      </c>
      <c r="F56" s="44">
        <f t="shared" si="28"/>
        <v>1487.8339612853283</v>
      </c>
      <c r="G56" s="44">
        <f t="shared" si="28"/>
        <v>37.814414795699925</v>
      </c>
      <c r="H56" s="44">
        <f t="shared" si="28"/>
        <v>35.02672596</v>
      </c>
      <c r="I56" s="44">
        <f t="shared" si="28"/>
        <v>32.481858165199931</v>
      </c>
      <c r="J56" s="44">
        <f t="shared" si="28"/>
        <v>7.3663788299999995</v>
      </c>
      <c r="K56" s="44">
        <f t="shared" si="28"/>
        <v>0.1885396775</v>
      </c>
      <c r="L56" s="44">
        <f>SUM(L57:L62)</f>
        <v>26.958004440000003</v>
      </c>
      <c r="M56" s="44">
        <f t="shared" si="28"/>
        <v>0.69253967750000001</v>
      </c>
      <c r="N56" s="44">
        <f t="shared" si="28"/>
        <v>0.70234268999999994</v>
      </c>
      <c r="O56" s="44">
        <f t="shared" si="28"/>
        <v>4.4514772754999994</v>
      </c>
      <c r="P56" s="44">
        <f t="shared" si="28"/>
        <v>0</v>
      </c>
      <c r="Q56" s="44">
        <f t="shared" si="28"/>
        <v>1453.3496785253283</v>
      </c>
      <c r="R56" s="44">
        <f t="shared" si="28"/>
        <v>1.1213452398000721</v>
      </c>
      <c r="S56" s="45">
        <f>R56/(I56+K56+M56)</f>
        <v>3.3610506842244994E-2</v>
      </c>
      <c r="T56" s="46" t="s">
        <v>32</v>
      </c>
      <c r="W56" s="6"/>
      <c r="X56" s="6"/>
    </row>
    <row r="57" spans="1:24" ht="94.5" customHeight="1" x14ac:dyDescent="0.25">
      <c r="A57" s="62" t="s">
        <v>112</v>
      </c>
      <c r="B57" s="118" t="s">
        <v>114</v>
      </c>
      <c r="C57" s="63" t="s">
        <v>115</v>
      </c>
      <c r="D57" s="52">
        <v>96.134381397999988</v>
      </c>
      <c r="E57" s="52">
        <v>10.586951019999999</v>
      </c>
      <c r="F57" s="51">
        <f t="shared" ref="F57:F61" si="29">D57-E57</f>
        <v>85.547430377999987</v>
      </c>
      <c r="G57" s="51">
        <f t="shared" ref="G57:G61" si="30">I57+K57+M57+O57</f>
        <v>0.90499046399999994</v>
      </c>
      <c r="H57" s="51">
        <f t="shared" si="27"/>
        <v>1.742049E-2</v>
      </c>
      <c r="I57" s="52">
        <v>0.1885396775</v>
      </c>
      <c r="J57" s="52">
        <v>5.8068299999999998E-3</v>
      </c>
      <c r="K57" s="52">
        <v>0.1885396775</v>
      </c>
      <c r="L57" s="52">
        <v>5.8068299999999998E-3</v>
      </c>
      <c r="M57" s="52">
        <v>0.1885396775</v>
      </c>
      <c r="N57" s="52">
        <v>5.8068300000000015E-3</v>
      </c>
      <c r="O57" s="52">
        <v>0.33937143149999993</v>
      </c>
      <c r="P57" s="52">
        <v>0</v>
      </c>
      <c r="Q57" s="52">
        <f>F57-H57</f>
        <v>85.530009887999981</v>
      </c>
      <c r="R57" s="52">
        <f t="shared" ref="R57:R61" si="31">H57-(I57+K57+M57)</f>
        <v>-0.5481985425</v>
      </c>
      <c r="S57" s="57">
        <f t="shared" ref="S57:S61" si="32">R57/(I57+K57+M57)</f>
        <v>-0.96920101870864817</v>
      </c>
      <c r="T57" s="53" t="s">
        <v>116</v>
      </c>
      <c r="W57" s="6"/>
    </row>
    <row r="58" spans="1:24" ht="31.5" x14ac:dyDescent="0.25">
      <c r="A58" s="54" t="s">
        <v>112</v>
      </c>
      <c r="B58" s="113" t="s">
        <v>117</v>
      </c>
      <c r="C58" s="53" t="s">
        <v>118</v>
      </c>
      <c r="D58" s="64">
        <v>458.06595800769992</v>
      </c>
      <c r="E58" s="52">
        <v>343.66076399000002</v>
      </c>
      <c r="F58" s="51">
        <f t="shared" si="29"/>
        <v>114.4051940176999</v>
      </c>
      <c r="G58" s="51">
        <f t="shared" si="30"/>
        <v>25.693425897699957</v>
      </c>
      <c r="H58" s="51">
        <f t="shared" si="27"/>
        <v>27.093259430000003</v>
      </c>
      <c r="I58" s="52">
        <v>25.693425897699957</v>
      </c>
      <c r="J58" s="52">
        <v>0.40496915999999999</v>
      </c>
      <c r="K58" s="52">
        <v>0</v>
      </c>
      <c r="L58" s="52">
        <v>26.409754410000001</v>
      </c>
      <c r="M58" s="52">
        <v>0</v>
      </c>
      <c r="N58" s="52">
        <v>0.27853585999999997</v>
      </c>
      <c r="O58" s="52">
        <v>0</v>
      </c>
      <c r="P58" s="52">
        <v>0</v>
      </c>
      <c r="Q58" s="52">
        <f>F58-H58</f>
        <v>87.311934587699895</v>
      </c>
      <c r="R58" s="52">
        <f t="shared" si="31"/>
        <v>1.3998335323000468</v>
      </c>
      <c r="S58" s="82">
        <f t="shared" si="32"/>
        <v>5.4482167456904144E-2</v>
      </c>
      <c r="T58" s="53" t="s">
        <v>119</v>
      </c>
      <c r="W58" s="6"/>
    </row>
    <row r="59" spans="1:24" ht="31.5" x14ac:dyDescent="0.25">
      <c r="A59" s="49" t="s">
        <v>112</v>
      </c>
      <c r="B59" s="119" t="s">
        <v>120</v>
      </c>
      <c r="C59" s="58" t="s">
        <v>121</v>
      </c>
      <c r="D59" s="50">
        <v>1189.224696</v>
      </c>
      <c r="E59" s="51">
        <v>8.8949949299999993</v>
      </c>
      <c r="F59" s="51">
        <f t="shared" si="29"/>
        <v>1180.3297010700001</v>
      </c>
      <c r="G59" s="51">
        <f t="shared" si="30"/>
        <v>4.1121058439999993</v>
      </c>
      <c r="H59" s="51">
        <f t="shared" si="27"/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4.1121058439999993</v>
      </c>
      <c r="P59" s="51">
        <v>0</v>
      </c>
      <c r="Q59" s="52">
        <f>F59-H59</f>
        <v>1180.3297010700001</v>
      </c>
      <c r="R59" s="52">
        <f t="shared" si="31"/>
        <v>0</v>
      </c>
      <c r="S59" s="82">
        <v>0</v>
      </c>
      <c r="T59" s="53" t="s">
        <v>32</v>
      </c>
      <c r="W59" s="6"/>
    </row>
    <row r="60" spans="1:24" ht="31.5" x14ac:dyDescent="0.25">
      <c r="A60" s="49" t="s">
        <v>112</v>
      </c>
      <c r="B60" s="119" t="s">
        <v>122</v>
      </c>
      <c r="C60" s="58" t="s">
        <v>123</v>
      </c>
      <c r="D60" s="51">
        <v>209.72670502359438</v>
      </c>
      <c r="E60" s="51">
        <v>105.19279201000001</v>
      </c>
      <c r="F60" s="51">
        <f t="shared" si="29"/>
        <v>104.53391301359437</v>
      </c>
      <c r="G60" s="51">
        <f t="shared" si="30"/>
        <v>6.5998925899999739</v>
      </c>
      <c r="H60" s="51">
        <f t="shared" si="27"/>
        <v>6.9556028399999992</v>
      </c>
      <c r="I60" s="51">
        <v>6.5998925899999739</v>
      </c>
      <c r="J60" s="51">
        <v>6.9556028399999992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52">
        <f>F60-H60</f>
        <v>97.578310173594375</v>
      </c>
      <c r="R60" s="52">
        <f t="shared" si="31"/>
        <v>0.35571025000002532</v>
      </c>
      <c r="S60" s="82">
        <f t="shared" si="32"/>
        <v>5.3896369546830268E-2</v>
      </c>
      <c r="T60" s="53" t="s">
        <v>32</v>
      </c>
      <c r="W60" s="6"/>
    </row>
    <row r="61" spans="1:24" ht="47.25" x14ac:dyDescent="0.25">
      <c r="A61" s="49" t="s">
        <v>112</v>
      </c>
      <c r="B61" s="119" t="s">
        <v>124</v>
      </c>
      <c r="C61" s="58" t="s">
        <v>125</v>
      </c>
      <c r="D61" s="51">
        <v>3.0177228060339041</v>
      </c>
      <c r="E61" s="51">
        <v>0</v>
      </c>
      <c r="F61" s="51">
        <f t="shared" si="29"/>
        <v>3.0177228060339041</v>
      </c>
      <c r="G61" s="51">
        <f t="shared" si="30"/>
        <v>0.504</v>
      </c>
      <c r="H61" s="51">
        <f t="shared" si="27"/>
        <v>0.41799999999999998</v>
      </c>
      <c r="I61" s="51">
        <v>0</v>
      </c>
      <c r="J61" s="51">
        <v>0</v>
      </c>
      <c r="K61" s="51">
        <v>0</v>
      </c>
      <c r="L61" s="51">
        <v>0</v>
      </c>
      <c r="M61" s="51">
        <v>0.504</v>
      </c>
      <c r="N61" s="51">
        <v>0.41799999999999998</v>
      </c>
      <c r="O61" s="51">
        <v>0</v>
      </c>
      <c r="P61" s="51">
        <v>0</v>
      </c>
      <c r="Q61" s="52">
        <f>F61-H61</f>
        <v>2.5997228060339039</v>
      </c>
      <c r="R61" s="52">
        <f t="shared" si="31"/>
        <v>-8.6000000000000021E-2</v>
      </c>
      <c r="S61" s="82">
        <f t="shared" si="32"/>
        <v>-0.17063492063492067</v>
      </c>
      <c r="T61" s="53" t="s">
        <v>126</v>
      </c>
      <c r="W61" s="6"/>
    </row>
    <row r="62" spans="1:24" ht="31.5" x14ac:dyDescent="0.25">
      <c r="A62" s="49" t="s">
        <v>112</v>
      </c>
      <c r="B62" s="119" t="s">
        <v>127</v>
      </c>
      <c r="C62" s="58" t="s">
        <v>128</v>
      </c>
      <c r="D62" s="51" t="s">
        <v>32</v>
      </c>
      <c r="E62" s="51" t="s">
        <v>32</v>
      </c>
      <c r="F62" s="51" t="s">
        <v>32</v>
      </c>
      <c r="G62" s="51" t="s">
        <v>32</v>
      </c>
      <c r="H62" s="51">
        <f t="shared" si="27"/>
        <v>0.54244320000000001</v>
      </c>
      <c r="I62" s="51" t="s">
        <v>32</v>
      </c>
      <c r="J62" s="51">
        <v>0</v>
      </c>
      <c r="K62" s="51" t="s">
        <v>32</v>
      </c>
      <c r="L62" s="51">
        <v>0.54244320000000001</v>
      </c>
      <c r="M62" s="51" t="s">
        <v>32</v>
      </c>
      <c r="N62" s="51">
        <v>0</v>
      </c>
      <c r="O62" s="51" t="s">
        <v>32</v>
      </c>
      <c r="P62" s="51">
        <v>0</v>
      </c>
      <c r="Q62" s="52" t="s">
        <v>32</v>
      </c>
      <c r="R62" s="52" t="s">
        <v>32</v>
      </c>
      <c r="S62" s="73" t="s">
        <v>32</v>
      </c>
      <c r="T62" s="53" t="s">
        <v>129</v>
      </c>
      <c r="W62" s="6"/>
    </row>
    <row r="63" spans="1:24" ht="31.5" x14ac:dyDescent="0.25">
      <c r="A63" s="42" t="s">
        <v>130</v>
      </c>
      <c r="B63" s="71" t="s">
        <v>131</v>
      </c>
      <c r="C63" s="43" t="s">
        <v>31</v>
      </c>
      <c r="D63" s="44">
        <f t="shared" ref="D63:R63" si="33">D64+D78+D79+D94</f>
        <v>7559.4921236301125</v>
      </c>
      <c r="E63" s="44">
        <f t="shared" si="33"/>
        <v>2396.5067131000001</v>
      </c>
      <c r="F63" s="44">
        <f t="shared" si="33"/>
        <v>5162.9854105301119</v>
      </c>
      <c r="G63" s="44">
        <f t="shared" si="33"/>
        <v>1667.0042190274048</v>
      </c>
      <c r="H63" s="44">
        <f t="shared" si="33"/>
        <v>994.49829266000006</v>
      </c>
      <c r="I63" s="44">
        <f t="shared" si="33"/>
        <v>160.36513219332997</v>
      </c>
      <c r="J63" s="44">
        <f t="shared" si="33"/>
        <v>267.47857147999997</v>
      </c>
      <c r="K63" s="44">
        <f t="shared" si="33"/>
        <v>455.39191783599995</v>
      </c>
      <c r="L63" s="44">
        <f t="shared" si="33"/>
        <v>347.59322880000002</v>
      </c>
      <c r="M63" s="44">
        <f t="shared" si="33"/>
        <v>519.0206873195998</v>
      </c>
      <c r="N63" s="44">
        <f t="shared" si="33"/>
        <v>379.42649238000001</v>
      </c>
      <c r="O63" s="44">
        <f t="shared" si="33"/>
        <v>532.22648167847512</v>
      </c>
      <c r="P63" s="44">
        <f t="shared" si="33"/>
        <v>0</v>
      </c>
      <c r="Q63" s="44">
        <f t="shared" si="33"/>
        <v>4181.0426510301113</v>
      </c>
      <c r="R63" s="44">
        <f t="shared" si="33"/>
        <v>-152.83497784892995</v>
      </c>
      <c r="S63" s="45">
        <f t="shared" ref="S63:S88" si="34">R63/(I63+K63+M63)</f>
        <v>-0.13468274254831908</v>
      </c>
      <c r="T63" s="46" t="s">
        <v>32</v>
      </c>
      <c r="W63" s="6"/>
      <c r="X63" s="6"/>
    </row>
    <row r="64" spans="1:24" ht="47.25" x14ac:dyDescent="0.25">
      <c r="A64" s="42" t="s">
        <v>132</v>
      </c>
      <c r="B64" s="71" t="s">
        <v>133</v>
      </c>
      <c r="C64" s="43" t="s">
        <v>31</v>
      </c>
      <c r="D64" s="44">
        <f t="shared" ref="D64:R64" si="35">SUM(D65:D77)</f>
        <v>1377.2507980319999</v>
      </c>
      <c r="E64" s="44">
        <f t="shared" si="35"/>
        <v>318.35131660000002</v>
      </c>
      <c r="F64" s="44">
        <f t="shared" si="35"/>
        <v>1058.8994814319999</v>
      </c>
      <c r="G64" s="44">
        <f>SUM(G65:G77)</f>
        <v>471.8027554093299</v>
      </c>
      <c r="H64" s="44">
        <f t="shared" si="35"/>
        <v>346.33799387000005</v>
      </c>
      <c r="I64" s="44">
        <f t="shared" si="35"/>
        <v>59.204087013329989</v>
      </c>
      <c r="J64" s="44">
        <f t="shared" si="35"/>
        <v>179.13103382999998</v>
      </c>
      <c r="K64" s="44">
        <f t="shared" si="35"/>
        <v>143.31799999999998</v>
      </c>
      <c r="L64" s="44">
        <f t="shared" si="35"/>
        <v>50.359698740000006</v>
      </c>
      <c r="M64" s="44">
        <f t="shared" si="35"/>
        <v>182.01715798399994</v>
      </c>
      <c r="N64" s="44">
        <f t="shared" si="35"/>
        <v>116.84726130000001</v>
      </c>
      <c r="O64" s="44">
        <f t="shared" si="35"/>
        <v>87.263510412000002</v>
      </c>
      <c r="P64" s="44">
        <f t="shared" si="35"/>
        <v>0</v>
      </c>
      <c r="Q64" s="44">
        <f t="shared" si="35"/>
        <v>712.56148756200002</v>
      </c>
      <c r="R64" s="44">
        <f t="shared" si="35"/>
        <v>-38.201251127329904</v>
      </c>
      <c r="S64" s="45">
        <f t="shared" si="34"/>
        <v>-9.9342919154051912E-2</v>
      </c>
      <c r="T64" s="46" t="s">
        <v>32</v>
      </c>
      <c r="W64" s="6"/>
      <c r="X64" s="6"/>
    </row>
    <row r="65" spans="1:24" ht="31.5" x14ac:dyDescent="0.25">
      <c r="A65" s="54" t="s">
        <v>132</v>
      </c>
      <c r="B65" s="120" t="s">
        <v>134</v>
      </c>
      <c r="C65" s="53" t="s">
        <v>135</v>
      </c>
      <c r="D65" s="52">
        <v>35.323654957999992</v>
      </c>
      <c r="E65" s="52">
        <v>33.503317440000004</v>
      </c>
      <c r="F65" s="51">
        <f t="shared" ref="F65:F77" si="36">D65-E65</f>
        <v>1.8203375179999881</v>
      </c>
      <c r="G65" s="51">
        <f t="shared" ref="G65:H77" si="37">I65+K65+M65+O65</f>
        <v>0.64420109999999109</v>
      </c>
      <c r="H65" s="51">
        <f t="shared" si="37"/>
        <v>0</v>
      </c>
      <c r="I65" s="52">
        <v>0.64420109999999109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f t="shared" ref="Q65:Q77" si="38">F65-H65</f>
        <v>1.8203375179999881</v>
      </c>
      <c r="R65" s="52">
        <f t="shared" ref="R65:R77" si="39">H65-(I65+K65+M65)</f>
        <v>-0.64420109999999109</v>
      </c>
      <c r="S65" s="57">
        <f t="shared" si="34"/>
        <v>-1</v>
      </c>
      <c r="T65" s="53" t="s">
        <v>136</v>
      </c>
      <c r="W65" s="6"/>
    </row>
    <row r="66" spans="1:24" ht="47.25" x14ac:dyDescent="0.25">
      <c r="A66" s="54" t="s">
        <v>132</v>
      </c>
      <c r="B66" s="117" t="s">
        <v>137</v>
      </c>
      <c r="C66" s="65" t="s">
        <v>138</v>
      </c>
      <c r="D66" s="52">
        <v>48</v>
      </c>
      <c r="E66" s="52">
        <v>0</v>
      </c>
      <c r="F66" s="51">
        <f t="shared" si="36"/>
        <v>48</v>
      </c>
      <c r="G66" s="51">
        <f t="shared" si="37"/>
        <v>48</v>
      </c>
      <c r="H66" s="51">
        <f t="shared" si="37"/>
        <v>17.778034439999999</v>
      </c>
      <c r="I66" s="52">
        <v>0</v>
      </c>
      <c r="J66" s="52">
        <v>0</v>
      </c>
      <c r="K66" s="52">
        <v>0</v>
      </c>
      <c r="L66" s="52">
        <v>0</v>
      </c>
      <c r="M66" s="52">
        <v>48</v>
      </c>
      <c r="N66" s="52">
        <v>17.778034439999999</v>
      </c>
      <c r="O66" s="52">
        <v>0</v>
      </c>
      <c r="P66" s="52">
        <v>0</v>
      </c>
      <c r="Q66" s="52">
        <f t="shared" si="38"/>
        <v>30.221965560000001</v>
      </c>
      <c r="R66" s="52">
        <f t="shared" si="39"/>
        <v>-30.221965560000001</v>
      </c>
      <c r="S66" s="82">
        <f t="shared" si="34"/>
        <v>-0.62962428250000002</v>
      </c>
      <c r="T66" s="53" t="s">
        <v>139</v>
      </c>
      <c r="W66" s="6"/>
    </row>
    <row r="67" spans="1:24" ht="52.5" customHeight="1" x14ac:dyDescent="0.25">
      <c r="A67" s="62" t="s">
        <v>132</v>
      </c>
      <c r="B67" s="121" t="s">
        <v>140</v>
      </c>
      <c r="C67" s="63" t="s">
        <v>141</v>
      </c>
      <c r="D67" s="52">
        <v>236.20262399999999</v>
      </c>
      <c r="E67" s="52">
        <v>0</v>
      </c>
      <c r="F67" s="51">
        <f t="shared" si="36"/>
        <v>236.20262399999999</v>
      </c>
      <c r="G67" s="51">
        <f t="shared" si="37"/>
        <v>3.5999999999999996</v>
      </c>
      <c r="H67" s="51">
        <f t="shared" si="37"/>
        <v>18.611617540000001</v>
      </c>
      <c r="I67" s="52">
        <v>0</v>
      </c>
      <c r="J67" s="52">
        <v>4.7673360300000001</v>
      </c>
      <c r="K67" s="52">
        <v>2.4</v>
      </c>
      <c r="L67" s="52">
        <v>0</v>
      </c>
      <c r="M67" s="52">
        <v>1.2</v>
      </c>
      <c r="N67" s="52">
        <v>13.84428151</v>
      </c>
      <c r="O67" s="52">
        <v>0</v>
      </c>
      <c r="P67" s="52">
        <v>0</v>
      </c>
      <c r="Q67" s="52">
        <f t="shared" si="38"/>
        <v>217.59100645999999</v>
      </c>
      <c r="R67" s="52">
        <f t="shared" si="39"/>
        <v>15.011617540000001</v>
      </c>
      <c r="S67" s="82">
        <f t="shared" si="34"/>
        <v>4.169893761111112</v>
      </c>
      <c r="T67" s="53" t="s">
        <v>142</v>
      </c>
      <c r="W67" s="6"/>
    </row>
    <row r="68" spans="1:24" ht="31.5" x14ac:dyDescent="0.25">
      <c r="A68" s="54" t="s">
        <v>132</v>
      </c>
      <c r="B68" s="120" t="s">
        <v>143</v>
      </c>
      <c r="C68" s="53" t="s">
        <v>144</v>
      </c>
      <c r="D68" s="52">
        <v>281.16206807199995</v>
      </c>
      <c r="E68" s="52">
        <v>0.35883055999999997</v>
      </c>
      <c r="F68" s="51">
        <f t="shared" si="36"/>
        <v>280.80323751199995</v>
      </c>
      <c r="G68" s="51">
        <f t="shared" si="37"/>
        <v>267.50592479599999</v>
      </c>
      <c r="H68" s="51">
        <f t="shared" si="37"/>
        <v>223.80306845999999</v>
      </c>
      <c r="I68" s="52">
        <v>49.866999999999997</v>
      </c>
      <c r="J68" s="52">
        <v>138.63750682</v>
      </c>
      <c r="K68" s="52">
        <v>84.855000000000004</v>
      </c>
      <c r="L68" s="52">
        <v>38.535257610000002</v>
      </c>
      <c r="M68" s="52">
        <v>91.867037983999936</v>
      </c>
      <c r="N68" s="52">
        <v>46.630304029999998</v>
      </c>
      <c r="O68" s="52">
        <v>40.916886812000016</v>
      </c>
      <c r="P68" s="52">
        <v>0</v>
      </c>
      <c r="Q68" s="52">
        <f t="shared" si="38"/>
        <v>57.000169051999961</v>
      </c>
      <c r="R68" s="52">
        <f t="shared" si="39"/>
        <v>-2.7859695239999667</v>
      </c>
      <c r="S68" s="82">
        <f t="shared" si="34"/>
        <v>-1.2295252889491905E-2</v>
      </c>
      <c r="T68" s="53" t="s">
        <v>145</v>
      </c>
      <c r="W68" s="6"/>
    </row>
    <row r="69" spans="1:24" ht="31.5" x14ac:dyDescent="0.25">
      <c r="A69" s="54" t="s">
        <v>132</v>
      </c>
      <c r="B69" s="122" t="s">
        <v>146</v>
      </c>
      <c r="C69" s="66" t="s">
        <v>147</v>
      </c>
      <c r="D69" s="52">
        <v>15.831173879999998</v>
      </c>
      <c r="E69" s="52">
        <v>13.621606119999997</v>
      </c>
      <c r="F69" s="51">
        <f t="shared" si="36"/>
        <v>2.2095677600000005</v>
      </c>
      <c r="G69" s="51">
        <f t="shared" si="37"/>
        <v>1.5830999999999986</v>
      </c>
      <c r="H69" s="51">
        <f t="shared" si="37"/>
        <v>1.9804128000000001</v>
      </c>
      <c r="I69" s="52">
        <v>1.5830999999999986</v>
      </c>
      <c r="J69" s="52">
        <v>1.9804128000000001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f t="shared" si="38"/>
        <v>0.22915496000000046</v>
      </c>
      <c r="R69" s="52">
        <f t="shared" si="39"/>
        <v>0.39731280000000146</v>
      </c>
      <c r="S69" s="82">
        <f t="shared" si="34"/>
        <v>0.25097138525677581</v>
      </c>
      <c r="T69" s="53" t="s">
        <v>90</v>
      </c>
      <c r="W69" s="6"/>
    </row>
    <row r="70" spans="1:24" ht="31.5" x14ac:dyDescent="0.25">
      <c r="A70" s="54" t="s">
        <v>132</v>
      </c>
      <c r="B70" s="122" t="s">
        <v>148</v>
      </c>
      <c r="C70" s="66" t="s">
        <v>149</v>
      </c>
      <c r="D70" s="52">
        <v>45.631932927999998</v>
      </c>
      <c r="E70" s="52">
        <v>51.993065180000002</v>
      </c>
      <c r="F70" s="51">
        <f t="shared" si="36"/>
        <v>-6.3611322520000044</v>
      </c>
      <c r="G70" s="51">
        <f t="shared" si="37"/>
        <v>1.9634774173299956</v>
      </c>
      <c r="H70" s="51">
        <f t="shared" si="37"/>
        <v>0</v>
      </c>
      <c r="I70" s="52">
        <v>1.9634774173299956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f t="shared" si="38"/>
        <v>-6.3611322520000044</v>
      </c>
      <c r="R70" s="52">
        <f t="shared" si="39"/>
        <v>-1.9634774173299956</v>
      </c>
      <c r="S70" s="82">
        <f t="shared" si="34"/>
        <v>-1</v>
      </c>
      <c r="T70" s="53" t="s">
        <v>136</v>
      </c>
      <c r="W70" s="6"/>
    </row>
    <row r="71" spans="1:24" ht="62.25" customHeight="1" x14ac:dyDescent="0.25">
      <c r="A71" s="62" t="s">
        <v>132</v>
      </c>
      <c r="B71" s="123" t="s">
        <v>150</v>
      </c>
      <c r="C71" s="67" t="s">
        <v>151</v>
      </c>
      <c r="D71" s="52">
        <v>23.749200000000002</v>
      </c>
      <c r="E71" s="52">
        <v>10.11220951</v>
      </c>
      <c r="F71" s="51">
        <f t="shared" si="36"/>
        <v>13.636990490000002</v>
      </c>
      <c r="G71" s="51">
        <f t="shared" si="37"/>
        <v>2</v>
      </c>
      <c r="H71" s="51">
        <f t="shared" si="37"/>
        <v>0</v>
      </c>
      <c r="I71" s="52">
        <v>2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f t="shared" si="38"/>
        <v>13.636990490000002</v>
      </c>
      <c r="R71" s="52">
        <f t="shared" si="39"/>
        <v>-2</v>
      </c>
      <c r="S71" s="82">
        <f t="shared" si="34"/>
        <v>-1</v>
      </c>
      <c r="T71" s="53" t="s">
        <v>136</v>
      </c>
      <c r="W71" s="6"/>
    </row>
    <row r="72" spans="1:24" ht="31.5" x14ac:dyDescent="0.25">
      <c r="A72" s="54" t="s">
        <v>132</v>
      </c>
      <c r="B72" s="120" t="s">
        <v>152</v>
      </c>
      <c r="C72" s="53" t="s">
        <v>153</v>
      </c>
      <c r="D72" s="52">
        <v>35.6558682</v>
      </c>
      <c r="E72" s="52">
        <v>0</v>
      </c>
      <c r="F72" s="51">
        <f t="shared" si="36"/>
        <v>35.6558682</v>
      </c>
      <c r="G72" s="51">
        <f t="shared" si="37"/>
        <v>35.6558682</v>
      </c>
      <c r="H72" s="51">
        <f t="shared" si="37"/>
        <v>36.253983020000007</v>
      </c>
      <c r="I72" s="52">
        <v>0.57899999999999996</v>
      </c>
      <c r="J72" s="52">
        <v>12.589885979999998</v>
      </c>
      <c r="K72" s="52">
        <v>20.157</v>
      </c>
      <c r="L72" s="52">
        <v>3.4774195499999996</v>
      </c>
      <c r="M72" s="52">
        <v>5.1661200000000003</v>
      </c>
      <c r="N72" s="52">
        <v>20.186677490000005</v>
      </c>
      <c r="O72" s="52">
        <v>9.7537482000000004</v>
      </c>
      <c r="P72" s="52">
        <v>0</v>
      </c>
      <c r="Q72" s="52">
        <f t="shared" si="38"/>
        <v>-0.59811482000000638</v>
      </c>
      <c r="R72" s="52">
        <f t="shared" si="39"/>
        <v>10.351863020000007</v>
      </c>
      <c r="S72" s="82">
        <f t="shared" si="34"/>
        <v>0.39965311796872249</v>
      </c>
      <c r="T72" s="53" t="s">
        <v>154</v>
      </c>
      <c r="W72" s="6"/>
    </row>
    <row r="73" spans="1:24" ht="31.5" x14ac:dyDescent="0.25">
      <c r="A73" s="54" t="s">
        <v>132</v>
      </c>
      <c r="B73" s="120" t="s">
        <v>155</v>
      </c>
      <c r="C73" s="53" t="s">
        <v>156</v>
      </c>
      <c r="D73" s="52">
        <v>35.896475399999993</v>
      </c>
      <c r="E73" s="52">
        <v>0</v>
      </c>
      <c r="F73" s="51">
        <f t="shared" si="36"/>
        <v>35.896475399999993</v>
      </c>
      <c r="G73" s="51">
        <f t="shared" si="37"/>
        <v>35.896475399999993</v>
      </c>
      <c r="H73" s="51">
        <f t="shared" si="37"/>
        <v>15.395895350000002</v>
      </c>
      <c r="I73" s="52">
        <v>0.57899999999999996</v>
      </c>
      <c r="J73" s="52">
        <v>11.249119480000001</v>
      </c>
      <c r="K73" s="52">
        <v>19.149000000000001</v>
      </c>
      <c r="L73" s="52">
        <v>2.6949806900000004</v>
      </c>
      <c r="M73" s="52">
        <v>4.3002000000000002</v>
      </c>
      <c r="N73" s="52">
        <v>1.45179518</v>
      </c>
      <c r="O73" s="52">
        <v>11.868275399999991</v>
      </c>
      <c r="P73" s="52">
        <v>0</v>
      </c>
      <c r="Q73" s="52">
        <f t="shared" si="38"/>
        <v>20.500580049999989</v>
      </c>
      <c r="R73" s="52">
        <f t="shared" si="39"/>
        <v>-8.63230465</v>
      </c>
      <c r="S73" s="82">
        <f t="shared" si="34"/>
        <v>-0.35925723316769459</v>
      </c>
      <c r="T73" s="53" t="s">
        <v>157</v>
      </c>
      <c r="W73" s="6"/>
    </row>
    <row r="74" spans="1:24" ht="31.5" x14ac:dyDescent="0.25">
      <c r="A74" s="54" t="s">
        <v>132</v>
      </c>
      <c r="B74" s="120" t="s">
        <v>158</v>
      </c>
      <c r="C74" s="53" t="s">
        <v>159</v>
      </c>
      <c r="D74" s="52">
        <v>41.362400000000001</v>
      </c>
      <c r="E74" s="52">
        <v>0</v>
      </c>
      <c r="F74" s="51">
        <f t="shared" si="36"/>
        <v>41.362400000000001</v>
      </c>
      <c r="G74" s="51">
        <f t="shared" si="37"/>
        <v>41.362399999999994</v>
      </c>
      <c r="H74" s="51">
        <f t="shared" si="37"/>
        <v>19.065309800000001</v>
      </c>
      <c r="I74" s="52">
        <v>0.19700000000000001</v>
      </c>
      <c r="J74" s="52">
        <v>6.9953608799999998</v>
      </c>
      <c r="K74" s="52">
        <v>0.19700000000000001</v>
      </c>
      <c r="L74" s="52">
        <v>0.18430512999999998</v>
      </c>
      <c r="M74" s="52">
        <v>20.543800000000001</v>
      </c>
      <c r="N74" s="52">
        <v>11.88564379</v>
      </c>
      <c r="O74" s="52">
        <v>20.424599999999995</v>
      </c>
      <c r="P74" s="52">
        <v>0</v>
      </c>
      <c r="Q74" s="52">
        <f t="shared" si="38"/>
        <v>22.2970902</v>
      </c>
      <c r="R74" s="52">
        <f t="shared" si="39"/>
        <v>-1.8724901999999979</v>
      </c>
      <c r="S74" s="82">
        <f t="shared" si="34"/>
        <v>-8.9431086360553538E-2</v>
      </c>
      <c r="T74" s="53" t="s">
        <v>145</v>
      </c>
      <c r="W74" s="6"/>
    </row>
    <row r="75" spans="1:24" ht="31.5" x14ac:dyDescent="0.25">
      <c r="A75" s="54" t="s">
        <v>132</v>
      </c>
      <c r="B75" s="120" t="s">
        <v>160</v>
      </c>
      <c r="C75" s="53" t="s">
        <v>161</v>
      </c>
      <c r="D75" s="52">
        <v>15.24</v>
      </c>
      <c r="E75" s="52">
        <v>0</v>
      </c>
      <c r="F75" s="51">
        <f t="shared" si="36"/>
        <v>15.24</v>
      </c>
      <c r="G75" s="51">
        <f t="shared" si="37"/>
        <v>15.24</v>
      </c>
      <c r="H75" s="51">
        <f t="shared" si="37"/>
        <v>5.0523676699999998</v>
      </c>
      <c r="I75" s="52">
        <v>0</v>
      </c>
      <c r="J75" s="52">
        <v>1.49852509</v>
      </c>
      <c r="K75" s="52">
        <v>0</v>
      </c>
      <c r="L75" s="52">
        <v>2.9693321799999994</v>
      </c>
      <c r="M75" s="52">
        <v>10.94</v>
      </c>
      <c r="N75" s="52">
        <v>0.58451039999999999</v>
      </c>
      <c r="O75" s="52">
        <v>4.3000000000000007</v>
      </c>
      <c r="P75" s="52">
        <v>0</v>
      </c>
      <c r="Q75" s="52">
        <f t="shared" si="38"/>
        <v>10.18763233</v>
      </c>
      <c r="R75" s="52">
        <f t="shared" si="39"/>
        <v>-5.8876323299999997</v>
      </c>
      <c r="S75" s="82">
        <f t="shared" si="34"/>
        <v>-0.53817480164533826</v>
      </c>
      <c r="T75" s="53" t="s">
        <v>162</v>
      </c>
      <c r="W75" s="6"/>
    </row>
    <row r="76" spans="1:24" ht="47.25" x14ac:dyDescent="0.25">
      <c r="A76" s="54" t="s">
        <v>132</v>
      </c>
      <c r="B76" s="120" t="s">
        <v>163</v>
      </c>
      <c r="C76" s="53" t="s">
        <v>164</v>
      </c>
      <c r="D76" s="52">
        <v>142.006576534</v>
      </c>
      <c r="E76" s="52">
        <v>142.71784972</v>
      </c>
      <c r="F76" s="51">
        <f t="shared" si="36"/>
        <v>-0.71127318599999967</v>
      </c>
      <c r="G76" s="51">
        <f t="shared" si="37"/>
        <v>1.7913084959999979</v>
      </c>
      <c r="H76" s="51">
        <f t="shared" si="37"/>
        <v>4.7354999999999999E-4</v>
      </c>
      <c r="I76" s="52">
        <v>1.7913084959999979</v>
      </c>
      <c r="J76" s="52">
        <v>4.7354999999999999E-4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f t="shared" si="38"/>
        <v>-0.71174673599999971</v>
      </c>
      <c r="R76" s="52">
        <f t="shared" si="39"/>
        <v>-1.7908349459999979</v>
      </c>
      <c r="S76" s="82">
        <f t="shared" si="34"/>
        <v>-0.99973564017529237</v>
      </c>
      <c r="T76" s="53" t="s">
        <v>136</v>
      </c>
      <c r="W76" s="6"/>
    </row>
    <row r="77" spans="1:24" ht="54.75" customHeight="1" x14ac:dyDescent="0.25">
      <c r="A77" s="49" t="s">
        <v>132</v>
      </c>
      <c r="B77" s="112" t="s">
        <v>165</v>
      </c>
      <c r="C77" s="56" t="s">
        <v>166</v>
      </c>
      <c r="D77" s="51">
        <v>421.18882406</v>
      </c>
      <c r="E77" s="51">
        <v>66.044438069999998</v>
      </c>
      <c r="F77" s="51">
        <f t="shared" si="36"/>
        <v>355.14438598999999</v>
      </c>
      <c r="G77" s="51">
        <f t="shared" si="37"/>
        <v>16.55999999999997</v>
      </c>
      <c r="H77" s="51">
        <f t="shared" si="37"/>
        <v>8.3968312400000009</v>
      </c>
      <c r="I77" s="51">
        <v>0</v>
      </c>
      <c r="J77" s="51">
        <v>1.4124132</v>
      </c>
      <c r="K77" s="51">
        <v>16.55999999999997</v>
      </c>
      <c r="L77" s="51">
        <v>2.4984035799999997</v>
      </c>
      <c r="M77" s="51">
        <v>0</v>
      </c>
      <c r="N77" s="51">
        <v>4.4860144600000007</v>
      </c>
      <c r="O77" s="51">
        <v>0</v>
      </c>
      <c r="P77" s="51">
        <v>0</v>
      </c>
      <c r="Q77" s="52">
        <f t="shared" si="38"/>
        <v>346.74755475000001</v>
      </c>
      <c r="R77" s="52">
        <f t="shared" si="39"/>
        <v>-8.1631687599999694</v>
      </c>
      <c r="S77" s="73">
        <f t="shared" si="34"/>
        <v>-0.49294497342995075</v>
      </c>
      <c r="T77" s="53" t="s">
        <v>167</v>
      </c>
      <c r="W77" s="6"/>
    </row>
    <row r="78" spans="1:24" ht="31.5" x14ac:dyDescent="0.25">
      <c r="A78" s="42" t="s">
        <v>168</v>
      </c>
      <c r="B78" s="71" t="s">
        <v>169</v>
      </c>
      <c r="C78" s="43" t="s">
        <v>31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5">
        <v>0</v>
      </c>
      <c r="T78" s="46" t="s">
        <v>32</v>
      </c>
      <c r="W78" s="6"/>
      <c r="X78" s="6"/>
    </row>
    <row r="79" spans="1:24" ht="42.75" customHeight="1" x14ac:dyDescent="0.25">
      <c r="A79" s="42" t="s">
        <v>170</v>
      </c>
      <c r="B79" s="71" t="s">
        <v>171</v>
      </c>
      <c r="C79" s="43" t="s">
        <v>31</v>
      </c>
      <c r="D79" s="44">
        <f t="shared" ref="D79:R79" si="40">SUM(D80:D93)</f>
        <v>2817.5180482359997</v>
      </c>
      <c r="E79" s="44">
        <f t="shared" si="40"/>
        <v>1177.3859961100002</v>
      </c>
      <c r="F79" s="44">
        <f t="shared" si="40"/>
        <v>1640.132052126</v>
      </c>
      <c r="G79" s="44">
        <f t="shared" si="40"/>
        <v>567.21288604100005</v>
      </c>
      <c r="H79" s="44">
        <f t="shared" si="40"/>
        <v>427.85354648000003</v>
      </c>
      <c r="I79" s="44">
        <f t="shared" si="40"/>
        <v>48.709009590000008</v>
      </c>
      <c r="J79" s="44">
        <f t="shared" si="40"/>
        <v>19.624155209999998</v>
      </c>
      <c r="K79" s="44">
        <f t="shared" si="40"/>
        <v>169.62790258999999</v>
      </c>
      <c r="L79" s="44">
        <f t="shared" si="40"/>
        <v>195.58623293000002</v>
      </c>
      <c r="M79" s="44">
        <f t="shared" si="40"/>
        <v>156.41245923</v>
      </c>
      <c r="N79" s="44">
        <f t="shared" si="40"/>
        <v>212.64315834000001</v>
      </c>
      <c r="O79" s="44">
        <f t="shared" si="40"/>
        <v>192.46351463099998</v>
      </c>
      <c r="P79" s="44">
        <f t="shared" si="40"/>
        <v>0</v>
      </c>
      <c r="Q79" s="44">
        <f t="shared" si="40"/>
        <v>1214.1907647459998</v>
      </c>
      <c r="R79" s="44">
        <f t="shared" si="40"/>
        <v>51.191915970000018</v>
      </c>
      <c r="S79" s="45">
        <f t="shared" si="34"/>
        <v>0.13660307361527968</v>
      </c>
      <c r="T79" s="46" t="s">
        <v>32</v>
      </c>
      <c r="W79" s="6"/>
      <c r="X79" s="6"/>
    </row>
    <row r="80" spans="1:24" ht="72.75" customHeight="1" x14ac:dyDescent="0.25">
      <c r="A80" s="54" t="s">
        <v>170</v>
      </c>
      <c r="B80" s="120" t="s">
        <v>172</v>
      </c>
      <c r="C80" s="66" t="s">
        <v>173</v>
      </c>
      <c r="D80" s="52">
        <v>225</v>
      </c>
      <c r="E80" s="52">
        <v>8.5268001800000004</v>
      </c>
      <c r="F80" s="51">
        <f t="shared" ref="F80:F93" si="41">D80-E80</f>
        <v>216.47319981999999</v>
      </c>
      <c r="G80" s="51">
        <f t="shared" ref="G80:H93" si="42">I80+K80+M80+O80</f>
        <v>101.98962579600001</v>
      </c>
      <c r="H80" s="51">
        <f t="shared" si="42"/>
        <v>0.86977130000000002</v>
      </c>
      <c r="I80" s="52">
        <v>18.52</v>
      </c>
      <c r="J80" s="52">
        <v>0.30771239999999994</v>
      </c>
      <c r="K80" s="52">
        <v>24.962287199999999</v>
      </c>
      <c r="L80" s="52">
        <v>0.33931813000000005</v>
      </c>
      <c r="M80" s="52">
        <v>33.897025799999994</v>
      </c>
      <c r="N80" s="52">
        <v>0.22274077</v>
      </c>
      <c r="O80" s="52">
        <v>24.610312796000009</v>
      </c>
      <c r="P80" s="52">
        <v>0</v>
      </c>
      <c r="Q80" s="52">
        <f t="shared" ref="Q80:Q88" si="43">F80-H80</f>
        <v>215.60342851999999</v>
      </c>
      <c r="R80" s="52">
        <f t="shared" ref="R80:R88" si="44">H80-(I80+K80+M80)</f>
        <v>-76.5095417</v>
      </c>
      <c r="S80" s="57">
        <f t="shared" si="34"/>
        <v>-0.98875964044808728</v>
      </c>
      <c r="T80" s="53" t="s">
        <v>167</v>
      </c>
      <c r="W80" s="6"/>
    </row>
    <row r="81" spans="1:24" ht="63" x14ac:dyDescent="0.25">
      <c r="A81" s="54" t="s">
        <v>170</v>
      </c>
      <c r="B81" s="120" t="s">
        <v>174</v>
      </c>
      <c r="C81" s="66" t="s">
        <v>175</v>
      </c>
      <c r="D81" s="52">
        <v>313.75069999999994</v>
      </c>
      <c r="E81" s="52">
        <v>161.90430479</v>
      </c>
      <c r="F81" s="51">
        <f t="shared" si="41"/>
        <v>151.84639520999994</v>
      </c>
      <c r="G81" s="51">
        <f t="shared" si="42"/>
        <v>42.934131521999987</v>
      </c>
      <c r="H81" s="51">
        <f t="shared" si="42"/>
        <v>44.726824320000006</v>
      </c>
      <c r="I81" s="52">
        <v>0.45533180000000001</v>
      </c>
      <c r="J81" s="52">
        <v>3.2271153699999999</v>
      </c>
      <c r="K81" s="52">
        <v>11.9</v>
      </c>
      <c r="L81" s="52">
        <v>16.218265500000001</v>
      </c>
      <c r="M81" s="52">
        <v>12.819533289999999</v>
      </c>
      <c r="N81" s="52">
        <v>25.281443450000001</v>
      </c>
      <c r="O81" s="52">
        <v>17.759266431999993</v>
      </c>
      <c r="P81" s="52">
        <v>0</v>
      </c>
      <c r="Q81" s="52">
        <f t="shared" si="43"/>
        <v>107.11957088999993</v>
      </c>
      <c r="R81" s="52">
        <f t="shared" si="44"/>
        <v>19.551959230000008</v>
      </c>
      <c r="S81" s="82">
        <f t="shared" si="34"/>
        <v>0.77664603802649457</v>
      </c>
      <c r="T81" s="53" t="s">
        <v>176</v>
      </c>
      <c r="W81" s="6"/>
    </row>
    <row r="82" spans="1:24" ht="63" x14ac:dyDescent="0.25">
      <c r="A82" s="54" t="s">
        <v>170</v>
      </c>
      <c r="B82" s="120" t="s">
        <v>177</v>
      </c>
      <c r="C82" s="66" t="s">
        <v>178</v>
      </c>
      <c r="D82" s="52">
        <v>186.41013648299997</v>
      </c>
      <c r="E82" s="52">
        <v>69.719827769999995</v>
      </c>
      <c r="F82" s="51">
        <f t="shared" si="41"/>
        <v>116.69030871299998</v>
      </c>
      <c r="G82" s="51">
        <f t="shared" si="42"/>
        <v>20.242089030000002</v>
      </c>
      <c r="H82" s="51">
        <f t="shared" si="42"/>
        <v>14.48030898</v>
      </c>
      <c r="I82" s="52">
        <v>0.22813580999999999</v>
      </c>
      <c r="J82" s="52">
        <v>3.2324733800000005</v>
      </c>
      <c r="K82" s="52">
        <v>8.8140000000000001</v>
      </c>
      <c r="L82" s="52">
        <v>7.4027139799999997</v>
      </c>
      <c r="M82" s="52">
        <v>4.5220000000000002</v>
      </c>
      <c r="N82" s="52">
        <v>3.8451216199999996</v>
      </c>
      <c r="O82" s="52">
        <v>6.6779532200000009</v>
      </c>
      <c r="P82" s="52">
        <v>0</v>
      </c>
      <c r="Q82" s="52">
        <f t="shared" si="43"/>
        <v>102.20999973299998</v>
      </c>
      <c r="R82" s="52">
        <f t="shared" si="44"/>
        <v>0.91617317000000043</v>
      </c>
      <c r="S82" s="82">
        <f t="shared" si="34"/>
        <v>6.754379216142635E-2</v>
      </c>
      <c r="T82" s="53" t="s">
        <v>176</v>
      </c>
      <c r="W82" s="6"/>
    </row>
    <row r="83" spans="1:24" ht="39" customHeight="1" x14ac:dyDescent="0.25">
      <c r="A83" s="54" t="s">
        <v>170</v>
      </c>
      <c r="B83" s="120" t="s">
        <v>179</v>
      </c>
      <c r="C83" s="66" t="s">
        <v>180</v>
      </c>
      <c r="D83" s="52">
        <v>215.0130382774</v>
      </c>
      <c r="E83" s="52">
        <v>154.43054311000003</v>
      </c>
      <c r="F83" s="51">
        <f t="shared" si="41"/>
        <v>60.582495167399969</v>
      </c>
      <c r="G83" s="51">
        <f t="shared" si="42"/>
        <v>13.644766499999999</v>
      </c>
      <c r="H83" s="51">
        <f t="shared" si="42"/>
        <v>8.0913874400000001</v>
      </c>
      <c r="I83" s="52">
        <v>1.0203665</v>
      </c>
      <c r="J83" s="52">
        <v>0</v>
      </c>
      <c r="K83" s="52">
        <v>4.1993999999999998</v>
      </c>
      <c r="L83" s="52">
        <v>4.0930872300000001</v>
      </c>
      <c r="M83" s="52">
        <v>3.82</v>
      </c>
      <c r="N83" s="52">
        <v>3.9983002099999996</v>
      </c>
      <c r="O83" s="52">
        <v>4.6050000000000004</v>
      </c>
      <c r="P83" s="52">
        <v>0</v>
      </c>
      <c r="Q83" s="52">
        <f t="shared" si="43"/>
        <v>52.491107727399971</v>
      </c>
      <c r="R83" s="52">
        <f t="shared" si="44"/>
        <v>-0.94837905999999883</v>
      </c>
      <c r="S83" s="82">
        <f t="shared" si="34"/>
        <v>-0.10491189789028278</v>
      </c>
      <c r="T83" s="53" t="s">
        <v>181</v>
      </c>
      <c r="W83" s="6"/>
    </row>
    <row r="84" spans="1:24" ht="36.75" customHeight="1" x14ac:dyDescent="0.25">
      <c r="A84" s="54" t="s">
        <v>170</v>
      </c>
      <c r="B84" s="120" t="s">
        <v>182</v>
      </c>
      <c r="C84" s="66" t="s">
        <v>183</v>
      </c>
      <c r="D84" s="52">
        <v>80.82277972</v>
      </c>
      <c r="E84" s="52">
        <v>79.950412720000003</v>
      </c>
      <c r="F84" s="51">
        <f t="shared" si="41"/>
        <v>0.87236699999999701</v>
      </c>
      <c r="G84" s="51">
        <f t="shared" si="42"/>
        <v>1.3469999999999964</v>
      </c>
      <c r="H84" s="51">
        <f t="shared" si="42"/>
        <v>0.65555766000000004</v>
      </c>
      <c r="I84" s="52">
        <v>1.3469999999999964</v>
      </c>
      <c r="J84" s="52">
        <v>0.65555766000000004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f t="shared" si="43"/>
        <v>0.21680933999999696</v>
      </c>
      <c r="R84" s="52">
        <f t="shared" si="44"/>
        <v>-0.69144233999999638</v>
      </c>
      <c r="S84" s="82">
        <f t="shared" si="34"/>
        <v>-0.51332022271714794</v>
      </c>
      <c r="T84" s="53" t="s">
        <v>181</v>
      </c>
      <c r="W84" s="6"/>
    </row>
    <row r="85" spans="1:24" ht="47.25" x14ac:dyDescent="0.25">
      <c r="A85" s="54" t="s">
        <v>170</v>
      </c>
      <c r="B85" s="120" t="s">
        <v>184</v>
      </c>
      <c r="C85" s="66" t="s">
        <v>185</v>
      </c>
      <c r="D85" s="52">
        <v>163.19261551399998</v>
      </c>
      <c r="E85" s="52">
        <v>86.585244489999994</v>
      </c>
      <c r="F85" s="51">
        <f t="shared" si="41"/>
        <v>76.607371023999988</v>
      </c>
      <c r="G85" s="51">
        <f t="shared" si="42"/>
        <v>27.398049864000001</v>
      </c>
      <c r="H85" s="51">
        <f t="shared" si="42"/>
        <v>28.664303730000007</v>
      </c>
      <c r="I85" s="52">
        <v>0</v>
      </c>
      <c r="J85" s="52">
        <v>0</v>
      </c>
      <c r="K85" s="52">
        <v>10.714</v>
      </c>
      <c r="L85" s="52">
        <v>22.170315940000009</v>
      </c>
      <c r="M85" s="52">
        <v>5.2009999999999996</v>
      </c>
      <c r="N85" s="52">
        <v>6.4939877900000003</v>
      </c>
      <c r="O85" s="52">
        <v>11.483049864000002</v>
      </c>
      <c r="P85" s="52">
        <v>0</v>
      </c>
      <c r="Q85" s="52">
        <f t="shared" si="43"/>
        <v>47.943067293999981</v>
      </c>
      <c r="R85" s="52">
        <f t="shared" si="44"/>
        <v>12.749303730000008</v>
      </c>
      <c r="S85" s="82">
        <f t="shared" si="34"/>
        <v>0.80108725918944446</v>
      </c>
      <c r="T85" s="53" t="s">
        <v>186</v>
      </c>
      <c r="W85" s="6"/>
    </row>
    <row r="86" spans="1:24" ht="42.75" customHeight="1" x14ac:dyDescent="0.25">
      <c r="A86" s="54" t="s">
        <v>170</v>
      </c>
      <c r="B86" s="120" t="s">
        <v>187</v>
      </c>
      <c r="C86" s="66" t="s">
        <v>188</v>
      </c>
      <c r="D86" s="52">
        <v>52.272740458000001</v>
      </c>
      <c r="E86" s="52">
        <v>50.834912240000001</v>
      </c>
      <c r="F86" s="51">
        <f t="shared" si="41"/>
        <v>1.4378282179999999</v>
      </c>
      <c r="G86" s="51">
        <f t="shared" si="42"/>
        <v>3.9409999999999998</v>
      </c>
      <c r="H86" s="51">
        <f t="shared" si="42"/>
        <v>0</v>
      </c>
      <c r="I86" s="52">
        <v>3.9409999999999998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f t="shared" si="43"/>
        <v>1.4378282179999999</v>
      </c>
      <c r="R86" s="52">
        <f t="shared" si="44"/>
        <v>-3.9409999999999998</v>
      </c>
      <c r="S86" s="82">
        <f t="shared" si="34"/>
        <v>-1</v>
      </c>
      <c r="T86" s="53" t="s">
        <v>181</v>
      </c>
      <c r="W86" s="6"/>
    </row>
    <row r="87" spans="1:24" ht="39" customHeight="1" x14ac:dyDescent="0.25">
      <c r="A87" s="54" t="s">
        <v>170</v>
      </c>
      <c r="B87" s="120" t="s">
        <v>189</v>
      </c>
      <c r="C87" s="66" t="s">
        <v>190</v>
      </c>
      <c r="D87" s="52">
        <v>136.93549514</v>
      </c>
      <c r="E87" s="52">
        <v>88.978960010000009</v>
      </c>
      <c r="F87" s="51">
        <f t="shared" si="41"/>
        <v>47.956535129999992</v>
      </c>
      <c r="G87" s="51">
        <f t="shared" si="42"/>
        <v>47.972123840000002</v>
      </c>
      <c r="H87" s="51">
        <f t="shared" si="42"/>
        <v>42.396602610000009</v>
      </c>
      <c r="I87" s="52">
        <v>4.7336307500000006</v>
      </c>
      <c r="J87" s="52">
        <v>1.5800613100000001</v>
      </c>
      <c r="K87" s="52">
        <v>19.218922370000001</v>
      </c>
      <c r="L87" s="52">
        <v>28.843300330000005</v>
      </c>
      <c r="M87" s="52">
        <v>11.25007151</v>
      </c>
      <c r="N87" s="52">
        <v>11.973240970000001</v>
      </c>
      <c r="O87" s="52">
        <v>12.769499209999998</v>
      </c>
      <c r="P87" s="52">
        <v>0</v>
      </c>
      <c r="Q87" s="52">
        <f t="shared" si="43"/>
        <v>5.5599325199999825</v>
      </c>
      <c r="R87" s="52">
        <f t="shared" si="44"/>
        <v>7.1939779800000068</v>
      </c>
      <c r="S87" s="82">
        <f t="shared" si="34"/>
        <v>0.20435913672951625</v>
      </c>
      <c r="T87" s="53" t="s">
        <v>75</v>
      </c>
      <c r="W87" s="6"/>
    </row>
    <row r="88" spans="1:24" ht="47.25" x14ac:dyDescent="0.25">
      <c r="A88" s="54" t="s">
        <v>170</v>
      </c>
      <c r="B88" s="120" t="s">
        <v>191</v>
      </c>
      <c r="C88" s="66" t="s">
        <v>192</v>
      </c>
      <c r="D88" s="52">
        <v>177.18503197299998</v>
      </c>
      <c r="E88" s="52">
        <v>50.762753889999999</v>
      </c>
      <c r="F88" s="51">
        <f t="shared" si="41"/>
        <v>126.42227808299998</v>
      </c>
      <c r="G88" s="51">
        <f t="shared" si="42"/>
        <v>65.088702605999998</v>
      </c>
      <c r="H88" s="51">
        <f t="shared" si="42"/>
        <v>60.481874599999998</v>
      </c>
      <c r="I88" s="52">
        <v>4.7753008000000001</v>
      </c>
      <c r="J88" s="52">
        <v>0</v>
      </c>
      <c r="K88" s="52">
        <v>20.956374319999998</v>
      </c>
      <c r="L88" s="52">
        <v>34.928287230000002</v>
      </c>
      <c r="M88" s="52">
        <v>19.18586981</v>
      </c>
      <c r="N88" s="52">
        <v>25.553587369999999</v>
      </c>
      <c r="O88" s="52">
        <v>20.171157676000007</v>
      </c>
      <c r="P88" s="52">
        <v>0</v>
      </c>
      <c r="Q88" s="52">
        <f t="shared" si="43"/>
        <v>65.940403482999983</v>
      </c>
      <c r="R88" s="52">
        <f t="shared" si="44"/>
        <v>15.564329669999999</v>
      </c>
      <c r="S88" s="82">
        <f t="shared" si="34"/>
        <v>0.34650891303733594</v>
      </c>
      <c r="T88" s="53" t="s">
        <v>193</v>
      </c>
      <c r="W88" s="6"/>
    </row>
    <row r="89" spans="1:24" ht="63" x14ac:dyDescent="0.25">
      <c r="A89" s="54" t="s">
        <v>170</v>
      </c>
      <c r="B89" s="120" t="s">
        <v>194</v>
      </c>
      <c r="C89" s="66" t="s">
        <v>195</v>
      </c>
      <c r="D89" s="52" t="s">
        <v>32</v>
      </c>
      <c r="E89" s="52" t="s">
        <v>32</v>
      </c>
      <c r="F89" s="52" t="s">
        <v>32</v>
      </c>
      <c r="G89" s="52" t="s">
        <v>32</v>
      </c>
      <c r="H89" s="51">
        <f t="shared" si="42"/>
        <v>1.9122591</v>
      </c>
      <c r="I89" s="52" t="s">
        <v>32</v>
      </c>
      <c r="J89" s="52">
        <v>1.9122591</v>
      </c>
      <c r="K89" s="52" t="s">
        <v>32</v>
      </c>
      <c r="L89" s="52">
        <v>0</v>
      </c>
      <c r="M89" s="52" t="s">
        <v>32</v>
      </c>
      <c r="N89" s="52">
        <v>0</v>
      </c>
      <c r="O89" s="52" t="s">
        <v>32</v>
      </c>
      <c r="P89" s="52">
        <v>0</v>
      </c>
      <c r="Q89" s="52" t="s">
        <v>32</v>
      </c>
      <c r="R89" s="52" t="s">
        <v>32</v>
      </c>
      <c r="S89" s="82" t="s">
        <v>32</v>
      </c>
      <c r="T89" s="53" t="s">
        <v>176</v>
      </c>
      <c r="W89" s="6"/>
    </row>
    <row r="90" spans="1:24" ht="31.5" x14ac:dyDescent="0.25">
      <c r="A90" s="54" t="s">
        <v>170</v>
      </c>
      <c r="B90" s="120" t="s">
        <v>196</v>
      </c>
      <c r="C90" s="66" t="s">
        <v>197</v>
      </c>
      <c r="D90" s="52">
        <v>551.9275702356</v>
      </c>
      <c r="E90" s="52">
        <v>275.73709622000001</v>
      </c>
      <c r="F90" s="51">
        <f t="shared" si="41"/>
        <v>276.19047401559999</v>
      </c>
      <c r="G90" s="51">
        <f t="shared" si="42"/>
        <v>76.217983548999996</v>
      </c>
      <c r="H90" s="51">
        <f t="shared" si="42"/>
        <v>63.328107859999996</v>
      </c>
      <c r="I90" s="52">
        <v>8.6000047100000003</v>
      </c>
      <c r="J90" s="52">
        <v>1.7715917000000001</v>
      </c>
      <c r="K90" s="52">
        <v>23.56155794</v>
      </c>
      <c r="L90" s="52">
        <v>22.114449390000001</v>
      </c>
      <c r="M90" s="52">
        <v>18.790610840000003</v>
      </c>
      <c r="N90" s="52">
        <v>39.442066769999997</v>
      </c>
      <c r="O90" s="52">
        <v>25.265810058999985</v>
      </c>
      <c r="P90" s="52">
        <v>0</v>
      </c>
      <c r="Q90" s="52">
        <f>F90-H90</f>
        <v>212.8623661556</v>
      </c>
      <c r="R90" s="52">
        <f t="shared" ref="R90:R93" si="45">H90-(I90+K90+M90)</f>
        <v>12.375934369999989</v>
      </c>
      <c r="S90" s="82">
        <f t="shared" ref="S90:S93" si="46">R90/(I90+K90+M90)</f>
        <v>0.24289315886453636</v>
      </c>
      <c r="T90" s="53" t="s">
        <v>198</v>
      </c>
      <c r="W90" s="6"/>
    </row>
    <row r="91" spans="1:24" ht="31.5" x14ac:dyDescent="0.25">
      <c r="A91" s="54" t="s">
        <v>170</v>
      </c>
      <c r="B91" s="120" t="s">
        <v>199</v>
      </c>
      <c r="C91" s="66" t="s">
        <v>200</v>
      </c>
      <c r="D91" s="52">
        <v>344.87247318200002</v>
      </c>
      <c r="E91" s="52">
        <v>115.05714757</v>
      </c>
      <c r="F91" s="51">
        <f t="shared" si="41"/>
        <v>229.81532561200004</v>
      </c>
      <c r="G91" s="51">
        <f t="shared" si="42"/>
        <v>0.70230031000000603</v>
      </c>
      <c r="H91" s="51">
        <f t="shared" si="42"/>
        <v>2.6603001600000002</v>
      </c>
      <c r="I91" s="52">
        <v>0.70230031000000603</v>
      </c>
      <c r="J91" s="52">
        <v>2.6603001600000002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f>F91-H91</f>
        <v>227.15502545200005</v>
      </c>
      <c r="R91" s="52">
        <f t="shared" si="45"/>
        <v>1.9579998499999942</v>
      </c>
      <c r="S91" s="82">
        <f t="shared" si="46"/>
        <v>2.7879808995100364</v>
      </c>
      <c r="T91" s="53" t="s">
        <v>201</v>
      </c>
      <c r="W91" s="6"/>
    </row>
    <row r="92" spans="1:24" ht="41.25" customHeight="1" x14ac:dyDescent="0.25">
      <c r="A92" s="54" t="s">
        <v>170</v>
      </c>
      <c r="B92" s="120" t="s">
        <v>202</v>
      </c>
      <c r="C92" s="66" t="s">
        <v>203</v>
      </c>
      <c r="D92" s="52">
        <v>135.91621188100001</v>
      </c>
      <c r="E92" s="52">
        <v>34.897993120000002</v>
      </c>
      <c r="F92" s="51">
        <f t="shared" si="41"/>
        <v>101.01821876100001</v>
      </c>
      <c r="G92" s="51">
        <f t="shared" si="42"/>
        <v>82.984817935999999</v>
      </c>
      <c r="H92" s="51">
        <f t="shared" si="42"/>
        <v>80.477888790000009</v>
      </c>
      <c r="I92" s="52">
        <v>1.4710000000000001</v>
      </c>
      <c r="J92" s="52">
        <v>4.0507807299999996</v>
      </c>
      <c r="K92" s="52">
        <v>19.638210760000003</v>
      </c>
      <c r="L92" s="52">
        <v>15.773815530000002</v>
      </c>
      <c r="M92" s="52">
        <v>22.212282489999996</v>
      </c>
      <c r="N92" s="52">
        <v>60.653292530000009</v>
      </c>
      <c r="O92" s="52">
        <v>39.663324685999996</v>
      </c>
      <c r="P92" s="52">
        <v>0</v>
      </c>
      <c r="Q92" s="52">
        <f>F92-H92</f>
        <v>20.540329971000006</v>
      </c>
      <c r="R92" s="52">
        <f t="shared" si="45"/>
        <v>37.156395540000005</v>
      </c>
      <c r="S92" s="82">
        <f t="shared" si="46"/>
        <v>0.85768963053922442</v>
      </c>
      <c r="T92" s="53" t="s">
        <v>204</v>
      </c>
      <c r="W92" s="6"/>
    </row>
    <row r="93" spans="1:24" ht="47.25" x14ac:dyDescent="0.25">
      <c r="A93" s="54" t="s">
        <v>170</v>
      </c>
      <c r="B93" s="120" t="s">
        <v>205</v>
      </c>
      <c r="C93" s="66" t="s">
        <v>206</v>
      </c>
      <c r="D93" s="52">
        <v>234.21925537200002</v>
      </c>
      <c r="E93" s="52">
        <v>0</v>
      </c>
      <c r="F93" s="51">
        <f t="shared" si="41"/>
        <v>234.21925537200002</v>
      </c>
      <c r="G93" s="51">
        <f t="shared" si="42"/>
        <v>82.750295088000001</v>
      </c>
      <c r="H93" s="51">
        <f t="shared" si="42"/>
        <v>79.108359930000006</v>
      </c>
      <c r="I93" s="52">
        <v>2.91493891</v>
      </c>
      <c r="J93" s="52">
        <v>0.22630340000000002</v>
      </c>
      <c r="K93" s="52">
        <v>25.663150000000002</v>
      </c>
      <c r="L93" s="52">
        <v>43.702679670000002</v>
      </c>
      <c r="M93" s="52">
        <v>24.714065489999999</v>
      </c>
      <c r="N93" s="52">
        <v>35.179376860000005</v>
      </c>
      <c r="O93" s="52">
        <v>29.458140687999997</v>
      </c>
      <c r="P93" s="52">
        <v>0</v>
      </c>
      <c r="Q93" s="52">
        <f>F93-H93</f>
        <v>155.11089544200001</v>
      </c>
      <c r="R93" s="52">
        <f t="shared" si="45"/>
        <v>25.816205530000005</v>
      </c>
      <c r="S93" s="73">
        <f t="shared" si="46"/>
        <v>0.48442788287800959</v>
      </c>
      <c r="T93" s="53" t="s">
        <v>193</v>
      </c>
      <c r="W93" s="6"/>
    </row>
    <row r="94" spans="1:24" ht="47.25" x14ac:dyDescent="0.25">
      <c r="A94" s="42" t="s">
        <v>207</v>
      </c>
      <c r="B94" s="71" t="s">
        <v>208</v>
      </c>
      <c r="C94" s="43" t="s">
        <v>31</v>
      </c>
      <c r="D94" s="44">
        <f t="shared" ref="D94:R94" si="47">SUM(D95:D150)</f>
        <v>3364.7232773621126</v>
      </c>
      <c r="E94" s="44">
        <f t="shared" si="47"/>
        <v>900.76940038999987</v>
      </c>
      <c r="F94" s="44">
        <f t="shared" si="47"/>
        <v>2463.9538769721121</v>
      </c>
      <c r="G94" s="44">
        <f t="shared" si="47"/>
        <v>627.98857757707503</v>
      </c>
      <c r="H94" s="44">
        <f t="shared" si="47"/>
        <v>220.30675231000004</v>
      </c>
      <c r="I94" s="44">
        <f t="shared" si="47"/>
        <v>52.452035589999987</v>
      </c>
      <c r="J94" s="44">
        <f t="shared" si="47"/>
        <v>68.723382440000009</v>
      </c>
      <c r="K94" s="44">
        <f t="shared" si="47"/>
        <v>142.44601524599997</v>
      </c>
      <c r="L94" s="44">
        <f t="shared" si="47"/>
        <v>101.64729712999998</v>
      </c>
      <c r="M94" s="44">
        <f t="shared" si="47"/>
        <v>180.59107010559995</v>
      </c>
      <c r="N94" s="44">
        <f t="shared" si="47"/>
        <v>49.93607274</v>
      </c>
      <c r="O94" s="44">
        <f t="shared" si="47"/>
        <v>252.49945663547513</v>
      </c>
      <c r="P94" s="44">
        <f t="shared" si="47"/>
        <v>0</v>
      </c>
      <c r="Q94" s="44">
        <f t="shared" si="47"/>
        <v>2254.2903987221116</v>
      </c>
      <c r="R94" s="44">
        <f t="shared" si="47"/>
        <v>-165.82564269160005</v>
      </c>
      <c r="S94" s="45">
        <f>R94/(I94+K94+M94)</f>
        <v>-0.4416256915134194</v>
      </c>
      <c r="T94" s="46" t="s">
        <v>32</v>
      </c>
      <c r="W94" s="6"/>
      <c r="X94" s="6"/>
    </row>
    <row r="95" spans="1:24" ht="73.5" customHeight="1" x14ac:dyDescent="0.25">
      <c r="A95" s="54" t="s">
        <v>207</v>
      </c>
      <c r="B95" s="120" t="s">
        <v>209</v>
      </c>
      <c r="C95" s="53" t="s">
        <v>210</v>
      </c>
      <c r="D95" s="52">
        <v>293.55357750220003</v>
      </c>
      <c r="E95" s="52">
        <v>77.002029430000007</v>
      </c>
      <c r="F95" s="51">
        <f t="shared" ref="F95:F150" si="48">D95-E95</f>
        <v>216.55154807220003</v>
      </c>
      <c r="G95" s="51">
        <f t="shared" ref="G95:H150" si="49">I95+K95+M95+O95</f>
        <v>1.2760000000000002</v>
      </c>
      <c r="H95" s="51">
        <f t="shared" si="49"/>
        <v>0.30268395000000003</v>
      </c>
      <c r="I95" s="52">
        <v>0.31900000000000001</v>
      </c>
      <c r="J95" s="52">
        <v>8.5251689999999991E-2</v>
      </c>
      <c r="K95" s="52">
        <v>0.31900000000000001</v>
      </c>
      <c r="L95" s="52">
        <v>0.10871613000000002</v>
      </c>
      <c r="M95" s="52">
        <v>0.31900000000000001</v>
      </c>
      <c r="N95" s="52">
        <v>0.10871613000000002</v>
      </c>
      <c r="O95" s="52">
        <v>0.31900000000000012</v>
      </c>
      <c r="P95" s="52">
        <v>0</v>
      </c>
      <c r="Q95" s="52">
        <f t="shared" ref="Q95:Q101" si="50">F95-H95</f>
        <v>216.24886412220005</v>
      </c>
      <c r="R95" s="52">
        <f t="shared" ref="R95:R101" si="51">H95-(I95+K95+M95)</f>
        <v>-0.65431605000000004</v>
      </c>
      <c r="S95" s="57">
        <f t="shared" ref="S95:S101" si="52">R95/(I95+K95+M95)</f>
        <v>-0.68371583072100317</v>
      </c>
      <c r="T95" s="53" t="s">
        <v>211</v>
      </c>
      <c r="W95" s="6"/>
    </row>
    <row r="96" spans="1:24" ht="69" customHeight="1" x14ac:dyDescent="0.25">
      <c r="A96" s="54" t="s">
        <v>207</v>
      </c>
      <c r="B96" s="120" t="s">
        <v>212</v>
      </c>
      <c r="C96" s="66" t="s">
        <v>213</v>
      </c>
      <c r="D96" s="52">
        <v>224.08759465</v>
      </c>
      <c r="E96" s="52">
        <v>182.74098652000001</v>
      </c>
      <c r="F96" s="51">
        <f t="shared" si="48"/>
        <v>41.346608129999993</v>
      </c>
      <c r="G96" s="51">
        <f t="shared" si="49"/>
        <v>21.572536619999997</v>
      </c>
      <c r="H96" s="51">
        <f t="shared" si="49"/>
        <v>4.1330304199999999</v>
      </c>
      <c r="I96" s="52">
        <v>21.572536619999997</v>
      </c>
      <c r="J96" s="52">
        <v>2.4891448199999999</v>
      </c>
      <c r="K96" s="52">
        <v>0</v>
      </c>
      <c r="L96" s="52">
        <v>0.89900000000000002</v>
      </c>
      <c r="M96" s="52">
        <v>0</v>
      </c>
      <c r="N96" s="52">
        <v>0.74488560000000004</v>
      </c>
      <c r="O96" s="52">
        <v>0</v>
      </c>
      <c r="P96" s="52">
        <v>0</v>
      </c>
      <c r="Q96" s="52">
        <f t="shared" si="50"/>
        <v>37.213577709999996</v>
      </c>
      <c r="R96" s="52">
        <f t="shared" si="51"/>
        <v>-17.439506199999997</v>
      </c>
      <c r="S96" s="82">
        <f t="shared" si="52"/>
        <v>-0.80841240449357965</v>
      </c>
      <c r="T96" s="53" t="s">
        <v>214</v>
      </c>
      <c r="W96" s="6"/>
    </row>
    <row r="97" spans="1:23" ht="63" x14ac:dyDescent="0.25">
      <c r="A97" s="54" t="s">
        <v>207</v>
      </c>
      <c r="B97" s="124" t="s">
        <v>215</v>
      </c>
      <c r="C97" s="68" t="s">
        <v>216</v>
      </c>
      <c r="D97" s="69">
        <v>392.27368778248439</v>
      </c>
      <c r="E97" s="52">
        <v>87.433096210000002</v>
      </c>
      <c r="F97" s="51">
        <f t="shared" si="48"/>
        <v>304.84059157248441</v>
      </c>
      <c r="G97" s="51">
        <f t="shared" si="49"/>
        <v>12.242999999999999</v>
      </c>
      <c r="H97" s="51">
        <f t="shared" si="49"/>
        <v>1.9449016300000002</v>
      </c>
      <c r="I97" s="52">
        <v>2.46875</v>
      </c>
      <c r="J97" s="52">
        <v>0.69942334000000006</v>
      </c>
      <c r="K97" s="52">
        <v>0.16875000000000001</v>
      </c>
      <c r="L97" s="52">
        <v>1.2454782900000001</v>
      </c>
      <c r="M97" s="52">
        <v>3.8047499999999999</v>
      </c>
      <c r="N97" s="52">
        <v>0</v>
      </c>
      <c r="O97" s="52">
        <v>5.800749999999999</v>
      </c>
      <c r="P97" s="52">
        <v>0</v>
      </c>
      <c r="Q97" s="52">
        <f t="shared" si="50"/>
        <v>302.89568994248441</v>
      </c>
      <c r="R97" s="52">
        <f t="shared" si="51"/>
        <v>-4.4973483699999992</v>
      </c>
      <c r="S97" s="82">
        <f t="shared" si="52"/>
        <v>-0.69810211804881828</v>
      </c>
      <c r="T97" s="53" t="s">
        <v>162</v>
      </c>
      <c r="W97" s="6"/>
    </row>
    <row r="98" spans="1:23" ht="47.25" x14ac:dyDescent="0.25">
      <c r="A98" s="54" t="s">
        <v>207</v>
      </c>
      <c r="B98" s="120" t="s">
        <v>217</v>
      </c>
      <c r="C98" s="66" t="s">
        <v>218</v>
      </c>
      <c r="D98" s="52">
        <v>155.22384537599999</v>
      </c>
      <c r="E98" s="52">
        <v>82.253315100000009</v>
      </c>
      <c r="F98" s="51">
        <f t="shared" si="48"/>
        <v>72.970530275999977</v>
      </c>
      <c r="G98" s="51">
        <f t="shared" si="49"/>
        <v>49.629670815999994</v>
      </c>
      <c r="H98" s="51">
        <f t="shared" si="49"/>
        <v>21.971875239999999</v>
      </c>
      <c r="I98" s="52">
        <v>0.18575</v>
      </c>
      <c r="J98" s="52">
        <v>5.40229318</v>
      </c>
      <c r="K98" s="52">
        <v>0.18575</v>
      </c>
      <c r="L98" s="52">
        <v>15.37346178</v>
      </c>
      <c r="M98" s="52">
        <v>14.233750000000001</v>
      </c>
      <c r="N98" s="52">
        <v>1.1961202800000001</v>
      </c>
      <c r="O98" s="52">
        <v>35.024420815999996</v>
      </c>
      <c r="P98" s="52">
        <v>0</v>
      </c>
      <c r="Q98" s="52">
        <f t="shared" si="50"/>
        <v>50.998655035999974</v>
      </c>
      <c r="R98" s="52">
        <f t="shared" si="51"/>
        <v>7.3666252399999994</v>
      </c>
      <c r="S98" s="82">
        <f t="shared" si="52"/>
        <v>0.50438200236216424</v>
      </c>
      <c r="T98" s="53" t="s">
        <v>104</v>
      </c>
      <c r="W98" s="6"/>
    </row>
    <row r="99" spans="1:23" ht="47.25" x14ac:dyDescent="0.25">
      <c r="A99" s="54" t="s">
        <v>207</v>
      </c>
      <c r="B99" s="120" t="s">
        <v>219</v>
      </c>
      <c r="C99" s="53" t="s">
        <v>220</v>
      </c>
      <c r="D99" s="52">
        <v>117.71412860199997</v>
      </c>
      <c r="E99" s="52">
        <v>27.983731800000001</v>
      </c>
      <c r="F99" s="51">
        <f t="shared" si="48"/>
        <v>89.730396801999973</v>
      </c>
      <c r="G99" s="51">
        <f t="shared" si="49"/>
        <v>78.723565211999983</v>
      </c>
      <c r="H99" s="51">
        <f t="shared" si="49"/>
        <v>9.0315077699999993</v>
      </c>
      <c r="I99" s="52">
        <v>0.27</v>
      </c>
      <c r="J99" s="52">
        <v>8.8998569399999994</v>
      </c>
      <c r="K99" s="52">
        <v>0.27</v>
      </c>
      <c r="L99" s="52">
        <v>0.1221474300000001</v>
      </c>
      <c r="M99" s="52">
        <v>20.465</v>
      </c>
      <c r="N99" s="52">
        <v>9.5033999999999431E-3</v>
      </c>
      <c r="O99" s="52">
        <v>57.718565211999987</v>
      </c>
      <c r="P99" s="52">
        <v>0</v>
      </c>
      <c r="Q99" s="52">
        <f t="shared" si="50"/>
        <v>80.698889031999968</v>
      </c>
      <c r="R99" s="52">
        <f t="shared" si="51"/>
        <v>-11.97349223</v>
      </c>
      <c r="S99" s="82">
        <f t="shared" si="52"/>
        <v>-0.57003057510116639</v>
      </c>
      <c r="T99" s="53" t="s">
        <v>221</v>
      </c>
      <c r="W99" s="6"/>
    </row>
    <row r="100" spans="1:23" ht="47.25" x14ac:dyDescent="0.25">
      <c r="A100" s="54" t="s">
        <v>207</v>
      </c>
      <c r="B100" s="122" t="s">
        <v>222</v>
      </c>
      <c r="C100" s="53" t="s">
        <v>223</v>
      </c>
      <c r="D100" s="52">
        <v>227.46042743929999</v>
      </c>
      <c r="E100" s="52">
        <v>54.960081650000006</v>
      </c>
      <c r="F100" s="51">
        <f t="shared" si="48"/>
        <v>172.50034578929998</v>
      </c>
      <c r="G100" s="51">
        <f t="shared" si="49"/>
        <v>115.2482777678</v>
      </c>
      <c r="H100" s="51">
        <f t="shared" si="49"/>
        <v>27.297113560000007</v>
      </c>
      <c r="I100" s="52">
        <v>2.4874200000000002</v>
      </c>
      <c r="J100" s="52">
        <v>17.613848090000005</v>
      </c>
      <c r="K100" s="52">
        <v>21.541419999999999</v>
      </c>
      <c r="L100" s="52">
        <v>2.9684326900000002</v>
      </c>
      <c r="M100" s="52">
        <v>47.803419999999996</v>
      </c>
      <c r="N100" s="52">
        <v>6.7148327800000009</v>
      </c>
      <c r="O100" s="52">
        <v>43.416017767800007</v>
      </c>
      <c r="P100" s="52">
        <v>0</v>
      </c>
      <c r="Q100" s="52">
        <f t="shared" si="50"/>
        <v>145.20323222929997</v>
      </c>
      <c r="R100" s="52">
        <f t="shared" si="51"/>
        <v>-44.535146439999984</v>
      </c>
      <c r="S100" s="82">
        <f t="shared" si="52"/>
        <v>-0.61998810061106235</v>
      </c>
      <c r="T100" s="53" t="s">
        <v>162</v>
      </c>
      <c r="W100" s="6"/>
    </row>
    <row r="101" spans="1:23" ht="63" x14ac:dyDescent="0.25">
      <c r="A101" s="54" t="s">
        <v>207</v>
      </c>
      <c r="B101" s="120" t="s">
        <v>224</v>
      </c>
      <c r="C101" s="66" t="s">
        <v>225</v>
      </c>
      <c r="D101" s="52">
        <v>175.605682452</v>
      </c>
      <c r="E101" s="52">
        <v>34.069049740000004</v>
      </c>
      <c r="F101" s="51">
        <f t="shared" si="48"/>
        <v>141.536632712</v>
      </c>
      <c r="G101" s="51">
        <f t="shared" si="49"/>
        <v>36</v>
      </c>
      <c r="H101" s="51">
        <f t="shared" si="49"/>
        <v>1.26005206</v>
      </c>
      <c r="I101" s="52">
        <v>0</v>
      </c>
      <c r="J101" s="52">
        <v>0</v>
      </c>
      <c r="K101" s="52">
        <v>0</v>
      </c>
      <c r="L101" s="52">
        <v>1.26005206</v>
      </c>
      <c r="M101" s="52">
        <v>24.4</v>
      </c>
      <c r="N101" s="52">
        <v>0</v>
      </c>
      <c r="O101" s="52">
        <v>11.600000000000001</v>
      </c>
      <c r="P101" s="52">
        <v>0</v>
      </c>
      <c r="Q101" s="52">
        <f t="shared" si="50"/>
        <v>140.27658065200001</v>
      </c>
      <c r="R101" s="52">
        <f t="shared" si="51"/>
        <v>-23.139947939999999</v>
      </c>
      <c r="S101" s="82">
        <f t="shared" si="52"/>
        <v>-0.94835852213114757</v>
      </c>
      <c r="T101" s="53" t="s">
        <v>226</v>
      </c>
      <c r="W101" s="6"/>
    </row>
    <row r="102" spans="1:23" ht="47.25" x14ac:dyDescent="0.25">
      <c r="A102" s="54" t="s">
        <v>207</v>
      </c>
      <c r="B102" s="120" t="s">
        <v>227</v>
      </c>
      <c r="C102" s="66" t="s">
        <v>228</v>
      </c>
      <c r="D102" s="52" t="s">
        <v>32</v>
      </c>
      <c r="E102" s="52" t="s">
        <v>32</v>
      </c>
      <c r="F102" s="52" t="s">
        <v>32</v>
      </c>
      <c r="G102" s="52" t="s">
        <v>32</v>
      </c>
      <c r="H102" s="51">
        <f t="shared" si="49"/>
        <v>6.6015000000000004E-2</v>
      </c>
      <c r="I102" s="52" t="s">
        <v>32</v>
      </c>
      <c r="J102" s="52">
        <v>6.6015000000000004E-2</v>
      </c>
      <c r="K102" s="52" t="s">
        <v>32</v>
      </c>
      <c r="L102" s="52">
        <v>0</v>
      </c>
      <c r="M102" s="52" t="s">
        <v>32</v>
      </c>
      <c r="N102" s="52">
        <v>0</v>
      </c>
      <c r="O102" s="52" t="s">
        <v>32</v>
      </c>
      <c r="P102" s="52">
        <v>0</v>
      </c>
      <c r="Q102" s="52" t="s">
        <v>32</v>
      </c>
      <c r="R102" s="52" t="s">
        <v>32</v>
      </c>
      <c r="S102" s="82" t="s">
        <v>32</v>
      </c>
      <c r="T102" s="53" t="s">
        <v>90</v>
      </c>
      <c r="W102" s="6"/>
    </row>
    <row r="103" spans="1:23" ht="101.25" customHeight="1" x14ac:dyDescent="0.25">
      <c r="A103" s="54" t="s">
        <v>207</v>
      </c>
      <c r="B103" s="120" t="s">
        <v>229</v>
      </c>
      <c r="C103" s="53" t="s">
        <v>230</v>
      </c>
      <c r="D103" s="52">
        <v>141.25683686400001</v>
      </c>
      <c r="E103" s="52">
        <v>49.152660709999999</v>
      </c>
      <c r="F103" s="51">
        <f t="shared" si="48"/>
        <v>92.104176154000015</v>
      </c>
      <c r="G103" s="51">
        <f t="shared" si="49"/>
        <v>28.479106355999999</v>
      </c>
      <c r="H103" s="51">
        <f t="shared" si="49"/>
        <v>9.7868678299999985</v>
      </c>
      <c r="I103" s="52">
        <v>0.40100000000000002</v>
      </c>
      <c r="J103" s="52">
        <v>9.7868678299999985</v>
      </c>
      <c r="K103" s="52">
        <v>21.052788799999998</v>
      </c>
      <c r="L103" s="52">
        <v>0</v>
      </c>
      <c r="M103" s="52">
        <v>2.3319999999999999</v>
      </c>
      <c r="N103" s="52">
        <v>0</v>
      </c>
      <c r="O103" s="52">
        <v>4.6933175560000011</v>
      </c>
      <c r="P103" s="52">
        <v>0</v>
      </c>
      <c r="Q103" s="52">
        <f t="shared" ref="Q103:Q125" si="53">F103-H103</f>
        <v>82.31730832400001</v>
      </c>
      <c r="R103" s="52">
        <f t="shared" ref="R103:R125" si="54">H103-(I103+K103+M103)</f>
        <v>-13.99892097</v>
      </c>
      <c r="S103" s="82">
        <f t="shared" ref="S103:S125" si="55">R103/(I103+K103+M103)</f>
        <v>-0.58854138022111757</v>
      </c>
      <c r="T103" s="53" t="s">
        <v>231</v>
      </c>
      <c r="W103" s="6"/>
    </row>
    <row r="104" spans="1:23" ht="70.5" customHeight="1" x14ac:dyDescent="0.25">
      <c r="A104" s="54" t="s">
        <v>207</v>
      </c>
      <c r="B104" s="120" t="s">
        <v>232</v>
      </c>
      <c r="C104" s="53" t="s">
        <v>233</v>
      </c>
      <c r="D104" s="52">
        <v>422.33309861999999</v>
      </c>
      <c r="E104" s="52">
        <v>108.59712879999999</v>
      </c>
      <c r="F104" s="51">
        <f t="shared" si="48"/>
        <v>313.73596981999998</v>
      </c>
      <c r="G104" s="51">
        <f t="shared" si="49"/>
        <v>39.073999999999998</v>
      </c>
      <c r="H104" s="51">
        <f t="shared" si="49"/>
        <v>17.403264710000002</v>
      </c>
      <c r="I104" s="52">
        <v>7.5727500000000001</v>
      </c>
      <c r="J104" s="52">
        <v>0.39302335999999999</v>
      </c>
      <c r="K104" s="52">
        <v>13.694750000000001</v>
      </c>
      <c r="L104" s="52">
        <v>6.2901981099999995</v>
      </c>
      <c r="M104" s="52">
        <v>11.13575</v>
      </c>
      <c r="N104" s="52">
        <v>10.720043240000001</v>
      </c>
      <c r="O104" s="52">
        <v>6.67075</v>
      </c>
      <c r="P104" s="52">
        <v>0</v>
      </c>
      <c r="Q104" s="52">
        <f t="shared" si="53"/>
        <v>296.33270511000001</v>
      </c>
      <c r="R104" s="52">
        <f t="shared" si="54"/>
        <v>-14.999985289999998</v>
      </c>
      <c r="S104" s="82">
        <f t="shared" si="55"/>
        <v>-0.46291607446783883</v>
      </c>
      <c r="T104" s="53" t="s">
        <v>157</v>
      </c>
      <c r="W104" s="6"/>
    </row>
    <row r="105" spans="1:23" ht="63" x14ac:dyDescent="0.25">
      <c r="A105" s="54" t="s">
        <v>207</v>
      </c>
      <c r="B105" s="120" t="s">
        <v>234</v>
      </c>
      <c r="C105" s="53" t="s">
        <v>235</v>
      </c>
      <c r="D105" s="52">
        <v>58.93719999999999</v>
      </c>
      <c r="E105" s="52">
        <v>0</v>
      </c>
      <c r="F105" s="51">
        <f t="shared" si="48"/>
        <v>58.93719999999999</v>
      </c>
      <c r="G105" s="51">
        <f t="shared" si="49"/>
        <v>1.6323999999999996</v>
      </c>
      <c r="H105" s="51">
        <f t="shared" si="49"/>
        <v>3.7936280000000003E-2</v>
      </c>
      <c r="I105" s="52">
        <v>5.4999999999999997E-3</v>
      </c>
      <c r="J105" s="52">
        <v>0</v>
      </c>
      <c r="K105" s="52">
        <v>5.4999999999999997E-3</v>
      </c>
      <c r="L105" s="52">
        <v>4.52667E-3</v>
      </c>
      <c r="M105" s="52">
        <v>5.4999999999999997E-3</v>
      </c>
      <c r="N105" s="52">
        <v>3.3409609999999999E-2</v>
      </c>
      <c r="O105" s="52">
        <v>1.6158999999999997</v>
      </c>
      <c r="P105" s="52">
        <v>0</v>
      </c>
      <c r="Q105" s="52">
        <f t="shared" si="53"/>
        <v>58.899263719999993</v>
      </c>
      <c r="R105" s="52">
        <f t="shared" si="54"/>
        <v>2.1436280000000002E-2</v>
      </c>
      <c r="S105" s="82">
        <f t="shared" si="55"/>
        <v>1.299168484848485</v>
      </c>
      <c r="T105" s="53" t="s">
        <v>236</v>
      </c>
      <c r="W105" s="6"/>
    </row>
    <row r="106" spans="1:23" ht="63" x14ac:dyDescent="0.25">
      <c r="A106" s="54" t="s">
        <v>207</v>
      </c>
      <c r="B106" s="120" t="s">
        <v>237</v>
      </c>
      <c r="C106" s="66" t="s">
        <v>238</v>
      </c>
      <c r="D106" s="52">
        <v>47.21</v>
      </c>
      <c r="E106" s="52">
        <v>0</v>
      </c>
      <c r="F106" s="51">
        <f t="shared" si="48"/>
        <v>47.21</v>
      </c>
      <c r="G106" s="51">
        <f t="shared" si="49"/>
        <v>1.0087999999999999</v>
      </c>
      <c r="H106" s="51">
        <f t="shared" si="49"/>
        <v>4.5266600000000001E-3</v>
      </c>
      <c r="I106" s="52">
        <v>5.0000000000000001E-3</v>
      </c>
      <c r="J106" s="52">
        <v>0</v>
      </c>
      <c r="K106" s="52">
        <v>0.60499999999999998</v>
      </c>
      <c r="L106" s="52">
        <v>4.5266600000000001E-3</v>
      </c>
      <c r="M106" s="52">
        <v>5.0000000000000001E-3</v>
      </c>
      <c r="N106" s="52">
        <v>0</v>
      </c>
      <c r="O106" s="52">
        <v>0.39380000000000004</v>
      </c>
      <c r="P106" s="52">
        <v>0</v>
      </c>
      <c r="Q106" s="52">
        <f t="shared" si="53"/>
        <v>47.205473339999998</v>
      </c>
      <c r="R106" s="52">
        <f t="shared" si="54"/>
        <v>-0.61047333999999998</v>
      </c>
      <c r="S106" s="82">
        <f t="shared" si="55"/>
        <v>-0.99263957723577234</v>
      </c>
      <c r="T106" s="53" t="s">
        <v>239</v>
      </c>
      <c r="W106" s="6"/>
    </row>
    <row r="107" spans="1:23" ht="63" x14ac:dyDescent="0.25">
      <c r="A107" s="54" t="s">
        <v>207</v>
      </c>
      <c r="B107" s="120" t="s">
        <v>240</v>
      </c>
      <c r="C107" s="66" t="s">
        <v>241</v>
      </c>
      <c r="D107" s="52">
        <v>66.794615019999995</v>
      </c>
      <c r="E107" s="52">
        <v>0</v>
      </c>
      <c r="F107" s="51">
        <f t="shared" si="48"/>
        <v>66.794615019999995</v>
      </c>
      <c r="G107" s="51">
        <f t="shared" si="49"/>
        <v>3.3367999999999998</v>
      </c>
      <c r="H107" s="51">
        <f t="shared" si="49"/>
        <v>3.7936280000000003E-2</v>
      </c>
      <c r="I107" s="52">
        <v>1.7000000000000001E-2</v>
      </c>
      <c r="J107" s="52">
        <v>0</v>
      </c>
      <c r="K107" s="52">
        <v>0.61699999999999999</v>
      </c>
      <c r="L107" s="52">
        <v>3.7936280000000003E-2</v>
      </c>
      <c r="M107" s="52">
        <v>1.9384000000000001</v>
      </c>
      <c r="N107" s="52">
        <v>0</v>
      </c>
      <c r="O107" s="52">
        <v>0.76439999999999975</v>
      </c>
      <c r="P107" s="52">
        <v>0</v>
      </c>
      <c r="Q107" s="52">
        <f t="shared" si="53"/>
        <v>66.756678739999998</v>
      </c>
      <c r="R107" s="52">
        <f t="shared" si="54"/>
        <v>-2.5344637200000002</v>
      </c>
      <c r="S107" s="82">
        <f t="shared" si="55"/>
        <v>-0.98525257347224393</v>
      </c>
      <c r="T107" s="53" t="s">
        <v>239</v>
      </c>
      <c r="W107" s="6"/>
    </row>
    <row r="108" spans="1:23" ht="63" x14ac:dyDescent="0.25">
      <c r="A108" s="54" t="s">
        <v>207</v>
      </c>
      <c r="B108" s="120" t="s">
        <v>242</v>
      </c>
      <c r="C108" s="53" t="s">
        <v>243</v>
      </c>
      <c r="D108" s="52">
        <v>2.9945188934130398</v>
      </c>
      <c r="E108" s="52">
        <v>0</v>
      </c>
      <c r="F108" s="51">
        <f t="shared" si="48"/>
        <v>2.9945188934130398</v>
      </c>
      <c r="G108" s="51">
        <f t="shared" si="49"/>
        <v>1.1187999999999998</v>
      </c>
      <c r="H108" s="51">
        <f t="shared" si="49"/>
        <v>0</v>
      </c>
      <c r="I108" s="52">
        <v>5.4999999999999997E-3</v>
      </c>
      <c r="J108" s="52">
        <v>0</v>
      </c>
      <c r="K108" s="52">
        <v>5.4999999999999997E-3</v>
      </c>
      <c r="L108" s="52">
        <v>0</v>
      </c>
      <c r="M108" s="52">
        <v>5.4999999999999997E-3</v>
      </c>
      <c r="N108" s="52">
        <v>0</v>
      </c>
      <c r="O108" s="52">
        <v>1.1022999999999998</v>
      </c>
      <c r="P108" s="52">
        <v>0</v>
      </c>
      <c r="Q108" s="52">
        <f t="shared" si="53"/>
        <v>2.9945188934130398</v>
      </c>
      <c r="R108" s="52">
        <f t="shared" si="54"/>
        <v>-1.6500000000000001E-2</v>
      </c>
      <c r="S108" s="82">
        <f t="shared" si="55"/>
        <v>-1</v>
      </c>
      <c r="T108" s="53" t="s">
        <v>244</v>
      </c>
      <c r="W108" s="6"/>
    </row>
    <row r="109" spans="1:23" ht="63" x14ac:dyDescent="0.25">
      <c r="A109" s="70" t="s">
        <v>207</v>
      </c>
      <c r="B109" s="117" t="s">
        <v>245</v>
      </c>
      <c r="C109" s="65" t="s">
        <v>246</v>
      </c>
      <c r="D109" s="52">
        <v>2.6574</v>
      </c>
      <c r="E109" s="52">
        <v>0</v>
      </c>
      <c r="F109" s="51">
        <f t="shared" si="48"/>
        <v>2.6574</v>
      </c>
      <c r="G109" s="51">
        <f t="shared" si="49"/>
        <v>2.4074</v>
      </c>
      <c r="H109" s="51">
        <f t="shared" si="49"/>
        <v>0</v>
      </c>
      <c r="I109" s="52">
        <v>1.125E-2</v>
      </c>
      <c r="J109" s="52">
        <v>0</v>
      </c>
      <c r="K109" s="52">
        <v>0.48105000000000003</v>
      </c>
      <c r="L109" s="52">
        <v>0</v>
      </c>
      <c r="M109" s="52">
        <v>0.63824999999999998</v>
      </c>
      <c r="N109" s="52">
        <v>0</v>
      </c>
      <c r="O109" s="52">
        <v>1.27685</v>
      </c>
      <c r="P109" s="52">
        <v>0</v>
      </c>
      <c r="Q109" s="52">
        <f t="shared" si="53"/>
        <v>2.6574</v>
      </c>
      <c r="R109" s="52">
        <f t="shared" si="54"/>
        <v>-1.1305499999999999</v>
      </c>
      <c r="S109" s="82">
        <f t="shared" si="55"/>
        <v>-1</v>
      </c>
      <c r="T109" s="53" t="s">
        <v>244</v>
      </c>
      <c r="W109" s="6"/>
    </row>
    <row r="110" spans="1:23" ht="63" x14ac:dyDescent="0.25">
      <c r="A110" s="65" t="s">
        <v>207</v>
      </c>
      <c r="B110" s="117" t="s">
        <v>247</v>
      </c>
      <c r="C110" s="65" t="s">
        <v>248</v>
      </c>
      <c r="D110" s="52">
        <v>2.2103999999999999</v>
      </c>
      <c r="E110" s="52">
        <v>0</v>
      </c>
      <c r="F110" s="51">
        <f t="shared" si="48"/>
        <v>2.2103999999999999</v>
      </c>
      <c r="G110" s="51">
        <f t="shared" si="49"/>
        <v>2.2103999999999999</v>
      </c>
      <c r="H110" s="51">
        <f t="shared" si="49"/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2.2103999999999999</v>
      </c>
      <c r="P110" s="52">
        <v>0</v>
      </c>
      <c r="Q110" s="52">
        <f t="shared" si="53"/>
        <v>2.2103999999999999</v>
      </c>
      <c r="R110" s="52">
        <f t="shared" si="54"/>
        <v>0</v>
      </c>
      <c r="S110" s="82">
        <v>0</v>
      </c>
      <c r="T110" s="53" t="s">
        <v>32</v>
      </c>
      <c r="W110" s="6"/>
    </row>
    <row r="111" spans="1:23" ht="47.25" x14ac:dyDescent="0.25">
      <c r="A111" s="54" t="s">
        <v>207</v>
      </c>
      <c r="B111" s="124" t="s">
        <v>249</v>
      </c>
      <c r="C111" s="66" t="s">
        <v>250</v>
      </c>
      <c r="D111" s="52">
        <v>1.1876</v>
      </c>
      <c r="E111" s="52">
        <v>0</v>
      </c>
      <c r="F111" s="51">
        <f t="shared" si="48"/>
        <v>1.1876</v>
      </c>
      <c r="G111" s="51">
        <f t="shared" si="49"/>
        <v>1.1876</v>
      </c>
      <c r="H111" s="51">
        <f t="shared" si="49"/>
        <v>1.21540961</v>
      </c>
      <c r="I111" s="52">
        <v>0</v>
      </c>
      <c r="J111" s="52">
        <v>0</v>
      </c>
      <c r="K111" s="52">
        <v>0</v>
      </c>
      <c r="L111" s="52">
        <v>3.3409609999999999E-2</v>
      </c>
      <c r="M111" s="52">
        <v>0.93959999999999999</v>
      </c>
      <c r="N111" s="52">
        <v>1.1819999999999999</v>
      </c>
      <c r="O111" s="52">
        <v>0.248</v>
      </c>
      <c r="P111" s="52">
        <v>0</v>
      </c>
      <c r="Q111" s="52">
        <f t="shared" si="53"/>
        <v>-2.780961000000004E-2</v>
      </c>
      <c r="R111" s="52">
        <f t="shared" si="54"/>
        <v>0.27580961000000004</v>
      </c>
      <c r="S111" s="82">
        <f t="shared" si="55"/>
        <v>0.29353938910174548</v>
      </c>
      <c r="T111" s="53" t="s">
        <v>251</v>
      </c>
      <c r="W111" s="6"/>
    </row>
    <row r="112" spans="1:23" ht="41.25" customHeight="1" x14ac:dyDescent="0.25">
      <c r="A112" s="54" t="s">
        <v>207</v>
      </c>
      <c r="B112" s="124" t="s">
        <v>252</v>
      </c>
      <c r="C112" s="66" t="s">
        <v>253</v>
      </c>
      <c r="D112" s="52">
        <v>2.7072000000000003</v>
      </c>
      <c r="E112" s="52">
        <v>0</v>
      </c>
      <c r="F112" s="51">
        <f t="shared" si="48"/>
        <v>2.7072000000000003</v>
      </c>
      <c r="G112" s="51">
        <f t="shared" si="49"/>
        <v>1.6799999999999997</v>
      </c>
      <c r="H112" s="51">
        <f t="shared" si="49"/>
        <v>1.66882961</v>
      </c>
      <c r="I112" s="52">
        <v>7.4999999999999997E-3</v>
      </c>
      <c r="J112" s="52">
        <v>0</v>
      </c>
      <c r="K112" s="52">
        <v>7.4999999999999997E-3</v>
      </c>
      <c r="L112" s="52">
        <v>0</v>
      </c>
      <c r="M112" s="52">
        <v>7.4999999999999997E-3</v>
      </c>
      <c r="N112" s="52">
        <v>1.66882961</v>
      </c>
      <c r="O112" s="52">
        <v>1.6574999999999998</v>
      </c>
      <c r="P112" s="52">
        <v>0</v>
      </c>
      <c r="Q112" s="52">
        <f t="shared" si="53"/>
        <v>1.0383703900000003</v>
      </c>
      <c r="R112" s="52">
        <f t="shared" si="54"/>
        <v>1.64632961</v>
      </c>
      <c r="S112" s="82">
        <f t="shared" si="55"/>
        <v>73.17020488888889</v>
      </c>
      <c r="T112" s="53" t="s">
        <v>236</v>
      </c>
      <c r="W112" s="6"/>
    </row>
    <row r="113" spans="1:23" ht="41.25" customHeight="1" x14ac:dyDescent="0.25">
      <c r="A113" s="54" t="s">
        <v>207</v>
      </c>
      <c r="B113" s="124" t="s">
        <v>254</v>
      </c>
      <c r="C113" s="66" t="s">
        <v>255</v>
      </c>
      <c r="D113" s="52">
        <v>4.7711999999999994</v>
      </c>
      <c r="E113" s="52">
        <v>0</v>
      </c>
      <c r="F113" s="51">
        <f t="shared" si="48"/>
        <v>4.7711999999999994</v>
      </c>
      <c r="G113" s="51">
        <f t="shared" si="49"/>
        <v>1.9139999999999999</v>
      </c>
      <c r="H113" s="51">
        <f t="shared" si="49"/>
        <v>1.8565799999999999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1.8565799999999999</v>
      </c>
      <c r="O113" s="52">
        <v>1.9139999999999999</v>
      </c>
      <c r="P113" s="52">
        <v>0</v>
      </c>
      <c r="Q113" s="52">
        <f t="shared" si="53"/>
        <v>2.9146199999999993</v>
      </c>
      <c r="R113" s="52">
        <f t="shared" si="54"/>
        <v>1.8565799999999999</v>
      </c>
      <c r="S113" s="82">
        <v>1</v>
      </c>
      <c r="T113" s="53" t="s">
        <v>236</v>
      </c>
      <c r="W113" s="6"/>
    </row>
    <row r="114" spans="1:23" ht="36.75" customHeight="1" x14ac:dyDescent="0.25">
      <c r="A114" s="54" t="s">
        <v>207</v>
      </c>
      <c r="B114" s="124" t="s">
        <v>256</v>
      </c>
      <c r="C114" s="66" t="s">
        <v>257</v>
      </c>
      <c r="D114" s="52">
        <v>2.5817999999999999</v>
      </c>
      <c r="E114" s="52">
        <v>0</v>
      </c>
      <c r="F114" s="51">
        <f t="shared" si="48"/>
        <v>2.5817999999999999</v>
      </c>
      <c r="G114" s="51">
        <f t="shared" si="49"/>
        <v>2.3817999999999997</v>
      </c>
      <c r="H114" s="51">
        <f t="shared" si="49"/>
        <v>2.54681516</v>
      </c>
      <c r="I114" s="52">
        <v>1.125E-2</v>
      </c>
      <c r="J114" s="52">
        <v>0</v>
      </c>
      <c r="K114" s="52">
        <v>1.125E-2</v>
      </c>
      <c r="L114" s="52">
        <v>0</v>
      </c>
      <c r="M114" s="52">
        <v>1.125E-2</v>
      </c>
      <c r="N114" s="52">
        <v>2.54681516</v>
      </c>
      <c r="O114" s="52">
        <v>2.3480499999999997</v>
      </c>
      <c r="P114" s="52">
        <v>0</v>
      </c>
      <c r="Q114" s="52">
        <f t="shared" si="53"/>
        <v>3.4984839999999906E-2</v>
      </c>
      <c r="R114" s="52">
        <f t="shared" si="54"/>
        <v>2.51306516</v>
      </c>
      <c r="S114" s="82">
        <f t="shared" si="55"/>
        <v>74.461189925925922</v>
      </c>
      <c r="T114" s="53" t="s">
        <v>258</v>
      </c>
      <c r="W114" s="6"/>
    </row>
    <row r="115" spans="1:23" ht="36" customHeight="1" x14ac:dyDescent="0.25">
      <c r="A115" s="54" t="s">
        <v>207</v>
      </c>
      <c r="B115" s="124" t="s">
        <v>259</v>
      </c>
      <c r="C115" s="66" t="s">
        <v>260</v>
      </c>
      <c r="D115" s="52">
        <v>2.1471999999999998</v>
      </c>
      <c r="E115" s="52">
        <v>0</v>
      </c>
      <c r="F115" s="51">
        <f t="shared" si="48"/>
        <v>2.1471999999999998</v>
      </c>
      <c r="G115" s="51">
        <f t="shared" si="49"/>
        <v>0.80479999999999996</v>
      </c>
      <c r="H115" s="51">
        <f t="shared" si="49"/>
        <v>1.0333464300000001</v>
      </c>
      <c r="I115" s="52">
        <v>5.4999999999999997E-3</v>
      </c>
      <c r="J115" s="52">
        <v>0</v>
      </c>
      <c r="K115" s="52">
        <v>0.19350000000000001</v>
      </c>
      <c r="L115" s="52">
        <v>2.414643E-2</v>
      </c>
      <c r="M115" s="52">
        <v>0.24149999999999999</v>
      </c>
      <c r="N115" s="52">
        <v>1.0092000000000001</v>
      </c>
      <c r="O115" s="52">
        <v>0.36430000000000001</v>
      </c>
      <c r="P115" s="52">
        <v>0</v>
      </c>
      <c r="Q115" s="52">
        <f t="shared" si="53"/>
        <v>1.1138535699999996</v>
      </c>
      <c r="R115" s="52">
        <f t="shared" si="54"/>
        <v>0.59284643000000015</v>
      </c>
      <c r="S115" s="82">
        <f t="shared" si="55"/>
        <v>1.3458488762769583</v>
      </c>
      <c r="T115" s="53" t="s">
        <v>258</v>
      </c>
      <c r="W115" s="6"/>
    </row>
    <row r="116" spans="1:23" ht="31.5" x14ac:dyDescent="0.25">
      <c r="A116" s="54" t="s">
        <v>207</v>
      </c>
      <c r="B116" s="124" t="s">
        <v>261</v>
      </c>
      <c r="C116" s="66" t="s">
        <v>262</v>
      </c>
      <c r="D116" s="52">
        <v>3.3654000000000002</v>
      </c>
      <c r="E116" s="52">
        <v>0</v>
      </c>
      <c r="F116" s="51">
        <f t="shared" si="48"/>
        <v>3.3654000000000002</v>
      </c>
      <c r="G116" s="51">
        <f t="shared" si="49"/>
        <v>2.3050000000000002</v>
      </c>
      <c r="H116" s="51">
        <f t="shared" si="49"/>
        <v>2.5222696100000004</v>
      </c>
      <c r="I116" s="52">
        <v>1.125E-2</v>
      </c>
      <c r="J116" s="52">
        <v>0</v>
      </c>
      <c r="K116" s="52">
        <v>1.125E-2</v>
      </c>
      <c r="L116" s="52">
        <v>2.4888600000000003</v>
      </c>
      <c r="M116" s="52">
        <v>1.125E-2</v>
      </c>
      <c r="N116" s="52">
        <v>3.3409609999999999E-2</v>
      </c>
      <c r="O116" s="52">
        <v>2.2712500000000002</v>
      </c>
      <c r="P116" s="52">
        <v>0</v>
      </c>
      <c r="Q116" s="52">
        <f t="shared" si="53"/>
        <v>0.84313038999999979</v>
      </c>
      <c r="R116" s="52">
        <f t="shared" si="54"/>
        <v>2.4885196100000004</v>
      </c>
      <c r="S116" s="82">
        <f t="shared" si="55"/>
        <v>73.733914370370385</v>
      </c>
      <c r="T116" s="53" t="s">
        <v>258</v>
      </c>
      <c r="W116" s="6"/>
    </row>
    <row r="117" spans="1:23" ht="31.5" x14ac:dyDescent="0.25">
      <c r="A117" s="54" t="s">
        <v>207</v>
      </c>
      <c r="B117" s="124" t="s">
        <v>263</v>
      </c>
      <c r="C117" s="66" t="s">
        <v>264</v>
      </c>
      <c r="D117" s="52">
        <v>1.0860000000000001</v>
      </c>
      <c r="E117" s="52">
        <v>0</v>
      </c>
      <c r="F117" s="51">
        <f t="shared" si="48"/>
        <v>1.0860000000000001</v>
      </c>
      <c r="G117" s="51">
        <f t="shared" si="49"/>
        <v>0.88600000000000001</v>
      </c>
      <c r="H117" s="51">
        <f t="shared" si="49"/>
        <v>1.0751400000000002</v>
      </c>
      <c r="I117" s="52">
        <v>0</v>
      </c>
      <c r="J117" s="52">
        <v>1.0751400000000002</v>
      </c>
      <c r="K117" s="52">
        <v>0</v>
      </c>
      <c r="L117" s="52">
        <v>0</v>
      </c>
      <c r="M117" s="52">
        <v>0</v>
      </c>
      <c r="N117" s="52">
        <v>0</v>
      </c>
      <c r="O117" s="52">
        <v>0.88600000000000001</v>
      </c>
      <c r="P117" s="52">
        <v>0</v>
      </c>
      <c r="Q117" s="52">
        <f t="shared" si="53"/>
        <v>1.085999999999987E-2</v>
      </c>
      <c r="R117" s="52">
        <f t="shared" si="54"/>
        <v>1.0751400000000002</v>
      </c>
      <c r="S117" s="82">
        <v>1</v>
      </c>
      <c r="T117" s="53" t="s">
        <v>258</v>
      </c>
      <c r="W117" s="6"/>
    </row>
    <row r="118" spans="1:23" ht="63" customHeight="1" x14ac:dyDescent="0.25">
      <c r="A118" s="54" t="s">
        <v>207</v>
      </c>
      <c r="B118" s="124" t="s">
        <v>265</v>
      </c>
      <c r="C118" s="66" t="s">
        <v>266</v>
      </c>
      <c r="D118" s="52">
        <v>47.769599999999997</v>
      </c>
      <c r="E118" s="52">
        <v>0</v>
      </c>
      <c r="F118" s="51">
        <f t="shared" si="48"/>
        <v>47.769599999999997</v>
      </c>
      <c r="G118" s="51">
        <f t="shared" si="49"/>
        <v>4</v>
      </c>
      <c r="H118" s="51">
        <f t="shared" si="49"/>
        <v>0.99912886000000012</v>
      </c>
      <c r="I118" s="52">
        <v>0</v>
      </c>
      <c r="J118" s="52">
        <v>0</v>
      </c>
      <c r="K118" s="52">
        <v>0</v>
      </c>
      <c r="L118" s="52">
        <v>0.68557942000000005</v>
      </c>
      <c r="M118" s="52">
        <v>0</v>
      </c>
      <c r="N118" s="52">
        <v>0.31354944000000001</v>
      </c>
      <c r="O118" s="52">
        <v>4</v>
      </c>
      <c r="P118" s="52">
        <v>0</v>
      </c>
      <c r="Q118" s="52">
        <f t="shared" si="53"/>
        <v>46.770471139999998</v>
      </c>
      <c r="R118" s="52">
        <f t="shared" si="54"/>
        <v>0.99912886000000012</v>
      </c>
      <c r="S118" s="82">
        <v>1</v>
      </c>
      <c r="T118" s="53" t="s">
        <v>267</v>
      </c>
      <c r="W118" s="6"/>
    </row>
    <row r="119" spans="1:23" ht="58.5" customHeight="1" x14ac:dyDescent="0.25">
      <c r="A119" s="54" t="s">
        <v>207</v>
      </c>
      <c r="B119" s="124" t="s">
        <v>268</v>
      </c>
      <c r="C119" s="66" t="s">
        <v>269</v>
      </c>
      <c r="D119" s="52">
        <v>43.735175999999996</v>
      </c>
      <c r="E119" s="52">
        <v>0.88800000000000001</v>
      </c>
      <c r="F119" s="51">
        <f t="shared" si="48"/>
        <v>42.847175999999997</v>
      </c>
      <c r="G119" s="51">
        <f t="shared" si="49"/>
        <v>4.3</v>
      </c>
      <c r="H119" s="51">
        <f t="shared" si="49"/>
        <v>4.1713703100000004</v>
      </c>
      <c r="I119" s="52">
        <v>4.3</v>
      </c>
      <c r="J119" s="52">
        <v>4.1713703100000004</v>
      </c>
      <c r="K119" s="52">
        <v>0</v>
      </c>
      <c r="L119" s="52">
        <v>0</v>
      </c>
      <c r="M119" s="52">
        <v>0</v>
      </c>
      <c r="N119" s="52">
        <v>0</v>
      </c>
      <c r="O119" s="52">
        <v>0</v>
      </c>
      <c r="P119" s="52">
        <v>0</v>
      </c>
      <c r="Q119" s="52">
        <f t="shared" si="53"/>
        <v>38.675805689999997</v>
      </c>
      <c r="R119" s="52">
        <f t="shared" si="54"/>
        <v>-0.12862968999999946</v>
      </c>
      <c r="S119" s="82">
        <f t="shared" si="55"/>
        <v>-2.9913881395348715E-2</v>
      </c>
      <c r="T119" s="53" t="s">
        <v>32</v>
      </c>
      <c r="W119" s="6"/>
    </row>
    <row r="120" spans="1:23" ht="53.25" customHeight="1" x14ac:dyDescent="0.25">
      <c r="A120" s="54" t="s">
        <v>207</v>
      </c>
      <c r="B120" s="124" t="s">
        <v>270</v>
      </c>
      <c r="C120" s="66" t="s">
        <v>271</v>
      </c>
      <c r="D120" s="52">
        <v>33.672737628000007</v>
      </c>
      <c r="E120" s="52">
        <v>25.608103379999999</v>
      </c>
      <c r="F120" s="51">
        <f t="shared" si="48"/>
        <v>8.0646342480000079</v>
      </c>
      <c r="G120" s="51">
        <f t="shared" si="49"/>
        <v>3.0840000000000072</v>
      </c>
      <c r="H120" s="51">
        <f t="shared" si="49"/>
        <v>2.9474051700000001</v>
      </c>
      <c r="I120" s="52">
        <v>3.0840000000000072</v>
      </c>
      <c r="J120" s="52">
        <v>2.9474051700000001</v>
      </c>
      <c r="K120" s="52">
        <v>0</v>
      </c>
      <c r="L120" s="52">
        <v>0</v>
      </c>
      <c r="M120" s="52">
        <v>0</v>
      </c>
      <c r="N120" s="52">
        <v>0</v>
      </c>
      <c r="O120" s="52">
        <v>0</v>
      </c>
      <c r="P120" s="52">
        <v>0</v>
      </c>
      <c r="Q120" s="52">
        <f t="shared" si="53"/>
        <v>5.1172290780000083</v>
      </c>
      <c r="R120" s="52">
        <f t="shared" si="54"/>
        <v>-0.13659483000000705</v>
      </c>
      <c r="S120" s="82">
        <f t="shared" si="55"/>
        <v>-4.4291449416344594E-2</v>
      </c>
      <c r="T120" s="53" t="s">
        <v>32</v>
      </c>
      <c r="W120" s="6"/>
    </row>
    <row r="121" spans="1:23" ht="47.25" x14ac:dyDescent="0.25">
      <c r="A121" s="54" t="s">
        <v>207</v>
      </c>
      <c r="B121" s="124" t="s">
        <v>272</v>
      </c>
      <c r="C121" s="66" t="s">
        <v>273</v>
      </c>
      <c r="D121" s="52">
        <v>11.928892707999999</v>
      </c>
      <c r="E121" s="52">
        <v>0.60068465999999998</v>
      </c>
      <c r="F121" s="51">
        <f t="shared" si="48"/>
        <v>11.328208047999999</v>
      </c>
      <c r="G121" s="51">
        <f t="shared" si="49"/>
        <v>2.4731260539999997</v>
      </c>
      <c r="H121" s="51">
        <f t="shared" si="49"/>
        <v>1.1963074499999999</v>
      </c>
      <c r="I121" s="52">
        <v>0</v>
      </c>
      <c r="J121" s="52">
        <v>8.3074499999999992E-3</v>
      </c>
      <c r="K121" s="52">
        <v>0</v>
      </c>
      <c r="L121" s="52">
        <v>1.1879999999999999</v>
      </c>
      <c r="M121" s="52">
        <v>1.802</v>
      </c>
      <c r="N121" s="52">
        <v>0</v>
      </c>
      <c r="O121" s="52">
        <v>0.67112605399999969</v>
      </c>
      <c r="P121" s="52">
        <v>0</v>
      </c>
      <c r="Q121" s="52">
        <f t="shared" si="53"/>
        <v>10.131900597999998</v>
      </c>
      <c r="R121" s="52">
        <f t="shared" si="54"/>
        <v>-0.60569255000000011</v>
      </c>
      <c r="S121" s="82">
        <f t="shared" si="55"/>
        <v>-0.33612239178690351</v>
      </c>
      <c r="T121" s="53" t="s">
        <v>274</v>
      </c>
      <c r="W121" s="6"/>
    </row>
    <row r="122" spans="1:23" ht="31.5" x14ac:dyDescent="0.25">
      <c r="A122" s="54" t="s">
        <v>207</v>
      </c>
      <c r="B122" s="124" t="s">
        <v>275</v>
      </c>
      <c r="C122" s="66" t="s">
        <v>276</v>
      </c>
      <c r="D122" s="52">
        <v>8.3108279439999997</v>
      </c>
      <c r="E122" s="52">
        <v>0.47934392999999997</v>
      </c>
      <c r="F122" s="51">
        <f t="shared" si="48"/>
        <v>7.8314840139999999</v>
      </c>
      <c r="G122" s="51">
        <f t="shared" si="49"/>
        <v>1.8351416900000004</v>
      </c>
      <c r="H122" s="51">
        <f t="shared" si="49"/>
        <v>2.0055346099999998</v>
      </c>
      <c r="I122" s="52">
        <v>0</v>
      </c>
      <c r="J122" s="52">
        <v>1.3534610000000001E-2</v>
      </c>
      <c r="K122" s="52">
        <v>1.8351416900000004</v>
      </c>
      <c r="L122" s="52">
        <v>1.992</v>
      </c>
      <c r="M122" s="52">
        <v>0</v>
      </c>
      <c r="N122" s="52">
        <v>0</v>
      </c>
      <c r="O122" s="52">
        <v>0</v>
      </c>
      <c r="P122" s="52">
        <v>0</v>
      </c>
      <c r="Q122" s="52">
        <f t="shared" si="53"/>
        <v>5.8259494040000002</v>
      </c>
      <c r="R122" s="52">
        <f t="shared" si="54"/>
        <v>0.17039291999999939</v>
      </c>
      <c r="S122" s="82">
        <f t="shared" si="55"/>
        <v>9.2850007674338958E-2</v>
      </c>
      <c r="T122" s="53" t="s">
        <v>32</v>
      </c>
      <c r="W122" s="6"/>
    </row>
    <row r="123" spans="1:23" ht="47.25" x14ac:dyDescent="0.25">
      <c r="A123" s="54" t="s">
        <v>207</v>
      </c>
      <c r="B123" s="124" t="s">
        <v>277</v>
      </c>
      <c r="C123" s="66" t="s">
        <v>278</v>
      </c>
      <c r="D123" s="52">
        <v>11.910921382</v>
      </c>
      <c r="E123" s="52">
        <v>0.5651630700000001</v>
      </c>
      <c r="F123" s="51">
        <f t="shared" si="48"/>
        <v>11.345758311999999</v>
      </c>
      <c r="G123" s="51">
        <f t="shared" si="49"/>
        <v>2.4867659159999995</v>
      </c>
      <c r="H123" s="51">
        <f t="shared" si="49"/>
        <v>1.5171870099999998</v>
      </c>
      <c r="I123" s="52">
        <v>0</v>
      </c>
      <c r="J123" s="52">
        <v>1.09677E-2</v>
      </c>
      <c r="K123" s="52">
        <v>2.0024416919999997</v>
      </c>
      <c r="L123" s="52">
        <v>1.476</v>
      </c>
      <c r="M123" s="52">
        <v>0.48432422400000003</v>
      </c>
      <c r="N123" s="52">
        <v>3.0219309999999999E-2</v>
      </c>
      <c r="O123" s="52">
        <v>0</v>
      </c>
      <c r="P123" s="52">
        <v>0</v>
      </c>
      <c r="Q123" s="52">
        <f t="shared" si="53"/>
        <v>9.8285713020000003</v>
      </c>
      <c r="R123" s="52">
        <f t="shared" si="54"/>
        <v>-0.96957890599999974</v>
      </c>
      <c r="S123" s="82">
        <f t="shared" si="55"/>
        <v>-0.38989552645935488</v>
      </c>
      <c r="T123" s="53" t="s">
        <v>274</v>
      </c>
      <c r="W123" s="6"/>
    </row>
    <row r="124" spans="1:23" ht="47.25" x14ac:dyDescent="0.25">
      <c r="A124" s="54" t="s">
        <v>207</v>
      </c>
      <c r="B124" s="124" t="s">
        <v>279</v>
      </c>
      <c r="C124" s="66" t="s">
        <v>280</v>
      </c>
      <c r="D124" s="52">
        <v>8.263709261999999</v>
      </c>
      <c r="E124" s="52">
        <v>0.43790208999999997</v>
      </c>
      <c r="F124" s="51">
        <f t="shared" si="48"/>
        <v>7.8258071719999993</v>
      </c>
      <c r="G124" s="51">
        <f t="shared" si="49"/>
        <v>2.3342861400000001</v>
      </c>
      <c r="H124" s="51">
        <f t="shared" si="49"/>
        <v>1.4225713</v>
      </c>
      <c r="I124" s="52">
        <v>0</v>
      </c>
      <c r="J124" s="52">
        <v>1.30679E-2</v>
      </c>
      <c r="K124" s="52">
        <v>0</v>
      </c>
      <c r="L124" s="52">
        <v>1.4</v>
      </c>
      <c r="M124" s="52">
        <v>2.3342861400000001</v>
      </c>
      <c r="N124" s="52">
        <v>9.5033999999999987E-3</v>
      </c>
      <c r="O124" s="52">
        <v>0</v>
      </c>
      <c r="P124" s="52">
        <v>0</v>
      </c>
      <c r="Q124" s="52">
        <f t="shared" si="53"/>
        <v>6.4032358719999998</v>
      </c>
      <c r="R124" s="52">
        <f t="shared" si="54"/>
        <v>-0.91171484000000014</v>
      </c>
      <c r="S124" s="82">
        <f t="shared" si="55"/>
        <v>-0.39057544162088031</v>
      </c>
      <c r="T124" s="53" t="s">
        <v>274</v>
      </c>
      <c r="W124" s="6"/>
    </row>
    <row r="125" spans="1:23" ht="47.25" x14ac:dyDescent="0.25">
      <c r="A125" s="54" t="s">
        <v>207</v>
      </c>
      <c r="B125" s="124" t="s">
        <v>281</v>
      </c>
      <c r="C125" s="66" t="s">
        <v>282</v>
      </c>
      <c r="D125" s="52">
        <v>27.272478992</v>
      </c>
      <c r="E125" s="52">
        <v>0.43790209000000002</v>
      </c>
      <c r="F125" s="51">
        <f t="shared" si="48"/>
        <v>26.834576901999998</v>
      </c>
      <c r="G125" s="51">
        <f t="shared" si="49"/>
        <v>2.7901610219999999</v>
      </c>
      <c r="H125" s="51">
        <f t="shared" si="49"/>
        <v>2.2407219500000002</v>
      </c>
      <c r="I125" s="52">
        <v>0</v>
      </c>
      <c r="J125" s="52">
        <v>2.0721949999999999E-2</v>
      </c>
      <c r="K125" s="52">
        <v>2.25</v>
      </c>
      <c r="L125" s="52">
        <v>2.2200000000000002</v>
      </c>
      <c r="M125" s="52">
        <v>0.49186102199999976</v>
      </c>
      <c r="N125" s="52">
        <v>0</v>
      </c>
      <c r="O125" s="52">
        <v>4.8300000000000176E-2</v>
      </c>
      <c r="P125" s="52">
        <v>0</v>
      </c>
      <c r="Q125" s="52">
        <f t="shared" si="53"/>
        <v>24.593854951999997</v>
      </c>
      <c r="R125" s="52">
        <f t="shared" si="54"/>
        <v>-0.50113907199999952</v>
      </c>
      <c r="S125" s="82">
        <f t="shared" si="55"/>
        <v>-0.18277333095258522</v>
      </c>
      <c r="T125" s="53" t="s">
        <v>274</v>
      </c>
      <c r="W125" s="6"/>
    </row>
    <row r="126" spans="1:23" ht="41.25" customHeight="1" x14ac:dyDescent="0.25">
      <c r="A126" s="54" t="s">
        <v>207</v>
      </c>
      <c r="B126" s="124" t="s">
        <v>283</v>
      </c>
      <c r="C126" s="66" t="s">
        <v>284</v>
      </c>
      <c r="D126" s="52" t="s">
        <v>32</v>
      </c>
      <c r="E126" s="52" t="s">
        <v>32</v>
      </c>
      <c r="F126" s="52" t="s">
        <v>32</v>
      </c>
      <c r="G126" s="52" t="s">
        <v>32</v>
      </c>
      <c r="H126" s="51">
        <f t="shared" si="49"/>
        <v>6.7083530000000002E-2</v>
      </c>
      <c r="I126" s="52" t="s">
        <v>32</v>
      </c>
      <c r="J126" s="52">
        <v>6.7083530000000002E-2</v>
      </c>
      <c r="K126" s="52" t="s">
        <v>32</v>
      </c>
      <c r="L126" s="52">
        <v>0</v>
      </c>
      <c r="M126" s="52" t="s">
        <v>32</v>
      </c>
      <c r="N126" s="52">
        <v>0</v>
      </c>
      <c r="O126" s="52" t="s">
        <v>32</v>
      </c>
      <c r="P126" s="52">
        <v>0</v>
      </c>
      <c r="Q126" s="52" t="s">
        <v>32</v>
      </c>
      <c r="R126" s="52" t="s">
        <v>32</v>
      </c>
      <c r="S126" s="82" t="s">
        <v>32</v>
      </c>
      <c r="T126" s="53" t="s">
        <v>285</v>
      </c>
      <c r="W126" s="6"/>
    </row>
    <row r="127" spans="1:23" ht="62.25" customHeight="1" x14ac:dyDescent="0.25">
      <c r="A127" s="54" t="s">
        <v>207</v>
      </c>
      <c r="B127" s="124" t="s">
        <v>286</v>
      </c>
      <c r="C127" s="66" t="s">
        <v>287</v>
      </c>
      <c r="D127" s="52">
        <v>0.42676320000000001</v>
      </c>
      <c r="E127" s="52">
        <v>1.314825E-2</v>
      </c>
      <c r="F127" s="51">
        <f t="shared" si="48"/>
        <v>0.41361495000000004</v>
      </c>
      <c r="G127" s="51">
        <f t="shared" si="49"/>
        <v>0.24676319999999999</v>
      </c>
      <c r="H127" s="51">
        <f t="shared" si="49"/>
        <v>0.10394444999999999</v>
      </c>
      <c r="I127" s="52">
        <v>0</v>
      </c>
      <c r="J127" s="52">
        <v>0</v>
      </c>
      <c r="K127" s="52">
        <v>0</v>
      </c>
      <c r="L127" s="52">
        <v>0</v>
      </c>
      <c r="M127" s="52">
        <v>0.24676319999999999</v>
      </c>
      <c r="N127" s="52">
        <v>0.10394444999999999</v>
      </c>
      <c r="O127" s="52">
        <v>0</v>
      </c>
      <c r="P127" s="52">
        <v>0</v>
      </c>
      <c r="Q127" s="52">
        <f t="shared" ref="Q127:Q136" si="56">F127-H127</f>
        <v>0.30967050000000007</v>
      </c>
      <c r="R127" s="52">
        <f>H127-(I127+K127+M127)</f>
        <v>-0.14281874999999999</v>
      </c>
      <c r="S127" s="82">
        <f>R127/(I127+K127+M127)</f>
        <v>-0.57876843062498784</v>
      </c>
      <c r="T127" s="53" t="s">
        <v>288</v>
      </c>
      <c r="W127" s="6"/>
    </row>
    <row r="128" spans="1:23" ht="55.5" customHeight="1" x14ac:dyDescent="0.25">
      <c r="A128" s="54" t="s">
        <v>207</v>
      </c>
      <c r="B128" s="124" t="s">
        <v>289</v>
      </c>
      <c r="C128" s="66" t="s">
        <v>290</v>
      </c>
      <c r="D128" s="52" t="s">
        <v>32</v>
      </c>
      <c r="E128" s="52" t="s">
        <v>32</v>
      </c>
      <c r="F128" s="51" t="s">
        <v>32</v>
      </c>
      <c r="G128" s="51" t="s">
        <v>32</v>
      </c>
      <c r="H128" s="51">
        <f t="shared" si="49"/>
        <v>0.11675595999999999</v>
      </c>
      <c r="I128" s="52" t="s">
        <v>32</v>
      </c>
      <c r="J128" s="52">
        <v>0</v>
      </c>
      <c r="K128" s="52" t="s">
        <v>32</v>
      </c>
      <c r="L128" s="52">
        <v>0</v>
      </c>
      <c r="M128" s="52" t="s">
        <v>32</v>
      </c>
      <c r="N128" s="52">
        <v>0.11675595999999999</v>
      </c>
      <c r="O128" s="52" t="s">
        <v>32</v>
      </c>
      <c r="P128" s="52">
        <v>0</v>
      </c>
      <c r="Q128" s="52" t="s">
        <v>32</v>
      </c>
      <c r="R128" s="52" t="s">
        <v>32</v>
      </c>
      <c r="S128" s="82" t="s">
        <v>32</v>
      </c>
      <c r="T128" s="53" t="s">
        <v>291</v>
      </c>
      <c r="W128" s="6"/>
    </row>
    <row r="129" spans="1:23" ht="63" x14ac:dyDescent="0.25">
      <c r="A129" s="54" t="s">
        <v>207</v>
      </c>
      <c r="B129" s="124" t="s">
        <v>292</v>
      </c>
      <c r="C129" s="66" t="s">
        <v>293</v>
      </c>
      <c r="D129" s="52">
        <v>0.2133816</v>
      </c>
      <c r="E129" s="52">
        <v>1.4518610000000001E-2</v>
      </c>
      <c r="F129" s="51">
        <f t="shared" si="48"/>
        <v>0.19886299000000002</v>
      </c>
      <c r="G129" s="51">
        <f t="shared" si="49"/>
        <v>0.12338159999999999</v>
      </c>
      <c r="H129" s="51">
        <f t="shared" si="49"/>
        <v>0.11970354</v>
      </c>
      <c r="I129" s="52">
        <v>0</v>
      </c>
      <c r="J129" s="52">
        <v>0</v>
      </c>
      <c r="K129" s="52">
        <v>0</v>
      </c>
      <c r="L129" s="52">
        <v>0</v>
      </c>
      <c r="M129" s="52">
        <v>0.12338159999999999</v>
      </c>
      <c r="N129" s="52">
        <v>0.11970354</v>
      </c>
      <c r="O129" s="52">
        <v>0</v>
      </c>
      <c r="P129" s="52">
        <v>0</v>
      </c>
      <c r="Q129" s="52">
        <f t="shared" si="56"/>
        <v>7.915945000000002E-2</v>
      </c>
      <c r="R129" s="52">
        <f>H129-(I129+K129+M129)</f>
        <v>-3.6780599999999969E-3</v>
      </c>
      <c r="S129" s="82">
        <f t="shared" ref="S129:S135" si="57">R129/(I129+K129+M129)</f>
        <v>-2.9810441751444275E-2</v>
      </c>
      <c r="T129" s="53" t="s">
        <v>32</v>
      </c>
      <c r="W129" s="6"/>
    </row>
    <row r="130" spans="1:23" ht="78.75" x14ac:dyDescent="0.25">
      <c r="A130" s="54" t="s">
        <v>207</v>
      </c>
      <c r="B130" s="124" t="s">
        <v>294</v>
      </c>
      <c r="C130" s="66" t="s">
        <v>295</v>
      </c>
      <c r="D130" s="52">
        <v>0.85352640000000002</v>
      </c>
      <c r="E130" s="52">
        <v>1.4426940000000001E-2</v>
      </c>
      <c r="F130" s="51">
        <f t="shared" si="48"/>
        <v>0.83909946000000002</v>
      </c>
      <c r="G130" s="51">
        <f t="shared" si="49"/>
        <v>0.12338159999999999</v>
      </c>
      <c r="H130" s="51">
        <f t="shared" si="49"/>
        <v>0.11864925999999999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0.11864925999999999</v>
      </c>
      <c r="O130" s="52">
        <v>0.12338159999999999</v>
      </c>
      <c r="P130" s="52">
        <v>0</v>
      </c>
      <c r="Q130" s="52">
        <f t="shared" si="56"/>
        <v>0.72045020000000004</v>
      </c>
      <c r="R130" s="52">
        <f t="shared" ref="R130:R136" si="58">H130-(I130+K130+M130)</f>
        <v>0.11864925999999999</v>
      </c>
      <c r="S130" s="82">
        <v>1</v>
      </c>
      <c r="T130" s="53" t="s">
        <v>296</v>
      </c>
      <c r="W130" s="6"/>
    </row>
    <row r="131" spans="1:23" ht="78.75" x14ac:dyDescent="0.25">
      <c r="A131" s="54" t="s">
        <v>207</v>
      </c>
      <c r="B131" s="124" t="s">
        <v>297</v>
      </c>
      <c r="C131" s="66" t="s">
        <v>298</v>
      </c>
      <c r="D131" s="52">
        <v>0.42676320000000001</v>
      </c>
      <c r="E131" s="52">
        <v>1.83561E-2</v>
      </c>
      <c r="F131" s="51">
        <f t="shared" si="48"/>
        <v>0.40840710000000002</v>
      </c>
      <c r="G131" s="51">
        <f t="shared" si="49"/>
        <v>0.24676319999999999</v>
      </c>
      <c r="H131" s="51">
        <f t="shared" si="49"/>
        <v>0.16383459</v>
      </c>
      <c r="I131" s="52">
        <v>0</v>
      </c>
      <c r="J131" s="52">
        <v>0</v>
      </c>
      <c r="K131" s="52">
        <v>0</v>
      </c>
      <c r="L131" s="52">
        <v>0</v>
      </c>
      <c r="M131" s="52">
        <v>0.222084</v>
      </c>
      <c r="N131" s="52">
        <v>0.16383459</v>
      </c>
      <c r="O131" s="52">
        <v>2.4679199999999984E-2</v>
      </c>
      <c r="P131" s="52">
        <v>0</v>
      </c>
      <c r="Q131" s="52">
        <f t="shared" si="56"/>
        <v>0.24457251000000002</v>
      </c>
      <c r="R131" s="52">
        <f t="shared" si="58"/>
        <v>-5.8249410000000001E-2</v>
      </c>
      <c r="S131" s="82">
        <f t="shared" si="57"/>
        <v>-0.26228548657264816</v>
      </c>
      <c r="T131" s="53" t="s">
        <v>299</v>
      </c>
      <c r="W131" s="6"/>
    </row>
    <row r="132" spans="1:23" ht="41.25" customHeight="1" x14ac:dyDescent="0.25">
      <c r="A132" s="54" t="s">
        <v>207</v>
      </c>
      <c r="B132" s="124" t="s">
        <v>300</v>
      </c>
      <c r="C132" s="66" t="s">
        <v>301</v>
      </c>
      <c r="D132" s="52">
        <v>16.511187911999997</v>
      </c>
      <c r="E132" s="52">
        <v>0</v>
      </c>
      <c r="F132" s="51">
        <f t="shared" si="48"/>
        <v>16.511187911999997</v>
      </c>
      <c r="G132" s="51">
        <f t="shared" si="49"/>
        <v>13.208950329599997</v>
      </c>
      <c r="H132" s="51">
        <f t="shared" si="49"/>
        <v>8.5716974300000004</v>
      </c>
      <c r="I132" s="52">
        <v>0</v>
      </c>
      <c r="J132" s="52">
        <v>0</v>
      </c>
      <c r="K132" s="52">
        <v>0</v>
      </c>
      <c r="L132" s="52">
        <v>6.1829474300000005</v>
      </c>
      <c r="M132" s="52">
        <v>12.9719503296</v>
      </c>
      <c r="N132" s="52">
        <v>2.3887499999999999</v>
      </c>
      <c r="O132" s="52">
        <v>0.23699999999999655</v>
      </c>
      <c r="P132" s="52">
        <v>0</v>
      </c>
      <c r="Q132" s="52">
        <f t="shared" si="56"/>
        <v>7.9394904819999965</v>
      </c>
      <c r="R132" s="52">
        <f t="shared" si="58"/>
        <v>-4.4002528995999999</v>
      </c>
      <c r="S132" s="82">
        <f t="shared" si="57"/>
        <v>-0.33921290074317489</v>
      </c>
      <c r="T132" s="53" t="s">
        <v>236</v>
      </c>
      <c r="W132" s="6"/>
    </row>
    <row r="133" spans="1:23" ht="41.25" customHeight="1" x14ac:dyDescent="0.25">
      <c r="A133" s="54" t="s">
        <v>207</v>
      </c>
      <c r="B133" s="124" t="s">
        <v>302</v>
      </c>
      <c r="C133" s="66" t="s">
        <v>303</v>
      </c>
      <c r="D133" s="52">
        <v>4.0185544680000005</v>
      </c>
      <c r="E133" s="52">
        <v>4.0390142600000001</v>
      </c>
      <c r="F133" s="51">
        <f t="shared" si="48"/>
        <v>-2.0459791999999588E-2</v>
      </c>
      <c r="G133" s="51">
        <f t="shared" si="49"/>
        <v>2.1724624680000004</v>
      </c>
      <c r="H133" s="51">
        <f t="shared" si="49"/>
        <v>0</v>
      </c>
      <c r="I133" s="52">
        <v>2.1724624680000004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f t="shared" si="56"/>
        <v>-2.0459791999999588E-2</v>
      </c>
      <c r="R133" s="52">
        <f t="shared" si="58"/>
        <v>-2.1724624680000004</v>
      </c>
      <c r="S133" s="82">
        <f t="shared" si="57"/>
        <v>-1</v>
      </c>
      <c r="T133" s="53" t="s">
        <v>304</v>
      </c>
      <c r="W133" s="6"/>
    </row>
    <row r="134" spans="1:23" ht="47.25" x14ac:dyDescent="0.25">
      <c r="A134" s="54" t="s">
        <v>207</v>
      </c>
      <c r="B134" s="124" t="s">
        <v>305</v>
      </c>
      <c r="C134" s="66" t="s">
        <v>306</v>
      </c>
      <c r="D134" s="52">
        <v>8.5364879760000001</v>
      </c>
      <c r="E134" s="52">
        <v>0</v>
      </c>
      <c r="F134" s="51">
        <f t="shared" si="48"/>
        <v>8.5364879760000001</v>
      </c>
      <c r="G134" s="51">
        <f t="shared" si="49"/>
        <v>8.5364879760000001</v>
      </c>
      <c r="H134" s="51">
        <f t="shared" si="49"/>
        <v>3.6888735600000002</v>
      </c>
      <c r="I134" s="52">
        <v>0</v>
      </c>
      <c r="J134" s="52">
        <v>0</v>
      </c>
      <c r="K134" s="52">
        <v>0</v>
      </c>
      <c r="L134" s="52">
        <v>3.5880080400000001</v>
      </c>
      <c r="M134" s="52">
        <v>8.3864879759999997</v>
      </c>
      <c r="N134" s="52">
        <v>0.10086552</v>
      </c>
      <c r="O134" s="52">
        <v>0.15000000000000036</v>
      </c>
      <c r="P134" s="52">
        <v>0</v>
      </c>
      <c r="Q134" s="52">
        <f t="shared" si="56"/>
        <v>4.8476144159999999</v>
      </c>
      <c r="R134" s="52">
        <f t="shared" si="58"/>
        <v>-4.6976144159999995</v>
      </c>
      <c r="S134" s="82">
        <f t="shared" si="57"/>
        <v>-0.56014083957949734</v>
      </c>
      <c r="T134" s="53" t="s">
        <v>307</v>
      </c>
      <c r="W134" s="6"/>
    </row>
    <row r="135" spans="1:23" ht="37.5" customHeight="1" x14ac:dyDescent="0.25">
      <c r="A135" s="54" t="s">
        <v>207</v>
      </c>
      <c r="B135" s="124" t="s">
        <v>308</v>
      </c>
      <c r="C135" s="66" t="s">
        <v>309</v>
      </c>
      <c r="D135" s="52">
        <v>0.45687712800000002</v>
      </c>
      <c r="E135" s="52">
        <v>0</v>
      </c>
      <c r="F135" s="51">
        <f t="shared" si="48"/>
        <v>0.45687712800000002</v>
      </c>
      <c r="G135" s="51">
        <f t="shared" si="49"/>
        <v>0.45687712799999997</v>
      </c>
      <c r="H135" s="51">
        <f t="shared" si="49"/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0.45687712799999997</v>
      </c>
      <c r="N135" s="52">
        <v>0</v>
      </c>
      <c r="O135" s="52">
        <v>0</v>
      </c>
      <c r="P135" s="52">
        <v>0</v>
      </c>
      <c r="Q135" s="52">
        <f t="shared" si="56"/>
        <v>0.45687712800000002</v>
      </c>
      <c r="R135" s="52">
        <f t="shared" si="58"/>
        <v>-0.45687712799999997</v>
      </c>
      <c r="S135" s="82">
        <f t="shared" si="57"/>
        <v>-1</v>
      </c>
      <c r="T135" s="53" t="s">
        <v>274</v>
      </c>
      <c r="W135" s="6"/>
    </row>
    <row r="136" spans="1:23" ht="79.5" customHeight="1" x14ac:dyDescent="0.25">
      <c r="A136" s="54" t="s">
        <v>207</v>
      </c>
      <c r="B136" s="124" t="s">
        <v>310</v>
      </c>
      <c r="C136" s="66" t="s">
        <v>311</v>
      </c>
      <c r="D136" s="52">
        <v>56.337913031999996</v>
      </c>
      <c r="E136" s="52">
        <v>0</v>
      </c>
      <c r="F136" s="51">
        <f t="shared" si="48"/>
        <v>56.337913031999996</v>
      </c>
      <c r="G136" s="51">
        <f t="shared" si="49"/>
        <v>5.843326308</v>
      </c>
      <c r="H136" s="51">
        <f t="shared" si="49"/>
        <v>0.31100871999999996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v>0.31100871999999996</v>
      </c>
      <c r="O136" s="52">
        <v>5.843326308</v>
      </c>
      <c r="P136" s="52">
        <v>0</v>
      </c>
      <c r="Q136" s="52">
        <f t="shared" si="56"/>
        <v>56.026904311999999</v>
      </c>
      <c r="R136" s="52">
        <f t="shared" si="58"/>
        <v>0.31100871999999996</v>
      </c>
      <c r="S136" s="82">
        <v>1</v>
      </c>
      <c r="T136" s="53" t="s">
        <v>312</v>
      </c>
      <c r="W136" s="6"/>
    </row>
    <row r="137" spans="1:23" ht="78.75" customHeight="1" x14ac:dyDescent="0.25">
      <c r="A137" s="54" t="s">
        <v>207</v>
      </c>
      <c r="B137" s="124" t="s">
        <v>313</v>
      </c>
      <c r="C137" s="66" t="s">
        <v>314</v>
      </c>
      <c r="D137" s="52" t="s">
        <v>32</v>
      </c>
      <c r="E137" s="52" t="s">
        <v>32</v>
      </c>
      <c r="F137" s="51" t="s">
        <v>32</v>
      </c>
      <c r="G137" s="51" t="s">
        <v>32</v>
      </c>
      <c r="H137" s="51">
        <f t="shared" si="49"/>
        <v>4.3467189200000007</v>
      </c>
      <c r="I137" s="52" t="s">
        <v>32</v>
      </c>
      <c r="J137" s="52">
        <v>0</v>
      </c>
      <c r="K137" s="52" t="s">
        <v>32</v>
      </c>
      <c r="L137" s="52">
        <v>4.2924685000000009</v>
      </c>
      <c r="M137" s="52" t="s">
        <v>32</v>
      </c>
      <c r="N137" s="52">
        <v>5.4250420000000008E-2</v>
      </c>
      <c r="O137" s="52" t="s">
        <v>32</v>
      </c>
      <c r="P137" s="52">
        <v>0</v>
      </c>
      <c r="Q137" s="52" t="s">
        <v>32</v>
      </c>
      <c r="R137" s="52" t="s">
        <v>32</v>
      </c>
      <c r="S137" s="82" t="s">
        <v>32</v>
      </c>
      <c r="T137" s="53" t="s">
        <v>315</v>
      </c>
      <c r="W137" s="6"/>
    </row>
    <row r="138" spans="1:23" ht="78.75" customHeight="1" x14ac:dyDescent="0.25">
      <c r="A138" s="54" t="s">
        <v>207</v>
      </c>
      <c r="B138" s="124" t="s">
        <v>316</v>
      </c>
      <c r="C138" s="66" t="s">
        <v>317</v>
      </c>
      <c r="D138" s="52" t="s">
        <v>32</v>
      </c>
      <c r="E138" s="52" t="s">
        <v>32</v>
      </c>
      <c r="F138" s="51" t="s">
        <v>32</v>
      </c>
      <c r="G138" s="51" t="s">
        <v>32</v>
      </c>
      <c r="H138" s="51">
        <f t="shared" si="49"/>
        <v>1.982</v>
      </c>
      <c r="I138" s="52" t="s">
        <v>32</v>
      </c>
      <c r="J138" s="52">
        <v>0</v>
      </c>
      <c r="K138" s="52" t="s">
        <v>32</v>
      </c>
      <c r="L138" s="52">
        <v>0</v>
      </c>
      <c r="M138" s="52" t="s">
        <v>32</v>
      </c>
      <c r="N138" s="52">
        <v>1.982</v>
      </c>
      <c r="O138" s="52" t="s">
        <v>32</v>
      </c>
      <c r="P138" s="52">
        <v>0</v>
      </c>
      <c r="Q138" s="52" t="s">
        <v>32</v>
      </c>
      <c r="R138" s="52" t="s">
        <v>32</v>
      </c>
      <c r="S138" s="82" t="s">
        <v>32</v>
      </c>
      <c r="T138" s="53" t="s">
        <v>318</v>
      </c>
      <c r="W138" s="6"/>
    </row>
    <row r="139" spans="1:23" ht="47.25" x14ac:dyDescent="0.25">
      <c r="A139" s="54" t="s">
        <v>207</v>
      </c>
      <c r="B139" s="124" t="s">
        <v>319</v>
      </c>
      <c r="C139" s="66" t="s">
        <v>320</v>
      </c>
      <c r="D139" s="52">
        <v>83.624160078796081</v>
      </c>
      <c r="E139" s="52">
        <v>75.869266569999994</v>
      </c>
      <c r="F139" s="51">
        <f t="shared" si="48"/>
        <v>7.7548935087960871</v>
      </c>
      <c r="G139" s="51">
        <f t="shared" si="49"/>
        <v>7.6899030340000003</v>
      </c>
      <c r="H139" s="51">
        <f t="shared" si="49"/>
        <v>1.7716824099999999</v>
      </c>
      <c r="I139" s="52">
        <v>3.7789999999999997E-2</v>
      </c>
      <c r="J139" s="52">
        <v>0.1546313</v>
      </c>
      <c r="K139" s="52">
        <v>0.79178999999999999</v>
      </c>
      <c r="L139" s="52">
        <v>4.066336999999999E-2</v>
      </c>
      <c r="M139" s="52">
        <v>4.5377900000000002</v>
      </c>
      <c r="N139" s="52">
        <v>1.5763877399999999</v>
      </c>
      <c r="O139" s="52">
        <v>2.3225330340000001</v>
      </c>
      <c r="P139" s="52">
        <v>0</v>
      </c>
      <c r="Q139" s="52">
        <f t="shared" ref="Q139:Q147" si="59">F139-H139</f>
        <v>5.9832110987960867</v>
      </c>
      <c r="R139" s="52">
        <f t="shared" ref="R139:R142" si="60">H139-(I139+K139+M139)</f>
        <v>-3.5956875900000003</v>
      </c>
      <c r="S139" s="82">
        <f t="shared" ref="S139:S142" si="61">R139/(I139+K139+M139)</f>
        <v>-0.6699161022996365</v>
      </c>
      <c r="T139" s="53" t="s">
        <v>157</v>
      </c>
      <c r="W139" s="6"/>
    </row>
    <row r="140" spans="1:23" ht="60" customHeight="1" x14ac:dyDescent="0.25">
      <c r="A140" s="54" t="s">
        <v>207</v>
      </c>
      <c r="B140" s="124" t="s">
        <v>321</v>
      </c>
      <c r="C140" s="66" t="s">
        <v>322</v>
      </c>
      <c r="D140" s="52">
        <v>76.560210158918991</v>
      </c>
      <c r="E140" s="52">
        <v>12.357795259999998</v>
      </c>
      <c r="F140" s="51">
        <f t="shared" si="48"/>
        <v>64.202414898918988</v>
      </c>
      <c r="G140" s="51">
        <f t="shared" si="49"/>
        <v>10.902902129675137</v>
      </c>
      <c r="H140" s="51">
        <f t="shared" si="49"/>
        <v>3.8330285100000001</v>
      </c>
      <c r="I140" s="52">
        <v>6.1859999999999998E-2</v>
      </c>
      <c r="J140" s="52">
        <v>0.44047369000000003</v>
      </c>
      <c r="K140" s="52">
        <v>1.0768599999999999</v>
      </c>
      <c r="L140" s="52">
        <v>0</v>
      </c>
      <c r="M140" s="52">
        <v>3.0618600000000002</v>
      </c>
      <c r="N140" s="52">
        <v>3.39255482</v>
      </c>
      <c r="O140" s="52">
        <v>6.7023221296751379</v>
      </c>
      <c r="P140" s="52">
        <v>0</v>
      </c>
      <c r="Q140" s="52">
        <f t="shared" si="59"/>
        <v>60.36938638891899</v>
      </c>
      <c r="R140" s="52">
        <f t="shared" si="60"/>
        <v>-0.36755149000000031</v>
      </c>
      <c r="S140" s="82">
        <f t="shared" si="61"/>
        <v>-8.7500176166148552E-2</v>
      </c>
      <c r="T140" s="53" t="s">
        <v>157</v>
      </c>
      <c r="W140" s="6"/>
    </row>
    <row r="141" spans="1:23" ht="146.25" customHeight="1" x14ac:dyDescent="0.25">
      <c r="A141" s="54" t="s">
        <v>207</v>
      </c>
      <c r="B141" s="124" t="s">
        <v>323</v>
      </c>
      <c r="C141" s="66" t="s">
        <v>324</v>
      </c>
      <c r="D141" s="52">
        <v>7.0577612159999994</v>
      </c>
      <c r="E141" s="52">
        <v>0.4400751</v>
      </c>
      <c r="F141" s="51">
        <f t="shared" si="48"/>
        <v>6.6176861159999998</v>
      </c>
      <c r="G141" s="51">
        <f t="shared" si="49"/>
        <v>6.6176861159999998</v>
      </c>
      <c r="H141" s="51">
        <f t="shared" si="49"/>
        <v>0</v>
      </c>
      <c r="I141" s="52">
        <v>3.9390000000000001E-2</v>
      </c>
      <c r="J141" s="52">
        <v>0</v>
      </c>
      <c r="K141" s="52">
        <v>0.68938999999999995</v>
      </c>
      <c r="L141" s="52">
        <v>0</v>
      </c>
      <c r="M141" s="52">
        <v>1.6193900000000001</v>
      </c>
      <c r="N141" s="52">
        <v>0</v>
      </c>
      <c r="O141" s="52">
        <v>4.2695161159999993</v>
      </c>
      <c r="P141" s="52">
        <v>0</v>
      </c>
      <c r="Q141" s="52">
        <f t="shared" si="59"/>
        <v>6.6176861159999998</v>
      </c>
      <c r="R141" s="52">
        <f t="shared" si="60"/>
        <v>-2.3481700000000001</v>
      </c>
      <c r="S141" s="82">
        <f t="shared" si="61"/>
        <v>-1</v>
      </c>
      <c r="T141" s="53" t="s">
        <v>325</v>
      </c>
      <c r="W141" s="6"/>
    </row>
    <row r="142" spans="1:23" ht="31.5" x14ac:dyDescent="0.25">
      <c r="A142" s="54" t="s">
        <v>207</v>
      </c>
      <c r="B142" s="124" t="s">
        <v>326</v>
      </c>
      <c r="C142" s="66" t="s">
        <v>327</v>
      </c>
      <c r="D142" s="52">
        <v>77.625529599999993</v>
      </c>
      <c r="E142" s="52">
        <v>3.2485529999999998</v>
      </c>
      <c r="F142" s="51">
        <f t="shared" si="48"/>
        <v>74.376976599999992</v>
      </c>
      <c r="G142" s="51">
        <f t="shared" si="49"/>
        <v>48.723200799999987</v>
      </c>
      <c r="H142" s="51">
        <f t="shared" si="49"/>
        <v>0</v>
      </c>
      <c r="I142" s="52">
        <v>0</v>
      </c>
      <c r="J142" s="52">
        <v>0</v>
      </c>
      <c r="K142" s="52">
        <v>5.3509200000000003</v>
      </c>
      <c r="L142" s="52">
        <v>0</v>
      </c>
      <c r="M142" s="52">
        <v>12.576000000000001</v>
      </c>
      <c r="N142" s="52">
        <v>0</v>
      </c>
      <c r="O142" s="52">
        <v>30.796280799999984</v>
      </c>
      <c r="P142" s="52">
        <v>0</v>
      </c>
      <c r="Q142" s="52">
        <f t="shared" si="59"/>
        <v>74.376976599999992</v>
      </c>
      <c r="R142" s="52">
        <f t="shared" si="60"/>
        <v>-17.926920000000003</v>
      </c>
      <c r="S142" s="82">
        <f t="shared" si="61"/>
        <v>-1</v>
      </c>
      <c r="T142" s="53" t="s">
        <v>328</v>
      </c>
      <c r="W142" s="6"/>
    </row>
    <row r="143" spans="1:23" ht="63" x14ac:dyDescent="0.25">
      <c r="A143" s="54" t="s">
        <v>207</v>
      </c>
      <c r="B143" s="124" t="s">
        <v>329</v>
      </c>
      <c r="C143" s="66" t="s">
        <v>330</v>
      </c>
      <c r="D143" s="52" t="s">
        <v>32</v>
      </c>
      <c r="E143" s="52" t="s">
        <v>32</v>
      </c>
      <c r="F143" s="52" t="s">
        <v>32</v>
      </c>
      <c r="G143" s="52" t="s">
        <v>32</v>
      </c>
      <c r="H143" s="51">
        <f t="shared" si="49"/>
        <v>3.4867864800000001</v>
      </c>
      <c r="I143" s="52" t="s">
        <v>32</v>
      </c>
      <c r="J143" s="52">
        <v>0</v>
      </c>
      <c r="K143" s="52" t="s">
        <v>32</v>
      </c>
      <c r="L143" s="52">
        <v>0</v>
      </c>
      <c r="M143" s="52" t="s">
        <v>32</v>
      </c>
      <c r="N143" s="52">
        <v>3.4867864800000001</v>
      </c>
      <c r="O143" s="52" t="s">
        <v>32</v>
      </c>
      <c r="P143" s="52">
        <v>0</v>
      </c>
      <c r="Q143" s="52" t="s">
        <v>32</v>
      </c>
      <c r="R143" s="52" t="s">
        <v>32</v>
      </c>
      <c r="S143" s="82" t="s">
        <v>32</v>
      </c>
      <c r="T143" s="53" t="s">
        <v>331</v>
      </c>
      <c r="W143" s="6"/>
    </row>
    <row r="144" spans="1:23" ht="63" x14ac:dyDescent="0.25">
      <c r="A144" s="54" t="s">
        <v>207</v>
      </c>
      <c r="B144" s="124" t="s">
        <v>332</v>
      </c>
      <c r="C144" s="66" t="s">
        <v>333</v>
      </c>
      <c r="D144" s="52">
        <v>8.1424758439999998</v>
      </c>
      <c r="E144" s="52">
        <v>0.33567295999999996</v>
      </c>
      <c r="F144" s="51">
        <f t="shared" si="48"/>
        <v>7.8068028839999997</v>
      </c>
      <c r="G144" s="51">
        <f t="shared" si="49"/>
        <v>2.3189915640000009</v>
      </c>
      <c r="H144" s="51">
        <f t="shared" si="49"/>
        <v>1.2989608400000001</v>
      </c>
      <c r="I144" s="52">
        <v>0</v>
      </c>
      <c r="J144" s="52">
        <v>8.9608400000000012E-3</v>
      </c>
      <c r="K144" s="52">
        <v>1.6766421480000002</v>
      </c>
      <c r="L144" s="52">
        <v>1.29</v>
      </c>
      <c r="M144" s="52">
        <v>0.53600000000000003</v>
      </c>
      <c r="N144" s="52">
        <v>0</v>
      </c>
      <c r="O144" s="52">
        <v>0.10634941600000025</v>
      </c>
      <c r="P144" s="52">
        <v>0</v>
      </c>
      <c r="Q144" s="52">
        <f t="shared" si="59"/>
        <v>6.5078420439999993</v>
      </c>
      <c r="R144" s="52">
        <f t="shared" ref="R144:R147" si="62">H144-(I144+K144+M144)</f>
        <v>-0.91368130800000036</v>
      </c>
      <c r="S144" s="82">
        <f t="shared" ref="S144:S147" si="63">R144/(I144+K144+M144)</f>
        <v>-0.41293677281971408</v>
      </c>
      <c r="T144" s="53" t="s">
        <v>334</v>
      </c>
      <c r="W144" s="6"/>
    </row>
    <row r="145" spans="1:24" ht="63" x14ac:dyDescent="0.25">
      <c r="A145" s="54" t="s">
        <v>207</v>
      </c>
      <c r="B145" s="124" t="s">
        <v>335</v>
      </c>
      <c r="C145" s="66" t="s">
        <v>336</v>
      </c>
      <c r="D145" s="52">
        <v>11.930775584000001</v>
      </c>
      <c r="E145" s="52">
        <v>0.60068465000000004</v>
      </c>
      <c r="F145" s="51">
        <f t="shared" si="48"/>
        <v>11.330090934000001</v>
      </c>
      <c r="G145" s="51">
        <f t="shared" si="49"/>
        <v>2.4757789039999998</v>
      </c>
      <c r="H145" s="51">
        <f t="shared" si="49"/>
        <v>1.39821931</v>
      </c>
      <c r="I145" s="52">
        <v>0</v>
      </c>
      <c r="J145" s="52">
        <v>0</v>
      </c>
      <c r="K145" s="52">
        <v>1.8395419200000001</v>
      </c>
      <c r="L145" s="52">
        <v>0</v>
      </c>
      <c r="M145" s="52">
        <v>0.57764070000000001</v>
      </c>
      <c r="N145" s="52">
        <v>1.39821931</v>
      </c>
      <c r="O145" s="52">
        <v>5.8596283999999721E-2</v>
      </c>
      <c r="P145" s="52">
        <v>0</v>
      </c>
      <c r="Q145" s="52">
        <f t="shared" si="59"/>
        <v>9.9318716240000011</v>
      </c>
      <c r="R145" s="52">
        <f t="shared" si="62"/>
        <v>-1.0189633100000002</v>
      </c>
      <c r="S145" s="82">
        <f t="shared" si="63"/>
        <v>-0.42154999029407225</v>
      </c>
      <c r="T145" s="53" t="s">
        <v>334</v>
      </c>
      <c r="W145" s="6"/>
    </row>
    <row r="146" spans="1:24" ht="47.25" x14ac:dyDescent="0.25">
      <c r="A146" s="54" t="s">
        <v>207</v>
      </c>
      <c r="B146" s="124" t="s">
        <v>337</v>
      </c>
      <c r="C146" s="66" t="s">
        <v>338</v>
      </c>
      <c r="D146" s="52">
        <v>8.3699437259999989</v>
      </c>
      <c r="E146" s="52">
        <v>0.53854654000000002</v>
      </c>
      <c r="F146" s="51">
        <f t="shared" si="48"/>
        <v>7.8313971859999985</v>
      </c>
      <c r="G146" s="51">
        <f t="shared" si="49"/>
        <v>2.3370879619999996</v>
      </c>
      <c r="H146" s="51">
        <f t="shared" si="49"/>
        <v>2.3375782200000002</v>
      </c>
      <c r="I146" s="52">
        <v>0</v>
      </c>
      <c r="J146" s="52">
        <v>1.0781020000000001E-2</v>
      </c>
      <c r="K146" s="52">
        <v>1.9181341759999997</v>
      </c>
      <c r="L146" s="52">
        <v>2.3267972000000001</v>
      </c>
      <c r="M146" s="52">
        <v>0.37795378599999996</v>
      </c>
      <c r="N146" s="52">
        <v>0</v>
      </c>
      <c r="O146" s="52">
        <v>4.0999999999999925E-2</v>
      </c>
      <c r="P146" s="52">
        <v>0</v>
      </c>
      <c r="Q146" s="52">
        <f t="shared" si="59"/>
        <v>5.4938189659999983</v>
      </c>
      <c r="R146" s="52">
        <f t="shared" si="62"/>
        <v>4.1490258000000502E-2</v>
      </c>
      <c r="S146" s="82">
        <f t="shared" si="63"/>
        <v>1.806997758215698E-2</v>
      </c>
      <c r="T146" s="53" t="s">
        <v>339</v>
      </c>
      <c r="W146" s="6"/>
    </row>
    <row r="147" spans="1:24" ht="70.5" customHeight="1" x14ac:dyDescent="0.25">
      <c r="A147" s="54" t="s">
        <v>207</v>
      </c>
      <c r="B147" s="124" t="s">
        <v>340</v>
      </c>
      <c r="C147" s="66" t="s">
        <v>341</v>
      </c>
      <c r="D147" s="52">
        <v>311.83455887099996</v>
      </c>
      <c r="E147" s="52">
        <v>61.026422570000001</v>
      </c>
      <c r="F147" s="51">
        <f t="shared" si="48"/>
        <v>250.80813630099996</v>
      </c>
      <c r="G147" s="51">
        <f t="shared" si="49"/>
        <v>7.3995765019999977</v>
      </c>
      <c r="H147" s="51">
        <f t="shared" si="49"/>
        <v>0.52318776</v>
      </c>
      <c r="I147" s="52">
        <v>7.3995765019999977</v>
      </c>
      <c r="J147" s="52">
        <v>0.52318776</v>
      </c>
      <c r="K147" s="52">
        <v>0</v>
      </c>
      <c r="L147" s="52">
        <v>0</v>
      </c>
      <c r="M147" s="52">
        <v>0</v>
      </c>
      <c r="N147" s="52">
        <v>0</v>
      </c>
      <c r="O147" s="52">
        <v>0</v>
      </c>
      <c r="P147" s="52">
        <v>0</v>
      </c>
      <c r="Q147" s="52">
        <f t="shared" si="59"/>
        <v>250.28494854099995</v>
      </c>
      <c r="R147" s="52">
        <f t="shared" si="62"/>
        <v>-6.8763887419999978</v>
      </c>
      <c r="S147" s="82">
        <f t="shared" si="63"/>
        <v>-0.92929490493697986</v>
      </c>
      <c r="T147" s="53" t="s">
        <v>342</v>
      </c>
      <c r="W147" s="6"/>
    </row>
    <row r="148" spans="1:24" ht="47.25" x14ac:dyDescent="0.25">
      <c r="A148" s="54" t="s">
        <v>207</v>
      </c>
      <c r="B148" s="124" t="s">
        <v>343</v>
      </c>
      <c r="C148" s="66" t="s">
        <v>344</v>
      </c>
      <c r="D148" s="52" t="s">
        <v>32</v>
      </c>
      <c r="E148" s="52" t="s">
        <v>32</v>
      </c>
      <c r="F148" s="52" t="s">
        <v>32</v>
      </c>
      <c r="G148" s="52" t="s">
        <v>32</v>
      </c>
      <c r="H148" s="51">
        <f t="shared" si="49"/>
        <v>0.57791417</v>
      </c>
      <c r="I148" s="52" t="s">
        <v>32</v>
      </c>
      <c r="J148" s="52">
        <v>0.57791417</v>
      </c>
      <c r="K148" s="52" t="s">
        <v>32</v>
      </c>
      <c r="L148" s="52">
        <v>0</v>
      </c>
      <c r="M148" s="52" t="s">
        <v>32</v>
      </c>
      <c r="N148" s="52">
        <v>0</v>
      </c>
      <c r="O148" s="52" t="s">
        <v>32</v>
      </c>
      <c r="P148" s="52">
        <v>0</v>
      </c>
      <c r="Q148" s="52" t="s">
        <v>32</v>
      </c>
      <c r="R148" s="52" t="s">
        <v>32</v>
      </c>
      <c r="S148" s="82" t="s">
        <v>32</v>
      </c>
      <c r="T148" s="53" t="s">
        <v>345</v>
      </c>
      <c r="W148" s="6"/>
    </row>
    <row r="149" spans="1:24" ht="63" x14ac:dyDescent="0.25">
      <c r="A149" s="54" t="s">
        <v>207</v>
      </c>
      <c r="B149" s="124" t="s">
        <v>346</v>
      </c>
      <c r="C149" s="66" t="s">
        <v>347</v>
      </c>
      <c r="D149" s="52">
        <v>63.124838353999998</v>
      </c>
      <c r="E149" s="52">
        <v>8.4312152300000012</v>
      </c>
      <c r="F149" s="51">
        <f t="shared" si="48"/>
        <v>54.693623123999998</v>
      </c>
      <c r="G149" s="51">
        <f t="shared" si="49"/>
        <v>9.5876070179999981</v>
      </c>
      <c r="H149" s="51">
        <f t="shared" si="49"/>
        <v>1.7637916499999999</v>
      </c>
      <c r="I149" s="52">
        <v>0</v>
      </c>
      <c r="J149" s="52">
        <v>0.84624728999999999</v>
      </c>
      <c r="K149" s="52">
        <v>0</v>
      </c>
      <c r="L149" s="52">
        <v>0</v>
      </c>
      <c r="M149" s="52">
        <v>0.94099999999999995</v>
      </c>
      <c r="N149" s="52">
        <v>0.91754435999999995</v>
      </c>
      <c r="O149" s="52">
        <v>8.6466070179999974</v>
      </c>
      <c r="P149" s="52">
        <v>0</v>
      </c>
      <c r="Q149" s="52">
        <f>F149-H149</f>
        <v>52.929831473999997</v>
      </c>
      <c r="R149" s="52">
        <f t="shared" ref="R149:R150" si="64">H149-(I149+K149+M149)</f>
        <v>0.82279164999999999</v>
      </c>
      <c r="S149" s="82">
        <f t="shared" ref="S149:S158" si="65">R149/(I149+K149+M149)</f>
        <v>0.87438007438894794</v>
      </c>
      <c r="T149" s="53" t="s">
        <v>176</v>
      </c>
      <c r="W149" s="6"/>
    </row>
    <row r="150" spans="1:24" ht="47.25" x14ac:dyDescent="0.25">
      <c r="A150" s="54" t="s">
        <v>207</v>
      </c>
      <c r="B150" s="124" t="s">
        <v>348</v>
      </c>
      <c r="C150" s="66" t="s">
        <v>349</v>
      </c>
      <c r="D150" s="52">
        <v>87.647811896000007</v>
      </c>
      <c r="E150" s="52">
        <v>0.61252516999999995</v>
      </c>
      <c r="F150" s="51">
        <f t="shared" si="48"/>
        <v>87.03528672600001</v>
      </c>
      <c r="G150" s="51">
        <f t="shared" si="49"/>
        <v>70.554012144000012</v>
      </c>
      <c r="H150" s="51">
        <f t="shared" si="49"/>
        <v>62.029004530000002</v>
      </c>
      <c r="I150" s="52">
        <v>0</v>
      </c>
      <c r="J150" s="52">
        <v>12.3978635</v>
      </c>
      <c r="K150" s="52">
        <v>63.845144819999994</v>
      </c>
      <c r="L150" s="52">
        <v>44.103941030000001</v>
      </c>
      <c r="M150" s="52">
        <v>0.54600000000000004</v>
      </c>
      <c r="N150" s="52">
        <v>5.5271999999999997</v>
      </c>
      <c r="O150" s="52">
        <v>6.1628673240000174</v>
      </c>
      <c r="P150" s="52">
        <v>0</v>
      </c>
      <c r="Q150" s="52">
        <f>F150-H150</f>
        <v>25.006282196000008</v>
      </c>
      <c r="R150" s="52">
        <f t="shared" si="64"/>
        <v>-2.3621402899999921</v>
      </c>
      <c r="S150" s="73">
        <f t="shared" si="65"/>
        <v>-3.6684241235392781E-2</v>
      </c>
      <c r="T150" s="53" t="s">
        <v>350</v>
      </c>
      <c r="W150" s="6"/>
    </row>
    <row r="151" spans="1:24" ht="47.25" x14ac:dyDescent="0.25">
      <c r="A151" s="42" t="s">
        <v>351</v>
      </c>
      <c r="B151" s="71" t="s">
        <v>352</v>
      </c>
      <c r="C151" s="43" t="s">
        <v>31</v>
      </c>
      <c r="D151" s="44">
        <f t="shared" ref="D151:R151" si="66">D152</f>
        <v>0</v>
      </c>
      <c r="E151" s="44">
        <f t="shared" si="66"/>
        <v>0</v>
      </c>
      <c r="F151" s="44">
        <f t="shared" si="66"/>
        <v>0</v>
      </c>
      <c r="G151" s="44">
        <f t="shared" si="66"/>
        <v>0</v>
      </c>
      <c r="H151" s="44">
        <f t="shared" si="66"/>
        <v>0</v>
      </c>
      <c r="I151" s="44">
        <f t="shared" si="66"/>
        <v>0</v>
      </c>
      <c r="J151" s="44">
        <f t="shared" si="66"/>
        <v>0</v>
      </c>
      <c r="K151" s="44">
        <f t="shared" si="66"/>
        <v>0</v>
      </c>
      <c r="L151" s="44">
        <f t="shared" si="66"/>
        <v>0</v>
      </c>
      <c r="M151" s="44">
        <f t="shared" si="66"/>
        <v>0</v>
      </c>
      <c r="N151" s="44">
        <f t="shared" si="66"/>
        <v>0</v>
      </c>
      <c r="O151" s="44">
        <f t="shared" si="66"/>
        <v>0</v>
      </c>
      <c r="P151" s="44">
        <f t="shared" si="66"/>
        <v>0</v>
      </c>
      <c r="Q151" s="44">
        <f t="shared" si="66"/>
        <v>0</v>
      </c>
      <c r="R151" s="44">
        <f t="shared" si="66"/>
        <v>0</v>
      </c>
      <c r="S151" s="45">
        <v>0</v>
      </c>
      <c r="T151" s="46" t="s">
        <v>32</v>
      </c>
      <c r="W151" s="6"/>
      <c r="X151" s="6"/>
    </row>
    <row r="152" spans="1:24" x14ac:dyDescent="0.25">
      <c r="A152" s="42" t="s">
        <v>353</v>
      </c>
      <c r="B152" s="71" t="s">
        <v>354</v>
      </c>
      <c r="C152" s="43" t="s">
        <v>31</v>
      </c>
      <c r="D152" s="44">
        <f t="shared" ref="D152:R152" si="67">D153+D154</f>
        <v>0</v>
      </c>
      <c r="E152" s="44">
        <f t="shared" si="67"/>
        <v>0</v>
      </c>
      <c r="F152" s="44">
        <f t="shared" si="67"/>
        <v>0</v>
      </c>
      <c r="G152" s="44">
        <f t="shared" si="67"/>
        <v>0</v>
      </c>
      <c r="H152" s="44">
        <f t="shared" si="67"/>
        <v>0</v>
      </c>
      <c r="I152" s="44">
        <f t="shared" si="67"/>
        <v>0</v>
      </c>
      <c r="J152" s="44">
        <f t="shared" si="67"/>
        <v>0</v>
      </c>
      <c r="K152" s="44">
        <f t="shared" si="67"/>
        <v>0</v>
      </c>
      <c r="L152" s="44">
        <f t="shared" si="67"/>
        <v>0</v>
      </c>
      <c r="M152" s="44">
        <f t="shared" si="67"/>
        <v>0</v>
      </c>
      <c r="N152" s="44">
        <f t="shared" si="67"/>
        <v>0</v>
      </c>
      <c r="O152" s="44">
        <f t="shared" si="67"/>
        <v>0</v>
      </c>
      <c r="P152" s="44">
        <f t="shared" si="67"/>
        <v>0</v>
      </c>
      <c r="Q152" s="44">
        <f t="shared" si="67"/>
        <v>0</v>
      </c>
      <c r="R152" s="44">
        <f t="shared" si="67"/>
        <v>0</v>
      </c>
      <c r="S152" s="45">
        <v>0</v>
      </c>
      <c r="T152" s="46" t="s">
        <v>32</v>
      </c>
      <c r="W152" s="6"/>
      <c r="X152" s="6"/>
    </row>
    <row r="153" spans="1:24" ht="47.25" x14ac:dyDescent="0.25">
      <c r="A153" s="42" t="s">
        <v>355</v>
      </c>
      <c r="B153" s="71" t="s">
        <v>356</v>
      </c>
      <c r="C153" s="43" t="s">
        <v>31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5">
        <v>0</v>
      </c>
      <c r="T153" s="46" t="s">
        <v>32</v>
      </c>
      <c r="W153" s="6"/>
      <c r="X153" s="6"/>
    </row>
    <row r="154" spans="1:24" ht="47.25" x14ac:dyDescent="0.25">
      <c r="A154" s="71" t="s">
        <v>357</v>
      </c>
      <c r="B154" s="71" t="s">
        <v>358</v>
      </c>
      <c r="C154" s="43" t="s">
        <v>31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5">
        <v>0</v>
      </c>
      <c r="T154" s="46" t="s">
        <v>32</v>
      </c>
      <c r="W154" s="6"/>
      <c r="X154" s="6"/>
    </row>
    <row r="155" spans="1:24" x14ac:dyDescent="0.25">
      <c r="A155" s="42" t="s">
        <v>359</v>
      </c>
      <c r="B155" s="72" t="s">
        <v>360</v>
      </c>
      <c r="C155" s="72" t="s">
        <v>31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5">
        <v>0</v>
      </c>
      <c r="T155" s="46" t="s">
        <v>32</v>
      </c>
      <c r="W155" s="6"/>
      <c r="X155" s="6"/>
    </row>
    <row r="156" spans="1:24" ht="47.25" x14ac:dyDescent="0.25">
      <c r="A156" s="42" t="s">
        <v>361</v>
      </c>
      <c r="B156" s="72" t="s">
        <v>356</v>
      </c>
      <c r="C156" s="72" t="s">
        <v>31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5">
        <v>0</v>
      </c>
      <c r="T156" s="46" t="s">
        <v>32</v>
      </c>
      <c r="W156" s="6"/>
      <c r="X156" s="6"/>
    </row>
    <row r="157" spans="1:24" ht="47.25" x14ac:dyDescent="0.25">
      <c r="A157" s="42" t="s">
        <v>362</v>
      </c>
      <c r="B157" s="72" t="s">
        <v>358</v>
      </c>
      <c r="C157" s="72" t="s">
        <v>31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5">
        <v>0</v>
      </c>
      <c r="T157" s="46" t="s">
        <v>32</v>
      </c>
      <c r="W157" s="6"/>
      <c r="X157" s="6"/>
    </row>
    <row r="158" spans="1:24" x14ac:dyDescent="0.25">
      <c r="A158" s="43" t="s">
        <v>363</v>
      </c>
      <c r="B158" s="71" t="s">
        <v>364</v>
      </c>
      <c r="C158" s="43" t="s">
        <v>31</v>
      </c>
      <c r="D158" s="44">
        <f t="shared" ref="D158:R158" si="68">SUM(D165,D162,D160,D159)</f>
        <v>4546.7702635034639</v>
      </c>
      <c r="E158" s="44">
        <f t="shared" si="68"/>
        <v>1997.4735666300003</v>
      </c>
      <c r="F158" s="44">
        <f t="shared" si="68"/>
        <v>2549.296696873464</v>
      </c>
      <c r="G158" s="44">
        <f t="shared" si="68"/>
        <v>237.51974714539199</v>
      </c>
      <c r="H158" s="44">
        <f t="shared" si="68"/>
        <v>82.59912654</v>
      </c>
      <c r="I158" s="44">
        <f t="shared" si="68"/>
        <v>28.233110865191986</v>
      </c>
      <c r="J158" s="44">
        <f t="shared" si="68"/>
        <v>44.759210410000001</v>
      </c>
      <c r="K158" s="44">
        <f t="shared" si="68"/>
        <v>1.5732158550000002</v>
      </c>
      <c r="L158" s="44">
        <f t="shared" si="68"/>
        <v>13.156891949999999</v>
      </c>
      <c r="M158" s="44">
        <f t="shared" si="68"/>
        <v>26.473895854999999</v>
      </c>
      <c r="N158" s="44">
        <f t="shared" si="68"/>
        <v>24.683024179999997</v>
      </c>
      <c r="O158" s="44">
        <f t="shared" si="68"/>
        <v>181.23952457019999</v>
      </c>
      <c r="P158" s="44">
        <f t="shared" si="68"/>
        <v>0</v>
      </c>
      <c r="Q158" s="44">
        <f t="shared" si="68"/>
        <v>2466.6975703334633</v>
      </c>
      <c r="R158" s="44">
        <f t="shared" si="68"/>
        <v>26.318903964808015</v>
      </c>
      <c r="S158" s="45">
        <f t="shared" si="65"/>
        <v>0.46764036744249204</v>
      </c>
      <c r="T158" s="46" t="s">
        <v>32</v>
      </c>
      <c r="W158" s="6"/>
      <c r="X158" s="6"/>
    </row>
    <row r="159" spans="1:24" ht="31.5" x14ac:dyDescent="0.25">
      <c r="A159" s="42" t="s">
        <v>365</v>
      </c>
      <c r="B159" s="71" t="s">
        <v>366</v>
      </c>
      <c r="C159" s="43" t="s">
        <v>31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5">
        <v>0</v>
      </c>
      <c r="T159" s="46" t="s">
        <v>32</v>
      </c>
      <c r="W159" s="6"/>
      <c r="X159" s="6"/>
    </row>
    <row r="160" spans="1:24" ht="31.5" x14ac:dyDescent="0.25">
      <c r="A160" s="42" t="s">
        <v>367</v>
      </c>
      <c r="B160" s="71" t="s">
        <v>368</v>
      </c>
      <c r="C160" s="43" t="s">
        <v>31</v>
      </c>
      <c r="D160" s="44">
        <f t="shared" ref="D160:R160" si="69">SUM(D161)</f>
        <v>599.44512506399985</v>
      </c>
      <c r="E160" s="44">
        <f t="shared" si="69"/>
        <v>457.40250917000009</v>
      </c>
      <c r="F160" s="44">
        <f t="shared" si="69"/>
        <v>142.04261589399977</v>
      </c>
      <c r="G160" s="44">
        <f t="shared" si="69"/>
        <v>0</v>
      </c>
      <c r="H160" s="44">
        <f t="shared" si="69"/>
        <v>27.08997351</v>
      </c>
      <c r="I160" s="44">
        <f t="shared" si="69"/>
        <v>0</v>
      </c>
      <c r="J160" s="44">
        <f t="shared" si="69"/>
        <v>24.541048809999999</v>
      </c>
      <c r="K160" s="44">
        <f t="shared" si="69"/>
        <v>0</v>
      </c>
      <c r="L160" s="44">
        <f t="shared" si="69"/>
        <v>2.0602535</v>
      </c>
      <c r="M160" s="44">
        <f t="shared" si="69"/>
        <v>0</v>
      </c>
      <c r="N160" s="44">
        <f t="shared" si="69"/>
        <v>0.48867119999999997</v>
      </c>
      <c r="O160" s="44">
        <f t="shared" si="69"/>
        <v>0</v>
      </c>
      <c r="P160" s="44">
        <f t="shared" si="69"/>
        <v>0</v>
      </c>
      <c r="Q160" s="44">
        <f t="shared" si="69"/>
        <v>114.95264238399977</v>
      </c>
      <c r="R160" s="44">
        <f t="shared" si="69"/>
        <v>27.08997351</v>
      </c>
      <c r="S160" s="45">
        <v>1</v>
      </c>
      <c r="T160" s="46" t="s">
        <v>32</v>
      </c>
      <c r="W160" s="6"/>
      <c r="X160" s="6"/>
    </row>
    <row r="161" spans="1:24" ht="47.25" x14ac:dyDescent="0.25">
      <c r="A161" s="49" t="s">
        <v>367</v>
      </c>
      <c r="B161" s="114" t="s">
        <v>369</v>
      </c>
      <c r="C161" s="56" t="s">
        <v>370</v>
      </c>
      <c r="D161" s="51">
        <v>599.44512506399985</v>
      </c>
      <c r="E161" s="51">
        <v>457.40250917000009</v>
      </c>
      <c r="F161" s="51">
        <f>D161-E161</f>
        <v>142.04261589399977</v>
      </c>
      <c r="G161" s="51">
        <f>I161+K161+M161+O161</f>
        <v>0</v>
      </c>
      <c r="H161" s="51">
        <f>J161+L161+N161+P161</f>
        <v>27.08997351</v>
      </c>
      <c r="I161" s="51">
        <v>0</v>
      </c>
      <c r="J161" s="51">
        <v>24.541048809999999</v>
      </c>
      <c r="K161" s="51">
        <v>0</v>
      </c>
      <c r="L161" s="51">
        <v>2.0602535</v>
      </c>
      <c r="M161" s="51">
        <v>0</v>
      </c>
      <c r="N161" s="51">
        <v>0.48867119999999997</v>
      </c>
      <c r="O161" s="51">
        <v>0</v>
      </c>
      <c r="P161" s="51">
        <v>0</v>
      </c>
      <c r="Q161" s="52">
        <f>F161-H161</f>
        <v>114.95264238399977</v>
      </c>
      <c r="R161" s="52">
        <f>H161-(I161+K161+M161)</f>
        <v>27.08997351</v>
      </c>
      <c r="S161" s="76">
        <v>1</v>
      </c>
      <c r="T161" s="53" t="s">
        <v>371</v>
      </c>
      <c r="W161" s="6"/>
    </row>
    <row r="162" spans="1:24" ht="31.5" x14ac:dyDescent="0.25">
      <c r="A162" s="42" t="s">
        <v>372</v>
      </c>
      <c r="B162" s="71" t="s">
        <v>373</v>
      </c>
      <c r="C162" s="43" t="s">
        <v>31</v>
      </c>
      <c r="D162" s="44">
        <f t="shared" ref="D162:R162" si="70">SUM(D163:D164)</f>
        <v>1004.2424189099919</v>
      </c>
      <c r="E162" s="44">
        <f t="shared" si="70"/>
        <v>832.70888095000009</v>
      </c>
      <c r="F162" s="44">
        <f t="shared" si="70"/>
        <v>171.53353795999178</v>
      </c>
      <c r="G162" s="44">
        <f>SUM(G163:G164)</f>
        <v>14.369766070191986</v>
      </c>
      <c r="H162" s="44">
        <f t="shared" si="70"/>
        <v>21.338321389999997</v>
      </c>
      <c r="I162" s="44">
        <f t="shared" si="70"/>
        <v>14.369766070191986</v>
      </c>
      <c r="J162" s="44">
        <f t="shared" si="70"/>
        <v>2.8803488000000002</v>
      </c>
      <c r="K162" s="44">
        <f t="shared" si="70"/>
        <v>0</v>
      </c>
      <c r="L162" s="44">
        <f t="shared" si="70"/>
        <v>2.6541100000000029E-3</v>
      </c>
      <c r="M162" s="44">
        <f t="shared" si="70"/>
        <v>0</v>
      </c>
      <c r="N162" s="44">
        <f t="shared" si="70"/>
        <v>18.455318479999999</v>
      </c>
      <c r="O162" s="44">
        <f t="shared" si="70"/>
        <v>0</v>
      </c>
      <c r="P162" s="44">
        <f t="shared" si="70"/>
        <v>0</v>
      </c>
      <c r="Q162" s="44">
        <f t="shared" si="70"/>
        <v>150.19521656999177</v>
      </c>
      <c r="R162" s="44">
        <f t="shared" si="70"/>
        <v>6.9685553198080132</v>
      </c>
      <c r="S162" s="45">
        <f>R162/(I162+K162+M162)</f>
        <v>0.4849456341716849</v>
      </c>
      <c r="T162" s="46" t="s">
        <v>32</v>
      </c>
      <c r="W162" s="6"/>
      <c r="X162" s="6"/>
    </row>
    <row r="163" spans="1:24" ht="63" x14ac:dyDescent="0.25">
      <c r="A163" s="54" t="s">
        <v>372</v>
      </c>
      <c r="B163" s="124" t="s">
        <v>374</v>
      </c>
      <c r="C163" s="66" t="s">
        <v>375</v>
      </c>
      <c r="D163" s="52">
        <v>826.14564603199995</v>
      </c>
      <c r="E163" s="52">
        <v>699.01933139000016</v>
      </c>
      <c r="F163" s="51">
        <f t="shared" ref="F163:F164" si="71">D163-E163</f>
        <v>127.12631464199978</v>
      </c>
      <c r="G163" s="51">
        <f t="shared" ref="G163:H164" si="72">I163+K163+M163+O163</f>
        <v>12.956000002000005</v>
      </c>
      <c r="H163" s="51">
        <f t="shared" si="72"/>
        <v>18.459508289999999</v>
      </c>
      <c r="I163" s="52">
        <v>12.956000002000005</v>
      </c>
      <c r="J163" s="52">
        <v>6.8730800000000002E-3</v>
      </c>
      <c r="K163" s="52">
        <v>0</v>
      </c>
      <c r="L163" s="52">
        <v>0</v>
      </c>
      <c r="M163" s="52">
        <v>0</v>
      </c>
      <c r="N163" s="52">
        <v>18.45263521</v>
      </c>
      <c r="O163" s="52">
        <v>0</v>
      </c>
      <c r="P163" s="52">
        <v>0</v>
      </c>
      <c r="Q163" s="52">
        <f>F163-H163</f>
        <v>108.66680635199978</v>
      </c>
      <c r="R163" s="52">
        <f t="shared" ref="R163:R164" si="73">H163-(I163+K163+M163)</f>
        <v>5.5035082879999937</v>
      </c>
      <c r="S163" s="57">
        <f t="shared" ref="S163:S164" si="74">R163/(I163+K163+M163)</f>
        <v>0.4247845235528267</v>
      </c>
      <c r="T163" s="53" t="s">
        <v>376</v>
      </c>
      <c r="W163" s="6"/>
    </row>
    <row r="164" spans="1:24" ht="78.75" x14ac:dyDescent="0.25">
      <c r="A164" s="49" t="s">
        <v>372</v>
      </c>
      <c r="B164" s="115" t="s">
        <v>377</v>
      </c>
      <c r="C164" s="78" t="s">
        <v>378</v>
      </c>
      <c r="D164" s="51">
        <v>178.09677287799198</v>
      </c>
      <c r="E164" s="51">
        <v>133.68954955999999</v>
      </c>
      <c r="F164" s="51">
        <f t="shared" si="71"/>
        <v>44.407223317991992</v>
      </c>
      <c r="G164" s="51">
        <f t="shared" si="72"/>
        <v>1.4137660681919799</v>
      </c>
      <c r="H164" s="51">
        <f t="shared" si="72"/>
        <v>2.8788130999999999</v>
      </c>
      <c r="I164" s="51">
        <v>1.4137660681919799</v>
      </c>
      <c r="J164" s="51">
        <v>2.8734757200000001</v>
      </c>
      <c r="K164" s="51">
        <v>0</v>
      </c>
      <c r="L164" s="51">
        <v>2.6541100000000029E-3</v>
      </c>
      <c r="M164" s="51">
        <v>0</v>
      </c>
      <c r="N164" s="51">
        <v>2.6832699999999932E-3</v>
      </c>
      <c r="O164" s="51">
        <v>0</v>
      </c>
      <c r="P164" s="51">
        <v>0</v>
      </c>
      <c r="Q164" s="52">
        <f>F164-H164</f>
        <v>41.52841021799199</v>
      </c>
      <c r="R164" s="52">
        <f t="shared" si="73"/>
        <v>1.46504703180802</v>
      </c>
      <c r="S164" s="73">
        <f t="shared" si="74"/>
        <v>1.0362725947169051</v>
      </c>
      <c r="T164" s="53" t="s">
        <v>379</v>
      </c>
      <c r="W164" s="6"/>
    </row>
    <row r="165" spans="1:24" x14ac:dyDescent="0.25">
      <c r="A165" s="42" t="s">
        <v>380</v>
      </c>
      <c r="B165" s="71" t="s">
        <v>381</v>
      </c>
      <c r="C165" s="43" t="s">
        <v>31</v>
      </c>
      <c r="D165" s="44">
        <f t="shared" ref="D165:R165" si="75">SUM(D166:D170)</f>
        <v>2943.0827195294719</v>
      </c>
      <c r="E165" s="44">
        <f t="shared" si="75"/>
        <v>707.36217651000004</v>
      </c>
      <c r="F165" s="44">
        <f t="shared" si="75"/>
        <v>2235.7205430194722</v>
      </c>
      <c r="G165" s="44">
        <f t="shared" si="75"/>
        <v>223.1499810752</v>
      </c>
      <c r="H165" s="44">
        <f t="shared" si="75"/>
        <v>34.170831640000003</v>
      </c>
      <c r="I165" s="44">
        <f t="shared" si="75"/>
        <v>13.863344795</v>
      </c>
      <c r="J165" s="44">
        <f t="shared" si="75"/>
        <v>17.337812800000002</v>
      </c>
      <c r="K165" s="44">
        <f t="shared" si="75"/>
        <v>1.5732158550000002</v>
      </c>
      <c r="L165" s="44">
        <f t="shared" si="75"/>
        <v>11.093984339999999</v>
      </c>
      <c r="M165" s="44">
        <f t="shared" si="75"/>
        <v>26.473895854999999</v>
      </c>
      <c r="N165" s="44">
        <f t="shared" si="75"/>
        <v>5.7390344999999998</v>
      </c>
      <c r="O165" s="44">
        <f t="shared" si="75"/>
        <v>181.23952457019999</v>
      </c>
      <c r="P165" s="44">
        <f t="shared" si="75"/>
        <v>0</v>
      </c>
      <c r="Q165" s="44">
        <f t="shared" si="75"/>
        <v>2201.5497113794718</v>
      </c>
      <c r="R165" s="44">
        <f t="shared" si="75"/>
        <v>-7.7396248649999961</v>
      </c>
      <c r="S165" s="45">
        <f>R165/(I165+K165+M165)</f>
        <v>-0.18467049778082575</v>
      </c>
      <c r="T165" s="46" t="s">
        <v>32</v>
      </c>
      <c r="W165" s="6"/>
      <c r="X165" s="6"/>
    </row>
    <row r="166" spans="1:24" ht="31.5" x14ac:dyDescent="0.25">
      <c r="A166" s="54" t="s">
        <v>380</v>
      </c>
      <c r="B166" s="124" t="s">
        <v>382</v>
      </c>
      <c r="C166" s="66" t="s">
        <v>383</v>
      </c>
      <c r="D166" s="52">
        <v>1791.0005641759719</v>
      </c>
      <c r="E166" s="52">
        <v>64.725145999999995</v>
      </c>
      <c r="F166" s="51">
        <f t="shared" ref="F166:F170" si="76">D166-E166</f>
        <v>1726.2754181759719</v>
      </c>
      <c r="G166" s="51">
        <f t="shared" ref="G166:H170" si="77">I166+K166+M166+O166</f>
        <v>9.3470165292000083</v>
      </c>
      <c r="H166" s="51">
        <f t="shared" si="77"/>
        <v>10.667272929999999</v>
      </c>
      <c r="I166" s="52">
        <v>0.89889538499999999</v>
      </c>
      <c r="J166" s="52">
        <v>10.64655415</v>
      </c>
      <c r="K166" s="52">
        <v>5.8895384999999995E-2</v>
      </c>
      <c r="L166" s="52">
        <v>1.035939E-2</v>
      </c>
      <c r="M166" s="52">
        <v>5.8895384999999995E-2</v>
      </c>
      <c r="N166" s="52">
        <v>1.0359390000000001E-2</v>
      </c>
      <c r="O166" s="52">
        <v>8.3303303742000079</v>
      </c>
      <c r="P166" s="52">
        <v>0</v>
      </c>
      <c r="Q166" s="52">
        <f>F166-H166</f>
        <v>1715.6081452459719</v>
      </c>
      <c r="R166" s="52">
        <f t="shared" ref="R166:R170" si="78">H166-(I166+K166+M166)</f>
        <v>9.650586774999999</v>
      </c>
      <c r="S166" s="57">
        <f t="shared" ref="S166:S189" si="79">R166/(I166+K166+M166)</f>
        <v>9.4921984798740571</v>
      </c>
      <c r="T166" s="53" t="s">
        <v>384</v>
      </c>
      <c r="W166" s="6"/>
    </row>
    <row r="167" spans="1:24" ht="31.5" x14ac:dyDescent="0.25">
      <c r="A167" s="54" t="s">
        <v>380</v>
      </c>
      <c r="B167" s="113" t="s">
        <v>385</v>
      </c>
      <c r="C167" s="66" t="s">
        <v>386</v>
      </c>
      <c r="D167" s="52">
        <v>467.54055574270001</v>
      </c>
      <c r="E167" s="52">
        <v>431.11486959000001</v>
      </c>
      <c r="F167" s="51">
        <f t="shared" si="76"/>
        <v>36.425686152699996</v>
      </c>
      <c r="G167" s="51">
        <f t="shared" si="77"/>
        <v>13.049966756000012</v>
      </c>
      <c r="H167" s="51">
        <f t="shared" si="77"/>
        <v>19.253660879999998</v>
      </c>
      <c r="I167" s="52">
        <v>1.94112894</v>
      </c>
      <c r="J167" s="52">
        <v>6.6629809799999995</v>
      </c>
      <c r="K167" s="52">
        <v>9.0999999999999998E-2</v>
      </c>
      <c r="L167" s="52">
        <v>10.06839402</v>
      </c>
      <c r="M167" s="52">
        <v>9.0999999999999998E-2</v>
      </c>
      <c r="N167" s="52">
        <v>2.5222858799999996</v>
      </c>
      <c r="O167" s="52">
        <v>10.926837816000011</v>
      </c>
      <c r="P167" s="52">
        <v>0</v>
      </c>
      <c r="Q167" s="52">
        <f>F167-H167</f>
        <v>17.172025272699997</v>
      </c>
      <c r="R167" s="52">
        <f t="shared" si="78"/>
        <v>17.130531939999997</v>
      </c>
      <c r="S167" s="82">
        <f t="shared" si="79"/>
        <v>8.0685311274594529</v>
      </c>
      <c r="T167" s="53" t="s">
        <v>387</v>
      </c>
      <c r="W167" s="6"/>
    </row>
    <row r="168" spans="1:24" ht="98.25" customHeight="1" x14ac:dyDescent="0.25">
      <c r="A168" s="54" t="s">
        <v>380</v>
      </c>
      <c r="B168" s="113" t="s">
        <v>388</v>
      </c>
      <c r="C168" s="66" t="s">
        <v>389</v>
      </c>
      <c r="D168" s="52">
        <v>276.1959566868</v>
      </c>
      <c r="E168" s="52">
        <v>59.387675270000003</v>
      </c>
      <c r="F168" s="51">
        <f t="shared" si="76"/>
        <v>216.80828141680001</v>
      </c>
      <c r="G168" s="51">
        <f t="shared" si="77"/>
        <v>0.35027778999999998</v>
      </c>
      <c r="H168" s="51">
        <f t="shared" si="77"/>
        <v>2.346444E-2</v>
      </c>
      <c r="I168" s="52">
        <v>8.756195E-2</v>
      </c>
      <c r="J168" s="52">
        <v>2.346444E-2</v>
      </c>
      <c r="K168" s="52">
        <v>8.756195E-2</v>
      </c>
      <c r="L168" s="52">
        <v>0</v>
      </c>
      <c r="M168" s="52">
        <v>8.756195E-2</v>
      </c>
      <c r="N168" s="52">
        <v>0</v>
      </c>
      <c r="O168" s="52">
        <v>8.7591939999999979E-2</v>
      </c>
      <c r="P168" s="52">
        <v>0</v>
      </c>
      <c r="Q168" s="52">
        <f>F168-H168</f>
        <v>216.78481697680002</v>
      </c>
      <c r="R168" s="52">
        <f t="shared" si="78"/>
        <v>-0.23922141</v>
      </c>
      <c r="S168" s="82">
        <f t="shared" si="79"/>
        <v>-0.91067489931414269</v>
      </c>
      <c r="T168" s="53" t="s">
        <v>390</v>
      </c>
      <c r="W168" s="6"/>
    </row>
    <row r="169" spans="1:24" ht="63" x14ac:dyDescent="0.25">
      <c r="A169" s="54" t="s">
        <v>380</v>
      </c>
      <c r="B169" s="113" t="s">
        <v>391</v>
      </c>
      <c r="C169" s="53" t="s">
        <v>392</v>
      </c>
      <c r="D169" s="52">
        <v>12</v>
      </c>
      <c r="E169" s="52">
        <v>0</v>
      </c>
      <c r="F169" s="51">
        <f t="shared" si="76"/>
        <v>12</v>
      </c>
      <c r="G169" s="51">
        <f t="shared" si="77"/>
        <v>11</v>
      </c>
      <c r="H169" s="51">
        <f t="shared" si="77"/>
        <v>4.2119936999999998</v>
      </c>
      <c r="I169" s="52">
        <v>0</v>
      </c>
      <c r="J169" s="52">
        <v>0</v>
      </c>
      <c r="K169" s="52">
        <v>0</v>
      </c>
      <c r="L169" s="52">
        <v>1.0104176999999999</v>
      </c>
      <c r="M169" s="52">
        <v>1.1000000000000001</v>
      </c>
      <c r="N169" s="52">
        <v>3.2015760000000002</v>
      </c>
      <c r="O169" s="52">
        <v>9.9</v>
      </c>
      <c r="P169" s="52">
        <v>0</v>
      </c>
      <c r="Q169" s="52">
        <f>F169-H169</f>
        <v>7.7880063000000002</v>
      </c>
      <c r="R169" s="52">
        <f t="shared" si="78"/>
        <v>3.1119936999999998</v>
      </c>
      <c r="S169" s="82">
        <f t="shared" si="79"/>
        <v>2.8290851818181815</v>
      </c>
      <c r="T169" s="53" t="s">
        <v>393</v>
      </c>
      <c r="W169" s="6"/>
    </row>
    <row r="170" spans="1:24" ht="47.25" x14ac:dyDescent="0.25">
      <c r="A170" s="54" t="s">
        <v>380</v>
      </c>
      <c r="B170" s="113" t="s">
        <v>394</v>
      </c>
      <c r="C170" s="66" t="s">
        <v>395</v>
      </c>
      <c r="D170" s="52">
        <v>396.345642924</v>
      </c>
      <c r="E170" s="52">
        <v>152.13448565000002</v>
      </c>
      <c r="F170" s="51">
        <f t="shared" si="76"/>
        <v>244.21115727399999</v>
      </c>
      <c r="G170" s="51">
        <f t="shared" si="77"/>
        <v>189.40271999999999</v>
      </c>
      <c r="H170" s="51">
        <f t="shared" si="77"/>
        <v>1.4439689999999998E-2</v>
      </c>
      <c r="I170" s="52">
        <v>10.93575852</v>
      </c>
      <c r="J170" s="52">
        <v>4.8132299999999999E-3</v>
      </c>
      <c r="K170" s="52">
        <v>1.3357585200000002</v>
      </c>
      <c r="L170" s="52">
        <v>4.8132299999999999E-3</v>
      </c>
      <c r="M170" s="52">
        <v>25.136438519999999</v>
      </c>
      <c r="N170" s="52">
        <v>4.8132299999999991E-3</v>
      </c>
      <c r="O170" s="52">
        <v>151.99476443999998</v>
      </c>
      <c r="P170" s="52">
        <v>0</v>
      </c>
      <c r="Q170" s="52">
        <f>F170-H170</f>
        <v>244.196717584</v>
      </c>
      <c r="R170" s="52">
        <f t="shared" si="78"/>
        <v>-37.393515869999995</v>
      </c>
      <c r="S170" s="73">
        <f t="shared" si="79"/>
        <v>-0.99961399414151775</v>
      </c>
      <c r="T170" s="53" t="s">
        <v>396</v>
      </c>
      <c r="W170" s="6"/>
    </row>
    <row r="171" spans="1:24" ht="47.25" x14ac:dyDescent="0.25">
      <c r="A171" s="42" t="s">
        <v>397</v>
      </c>
      <c r="B171" s="71" t="s">
        <v>398</v>
      </c>
      <c r="C171" s="43" t="s">
        <v>31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  <c r="S171" s="45">
        <v>0</v>
      </c>
      <c r="T171" s="46" t="s">
        <v>32</v>
      </c>
      <c r="W171" s="6"/>
      <c r="X171" s="6"/>
    </row>
    <row r="172" spans="1:24" ht="31.5" x14ac:dyDescent="0.25">
      <c r="A172" s="42" t="s">
        <v>399</v>
      </c>
      <c r="B172" s="71" t="s">
        <v>400</v>
      </c>
      <c r="C172" s="43" t="s">
        <v>31</v>
      </c>
      <c r="D172" s="44">
        <f t="shared" ref="D172:R172" si="80">SUM(D173:D223)</f>
        <v>557.68938985199998</v>
      </c>
      <c r="E172" s="44">
        <f t="shared" si="80"/>
        <v>76.446348240000006</v>
      </c>
      <c r="F172" s="44">
        <f t="shared" si="80"/>
        <v>481.24304161200007</v>
      </c>
      <c r="G172" s="44">
        <f t="shared" si="80"/>
        <v>261.01673833199999</v>
      </c>
      <c r="H172" s="44">
        <f t="shared" si="80"/>
        <v>331.25694602999999</v>
      </c>
      <c r="I172" s="44">
        <f t="shared" si="80"/>
        <v>12.677986175999999</v>
      </c>
      <c r="J172" s="44">
        <f t="shared" si="80"/>
        <v>107.55828455</v>
      </c>
      <c r="K172" s="44">
        <f t="shared" si="80"/>
        <v>18.915283775999999</v>
      </c>
      <c r="L172" s="44">
        <f t="shared" si="80"/>
        <v>97.47702636999999</v>
      </c>
      <c r="M172" s="44">
        <f t="shared" si="80"/>
        <v>76.285795739999998</v>
      </c>
      <c r="N172" s="44">
        <f t="shared" si="80"/>
        <v>126.22163511000001</v>
      </c>
      <c r="O172" s="44">
        <f t="shared" si="80"/>
        <v>153.13767264000001</v>
      </c>
      <c r="P172" s="44">
        <f t="shared" si="80"/>
        <v>0</v>
      </c>
      <c r="Q172" s="44">
        <f t="shared" si="80"/>
        <v>196.52154603200003</v>
      </c>
      <c r="R172" s="44">
        <f t="shared" si="80"/>
        <v>176.842429888</v>
      </c>
      <c r="S172" s="45">
        <f t="shared" si="79"/>
        <v>1.639265493760335</v>
      </c>
      <c r="T172" s="46" t="s">
        <v>32</v>
      </c>
      <c r="W172" s="6"/>
      <c r="X172" s="6"/>
    </row>
    <row r="173" spans="1:24" ht="63" customHeight="1" x14ac:dyDescent="0.25">
      <c r="A173" s="54" t="s">
        <v>399</v>
      </c>
      <c r="B173" s="117" t="s">
        <v>401</v>
      </c>
      <c r="C173" s="55" t="s">
        <v>402</v>
      </c>
      <c r="D173" s="52">
        <v>3.294</v>
      </c>
      <c r="E173" s="52">
        <v>0</v>
      </c>
      <c r="F173" s="51">
        <f t="shared" ref="F173:F222" si="81">D173-E173</f>
        <v>3.294</v>
      </c>
      <c r="G173" s="51">
        <f t="shared" ref="G173:H222" si="82">I173+K173+M173+O173</f>
        <v>3.2939999999999996</v>
      </c>
      <c r="H173" s="51">
        <f>J173+L173+N173+P173</f>
        <v>0.63600000000000001</v>
      </c>
      <c r="I173" s="52">
        <v>0</v>
      </c>
      <c r="J173" s="52">
        <v>0</v>
      </c>
      <c r="K173" s="52">
        <v>1.0980000000000001</v>
      </c>
      <c r="L173" s="52">
        <v>0.12720000000000001</v>
      </c>
      <c r="M173" s="52">
        <v>1.0980000000000001</v>
      </c>
      <c r="N173" s="52">
        <v>0.50880000000000003</v>
      </c>
      <c r="O173" s="52">
        <v>1.0979999999999996</v>
      </c>
      <c r="P173" s="52">
        <v>0</v>
      </c>
      <c r="Q173" s="52">
        <f t="shared" ref="Q173:Q190" si="83">F173-H173</f>
        <v>2.6579999999999999</v>
      </c>
      <c r="R173" s="52">
        <f t="shared" ref="R173:R190" si="84">H173-(I173+K173+M173)</f>
        <v>-1.56</v>
      </c>
      <c r="S173" s="57">
        <f t="shared" si="79"/>
        <v>-0.7103825136612022</v>
      </c>
      <c r="T173" s="53" t="s">
        <v>393</v>
      </c>
      <c r="W173" s="6"/>
    </row>
    <row r="174" spans="1:24" ht="47.25" x14ac:dyDescent="0.25">
      <c r="A174" s="54" t="s">
        <v>399</v>
      </c>
      <c r="B174" s="120" t="s">
        <v>403</v>
      </c>
      <c r="C174" s="66" t="s">
        <v>404</v>
      </c>
      <c r="D174" s="52">
        <v>2.312672316</v>
      </c>
      <c r="E174" s="52">
        <v>0</v>
      </c>
      <c r="F174" s="51">
        <f t="shared" si="81"/>
        <v>2.312672316</v>
      </c>
      <c r="G174" s="51">
        <f t="shared" si="82"/>
        <v>2.312672316</v>
      </c>
      <c r="H174" s="51">
        <f t="shared" si="82"/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52">
        <v>0</v>
      </c>
      <c r="O174" s="52">
        <v>2.312672316</v>
      </c>
      <c r="P174" s="52">
        <v>0</v>
      </c>
      <c r="Q174" s="52">
        <f t="shared" si="83"/>
        <v>2.312672316</v>
      </c>
      <c r="R174" s="52">
        <f t="shared" si="84"/>
        <v>0</v>
      </c>
      <c r="S174" s="82">
        <v>0</v>
      </c>
      <c r="T174" s="53" t="s">
        <v>32</v>
      </c>
      <c r="W174" s="6"/>
    </row>
    <row r="175" spans="1:24" ht="31.5" x14ac:dyDescent="0.25">
      <c r="A175" s="54" t="s">
        <v>399</v>
      </c>
      <c r="B175" s="120" t="s">
        <v>405</v>
      </c>
      <c r="C175" s="66" t="s">
        <v>406</v>
      </c>
      <c r="D175" s="52">
        <v>54.479833200000002</v>
      </c>
      <c r="E175" s="52">
        <v>0</v>
      </c>
      <c r="F175" s="51">
        <f t="shared" si="81"/>
        <v>54.479833200000002</v>
      </c>
      <c r="G175" s="51">
        <f t="shared" si="82"/>
        <v>54.479833200000002</v>
      </c>
      <c r="H175" s="51">
        <f t="shared" si="82"/>
        <v>47.045123989999993</v>
      </c>
      <c r="I175" s="52">
        <v>0</v>
      </c>
      <c r="J175" s="52">
        <v>0.18410399000000002</v>
      </c>
      <c r="K175" s="52">
        <v>0</v>
      </c>
      <c r="L175" s="52">
        <v>46.861019999999996</v>
      </c>
      <c r="M175" s="52">
        <v>0</v>
      </c>
      <c r="N175" s="52">
        <v>0</v>
      </c>
      <c r="O175" s="52">
        <v>54.479833200000002</v>
      </c>
      <c r="P175" s="52">
        <v>0</v>
      </c>
      <c r="Q175" s="52">
        <f t="shared" si="83"/>
        <v>7.4347092100000083</v>
      </c>
      <c r="R175" s="52">
        <f t="shared" si="84"/>
        <v>47.045123989999993</v>
      </c>
      <c r="S175" s="82">
        <v>1</v>
      </c>
      <c r="T175" s="53" t="s">
        <v>350</v>
      </c>
      <c r="W175" s="6"/>
    </row>
    <row r="176" spans="1:24" ht="47.25" x14ac:dyDescent="0.25">
      <c r="A176" s="54" t="s">
        <v>399</v>
      </c>
      <c r="B176" s="120" t="s">
        <v>407</v>
      </c>
      <c r="C176" s="66" t="s">
        <v>408</v>
      </c>
      <c r="D176" s="52">
        <v>0.115103652</v>
      </c>
      <c r="E176" s="52">
        <v>0</v>
      </c>
      <c r="F176" s="51">
        <f t="shared" si="81"/>
        <v>0.115103652</v>
      </c>
      <c r="G176" s="51">
        <f t="shared" si="82"/>
        <v>0.115103652</v>
      </c>
      <c r="H176" s="51">
        <f t="shared" si="82"/>
        <v>0.19224000000000002</v>
      </c>
      <c r="I176" s="52">
        <v>0.115103652</v>
      </c>
      <c r="J176" s="52">
        <v>0</v>
      </c>
      <c r="K176" s="52">
        <v>0</v>
      </c>
      <c r="L176" s="52">
        <v>0</v>
      </c>
      <c r="M176" s="52">
        <v>0</v>
      </c>
      <c r="N176" s="52">
        <v>0.19224000000000002</v>
      </c>
      <c r="O176" s="52">
        <v>0</v>
      </c>
      <c r="P176" s="52">
        <v>0</v>
      </c>
      <c r="Q176" s="52">
        <f t="shared" si="83"/>
        <v>-7.7136348000000021E-2</v>
      </c>
      <c r="R176" s="52">
        <f t="shared" si="84"/>
        <v>7.7136348000000021E-2</v>
      </c>
      <c r="S176" s="82">
        <f t="shared" si="79"/>
        <v>0.67014683426378185</v>
      </c>
      <c r="T176" s="53" t="s">
        <v>409</v>
      </c>
      <c r="W176" s="6"/>
    </row>
    <row r="177" spans="1:23" ht="47.25" x14ac:dyDescent="0.25">
      <c r="A177" s="54" t="s">
        <v>399</v>
      </c>
      <c r="B177" s="120" t="s">
        <v>410</v>
      </c>
      <c r="C177" s="53" t="s">
        <v>411</v>
      </c>
      <c r="D177" s="52">
        <v>0.44278209599999996</v>
      </c>
      <c r="E177" s="52">
        <v>0</v>
      </c>
      <c r="F177" s="51">
        <f t="shared" si="81"/>
        <v>0.44278209599999996</v>
      </c>
      <c r="G177" s="51">
        <f t="shared" si="82"/>
        <v>0.44278209599999996</v>
      </c>
      <c r="H177" s="51">
        <f t="shared" si="82"/>
        <v>0.58874280000000001</v>
      </c>
      <c r="I177" s="52">
        <v>0</v>
      </c>
      <c r="J177" s="52">
        <v>0</v>
      </c>
      <c r="K177" s="52">
        <v>0</v>
      </c>
      <c r="L177" s="52">
        <v>0</v>
      </c>
      <c r="M177" s="52">
        <v>0</v>
      </c>
      <c r="N177" s="52">
        <v>0.58874280000000001</v>
      </c>
      <c r="O177" s="52">
        <v>0.44278209599999996</v>
      </c>
      <c r="P177" s="52">
        <v>0</v>
      </c>
      <c r="Q177" s="52">
        <f t="shared" si="83"/>
        <v>-0.14596070400000005</v>
      </c>
      <c r="R177" s="52">
        <f t="shared" si="84"/>
        <v>0.58874280000000001</v>
      </c>
      <c r="S177" s="82">
        <v>1</v>
      </c>
      <c r="T177" s="53" t="s">
        <v>409</v>
      </c>
      <c r="W177" s="6"/>
    </row>
    <row r="178" spans="1:23" ht="31.5" x14ac:dyDescent="0.25">
      <c r="A178" s="54" t="s">
        <v>399</v>
      </c>
      <c r="B178" s="120" t="s">
        <v>412</v>
      </c>
      <c r="C178" s="53" t="s">
        <v>413</v>
      </c>
      <c r="D178" s="52">
        <v>3.14818548</v>
      </c>
      <c r="E178" s="52">
        <v>0</v>
      </c>
      <c r="F178" s="51">
        <f t="shared" si="81"/>
        <v>3.14818548</v>
      </c>
      <c r="G178" s="51">
        <f t="shared" si="82"/>
        <v>3.14818548</v>
      </c>
      <c r="H178" s="51">
        <f t="shared" si="82"/>
        <v>2.7719999999999998</v>
      </c>
      <c r="I178" s="52">
        <v>0</v>
      </c>
      <c r="J178" s="52">
        <v>0</v>
      </c>
      <c r="K178" s="52">
        <v>0</v>
      </c>
      <c r="L178" s="52">
        <v>2.7719999999999998</v>
      </c>
      <c r="M178" s="52">
        <v>0</v>
      </c>
      <c r="N178" s="52">
        <v>0</v>
      </c>
      <c r="O178" s="52">
        <v>3.14818548</v>
      </c>
      <c r="P178" s="52">
        <v>0</v>
      </c>
      <c r="Q178" s="52">
        <f t="shared" si="83"/>
        <v>0.37618548000000018</v>
      </c>
      <c r="R178" s="52">
        <f t="shared" si="84"/>
        <v>2.7719999999999998</v>
      </c>
      <c r="S178" s="82">
        <v>1</v>
      </c>
      <c r="T178" s="53" t="s">
        <v>350</v>
      </c>
      <c r="W178" s="6"/>
    </row>
    <row r="179" spans="1:23" ht="31.5" x14ac:dyDescent="0.25">
      <c r="A179" s="54" t="s">
        <v>399</v>
      </c>
      <c r="B179" s="120" t="s">
        <v>414</v>
      </c>
      <c r="C179" s="53" t="s">
        <v>415</v>
      </c>
      <c r="D179" s="52">
        <v>3.14818548</v>
      </c>
      <c r="E179" s="52">
        <v>0</v>
      </c>
      <c r="F179" s="51">
        <f t="shared" si="81"/>
        <v>3.14818548</v>
      </c>
      <c r="G179" s="51">
        <f t="shared" si="82"/>
        <v>3.14818548</v>
      </c>
      <c r="H179" s="51">
        <f t="shared" si="82"/>
        <v>2.7719999999999998</v>
      </c>
      <c r="I179" s="52">
        <v>0</v>
      </c>
      <c r="J179" s="52">
        <v>0</v>
      </c>
      <c r="K179" s="52">
        <v>0</v>
      </c>
      <c r="L179" s="52">
        <v>2.7719999999999998</v>
      </c>
      <c r="M179" s="52">
        <v>0</v>
      </c>
      <c r="N179" s="52">
        <v>0</v>
      </c>
      <c r="O179" s="52">
        <v>3.14818548</v>
      </c>
      <c r="P179" s="52">
        <v>0</v>
      </c>
      <c r="Q179" s="52">
        <f t="shared" si="83"/>
        <v>0.37618548000000018</v>
      </c>
      <c r="R179" s="52">
        <f t="shared" si="84"/>
        <v>2.7719999999999998</v>
      </c>
      <c r="S179" s="82">
        <v>1</v>
      </c>
      <c r="T179" s="53" t="s">
        <v>350</v>
      </c>
      <c r="W179" s="6"/>
    </row>
    <row r="180" spans="1:23" ht="31.5" x14ac:dyDescent="0.25">
      <c r="A180" s="54" t="s">
        <v>399</v>
      </c>
      <c r="B180" s="120" t="s">
        <v>416</v>
      </c>
      <c r="C180" s="53" t="s">
        <v>417</v>
      </c>
      <c r="D180" s="52">
        <v>0.40272543599999999</v>
      </c>
      <c r="E180" s="52">
        <v>0</v>
      </c>
      <c r="F180" s="51">
        <f t="shared" si="81"/>
        <v>0.40272543599999999</v>
      </c>
      <c r="G180" s="51">
        <f t="shared" si="82"/>
        <v>0.40272543599999999</v>
      </c>
      <c r="H180" s="51">
        <f t="shared" si="82"/>
        <v>0</v>
      </c>
      <c r="I180" s="52">
        <v>0</v>
      </c>
      <c r="J180" s="52">
        <v>0</v>
      </c>
      <c r="K180" s="52">
        <v>0</v>
      </c>
      <c r="L180" s="52">
        <v>0</v>
      </c>
      <c r="M180" s="52">
        <v>0</v>
      </c>
      <c r="N180" s="52">
        <v>0</v>
      </c>
      <c r="O180" s="52">
        <v>0.40272543599999999</v>
      </c>
      <c r="P180" s="52">
        <v>0</v>
      </c>
      <c r="Q180" s="52">
        <f t="shared" si="83"/>
        <v>0.40272543599999999</v>
      </c>
      <c r="R180" s="52">
        <f t="shared" si="84"/>
        <v>0</v>
      </c>
      <c r="S180" s="82">
        <v>0</v>
      </c>
      <c r="T180" s="53" t="s">
        <v>32</v>
      </c>
      <c r="W180" s="6"/>
    </row>
    <row r="181" spans="1:23" ht="47.25" x14ac:dyDescent="0.25">
      <c r="A181" s="54" t="s">
        <v>399</v>
      </c>
      <c r="B181" s="120" t="s">
        <v>418</v>
      </c>
      <c r="C181" s="53" t="s">
        <v>419</v>
      </c>
      <c r="D181" s="52">
        <v>0.40272543599999999</v>
      </c>
      <c r="E181" s="52">
        <v>0</v>
      </c>
      <c r="F181" s="51">
        <f t="shared" si="81"/>
        <v>0.40272543599999999</v>
      </c>
      <c r="G181" s="51">
        <f t="shared" si="82"/>
        <v>0.40272543599999999</v>
      </c>
      <c r="H181" s="51">
        <f t="shared" si="82"/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0.40272543599999999</v>
      </c>
      <c r="P181" s="52">
        <v>0</v>
      </c>
      <c r="Q181" s="52">
        <f t="shared" si="83"/>
        <v>0.40272543599999999</v>
      </c>
      <c r="R181" s="52">
        <f t="shared" si="84"/>
        <v>0</v>
      </c>
      <c r="S181" s="82">
        <v>0</v>
      </c>
      <c r="T181" s="53" t="s">
        <v>32</v>
      </c>
      <c r="W181" s="6"/>
    </row>
    <row r="182" spans="1:23" ht="47.25" x14ac:dyDescent="0.25">
      <c r="A182" s="54" t="s">
        <v>399</v>
      </c>
      <c r="B182" s="120" t="s">
        <v>420</v>
      </c>
      <c r="C182" s="53" t="s">
        <v>421</v>
      </c>
      <c r="D182" s="52">
        <v>0.54369672000000002</v>
      </c>
      <c r="E182" s="52">
        <v>0</v>
      </c>
      <c r="F182" s="51">
        <f t="shared" si="81"/>
        <v>0.54369672000000002</v>
      </c>
      <c r="G182" s="51">
        <f t="shared" si="82"/>
        <v>0.54369672000000002</v>
      </c>
      <c r="H182" s="51">
        <f t="shared" si="82"/>
        <v>0</v>
      </c>
      <c r="I182" s="52">
        <v>0</v>
      </c>
      <c r="J182" s="52">
        <v>0</v>
      </c>
      <c r="K182" s="52">
        <v>0.54369672000000002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f t="shared" si="83"/>
        <v>0.54369672000000002</v>
      </c>
      <c r="R182" s="52">
        <f t="shared" si="84"/>
        <v>-0.54369672000000002</v>
      </c>
      <c r="S182" s="82">
        <f t="shared" si="79"/>
        <v>-1</v>
      </c>
      <c r="T182" s="53" t="s">
        <v>422</v>
      </c>
      <c r="W182" s="6"/>
    </row>
    <row r="183" spans="1:23" ht="31.5" x14ac:dyDescent="0.25">
      <c r="A183" s="54" t="s">
        <v>399</v>
      </c>
      <c r="B183" s="120" t="s">
        <v>423</v>
      </c>
      <c r="C183" s="53" t="s">
        <v>424</v>
      </c>
      <c r="D183" s="52">
        <v>0.39652713600000006</v>
      </c>
      <c r="E183" s="52">
        <v>0</v>
      </c>
      <c r="F183" s="51">
        <f t="shared" si="81"/>
        <v>0.39652713600000006</v>
      </c>
      <c r="G183" s="51">
        <f t="shared" si="82"/>
        <v>0.18826713600000003</v>
      </c>
      <c r="H183" s="51">
        <f t="shared" si="82"/>
        <v>0.14399999999999999</v>
      </c>
      <c r="I183" s="52">
        <v>0</v>
      </c>
      <c r="J183" s="52">
        <v>0</v>
      </c>
      <c r="K183" s="52">
        <v>0.18826713600000003</v>
      </c>
      <c r="L183" s="52">
        <v>0</v>
      </c>
      <c r="M183" s="52">
        <v>0</v>
      </c>
      <c r="N183" s="52">
        <v>0.14399999999999999</v>
      </c>
      <c r="O183" s="52">
        <v>0</v>
      </c>
      <c r="P183" s="52">
        <v>0</v>
      </c>
      <c r="Q183" s="52">
        <f t="shared" si="83"/>
        <v>0.2525271360000001</v>
      </c>
      <c r="R183" s="52">
        <f t="shared" si="84"/>
        <v>-4.426713600000004E-2</v>
      </c>
      <c r="S183" s="82">
        <f t="shared" si="79"/>
        <v>-0.23512938551314677</v>
      </c>
      <c r="T183" s="53" t="s">
        <v>425</v>
      </c>
      <c r="W183" s="6"/>
    </row>
    <row r="184" spans="1:23" ht="47.25" x14ac:dyDescent="0.25">
      <c r="A184" s="54" t="s">
        <v>399</v>
      </c>
      <c r="B184" s="120" t="s">
        <v>426</v>
      </c>
      <c r="C184" s="53" t="s">
        <v>427</v>
      </c>
      <c r="D184" s="52">
        <v>9.9130320000000008E-2</v>
      </c>
      <c r="E184" s="52">
        <v>0</v>
      </c>
      <c r="F184" s="51">
        <f t="shared" si="81"/>
        <v>9.9130320000000008E-2</v>
      </c>
      <c r="G184" s="51">
        <f t="shared" si="82"/>
        <v>9.9130320000000008E-2</v>
      </c>
      <c r="H184" s="51">
        <f t="shared" si="82"/>
        <v>0.14399999999999999</v>
      </c>
      <c r="I184" s="52">
        <v>0</v>
      </c>
      <c r="J184" s="52">
        <v>0</v>
      </c>
      <c r="K184" s="52">
        <v>9.9130320000000008E-2</v>
      </c>
      <c r="L184" s="52">
        <v>0</v>
      </c>
      <c r="M184" s="52">
        <v>0</v>
      </c>
      <c r="N184" s="52">
        <v>0.14399999999999999</v>
      </c>
      <c r="O184" s="52">
        <v>0</v>
      </c>
      <c r="P184" s="52">
        <v>0</v>
      </c>
      <c r="Q184" s="52">
        <f t="shared" si="83"/>
        <v>-4.4869679999999981E-2</v>
      </c>
      <c r="R184" s="52">
        <f t="shared" si="84"/>
        <v>4.4869679999999981E-2</v>
      </c>
      <c r="S184" s="82">
        <f t="shared" si="79"/>
        <v>0.45263326094377559</v>
      </c>
      <c r="T184" s="53" t="s">
        <v>409</v>
      </c>
      <c r="W184" s="6"/>
    </row>
    <row r="185" spans="1:23" ht="47.25" x14ac:dyDescent="0.25">
      <c r="A185" s="54" t="s">
        <v>399</v>
      </c>
      <c r="B185" s="120" t="s">
        <v>428</v>
      </c>
      <c r="C185" s="53" t="s">
        <v>429</v>
      </c>
      <c r="D185" s="52">
        <v>0.33043440000000002</v>
      </c>
      <c r="E185" s="52">
        <v>0</v>
      </c>
      <c r="F185" s="51">
        <f t="shared" si="81"/>
        <v>0.33043440000000002</v>
      </c>
      <c r="G185" s="51">
        <f t="shared" si="82"/>
        <v>0.33043440000000002</v>
      </c>
      <c r="H185" s="51">
        <f t="shared" si="82"/>
        <v>0.44512560000000001</v>
      </c>
      <c r="I185" s="52">
        <v>0</v>
      </c>
      <c r="J185" s="52">
        <v>0</v>
      </c>
      <c r="K185" s="52">
        <v>0.33043440000000002</v>
      </c>
      <c r="L185" s="52">
        <v>0</v>
      </c>
      <c r="M185" s="52">
        <v>0</v>
      </c>
      <c r="N185" s="52">
        <v>0.44512560000000001</v>
      </c>
      <c r="O185" s="52">
        <v>0</v>
      </c>
      <c r="P185" s="52">
        <v>0</v>
      </c>
      <c r="Q185" s="52">
        <f t="shared" si="83"/>
        <v>-0.11469119999999999</v>
      </c>
      <c r="R185" s="52">
        <f t="shared" si="84"/>
        <v>0.11469119999999999</v>
      </c>
      <c r="S185" s="82">
        <f t="shared" si="79"/>
        <v>0.34709219136990577</v>
      </c>
      <c r="T185" s="53" t="s">
        <v>409</v>
      </c>
      <c r="W185" s="6"/>
    </row>
    <row r="186" spans="1:23" ht="31.5" x14ac:dyDescent="0.25">
      <c r="A186" s="54" t="s">
        <v>399</v>
      </c>
      <c r="B186" s="120" t="s">
        <v>430</v>
      </c>
      <c r="C186" s="53" t="s">
        <v>431</v>
      </c>
      <c r="D186" s="52">
        <v>9.5755199999999999E-2</v>
      </c>
      <c r="E186" s="52">
        <v>0</v>
      </c>
      <c r="F186" s="51">
        <f t="shared" si="81"/>
        <v>9.5755199999999999E-2</v>
      </c>
      <c r="G186" s="51">
        <f t="shared" si="82"/>
        <v>9.5755199999999999E-2</v>
      </c>
      <c r="H186" s="51">
        <f t="shared" si="82"/>
        <v>0</v>
      </c>
      <c r="I186" s="52">
        <v>0</v>
      </c>
      <c r="J186" s="52">
        <v>0</v>
      </c>
      <c r="K186" s="52">
        <v>9.5755199999999999E-2</v>
      </c>
      <c r="L186" s="52">
        <v>0</v>
      </c>
      <c r="M186" s="52">
        <v>0</v>
      </c>
      <c r="N186" s="52">
        <v>0</v>
      </c>
      <c r="O186" s="52">
        <v>0</v>
      </c>
      <c r="P186" s="52">
        <v>0</v>
      </c>
      <c r="Q186" s="52">
        <f t="shared" si="83"/>
        <v>9.5755199999999999E-2</v>
      </c>
      <c r="R186" s="52">
        <f t="shared" si="84"/>
        <v>-9.5755199999999999E-2</v>
      </c>
      <c r="S186" s="82">
        <f t="shared" si="79"/>
        <v>-1</v>
      </c>
      <c r="T186" s="53" t="s">
        <v>432</v>
      </c>
      <c r="W186" s="6"/>
    </row>
    <row r="187" spans="1:23" ht="31.5" x14ac:dyDescent="0.25">
      <c r="A187" s="54" t="s">
        <v>399</v>
      </c>
      <c r="B187" s="120" t="s">
        <v>433</v>
      </c>
      <c r="C187" s="53" t="s">
        <v>434</v>
      </c>
      <c r="D187" s="52">
        <v>0.51504839999999996</v>
      </c>
      <c r="E187" s="52">
        <v>0</v>
      </c>
      <c r="F187" s="51">
        <f t="shared" si="81"/>
        <v>0.51504839999999996</v>
      </c>
      <c r="G187" s="51">
        <f t="shared" si="82"/>
        <v>0.51504839999999996</v>
      </c>
      <c r="H187" s="51">
        <f t="shared" si="82"/>
        <v>0</v>
      </c>
      <c r="I187" s="52">
        <v>0</v>
      </c>
      <c r="J187" s="52">
        <v>0</v>
      </c>
      <c r="K187" s="52">
        <v>0</v>
      </c>
      <c r="L187" s="52">
        <v>0</v>
      </c>
      <c r="M187" s="52">
        <v>0</v>
      </c>
      <c r="N187" s="52">
        <v>0</v>
      </c>
      <c r="O187" s="52">
        <v>0.51504839999999996</v>
      </c>
      <c r="P187" s="52">
        <v>0</v>
      </c>
      <c r="Q187" s="52">
        <f t="shared" si="83"/>
        <v>0.51504839999999996</v>
      </c>
      <c r="R187" s="52">
        <f t="shared" si="84"/>
        <v>0</v>
      </c>
      <c r="S187" s="82">
        <v>0</v>
      </c>
      <c r="T187" s="53" t="s">
        <v>32</v>
      </c>
      <c r="W187" s="6"/>
    </row>
    <row r="188" spans="1:23" ht="56.25" customHeight="1" x14ac:dyDescent="0.25">
      <c r="A188" s="54" t="s">
        <v>399</v>
      </c>
      <c r="B188" s="120" t="s">
        <v>435</v>
      </c>
      <c r="C188" s="53" t="s">
        <v>436</v>
      </c>
      <c r="D188" s="52">
        <v>0.87711240000000001</v>
      </c>
      <c r="E188" s="52">
        <v>0</v>
      </c>
      <c r="F188" s="51">
        <f t="shared" si="81"/>
        <v>0.87711240000000001</v>
      </c>
      <c r="G188" s="51">
        <f t="shared" si="82"/>
        <v>0.87711240000000001</v>
      </c>
      <c r="H188" s="51">
        <f t="shared" si="82"/>
        <v>0</v>
      </c>
      <c r="I188" s="52">
        <v>0.87711240000000001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f t="shared" si="83"/>
        <v>0.87711240000000001</v>
      </c>
      <c r="R188" s="52">
        <f t="shared" si="84"/>
        <v>-0.87711240000000001</v>
      </c>
      <c r="S188" s="82">
        <f t="shared" si="79"/>
        <v>-1</v>
      </c>
      <c r="T188" s="53" t="s">
        <v>437</v>
      </c>
      <c r="W188" s="6"/>
    </row>
    <row r="189" spans="1:23" ht="47.25" x14ac:dyDescent="0.25">
      <c r="A189" s="54" t="s">
        <v>399</v>
      </c>
      <c r="B189" s="120" t="s">
        <v>438</v>
      </c>
      <c r="C189" s="53" t="s">
        <v>439</v>
      </c>
      <c r="D189" s="52">
        <v>0.69617292000000008</v>
      </c>
      <c r="E189" s="52">
        <v>0</v>
      </c>
      <c r="F189" s="51">
        <f t="shared" si="81"/>
        <v>0.69617292000000008</v>
      </c>
      <c r="G189" s="51">
        <f t="shared" si="82"/>
        <v>0.69617292000000008</v>
      </c>
      <c r="H189" s="51">
        <f t="shared" si="82"/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0.69617292000000008</v>
      </c>
      <c r="N189" s="52">
        <v>0</v>
      </c>
      <c r="O189" s="52">
        <v>0</v>
      </c>
      <c r="P189" s="52">
        <v>0</v>
      </c>
      <c r="Q189" s="52">
        <f t="shared" si="83"/>
        <v>0.69617292000000008</v>
      </c>
      <c r="R189" s="52">
        <f t="shared" si="84"/>
        <v>-0.69617292000000008</v>
      </c>
      <c r="S189" s="82">
        <f t="shared" si="79"/>
        <v>-1</v>
      </c>
      <c r="T189" s="53" t="s">
        <v>440</v>
      </c>
      <c r="W189" s="6"/>
    </row>
    <row r="190" spans="1:23" ht="47.25" x14ac:dyDescent="0.25">
      <c r="A190" s="54" t="s">
        <v>399</v>
      </c>
      <c r="B190" s="120" t="s">
        <v>441</v>
      </c>
      <c r="C190" s="53" t="s">
        <v>442</v>
      </c>
      <c r="D190" s="52">
        <v>0.69617292000000008</v>
      </c>
      <c r="E190" s="52">
        <v>0</v>
      </c>
      <c r="F190" s="51">
        <f t="shared" si="81"/>
        <v>0.69617292000000008</v>
      </c>
      <c r="G190" s="51">
        <f t="shared" si="82"/>
        <v>0.69617292000000008</v>
      </c>
      <c r="H190" s="51">
        <f t="shared" si="82"/>
        <v>1.168452</v>
      </c>
      <c r="I190" s="52">
        <v>0</v>
      </c>
      <c r="J190" s="52">
        <v>0</v>
      </c>
      <c r="K190" s="52">
        <v>0</v>
      </c>
      <c r="L190" s="52">
        <v>0</v>
      </c>
      <c r="M190" s="52">
        <v>0</v>
      </c>
      <c r="N190" s="52">
        <v>1.168452</v>
      </c>
      <c r="O190" s="52">
        <v>0.69617292000000008</v>
      </c>
      <c r="P190" s="52">
        <v>0</v>
      </c>
      <c r="Q190" s="52">
        <f t="shared" si="83"/>
        <v>-0.47227907999999996</v>
      </c>
      <c r="R190" s="52">
        <f t="shared" si="84"/>
        <v>1.168452</v>
      </c>
      <c r="S190" s="82">
        <v>1</v>
      </c>
      <c r="T190" s="53" t="s">
        <v>409</v>
      </c>
      <c r="W190" s="6"/>
    </row>
    <row r="191" spans="1:23" ht="47.25" x14ac:dyDescent="0.25">
      <c r="A191" s="54" t="s">
        <v>399</v>
      </c>
      <c r="B191" s="120" t="s">
        <v>443</v>
      </c>
      <c r="C191" s="53" t="s">
        <v>444</v>
      </c>
      <c r="D191" s="52" t="s">
        <v>32</v>
      </c>
      <c r="E191" s="52" t="s">
        <v>32</v>
      </c>
      <c r="F191" s="52" t="s">
        <v>32</v>
      </c>
      <c r="G191" s="52" t="s">
        <v>32</v>
      </c>
      <c r="H191" s="51">
        <f t="shared" si="82"/>
        <v>3.7066050000000001</v>
      </c>
      <c r="I191" s="52" t="s">
        <v>32</v>
      </c>
      <c r="J191" s="52">
        <v>3.7066050000000001</v>
      </c>
      <c r="K191" s="52" t="s">
        <v>32</v>
      </c>
      <c r="L191" s="52">
        <v>0</v>
      </c>
      <c r="M191" s="52" t="s">
        <v>32</v>
      </c>
      <c r="N191" s="52">
        <v>0</v>
      </c>
      <c r="O191" s="52" t="s">
        <v>32</v>
      </c>
      <c r="P191" s="52">
        <v>0</v>
      </c>
      <c r="Q191" s="52" t="s">
        <v>32</v>
      </c>
      <c r="R191" s="52" t="s">
        <v>32</v>
      </c>
      <c r="S191" s="82" t="s">
        <v>32</v>
      </c>
      <c r="T191" s="53" t="s">
        <v>445</v>
      </c>
      <c r="W191" s="6"/>
    </row>
    <row r="192" spans="1:23" ht="31.5" x14ac:dyDescent="0.25">
      <c r="A192" s="54" t="s">
        <v>399</v>
      </c>
      <c r="B192" s="120" t="s">
        <v>446</v>
      </c>
      <c r="C192" s="53" t="s">
        <v>447</v>
      </c>
      <c r="D192" s="52">
        <v>0.48567479999999996</v>
      </c>
      <c r="E192" s="52">
        <v>0</v>
      </c>
      <c r="F192" s="51">
        <f t="shared" si="81"/>
        <v>0.48567479999999996</v>
      </c>
      <c r="G192" s="51">
        <f t="shared" si="82"/>
        <v>0.48567479999999996</v>
      </c>
      <c r="H192" s="51">
        <f t="shared" si="82"/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2">
        <v>0</v>
      </c>
      <c r="O192" s="52">
        <v>0.48567479999999996</v>
      </c>
      <c r="P192" s="52">
        <v>0</v>
      </c>
      <c r="Q192" s="52">
        <f t="shared" ref="Q192:Q204" si="85">F192-H192</f>
        <v>0.48567479999999996</v>
      </c>
      <c r="R192" s="52">
        <f t="shared" ref="R192:R204" si="86">H192-(I192+K192+M192)</f>
        <v>0</v>
      </c>
      <c r="S192" s="82">
        <v>0</v>
      </c>
      <c r="T192" s="53" t="s">
        <v>32</v>
      </c>
      <c r="W192" s="6"/>
    </row>
    <row r="193" spans="1:23" ht="47.25" x14ac:dyDescent="0.25">
      <c r="A193" s="54" t="s">
        <v>399</v>
      </c>
      <c r="B193" s="120" t="s">
        <v>448</v>
      </c>
      <c r="C193" s="53" t="s">
        <v>449</v>
      </c>
      <c r="D193" s="52">
        <v>0.52378517999999996</v>
      </c>
      <c r="E193" s="52">
        <v>0</v>
      </c>
      <c r="F193" s="51">
        <f t="shared" si="81"/>
        <v>0.52378517999999996</v>
      </c>
      <c r="G193" s="51">
        <f t="shared" si="82"/>
        <v>0.52378517999999996</v>
      </c>
      <c r="H193" s="51">
        <f t="shared" si="82"/>
        <v>0.71403599999999989</v>
      </c>
      <c r="I193" s="52">
        <v>0</v>
      </c>
      <c r="J193" s="52">
        <v>0</v>
      </c>
      <c r="K193" s="52">
        <v>0</v>
      </c>
      <c r="L193" s="52">
        <v>0</v>
      </c>
      <c r="M193" s="52">
        <v>0</v>
      </c>
      <c r="N193" s="52">
        <v>0.71403599999999989</v>
      </c>
      <c r="O193" s="52">
        <v>0.52378517999999996</v>
      </c>
      <c r="P193" s="52">
        <v>0</v>
      </c>
      <c r="Q193" s="52">
        <f t="shared" si="85"/>
        <v>-0.19025081999999993</v>
      </c>
      <c r="R193" s="52">
        <f t="shared" si="86"/>
        <v>0.71403599999999989</v>
      </c>
      <c r="S193" s="82">
        <v>1</v>
      </c>
      <c r="T193" s="53" t="s">
        <v>409</v>
      </c>
      <c r="W193" s="6"/>
    </row>
    <row r="194" spans="1:23" ht="47.25" x14ac:dyDescent="0.25">
      <c r="A194" s="54" t="s">
        <v>399</v>
      </c>
      <c r="B194" s="120" t="s">
        <v>450</v>
      </c>
      <c r="C194" s="53" t="s">
        <v>451</v>
      </c>
      <c r="D194" s="52">
        <v>0.72583588799999998</v>
      </c>
      <c r="E194" s="52">
        <v>0</v>
      </c>
      <c r="F194" s="51">
        <f t="shared" si="81"/>
        <v>0.72583588799999998</v>
      </c>
      <c r="G194" s="51">
        <f t="shared" si="82"/>
        <v>0.72583588799999998</v>
      </c>
      <c r="H194" s="51">
        <f t="shared" si="82"/>
        <v>1.0025999999999999</v>
      </c>
      <c r="I194" s="52">
        <v>0</v>
      </c>
      <c r="J194" s="52">
        <v>0</v>
      </c>
      <c r="K194" s="52">
        <v>0</v>
      </c>
      <c r="L194" s="52">
        <v>0</v>
      </c>
      <c r="M194" s="52">
        <v>0</v>
      </c>
      <c r="N194" s="52">
        <v>1.0025999999999999</v>
      </c>
      <c r="O194" s="52">
        <v>0.72583588799999998</v>
      </c>
      <c r="P194" s="52">
        <v>0</v>
      </c>
      <c r="Q194" s="52">
        <f t="shared" si="85"/>
        <v>-0.27676411199999995</v>
      </c>
      <c r="R194" s="52">
        <f t="shared" si="86"/>
        <v>1.0025999999999999</v>
      </c>
      <c r="S194" s="82">
        <v>1</v>
      </c>
      <c r="T194" s="53" t="s">
        <v>409</v>
      </c>
      <c r="W194" s="6"/>
    </row>
    <row r="195" spans="1:23" ht="31.5" x14ac:dyDescent="0.25">
      <c r="A195" s="54" t="s">
        <v>399</v>
      </c>
      <c r="B195" s="120" t="s">
        <v>452</v>
      </c>
      <c r="C195" s="53" t="s">
        <v>453</v>
      </c>
      <c r="D195" s="52">
        <v>0.20538161999999999</v>
      </c>
      <c r="E195" s="52">
        <v>0</v>
      </c>
      <c r="F195" s="51">
        <f t="shared" si="81"/>
        <v>0.20538161999999999</v>
      </c>
      <c r="G195" s="51">
        <f t="shared" si="82"/>
        <v>0.20538161999999999</v>
      </c>
      <c r="H195" s="51">
        <f t="shared" si="82"/>
        <v>0</v>
      </c>
      <c r="I195" s="52">
        <v>0</v>
      </c>
      <c r="J195" s="52">
        <v>0</v>
      </c>
      <c r="K195" s="52">
        <v>0</v>
      </c>
      <c r="L195" s="52">
        <v>0</v>
      </c>
      <c r="M195" s="52">
        <v>0</v>
      </c>
      <c r="N195" s="52">
        <v>0</v>
      </c>
      <c r="O195" s="52">
        <v>0.20538161999999999</v>
      </c>
      <c r="P195" s="52">
        <v>0</v>
      </c>
      <c r="Q195" s="52">
        <f t="shared" si="85"/>
        <v>0.20538161999999999</v>
      </c>
      <c r="R195" s="52">
        <f t="shared" si="86"/>
        <v>0</v>
      </c>
      <c r="S195" s="82">
        <v>0</v>
      </c>
      <c r="T195" s="53" t="s">
        <v>32</v>
      </c>
      <c r="W195" s="6"/>
    </row>
    <row r="196" spans="1:23" ht="31.5" x14ac:dyDescent="0.25">
      <c r="A196" s="54" t="s">
        <v>399</v>
      </c>
      <c r="B196" s="120" t="s">
        <v>454</v>
      </c>
      <c r="C196" s="53" t="s">
        <v>455</v>
      </c>
      <c r="D196" s="52">
        <v>0.20538161999999999</v>
      </c>
      <c r="E196" s="52">
        <v>0</v>
      </c>
      <c r="F196" s="51">
        <f t="shared" si="81"/>
        <v>0.20538161999999999</v>
      </c>
      <c r="G196" s="51">
        <f t="shared" si="82"/>
        <v>0.20538161999999999</v>
      </c>
      <c r="H196" s="51">
        <f t="shared" si="82"/>
        <v>0</v>
      </c>
      <c r="I196" s="52">
        <v>0</v>
      </c>
      <c r="J196" s="52">
        <v>0</v>
      </c>
      <c r="K196" s="52">
        <v>0</v>
      </c>
      <c r="L196" s="52">
        <v>0</v>
      </c>
      <c r="M196" s="52">
        <v>0.20538161999999999</v>
      </c>
      <c r="N196" s="52">
        <v>0</v>
      </c>
      <c r="O196" s="52">
        <v>0</v>
      </c>
      <c r="P196" s="52">
        <v>0</v>
      </c>
      <c r="Q196" s="52">
        <f t="shared" si="85"/>
        <v>0.20538161999999999</v>
      </c>
      <c r="R196" s="52">
        <f t="shared" si="86"/>
        <v>-0.20538161999999999</v>
      </c>
      <c r="S196" s="82">
        <f t="shared" ref="S196:S202" si="87">R196/(I196+K196+M196)</f>
        <v>-1</v>
      </c>
      <c r="T196" s="53" t="s">
        <v>32</v>
      </c>
      <c r="W196" s="6"/>
    </row>
    <row r="197" spans="1:23" ht="62.25" customHeight="1" x14ac:dyDescent="0.25">
      <c r="A197" s="54" t="s">
        <v>399</v>
      </c>
      <c r="B197" s="120" t="s">
        <v>456</v>
      </c>
      <c r="C197" s="53" t="s">
        <v>457</v>
      </c>
      <c r="D197" s="52">
        <v>3.9810155999999997</v>
      </c>
      <c r="E197" s="52">
        <v>0</v>
      </c>
      <c r="F197" s="51">
        <f t="shared" si="81"/>
        <v>3.9810155999999997</v>
      </c>
      <c r="G197" s="51">
        <f t="shared" si="82"/>
        <v>3.9810155999999997</v>
      </c>
      <c r="H197" s="51">
        <f t="shared" si="82"/>
        <v>0</v>
      </c>
      <c r="I197" s="52">
        <v>0</v>
      </c>
      <c r="J197" s="52">
        <v>0</v>
      </c>
      <c r="K197" s="52">
        <v>0</v>
      </c>
      <c r="L197" s="52">
        <v>0</v>
      </c>
      <c r="M197" s="52">
        <v>3.9810155999999997</v>
      </c>
      <c r="N197" s="52">
        <v>0</v>
      </c>
      <c r="O197" s="52">
        <v>0</v>
      </c>
      <c r="P197" s="52">
        <v>0</v>
      </c>
      <c r="Q197" s="52">
        <f t="shared" si="85"/>
        <v>3.9810155999999997</v>
      </c>
      <c r="R197" s="52">
        <f t="shared" si="86"/>
        <v>-3.9810155999999997</v>
      </c>
      <c r="S197" s="82">
        <f t="shared" si="87"/>
        <v>-1</v>
      </c>
      <c r="T197" s="53" t="s">
        <v>440</v>
      </c>
      <c r="W197" s="6"/>
    </row>
    <row r="198" spans="1:23" ht="47.25" x14ac:dyDescent="0.25">
      <c r="A198" s="54" t="s">
        <v>399</v>
      </c>
      <c r="B198" s="120" t="s">
        <v>458</v>
      </c>
      <c r="C198" s="53" t="s">
        <v>459</v>
      </c>
      <c r="D198" s="52">
        <v>2.129224104</v>
      </c>
      <c r="E198" s="52">
        <v>0</v>
      </c>
      <c r="F198" s="51">
        <f t="shared" si="81"/>
        <v>2.129224104</v>
      </c>
      <c r="G198" s="51">
        <f t="shared" si="82"/>
        <v>2.129224104</v>
      </c>
      <c r="H198" s="51">
        <f t="shared" si="82"/>
        <v>0</v>
      </c>
      <c r="I198" s="52">
        <v>0</v>
      </c>
      <c r="J198" s="52">
        <v>0</v>
      </c>
      <c r="K198" s="52">
        <v>0</v>
      </c>
      <c r="L198" s="52">
        <v>0</v>
      </c>
      <c r="M198" s="52">
        <v>0</v>
      </c>
      <c r="N198" s="52">
        <v>0</v>
      </c>
      <c r="O198" s="52">
        <v>2.129224104</v>
      </c>
      <c r="P198" s="52">
        <v>0</v>
      </c>
      <c r="Q198" s="52">
        <f t="shared" si="85"/>
        <v>2.129224104</v>
      </c>
      <c r="R198" s="52">
        <f t="shared" si="86"/>
        <v>0</v>
      </c>
      <c r="S198" s="82">
        <v>0</v>
      </c>
      <c r="T198" s="53" t="s">
        <v>32</v>
      </c>
      <c r="W198" s="6"/>
    </row>
    <row r="199" spans="1:23" ht="47.25" x14ac:dyDescent="0.25">
      <c r="A199" s="54" t="s">
        <v>399</v>
      </c>
      <c r="B199" s="120" t="s">
        <v>460</v>
      </c>
      <c r="C199" s="53" t="s">
        <v>461</v>
      </c>
      <c r="D199" s="52">
        <v>0.38473559999999996</v>
      </c>
      <c r="E199" s="52">
        <v>0</v>
      </c>
      <c r="F199" s="51">
        <f t="shared" si="81"/>
        <v>0.38473559999999996</v>
      </c>
      <c r="G199" s="51">
        <f t="shared" si="82"/>
        <v>0.38473559999999996</v>
      </c>
      <c r="H199" s="51">
        <f t="shared" si="82"/>
        <v>0.47723280000000001</v>
      </c>
      <c r="I199" s="52">
        <v>0.38473559999999996</v>
      </c>
      <c r="J199" s="52">
        <v>0</v>
      </c>
      <c r="K199" s="52">
        <v>0</v>
      </c>
      <c r="L199" s="52">
        <v>0</v>
      </c>
      <c r="M199" s="52">
        <v>0</v>
      </c>
      <c r="N199" s="52">
        <v>0.47723280000000001</v>
      </c>
      <c r="O199" s="52">
        <v>0</v>
      </c>
      <c r="P199" s="52">
        <v>0</v>
      </c>
      <c r="Q199" s="52">
        <f t="shared" si="85"/>
        <v>-9.2497200000000057E-2</v>
      </c>
      <c r="R199" s="52">
        <f t="shared" si="86"/>
        <v>9.2497200000000057E-2</v>
      </c>
      <c r="S199" s="82">
        <f t="shared" si="87"/>
        <v>0.24041757508273232</v>
      </c>
      <c r="T199" s="53" t="s">
        <v>409</v>
      </c>
      <c r="W199" s="6"/>
    </row>
    <row r="200" spans="1:23" ht="47.25" x14ac:dyDescent="0.25">
      <c r="A200" s="54" t="s">
        <v>399</v>
      </c>
      <c r="B200" s="120" t="s">
        <v>462</v>
      </c>
      <c r="C200" s="53" t="s">
        <v>463</v>
      </c>
      <c r="D200" s="52">
        <v>0.40643431200000002</v>
      </c>
      <c r="E200" s="52">
        <v>0</v>
      </c>
      <c r="F200" s="51">
        <f t="shared" si="81"/>
        <v>0.40643431200000002</v>
      </c>
      <c r="G200" s="51">
        <f t="shared" si="82"/>
        <v>0.40643431200000002</v>
      </c>
      <c r="H200" s="51">
        <f t="shared" si="82"/>
        <v>0.423425</v>
      </c>
      <c r="I200" s="52">
        <v>0</v>
      </c>
      <c r="J200" s="52">
        <v>0</v>
      </c>
      <c r="K200" s="52">
        <v>0</v>
      </c>
      <c r="L200" s="52">
        <v>0</v>
      </c>
      <c r="M200" s="52">
        <v>0</v>
      </c>
      <c r="N200" s="52">
        <v>0.423425</v>
      </c>
      <c r="O200" s="52">
        <v>0.40643431200000002</v>
      </c>
      <c r="P200" s="52">
        <v>0</v>
      </c>
      <c r="Q200" s="52">
        <f t="shared" si="85"/>
        <v>-1.6990687999999976E-2</v>
      </c>
      <c r="R200" s="52">
        <f t="shared" si="86"/>
        <v>0.423425</v>
      </c>
      <c r="S200" s="82">
        <v>1</v>
      </c>
      <c r="T200" s="53" t="s">
        <v>350</v>
      </c>
      <c r="W200" s="6"/>
    </row>
    <row r="201" spans="1:23" ht="47.25" x14ac:dyDescent="0.25">
      <c r="A201" s="54" t="s">
        <v>399</v>
      </c>
      <c r="B201" s="120" t="s">
        <v>464</v>
      </c>
      <c r="C201" s="53" t="s">
        <v>465</v>
      </c>
      <c r="D201" s="52">
        <v>0.40643431200000002</v>
      </c>
      <c r="E201" s="52">
        <v>0</v>
      </c>
      <c r="F201" s="51">
        <f t="shared" si="81"/>
        <v>0.40643431200000002</v>
      </c>
      <c r="G201" s="51">
        <f t="shared" si="82"/>
        <v>0.40643431200000002</v>
      </c>
      <c r="H201" s="51">
        <f t="shared" si="82"/>
        <v>0.423425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2">
        <v>0.423425</v>
      </c>
      <c r="O201" s="52">
        <v>0.40643431200000002</v>
      </c>
      <c r="P201" s="52">
        <v>0</v>
      </c>
      <c r="Q201" s="52">
        <f t="shared" si="85"/>
        <v>-1.6990687999999976E-2</v>
      </c>
      <c r="R201" s="52">
        <f t="shared" si="86"/>
        <v>0.423425</v>
      </c>
      <c r="S201" s="82">
        <v>1</v>
      </c>
      <c r="T201" s="53" t="s">
        <v>350</v>
      </c>
      <c r="W201" s="6"/>
    </row>
    <row r="202" spans="1:23" ht="41.25" customHeight="1" x14ac:dyDescent="0.25">
      <c r="A202" s="54" t="s">
        <v>399</v>
      </c>
      <c r="B202" s="120" t="s">
        <v>466</v>
      </c>
      <c r="C202" s="53" t="s">
        <v>467</v>
      </c>
      <c r="D202" s="52">
        <v>0.49128959999999999</v>
      </c>
      <c r="E202" s="52">
        <v>0</v>
      </c>
      <c r="F202" s="51">
        <f t="shared" si="81"/>
        <v>0.49128959999999999</v>
      </c>
      <c r="G202" s="51">
        <f t="shared" si="82"/>
        <v>0.49128959999999999</v>
      </c>
      <c r="H202" s="51">
        <f t="shared" si="82"/>
        <v>0.50356944000000003</v>
      </c>
      <c r="I202" s="52">
        <v>0.49128959999999999</v>
      </c>
      <c r="J202" s="52">
        <v>0.50356944000000003</v>
      </c>
      <c r="K202" s="52">
        <v>0</v>
      </c>
      <c r="L202" s="52">
        <v>0</v>
      </c>
      <c r="M202" s="52">
        <v>0</v>
      </c>
      <c r="N202" s="52">
        <v>0</v>
      </c>
      <c r="O202" s="52">
        <v>0</v>
      </c>
      <c r="P202" s="52">
        <v>0</v>
      </c>
      <c r="Q202" s="52">
        <f t="shared" si="85"/>
        <v>-1.2279840000000042E-2</v>
      </c>
      <c r="R202" s="52">
        <f t="shared" si="86"/>
        <v>1.2279840000000042E-2</v>
      </c>
      <c r="S202" s="82">
        <f t="shared" si="87"/>
        <v>2.4995114897608341E-2</v>
      </c>
      <c r="T202" s="53" t="s">
        <v>468</v>
      </c>
      <c r="W202" s="6"/>
    </row>
    <row r="203" spans="1:23" ht="31.5" x14ac:dyDescent="0.25">
      <c r="A203" s="54" t="s">
        <v>399</v>
      </c>
      <c r="B203" s="120" t="s">
        <v>469</v>
      </c>
      <c r="C203" s="53" t="s">
        <v>470</v>
      </c>
      <c r="D203" s="52">
        <v>2.6957307840000002</v>
      </c>
      <c r="E203" s="52">
        <v>0.98607600000000006</v>
      </c>
      <c r="F203" s="51">
        <f t="shared" si="81"/>
        <v>1.709654784</v>
      </c>
      <c r="G203" s="51">
        <f t="shared" si="82"/>
        <v>1.8244538640000001</v>
      </c>
      <c r="H203" s="51">
        <f t="shared" si="82"/>
        <v>0</v>
      </c>
      <c r="I203" s="52">
        <v>0</v>
      </c>
      <c r="J203" s="52">
        <v>0</v>
      </c>
      <c r="K203" s="52">
        <v>0</v>
      </c>
      <c r="L203" s="52">
        <v>0</v>
      </c>
      <c r="M203" s="52">
        <v>0</v>
      </c>
      <c r="N203" s="52">
        <v>0</v>
      </c>
      <c r="O203" s="52">
        <v>1.8244538640000001</v>
      </c>
      <c r="P203" s="52">
        <v>0</v>
      </c>
      <c r="Q203" s="52">
        <f t="shared" si="85"/>
        <v>1.709654784</v>
      </c>
      <c r="R203" s="52">
        <f t="shared" si="86"/>
        <v>0</v>
      </c>
      <c r="S203" s="82">
        <v>0</v>
      </c>
      <c r="T203" s="53" t="s">
        <v>32</v>
      </c>
      <c r="W203" s="6"/>
    </row>
    <row r="204" spans="1:23" x14ac:dyDescent="0.25">
      <c r="A204" s="54" t="s">
        <v>399</v>
      </c>
      <c r="B204" s="120" t="s">
        <v>471</v>
      </c>
      <c r="C204" s="53" t="s">
        <v>472</v>
      </c>
      <c r="D204" s="52">
        <v>23.194870799999997</v>
      </c>
      <c r="E204" s="52">
        <v>9</v>
      </c>
      <c r="F204" s="51">
        <f t="shared" si="81"/>
        <v>14.194870799999997</v>
      </c>
      <c r="G204" s="51">
        <f t="shared" si="82"/>
        <v>14.194870799999999</v>
      </c>
      <c r="H204" s="51">
        <f t="shared" si="82"/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14.194870799999999</v>
      </c>
      <c r="P204" s="52">
        <v>0</v>
      </c>
      <c r="Q204" s="52">
        <f t="shared" si="85"/>
        <v>14.194870799999997</v>
      </c>
      <c r="R204" s="52">
        <f t="shared" si="86"/>
        <v>0</v>
      </c>
      <c r="S204" s="82">
        <v>0</v>
      </c>
      <c r="T204" s="53" t="s">
        <v>32</v>
      </c>
      <c r="W204" s="6"/>
    </row>
    <row r="205" spans="1:23" ht="54.75" customHeight="1" x14ac:dyDescent="0.25">
      <c r="A205" s="54" t="s">
        <v>399</v>
      </c>
      <c r="B205" s="120" t="s">
        <v>473</v>
      </c>
      <c r="C205" s="53" t="s">
        <v>474</v>
      </c>
      <c r="D205" s="52" t="s">
        <v>32</v>
      </c>
      <c r="E205" s="52" t="s">
        <v>32</v>
      </c>
      <c r="F205" s="51" t="s">
        <v>32</v>
      </c>
      <c r="G205" s="51" t="s">
        <v>32</v>
      </c>
      <c r="H205" s="51">
        <f t="shared" si="82"/>
        <v>0.167016</v>
      </c>
      <c r="I205" s="52" t="s">
        <v>32</v>
      </c>
      <c r="J205" s="52">
        <v>0</v>
      </c>
      <c r="K205" s="52" t="s">
        <v>32</v>
      </c>
      <c r="L205" s="52">
        <v>0</v>
      </c>
      <c r="M205" s="52" t="s">
        <v>32</v>
      </c>
      <c r="N205" s="52">
        <v>0.167016</v>
      </c>
      <c r="O205" s="52" t="s">
        <v>32</v>
      </c>
      <c r="P205" s="52">
        <v>0</v>
      </c>
      <c r="Q205" s="52" t="s">
        <v>32</v>
      </c>
      <c r="R205" s="52" t="s">
        <v>32</v>
      </c>
      <c r="S205" s="82" t="s">
        <v>32</v>
      </c>
      <c r="T205" s="53" t="s">
        <v>475</v>
      </c>
      <c r="W205" s="6"/>
    </row>
    <row r="206" spans="1:23" ht="47.25" x14ac:dyDescent="0.25">
      <c r="A206" s="54" t="s">
        <v>399</v>
      </c>
      <c r="B206" s="120" t="s">
        <v>476</v>
      </c>
      <c r="C206" s="53" t="s">
        <v>477</v>
      </c>
      <c r="D206" s="52" t="s">
        <v>32</v>
      </c>
      <c r="E206" s="52" t="s">
        <v>32</v>
      </c>
      <c r="F206" s="51" t="s">
        <v>32</v>
      </c>
      <c r="G206" s="51" t="s">
        <v>32</v>
      </c>
      <c r="H206" s="51">
        <f t="shared" si="82"/>
        <v>1.46</v>
      </c>
      <c r="I206" s="52" t="s">
        <v>32</v>
      </c>
      <c r="J206" s="52">
        <v>0</v>
      </c>
      <c r="K206" s="52" t="s">
        <v>32</v>
      </c>
      <c r="L206" s="52">
        <v>0</v>
      </c>
      <c r="M206" s="52" t="s">
        <v>32</v>
      </c>
      <c r="N206" s="52">
        <v>1.46</v>
      </c>
      <c r="O206" s="52" t="s">
        <v>32</v>
      </c>
      <c r="P206" s="52">
        <v>0</v>
      </c>
      <c r="Q206" s="52" t="s">
        <v>32</v>
      </c>
      <c r="R206" s="52" t="s">
        <v>32</v>
      </c>
      <c r="S206" s="82" t="s">
        <v>32</v>
      </c>
      <c r="T206" s="53" t="s">
        <v>475</v>
      </c>
      <c r="W206" s="6"/>
    </row>
    <row r="207" spans="1:23" ht="45" customHeight="1" x14ac:dyDescent="0.25">
      <c r="A207" s="54" t="s">
        <v>399</v>
      </c>
      <c r="B207" s="120" t="s">
        <v>478</v>
      </c>
      <c r="C207" s="53" t="s">
        <v>479</v>
      </c>
      <c r="D207" s="52" t="s">
        <v>32</v>
      </c>
      <c r="E207" s="52" t="s">
        <v>32</v>
      </c>
      <c r="F207" s="52" t="s">
        <v>32</v>
      </c>
      <c r="G207" s="52" t="s">
        <v>32</v>
      </c>
      <c r="H207" s="51">
        <f t="shared" si="82"/>
        <v>5.9135400000000002</v>
      </c>
      <c r="I207" s="52" t="s">
        <v>32</v>
      </c>
      <c r="J207" s="52">
        <v>5.9135400000000002</v>
      </c>
      <c r="K207" s="52" t="s">
        <v>32</v>
      </c>
      <c r="L207" s="52">
        <v>0</v>
      </c>
      <c r="M207" s="52" t="s">
        <v>32</v>
      </c>
      <c r="N207" s="52">
        <v>0</v>
      </c>
      <c r="O207" s="52" t="s">
        <v>32</v>
      </c>
      <c r="P207" s="52">
        <v>0</v>
      </c>
      <c r="Q207" s="52" t="s">
        <v>32</v>
      </c>
      <c r="R207" s="52" t="s">
        <v>32</v>
      </c>
      <c r="S207" s="82" t="s">
        <v>32</v>
      </c>
      <c r="T207" s="68" t="s">
        <v>480</v>
      </c>
      <c r="W207" s="6"/>
    </row>
    <row r="208" spans="1:23" ht="45" customHeight="1" x14ac:dyDescent="0.25">
      <c r="A208" s="54" t="s">
        <v>399</v>
      </c>
      <c r="B208" s="120" t="s">
        <v>481</v>
      </c>
      <c r="C208" s="53" t="s">
        <v>482</v>
      </c>
      <c r="D208" s="52">
        <v>0.99047879999999999</v>
      </c>
      <c r="E208" s="52">
        <v>0</v>
      </c>
      <c r="F208" s="51">
        <f t="shared" si="81"/>
        <v>0.99047879999999999</v>
      </c>
      <c r="G208" s="51">
        <f t="shared" si="82"/>
        <v>0.99047879999999999</v>
      </c>
      <c r="H208" s="51">
        <f t="shared" si="82"/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0.99047879999999999</v>
      </c>
      <c r="P208" s="52">
        <v>0</v>
      </c>
      <c r="Q208" s="52">
        <f>F208-H208</f>
        <v>0.99047879999999999</v>
      </c>
      <c r="R208" s="52">
        <f t="shared" ref="R208:R209" si="88">H208-(I208+K208+M208)</f>
        <v>0</v>
      </c>
      <c r="S208" s="82">
        <v>0</v>
      </c>
      <c r="T208" s="53" t="s">
        <v>32</v>
      </c>
      <c r="W208" s="6"/>
    </row>
    <row r="209" spans="1:24" ht="62.25" customHeight="1" x14ac:dyDescent="0.25">
      <c r="A209" s="54" t="s">
        <v>399</v>
      </c>
      <c r="B209" s="120" t="s">
        <v>483</v>
      </c>
      <c r="C209" s="53" t="s">
        <v>484</v>
      </c>
      <c r="D209" s="52">
        <v>4.4252256000000001</v>
      </c>
      <c r="E209" s="52">
        <v>0</v>
      </c>
      <c r="F209" s="51">
        <f t="shared" si="81"/>
        <v>4.4252256000000001</v>
      </c>
      <c r="G209" s="51">
        <f t="shared" si="82"/>
        <v>4.4252256000000001</v>
      </c>
      <c r="H209" s="51">
        <f t="shared" si="82"/>
        <v>5.6508924</v>
      </c>
      <c r="I209" s="52">
        <v>0</v>
      </c>
      <c r="J209" s="52">
        <v>0</v>
      </c>
      <c r="K209" s="52">
        <v>0</v>
      </c>
      <c r="L209" s="52">
        <v>0</v>
      </c>
      <c r="M209" s="52">
        <v>4.4252256000000001</v>
      </c>
      <c r="N209" s="52">
        <v>5.6508924</v>
      </c>
      <c r="O209" s="52">
        <v>0</v>
      </c>
      <c r="P209" s="52">
        <v>0</v>
      </c>
      <c r="Q209" s="52">
        <f>F209-H209</f>
        <v>-1.2256667999999999</v>
      </c>
      <c r="R209" s="52">
        <f t="shared" si="88"/>
        <v>1.2256667999999999</v>
      </c>
      <c r="S209" s="82">
        <f t="shared" ref="S209" si="89">R209/(I209+K209+M209)</f>
        <v>0.2769727265430264</v>
      </c>
      <c r="T209" s="53" t="s">
        <v>409</v>
      </c>
      <c r="W209" s="6"/>
    </row>
    <row r="210" spans="1:24" ht="79.5" customHeight="1" x14ac:dyDescent="0.25">
      <c r="A210" s="54" t="s">
        <v>399</v>
      </c>
      <c r="B210" s="120" t="s">
        <v>485</v>
      </c>
      <c r="C210" s="53" t="s">
        <v>486</v>
      </c>
      <c r="D210" s="52" t="s">
        <v>32</v>
      </c>
      <c r="E210" s="52" t="s">
        <v>32</v>
      </c>
      <c r="F210" s="51" t="s">
        <v>32</v>
      </c>
      <c r="G210" s="51" t="s">
        <v>32</v>
      </c>
      <c r="H210" s="51">
        <f t="shared" si="82"/>
        <v>0</v>
      </c>
      <c r="I210" s="52" t="s">
        <v>32</v>
      </c>
      <c r="J210" s="52">
        <v>0</v>
      </c>
      <c r="K210" s="52" t="s">
        <v>32</v>
      </c>
      <c r="L210" s="52">
        <v>0</v>
      </c>
      <c r="M210" s="52" t="s">
        <v>32</v>
      </c>
      <c r="N210" s="52">
        <v>0</v>
      </c>
      <c r="O210" s="52" t="s">
        <v>32</v>
      </c>
      <c r="P210" s="52">
        <v>0</v>
      </c>
      <c r="Q210" s="52" t="s">
        <v>32</v>
      </c>
      <c r="R210" s="52" t="s">
        <v>32</v>
      </c>
      <c r="S210" s="82" t="s">
        <v>32</v>
      </c>
      <c r="T210" s="53" t="s">
        <v>331</v>
      </c>
      <c r="W210" s="6"/>
    </row>
    <row r="211" spans="1:24" ht="78" customHeight="1" x14ac:dyDescent="0.25">
      <c r="A211" s="54" t="s">
        <v>399</v>
      </c>
      <c r="B211" s="120" t="s">
        <v>487</v>
      </c>
      <c r="C211" s="53" t="s">
        <v>488</v>
      </c>
      <c r="D211" s="52" t="s">
        <v>32</v>
      </c>
      <c r="E211" s="52" t="s">
        <v>32</v>
      </c>
      <c r="F211" s="51" t="s">
        <v>32</v>
      </c>
      <c r="G211" s="51" t="s">
        <v>32</v>
      </c>
      <c r="H211" s="51">
        <f t="shared" si="82"/>
        <v>0.98</v>
      </c>
      <c r="I211" s="52" t="s">
        <v>32</v>
      </c>
      <c r="J211" s="52">
        <v>0</v>
      </c>
      <c r="K211" s="52" t="s">
        <v>32</v>
      </c>
      <c r="L211" s="52">
        <v>0.98</v>
      </c>
      <c r="M211" s="52" t="s">
        <v>32</v>
      </c>
      <c r="N211" s="52">
        <v>0</v>
      </c>
      <c r="O211" s="52" t="s">
        <v>32</v>
      </c>
      <c r="P211" s="52">
        <v>0</v>
      </c>
      <c r="Q211" s="52" t="s">
        <v>32</v>
      </c>
      <c r="R211" s="52" t="s">
        <v>32</v>
      </c>
      <c r="S211" s="82" t="s">
        <v>32</v>
      </c>
      <c r="T211" s="53" t="s">
        <v>489</v>
      </c>
      <c r="W211" s="6"/>
    </row>
    <row r="212" spans="1:24" ht="72" customHeight="1" x14ac:dyDescent="0.25">
      <c r="A212" s="54" t="s">
        <v>399</v>
      </c>
      <c r="B212" s="120" t="s">
        <v>490</v>
      </c>
      <c r="C212" s="53" t="s">
        <v>491</v>
      </c>
      <c r="D212" s="52" t="s">
        <v>32</v>
      </c>
      <c r="E212" s="52" t="s">
        <v>32</v>
      </c>
      <c r="F212" s="51" t="s">
        <v>32</v>
      </c>
      <c r="G212" s="51" t="s">
        <v>32</v>
      </c>
      <c r="H212" s="51">
        <f t="shared" si="82"/>
        <v>1.2313663700000002</v>
      </c>
      <c r="I212" s="52" t="s">
        <v>32</v>
      </c>
      <c r="J212" s="52">
        <v>0</v>
      </c>
      <c r="K212" s="52" t="s">
        <v>32</v>
      </c>
      <c r="L212" s="52">
        <v>1.2313663700000002</v>
      </c>
      <c r="M212" s="52" t="s">
        <v>32</v>
      </c>
      <c r="N212" s="52">
        <v>0</v>
      </c>
      <c r="O212" s="52" t="s">
        <v>32</v>
      </c>
      <c r="P212" s="52">
        <v>0</v>
      </c>
      <c r="Q212" s="52" t="s">
        <v>32</v>
      </c>
      <c r="R212" s="52" t="s">
        <v>32</v>
      </c>
      <c r="S212" s="82" t="s">
        <v>32</v>
      </c>
      <c r="T212" s="53" t="s">
        <v>489</v>
      </c>
      <c r="W212" s="6"/>
    </row>
    <row r="213" spans="1:24" ht="47.25" x14ac:dyDescent="0.25">
      <c r="A213" s="54" t="s">
        <v>399</v>
      </c>
      <c r="B213" s="120" t="s">
        <v>492</v>
      </c>
      <c r="C213" s="53" t="s">
        <v>493</v>
      </c>
      <c r="D213" s="52">
        <v>24.381756000000003</v>
      </c>
      <c r="E213" s="52">
        <v>11.876040000000001</v>
      </c>
      <c r="F213" s="51">
        <f t="shared" si="81"/>
        <v>12.505716000000001</v>
      </c>
      <c r="G213" s="51">
        <f t="shared" si="82"/>
        <v>12.505716</v>
      </c>
      <c r="H213" s="51">
        <f t="shared" si="82"/>
        <v>12.96</v>
      </c>
      <c r="I213" s="52">
        <v>0</v>
      </c>
      <c r="J213" s="52">
        <v>0</v>
      </c>
      <c r="K213" s="52">
        <v>0</v>
      </c>
      <c r="L213" s="52">
        <v>12.96</v>
      </c>
      <c r="M213" s="52">
        <v>0</v>
      </c>
      <c r="N213" s="52">
        <v>0</v>
      </c>
      <c r="O213" s="52">
        <v>12.505716</v>
      </c>
      <c r="P213" s="52">
        <v>0</v>
      </c>
      <c r="Q213" s="52">
        <f t="shared" ref="Q213:Q222" si="90">F213-H213</f>
        <v>-0.45428399999999947</v>
      </c>
      <c r="R213" s="52">
        <f t="shared" ref="R213:R222" si="91">H213-(I213+K213+M213)</f>
        <v>12.96</v>
      </c>
      <c r="S213" s="82">
        <v>1</v>
      </c>
      <c r="T213" s="53" t="s">
        <v>494</v>
      </c>
      <c r="W213" s="6"/>
    </row>
    <row r="214" spans="1:24" ht="31.5" x14ac:dyDescent="0.25">
      <c r="A214" s="54" t="s">
        <v>399</v>
      </c>
      <c r="B214" s="120" t="s">
        <v>495</v>
      </c>
      <c r="C214" s="53" t="s">
        <v>496</v>
      </c>
      <c r="D214" s="52">
        <v>25.268488799999997</v>
      </c>
      <c r="E214" s="52">
        <v>12.177436800000001</v>
      </c>
      <c r="F214" s="51">
        <f t="shared" si="81"/>
        <v>13.091051999999996</v>
      </c>
      <c r="G214" s="51">
        <f t="shared" si="82"/>
        <v>13.091051999999998</v>
      </c>
      <c r="H214" s="51">
        <f t="shared" si="82"/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13.091051999999998</v>
      </c>
      <c r="P214" s="52">
        <v>0</v>
      </c>
      <c r="Q214" s="52">
        <f t="shared" si="90"/>
        <v>13.091051999999996</v>
      </c>
      <c r="R214" s="52">
        <f t="shared" si="91"/>
        <v>0</v>
      </c>
      <c r="S214" s="82">
        <v>0</v>
      </c>
      <c r="T214" s="53" t="s">
        <v>32</v>
      </c>
      <c r="W214" s="6"/>
    </row>
    <row r="215" spans="1:24" ht="56.25" customHeight="1" x14ac:dyDescent="0.25">
      <c r="A215" s="54" t="s">
        <v>399</v>
      </c>
      <c r="B215" s="120" t="s">
        <v>497</v>
      </c>
      <c r="C215" s="53" t="s">
        <v>498</v>
      </c>
      <c r="D215" s="52">
        <v>2.9851718259999998</v>
      </c>
      <c r="E215" s="52">
        <v>1.9031716299999999</v>
      </c>
      <c r="F215" s="51">
        <f t="shared" si="81"/>
        <v>1.0820001959999999</v>
      </c>
      <c r="G215" s="51">
        <f t="shared" si="82"/>
        <v>1.0820001959999999</v>
      </c>
      <c r="H215" s="51">
        <f t="shared" si="82"/>
        <v>1.0711839600000002</v>
      </c>
      <c r="I215" s="52">
        <v>0</v>
      </c>
      <c r="J215" s="52">
        <v>1.0711839600000002</v>
      </c>
      <c r="K215" s="52">
        <v>0</v>
      </c>
      <c r="L215" s="52">
        <v>0</v>
      </c>
      <c r="M215" s="52">
        <v>0</v>
      </c>
      <c r="N215" s="52">
        <v>0</v>
      </c>
      <c r="O215" s="52">
        <v>1.0820001959999999</v>
      </c>
      <c r="P215" s="52">
        <v>0</v>
      </c>
      <c r="Q215" s="52">
        <f t="shared" si="90"/>
        <v>1.0816235999999702E-2</v>
      </c>
      <c r="R215" s="52">
        <f t="shared" si="91"/>
        <v>1.0711839600000002</v>
      </c>
      <c r="S215" s="82">
        <v>1</v>
      </c>
      <c r="T215" s="53" t="s">
        <v>494</v>
      </c>
      <c r="W215" s="6"/>
    </row>
    <row r="216" spans="1:24" ht="47.25" x14ac:dyDescent="0.25">
      <c r="A216" s="54" t="s">
        <v>399</v>
      </c>
      <c r="B216" s="120" t="s">
        <v>499</v>
      </c>
      <c r="C216" s="53" t="s">
        <v>500</v>
      </c>
      <c r="D216" s="52">
        <v>1.23911116</v>
      </c>
      <c r="E216" s="52">
        <v>0.76221501999999997</v>
      </c>
      <c r="F216" s="51">
        <f t="shared" si="81"/>
        <v>0.47689614000000002</v>
      </c>
      <c r="G216" s="51">
        <f t="shared" si="82"/>
        <v>0.47689614000000002</v>
      </c>
      <c r="H216" s="51">
        <f t="shared" si="82"/>
        <v>0.49280615999999999</v>
      </c>
      <c r="I216" s="52">
        <v>0.47689614000000002</v>
      </c>
      <c r="J216" s="52">
        <v>0.49280615999999999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f t="shared" si="90"/>
        <v>-1.5910019999999969E-2</v>
      </c>
      <c r="R216" s="52">
        <f t="shared" si="91"/>
        <v>1.5910019999999969E-2</v>
      </c>
      <c r="S216" s="82">
        <f t="shared" ref="S216:S222" si="92">R216/(I216+K216+M216)</f>
        <v>3.336160363973583E-2</v>
      </c>
      <c r="T216" s="68" t="s">
        <v>501</v>
      </c>
      <c r="W216" s="6"/>
    </row>
    <row r="217" spans="1:24" ht="31.5" x14ac:dyDescent="0.25">
      <c r="A217" s="54" t="s">
        <v>399</v>
      </c>
      <c r="B217" s="120" t="s">
        <v>502</v>
      </c>
      <c r="C217" s="53" t="s">
        <v>503</v>
      </c>
      <c r="D217" s="52">
        <v>2.0321715600000001</v>
      </c>
      <c r="E217" s="52">
        <v>0</v>
      </c>
      <c r="F217" s="51">
        <f t="shared" si="81"/>
        <v>2.0321715600000001</v>
      </c>
      <c r="G217" s="51">
        <f t="shared" si="82"/>
        <v>2.0321715600000001</v>
      </c>
      <c r="H217" s="51">
        <f t="shared" si="82"/>
        <v>2.1166199999999997</v>
      </c>
      <c r="I217" s="52">
        <v>2.0321715600000001</v>
      </c>
      <c r="J217" s="52">
        <v>2.1166199999999997</v>
      </c>
      <c r="K217" s="52">
        <v>0</v>
      </c>
      <c r="L217" s="52">
        <v>0</v>
      </c>
      <c r="M217" s="52">
        <v>0</v>
      </c>
      <c r="N217" s="52">
        <v>0</v>
      </c>
      <c r="O217" s="52">
        <v>0</v>
      </c>
      <c r="P217" s="52">
        <v>0</v>
      </c>
      <c r="Q217" s="52">
        <f t="shared" si="90"/>
        <v>-8.4448439999999625E-2</v>
      </c>
      <c r="R217" s="52">
        <f t="shared" si="91"/>
        <v>8.4448439999999625E-2</v>
      </c>
      <c r="S217" s="82">
        <f t="shared" si="92"/>
        <v>4.155576313645469E-2</v>
      </c>
      <c r="T217" s="53" t="s">
        <v>468</v>
      </c>
      <c r="W217" s="6"/>
    </row>
    <row r="218" spans="1:24" ht="47.25" x14ac:dyDescent="0.25">
      <c r="A218" s="54" t="s">
        <v>399</v>
      </c>
      <c r="B218" s="120" t="s">
        <v>504</v>
      </c>
      <c r="C218" s="53" t="s">
        <v>505</v>
      </c>
      <c r="D218" s="52">
        <v>11.701168211999999</v>
      </c>
      <c r="E218" s="52">
        <v>3.5951999999999997</v>
      </c>
      <c r="F218" s="51">
        <f t="shared" si="81"/>
        <v>8.1059682119999987</v>
      </c>
      <c r="G218" s="51">
        <f t="shared" si="82"/>
        <v>3.9599258519999996</v>
      </c>
      <c r="H218" s="51">
        <f t="shared" si="82"/>
        <v>0</v>
      </c>
      <c r="I218" s="52">
        <v>3.9599258519999996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f t="shared" si="90"/>
        <v>8.1059682119999987</v>
      </c>
      <c r="R218" s="52">
        <f t="shared" si="91"/>
        <v>-3.9599258519999996</v>
      </c>
      <c r="S218" s="82">
        <f t="shared" si="92"/>
        <v>-1</v>
      </c>
      <c r="T218" s="53" t="s">
        <v>506</v>
      </c>
      <c r="W218" s="6"/>
    </row>
    <row r="219" spans="1:24" ht="47.25" x14ac:dyDescent="0.25">
      <c r="A219" s="54" t="s">
        <v>399</v>
      </c>
      <c r="B219" s="120" t="s">
        <v>507</v>
      </c>
      <c r="C219" s="53" t="s">
        <v>508</v>
      </c>
      <c r="D219" s="52">
        <v>5.4337601619999996</v>
      </c>
      <c r="E219" s="52">
        <v>3.4930087899999998</v>
      </c>
      <c r="F219" s="51">
        <f t="shared" si="81"/>
        <v>1.9407513719999998</v>
      </c>
      <c r="G219" s="51">
        <f t="shared" si="82"/>
        <v>1.9407513719999998</v>
      </c>
      <c r="H219" s="51">
        <f t="shared" si="82"/>
        <v>2.0200559999999999</v>
      </c>
      <c r="I219" s="52">
        <v>1.9407513719999998</v>
      </c>
      <c r="J219" s="52">
        <v>2.0200559999999999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f t="shared" si="90"/>
        <v>-7.9304628000000044E-2</v>
      </c>
      <c r="R219" s="52">
        <f t="shared" si="91"/>
        <v>7.9304628000000044E-2</v>
      </c>
      <c r="S219" s="82">
        <f t="shared" si="92"/>
        <v>4.0862847835204337E-2</v>
      </c>
      <c r="T219" s="53" t="s">
        <v>468</v>
      </c>
      <c r="W219" s="6"/>
    </row>
    <row r="220" spans="1:24" ht="78.75" x14ac:dyDescent="0.25">
      <c r="A220" s="54" t="s">
        <v>399</v>
      </c>
      <c r="B220" s="120" t="s">
        <v>509</v>
      </c>
      <c r="C220" s="53" t="s">
        <v>510</v>
      </c>
      <c r="D220" s="52">
        <v>249.60000000000002</v>
      </c>
      <c r="E220" s="52">
        <v>20.85</v>
      </c>
      <c r="F220" s="51">
        <f t="shared" si="81"/>
        <v>228.75000000000003</v>
      </c>
      <c r="G220" s="51">
        <f t="shared" si="82"/>
        <v>94.799999999999983</v>
      </c>
      <c r="H220" s="51">
        <f t="shared" si="82"/>
        <v>97.071444430000014</v>
      </c>
      <c r="I220" s="52">
        <v>2.4</v>
      </c>
      <c r="J220" s="52">
        <v>5.4</v>
      </c>
      <c r="K220" s="52">
        <v>16.559999999999999</v>
      </c>
      <c r="L220" s="52">
        <v>23.988</v>
      </c>
      <c r="M220" s="52">
        <v>37.92</v>
      </c>
      <c r="N220" s="52">
        <v>67.683444430000009</v>
      </c>
      <c r="O220" s="52">
        <v>37.919999999999987</v>
      </c>
      <c r="P220" s="52">
        <v>0</v>
      </c>
      <c r="Q220" s="52">
        <f t="shared" si="90"/>
        <v>131.67855557000001</v>
      </c>
      <c r="R220" s="52">
        <f t="shared" si="91"/>
        <v>40.191444430000018</v>
      </c>
      <c r="S220" s="82">
        <f t="shared" si="92"/>
        <v>0.70660064047116777</v>
      </c>
      <c r="T220" s="53" t="s">
        <v>511</v>
      </c>
      <c r="W220" s="6"/>
    </row>
    <row r="221" spans="1:24" ht="78.75" x14ac:dyDescent="0.25">
      <c r="A221" s="54" t="s">
        <v>399</v>
      </c>
      <c r="B221" s="120" t="s">
        <v>512</v>
      </c>
      <c r="C221" s="53" t="s">
        <v>513</v>
      </c>
      <c r="D221" s="52">
        <v>90.12</v>
      </c>
      <c r="E221" s="52">
        <v>0</v>
      </c>
      <c r="F221" s="51">
        <f t="shared" si="81"/>
        <v>90.12</v>
      </c>
      <c r="G221" s="51">
        <f t="shared" si="82"/>
        <v>14.231999999999999</v>
      </c>
      <c r="H221" s="51">
        <f t="shared" si="82"/>
        <v>86.469719999999995</v>
      </c>
      <c r="I221" s="52">
        <v>0</v>
      </c>
      <c r="J221" s="52">
        <v>76.113</v>
      </c>
      <c r="K221" s="52">
        <v>0</v>
      </c>
      <c r="L221" s="52">
        <v>2.83344</v>
      </c>
      <c r="M221" s="52">
        <v>14.231999999999999</v>
      </c>
      <c r="N221" s="52">
        <v>7.5232799999999997</v>
      </c>
      <c r="O221" s="52">
        <v>0</v>
      </c>
      <c r="P221" s="52">
        <v>0</v>
      </c>
      <c r="Q221" s="52">
        <f t="shared" si="90"/>
        <v>3.6502800000000093</v>
      </c>
      <c r="R221" s="52">
        <f t="shared" si="91"/>
        <v>72.237719999999996</v>
      </c>
      <c r="S221" s="82">
        <f t="shared" si="92"/>
        <v>5.0757251264755476</v>
      </c>
      <c r="T221" s="53" t="s">
        <v>511</v>
      </c>
      <c r="W221" s="6"/>
    </row>
    <row r="222" spans="1:24" ht="78.75" x14ac:dyDescent="0.25">
      <c r="A222" s="54" t="s">
        <v>399</v>
      </c>
      <c r="B222" s="120" t="s">
        <v>514</v>
      </c>
      <c r="C222" s="53" t="s">
        <v>515</v>
      </c>
      <c r="D222" s="52">
        <v>31.68</v>
      </c>
      <c r="E222" s="52">
        <v>11.8032</v>
      </c>
      <c r="F222" s="51">
        <f t="shared" si="81"/>
        <v>19.876799999999999</v>
      </c>
      <c r="G222" s="51">
        <f t="shared" si="82"/>
        <v>13.728</v>
      </c>
      <c r="H222" s="51">
        <f t="shared" si="82"/>
        <v>17.416799999999999</v>
      </c>
      <c r="I222" s="52">
        <v>0</v>
      </c>
      <c r="J222" s="52">
        <v>10.036799999999999</v>
      </c>
      <c r="K222" s="52">
        <v>0</v>
      </c>
      <c r="L222" s="52">
        <v>2.952</v>
      </c>
      <c r="M222" s="52">
        <v>13.728</v>
      </c>
      <c r="N222" s="52">
        <v>4.4279999999999999</v>
      </c>
      <c r="O222" s="52">
        <v>0</v>
      </c>
      <c r="P222" s="52">
        <v>0</v>
      </c>
      <c r="Q222" s="52">
        <f t="shared" si="90"/>
        <v>2.4600000000000009</v>
      </c>
      <c r="R222" s="52">
        <f t="shared" si="91"/>
        <v>3.6887999999999987</v>
      </c>
      <c r="S222" s="82">
        <f t="shared" si="92"/>
        <v>0.26870629370629362</v>
      </c>
      <c r="T222" s="53" t="s">
        <v>511</v>
      </c>
      <c r="W222" s="6"/>
    </row>
    <row r="223" spans="1:24" ht="87.75" customHeight="1" x14ac:dyDescent="0.25">
      <c r="A223" s="54" t="s">
        <v>399</v>
      </c>
      <c r="B223" s="120" t="s">
        <v>516</v>
      </c>
      <c r="C223" s="53" t="s">
        <v>517</v>
      </c>
      <c r="D223" s="52" t="s">
        <v>32</v>
      </c>
      <c r="E223" s="52" t="s">
        <v>32</v>
      </c>
      <c r="F223" s="51" t="s">
        <v>32</v>
      </c>
      <c r="G223" s="51" t="s">
        <v>32</v>
      </c>
      <c r="H223" s="51">
        <f t="shared" ref="H223" si="93">J223+L223+N223+P223</f>
        <v>33.07692308</v>
      </c>
      <c r="I223" s="52" t="s">
        <v>32</v>
      </c>
      <c r="J223" s="52">
        <v>0</v>
      </c>
      <c r="K223" s="52" t="s">
        <v>32</v>
      </c>
      <c r="L223" s="52">
        <v>0</v>
      </c>
      <c r="M223" s="52" t="s">
        <v>32</v>
      </c>
      <c r="N223" s="52">
        <v>33.07692308</v>
      </c>
      <c r="O223" s="52" t="s">
        <v>32</v>
      </c>
      <c r="P223" s="52">
        <v>0</v>
      </c>
      <c r="Q223" s="52" t="s">
        <v>32</v>
      </c>
      <c r="R223" s="52" t="s">
        <v>32</v>
      </c>
      <c r="S223" s="73" t="s">
        <v>32</v>
      </c>
      <c r="T223" s="53" t="s">
        <v>331</v>
      </c>
      <c r="W223" s="6"/>
    </row>
    <row r="224" spans="1:24" x14ac:dyDescent="0.25">
      <c r="A224" s="42" t="s">
        <v>518</v>
      </c>
      <c r="B224" s="71" t="s">
        <v>519</v>
      </c>
      <c r="C224" s="43" t="s">
        <v>31</v>
      </c>
      <c r="D224" s="44">
        <f t="shared" ref="D224:R224" si="94">SUM(D225,D243,D259,D280,D289,D295,D296)</f>
        <v>7947.2061245591995</v>
      </c>
      <c r="E224" s="44">
        <f t="shared" si="94"/>
        <v>508.45268733</v>
      </c>
      <c r="F224" s="44">
        <f t="shared" si="94"/>
        <v>7438.7534372291993</v>
      </c>
      <c r="G224" s="44">
        <f t="shared" si="94"/>
        <v>249.64992395199999</v>
      </c>
      <c r="H224" s="44">
        <f t="shared" si="94"/>
        <v>184.89816872</v>
      </c>
      <c r="I224" s="44">
        <f t="shared" si="94"/>
        <v>22.468729189999987</v>
      </c>
      <c r="J224" s="44">
        <f t="shared" si="94"/>
        <v>53.924194590000006</v>
      </c>
      <c r="K224" s="44">
        <f t="shared" si="94"/>
        <v>17.71808987</v>
      </c>
      <c r="L224" s="44">
        <f t="shared" si="94"/>
        <v>67.975984819999994</v>
      </c>
      <c r="M224" s="44">
        <f t="shared" si="94"/>
        <v>72.718499213999991</v>
      </c>
      <c r="N224" s="44">
        <f t="shared" si="94"/>
        <v>62.997989309999994</v>
      </c>
      <c r="O224" s="44">
        <f t="shared" si="94"/>
        <v>136.744605678</v>
      </c>
      <c r="P224" s="44">
        <f t="shared" si="94"/>
        <v>0</v>
      </c>
      <c r="Q224" s="44">
        <f t="shared" si="94"/>
        <v>7294.7511022591998</v>
      </c>
      <c r="R224" s="44">
        <f t="shared" si="94"/>
        <v>31.097016696000018</v>
      </c>
      <c r="S224" s="45">
        <f t="shared" ref="S224:S232" si="95">R224/(I224+K224+M224)</f>
        <v>0.27542561476628946</v>
      </c>
      <c r="T224" s="46" t="s">
        <v>32</v>
      </c>
      <c r="W224" s="6"/>
      <c r="X224" s="6"/>
    </row>
    <row r="225" spans="1:24" ht="31.5" x14ac:dyDescent="0.25">
      <c r="A225" s="42" t="s">
        <v>520</v>
      </c>
      <c r="B225" s="71" t="s">
        <v>50</v>
      </c>
      <c r="C225" s="43" t="s">
        <v>31</v>
      </c>
      <c r="D225" s="44">
        <f t="shared" ref="D225:R225" si="96">D226+D229+D232+D242</f>
        <v>111.41840000000001</v>
      </c>
      <c r="E225" s="44">
        <f t="shared" si="96"/>
        <v>34.791424849999999</v>
      </c>
      <c r="F225" s="44">
        <f t="shared" si="96"/>
        <v>76.626975150000007</v>
      </c>
      <c r="G225" s="44">
        <f t="shared" si="96"/>
        <v>27.1172</v>
      </c>
      <c r="H225" s="44">
        <f t="shared" si="96"/>
        <v>5.13853983</v>
      </c>
      <c r="I225" s="44">
        <f t="shared" si="96"/>
        <v>3.1272000000000042</v>
      </c>
      <c r="J225" s="44">
        <f t="shared" si="96"/>
        <v>0</v>
      </c>
      <c r="K225" s="44">
        <f t="shared" si="96"/>
        <v>3.625</v>
      </c>
      <c r="L225" s="44">
        <f t="shared" si="96"/>
        <v>1.41242405</v>
      </c>
      <c r="M225" s="44">
        <f t="shared" si="96"/>
        <v>12.589</v>
      </c>
      <c r="N225" s="44">
        <f t="shared" si="96"/>
        <v>3.7261157800000002</v>
      </c>
      <c r="O225" s="44">
        <f t="shared" si="96"/>
        <v>7.775999999999998</v>
      </c>
      <c r="P225" s="44">
        <f t="shared" si="96"/>
        <v>0</v>
      </c>
      <c r="Q225" s="44">
        <f t="shared" si="96"/>
        <v>75.366280490000008</v>
      </c>
      <c r="R225" s="44">
        <f t="shared" si="96"/>
        <v>-18.080505340000002</v>
      </c>
      <c r="S225" s="45">
        <f t="shared" si="95"/>
        <v>-0.93481817777593934</v>
      </c>
      <c r="T225" s="46" t="s">
        <v>32</v>
      </c>
      <c r="W225" s="6"/>
      <c r="X225" s="6"/>
    </row>
    <row r="226" spans="1:24" ht="94.5" x14ac:dyDescent="0.25">
      <c r="A226" s="42" t="s">
        <v>521</v>
      </c>
      <c r="B226" s="71" t="s">
        <v>52</v>
      </c>
      <c r="C226" s="43" t="s">
        <v>31</v>
      </c>
      <c r="D226" s="44">
        <f t="shared" ref="D226:R226" si="97">SUM(D227:D228)</f>
        <v>0</v>
      </c>
      <c r="E226" s="44">
        <f t="shared" si="97"/>
        <v>0</v>
      </c>
      <c r="F226" s="44">
        <f t="shared" si="97"/>
        <v>0</v>
      </c>
      <c r="G226" s="44">
        <f t="shared" si="97"/>
        <v>0</v>
      </c>
      <c r="H226" s="44">
        <f t="shared" si="97"/>
        <v>0</v>
      </c>
      <c r="I226" s="44">
        <f t="shared" si="97"/>
        <v>0</v>
      </c>
      <c r="J226" s="44">
        <f t="shared" si="97"/>
        <v>0</v>
      </c>
      <c r="K226" s="44">
        <f t="shared" si="97"/>
        <v>0</v>
      </c>
      <c r="L226" s="44">
        <f t="shared" si="97"/>
        <v>0</v>
      </c>
      <c r="M226" s="44">
        <f t="shared" si="97"/>
        <v>0</v>
      </c>
      <c r="N226" s="44">
        <f t="shared" si="97"/>
        <v>0</v>
      </c>
      <c r="O226" s="44">
        <f t="shared" si="97"/>
        <v>0</v>
      </c>
      <c r="P226" s="44">
        <f t="shared" si="97"/>
        <v>0</v>
      </c>
      <c r="Q226" s="44">
        <f t="shared" si="97"/>
        <v>0</v>
      </c>
      <c r="R226" s="44">
        <f t="shared" si="97"/>
        <v>0</v>
      </c>
      <c r="S226" s="45">
        <v>0</v>
      </c>
      <c r="T226" s="46" t="s">
        <v>32</v>
      </c>
      <c r="W226" s="6"/>
      <c r="X226" s="6"/>
    </row>
    <row r="227" spans="1:24" ht="31.5" x14ac:dyDescent="0.25">
      <c r="A227" s="42" t="s">
        <v>522</v>
      </c>
      <c r="B227" s="71" t="s">
        <v>56</v>
      </c>
      <c r="C227" s="43" t="s">
        <v>31</v>
      </c>
      <c r="D227" s="44">
        <v>0</v>
      </c>
      <c r="E227" s="44"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5">
        <v>0</v>
      </c>
      <c r="T227" s="46" t="s">
        <v>32</v>
      </c>
      <c r="W227" s="6"/>
      <c r="X227" s="6"/>
    </row>
    <row r="228" spans="1:24" ht="31.5" x14ac:dyDescent="0.25">
      <c r="A228" s="42" t="s">
        <v>523</v>
      </c>
      <c r="B228" s="71" t="s">
        <v>56</v>
      </c>
      <c r="C228" s="43" t="s">
        <v>31</v>
      </c>
      <c r="D228" s="44">
        <v>0</v>
      </c>
      <c r="E228" s="44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5">
        <v>0</v>
      </c>
      <c r="T228" s="46" t="s">
        <v>32</v>
      </c>
      <c r="W228" s="6"/>
      <c r="X228" s="6"/>
    </row>
    <row r="229" spans="1:24" ht="47.25" x14ac:dyDescent="0.25">
      <c r="A229" s="42" t="s">
        <v>524</v>
      </c>
      <c r="B229" s="71" t="s">
        <v>58</v>
      </c>
      <c r="C229" s="43" t="s">
        <v>31</v>
      </c>
      <c r="D229" s="44">
        <f t="shared" ref="D229:R229" si="98">SUM(D230)</f>
        <v>0</v>
      </c>
      <c r="E229" s="44">
        <f t="shared" si="98"/>
        <v>0</v>
      </c>
      <c r="F229" s="44">
        <f t="shared" si="98"/>
        <v>0</v>
      </c>
      <c r="G229" s="44">
        <f t="shared" si="98"/>
        <v>0</v>
      </c>
      <c r="H229" s="44">
        <f t="shared" si="98"/>
        <v>0</v>
      </c>
      <c r="I229" s="44">
        <f t="shared" si="98"/>
        <v>0</v>
      </c>
      <c r="J229" s="44">
        <f t="shared" si="98"/>
        <v>0</v>
      </c>
      <c r="K229" s="44">
        <f t="shared" si="98"/>
        <v>0</v>
      </c>
      <c r="L229" s="44">
        <f t="shared" si="98"/>
        <v>0</v>
      </c>
      <c r="M229" s="44">
        <f t="shared" si="98"/>
        <v>0</v>
      </c>
      <c r="N229" s="44">
        <f t="shared" si="98"/>
        <v>0</v>
      </c>
      <c r="O229" s="44">
        <f t="shared" si="98"/>
        <v>0</v>
      </c>
      <c r="P229" s="44">
        <f t="shared" si="98"/>
        <v>0</v>
      </c>
      <c r="Q229" s="44">
        <f t="shared" si="98"/>
        <v>0</v>
      </c>
      <c r="R229" s="44">
        <f t="shared" si="98"/>
        <v>0</v>
      </c>
      <c r="S229" s="45">
        <v>0</v>
      </c>
      <c r="T229" s="46" t="s">
        <v>32</v>
      </c>
      <c r="W229" s="6"/>
      <c r="X229" s="6"/>
    </row>
    <row r="230" spans="1:24" ht="31.5" x14ac:dyDescent="0.25">
      <c r="A230" s="42" t="s">
        <v>525</v>
      </c>
      <c r="B230" s="71" t="s">
        <v>56</v>
      </c>
      <c r="C230" s="43" t="s">
        <v>31</v>
      </c>
      <c r="D230" s="44">
        <v>0</v>
      </c>
      <c r="E230" s="44">
        <v>0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5">
        <v>0</v>
      </c>
      <c r="T230" s="46" t="s">
        <v>32</v>
      </c>
      <c r="W230" s="6"/>
      <c r="X230" s="6"/>
    </row>
    <row r="231" spans="1:24" ht="31.5" x14ac:dyDescent="0.25">
      <c r="A231" s="42" t="s">
        <v>526</v>
      </c>
      <c r="B231" s="71" t="s">
        <v>56</v>
      </c>
      <c r="C231" s="43" t="s">
        <v>31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5">
        <v>0</v>
      </c>
      <c r="T231" s="46" t="s">
        <v>32</v>
      </c>
      <c r="W231" s="6"/>
      <c r="X231" s="6"/>
    </row>
    <row r="232" spans="1:24" ht="47.25" x14ac:dyDescent="0.25">
      <c r="A232" s="42" t="s">
        <v>527</v>
      </c>
      <c r="B232" s="71" t="s">
        <v>62</v>
      </c>
      <c r="C232" s="43" t="s">
        <v>31</v>
      </c>
      <c r="D232" s="44">
        <f>SUM(D233:D239)-D234</f>
        <v>111.41840000000001</v>
      </c>
      <c r="E232" s="44">
        <f t="shared" ref="E232:P232" si="99">SUM(E233:E239)-E234</f>
        <v>34.791424849999999</v>
      </c>
      <c r="F232" s="44">
        <f t="shared" si="99"/>
        <v>76.626975150000007</v>
      </c>
      <c r="G232" s="44">
        <f>SUM(G233:G239)-G234</f>
        <v>27.1172</v>
      </c>
      <c r="H232" s="44">
        <f t="shared" si="99"/>
        <v>5.13853983</v>
      </c>
      <c r="I232" s="44">
        <f t="shared" si="99"/>
        <v>3.1272000000000042</v>
      </c>
      <c r="J232" s="44">
        <f t="shared" si="99"/>
        <v>0</v>
      </c>
      <c r="K232" s="44">
        <f t="shared" si="99"/>
        <v>3.625</v>
      </c>
      <c r="L232" s="44">
        <f t="shared" si="99"/>
        <v>1.41242405</v>
      </c>
      <c r="M232" s="44">
        <f t="shared" si="99"/>
        <v>12.589</v>
      </c>
      <c r="N232" s="44">
        <f>SUM(N233:N239)-N234</f>
        <v>3.7261157800000002</v>
      </c>
      <c r="O232" s="44">
        <f t="shared" si="99"/>
        <v>7.775999999999998</v>
      </c>
      <c r="P232" s="44">
        <f t="shared" si="99"/>
        <v>0</v>
      </c>
      <c r="Q232" s="44">
        <f t="shared" ref="Q232" si="100">SUM(Q233:Q239)-Q234</f>
        <v>75.366280490000008</v>
      </c>
      <c r="R232" s="44">
        <f>SUM(R233:R239)-R234</f>
        <v>-18.080505340000002</v>
      </c>
      <c r="S232" s="45">
        <f t="shared" si="95"/>
        <v>-0.93481817777593934</v>
      </c>
      <c r="T232" s="46" t="s">
        <v>32</v>
      </c>
      <c r="W232" s="6"/>
      <c r="X232" s="6"/>
    </row>
    <row r="233" spans="1:24" ht="78.75" x14ac:dyDescent="0.25">
      <c r="A233" s="42" t="s">
        <v>528</v>
      </c>
      <c r="B233" s="71" t="s">
        <v>64</v>
      </c>
      <c r="C233" s="43" t="s">
        <v>31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>
        <v>0</v>
      </c>
      <c r="R233" s="44">
        <v>0</v>
      </c>
      <c r="S233" s="45">
        <v>0</v>
      </c>
      <c r="T233" s="46" t="s">
        <v>32</v>
      </c>
      <c r="W233" s="6"/>
      <c r="X233" s="6"/>
    </row>
    <row r="234" spans="1:24" ht="78.75" x14ac:dyDescent="0.25">
      <c r="A234" s="42" t="s">
        <v>529</v>
      </c>
      <c r="B234" s="71" t="s">
        <v>66</v>
      </c>
      <c r="C234" s="43" t="s">
        <v>31</v>
      </c>
      <c r="D234" s="44">
        <f>SUM(D235:D236)</f>
        <v>0</v>
      </c>
      <c r="E234" s="44">
        <f t="shared" ref="E234:R234" si="101">SUM(E235:E236)</f>
        <v>0</v>
      </c>
      <c r="F234" s="44">
        <f t="shared" si="101"/>
        <v>0</v>
      </c>
      <c r="G234" s="44">
        <f t="shared" si="101"/>
        <v>0</v>
      </c>
      <c r="H234" s="44">
        <f t="shared" si="101"/>
        <v>3.8778451699999996</v>
      </c>
      <c r="I234" s="44">
        <f t="shared" si="101"/>
        <v>0</v>
      </c>
      <c r="J234" s="44">
        <f t="shared" si="101"/>
        <v>0</v>
      </c>
      <c r="K234" s="44">
        <f t="shared" si="101"/>
        <v>0</v>
      </c>
      <c r="L234" s="44">
        <f t="shared" si="101"/>
        <v>1.41242405</v>
      </c>
      <c r="M234" s="44">
        <f t="shared" si="101"/>
        <v>0</v>
      </c>
      <c r="N234" s="44">
        <f t="shared" si="101"/>
        <v>2.4654211199999998</v>
      </c>
      <c r="O234" s="44">
        <f t="shared" si="101"/>
        <v>0</v>
      </c>
      <c r="P234" s="44">
        <f t="shared" si="101"/>
        <v>0</v>
      </c>
      <c r="Q234" s="44">
        <f t="shared" si="101"/>
        <v>0</v>
      </c>
      <c r="R234" s="44">
        <f t="shared" si="101"/>
        <v>0</v>
      </c>
      <c r="S234" s="45">
        <v>0</v>
      </c>
      <c r="T234" s="46" t="s">
        <v>32</v>
      </c>
      <c r="W234" s="6"/>
      <c r="X234" s="6"/>
    </row>
    <row r="235" spans="1:24" ht="72" customHeight="1" x14ac:dyDescent="0.25">
      <c r="A235" s="54" t="s">
        <v>529</v>
      </c>
      <c r="B235" s="117" t="s">
        <v>530</v>
      </c>
      <c r="C235" s="55" t="s">
        <v>531</v>
      </c>
      <c r="D235" s="52" t="s">
        <v>32</v>
      </c>
      <c r="E235" s="52" t="s">
        <v>32</v>
      </c>
      <c r="F235" s="52" t="s">
        <v>32</v>
      </c>
      <c r="G235" s="52" t="s">
        <v>32</v>
      </c>
      <c r="H235" s="52">
        <f>J235+L235+N235+P235</f>
        <v>1.41242405</v>
      </c>
      <c r="I235" s="52" t="s">
        <v>32</v>
      </c>
      <c r="J235" s="52">
        <v>0</v>
      </c>
      <c r="K235" s="52" t="s">
        <v>32</v>
      </c>
      <c r="L235" s="52">
        <v>1.41242405</v>
      </c>
      <c r="M235" s="52" t="s">
        <v>32</v>
      </c>
      <c r="N235" s="52">
        <v>0</v>
      </c>
      <c r="O235" s="52" t="s">
        <v>32</v>
      </c>
      <c r="P235" s="52">
        <v>0</v>
      </c>
      <c r="Q235" s="52" t="s">
        <v>32</v>
      </c>
      <c r="R235" s="52" t="s">
        <v>32</v>
      </c>
      <c r="S235" s="57" t="s">
        <v>32</v>
      </c>
      <c r="T235" s="53" t="s">
        <v>532</v>
      </c>
      <c r="W235" s="6"/>
    </row>
    <row r="236" spans="1:24" ht="70.5" customHeight="1" x14ac:dyDescent="0.25">
      <c r="A236" s="54" t="s">
        <v>529</v>
      </c>
      <c r="B236" s="117" t="s">
        <v>533</v>
      </c>
      <c r="C236" s="55" t="s">
        <v>534</v>
      </c>
      <c r="D236" s="52" t="s">
        <v>32</v>
      </c>
      <c r="E236" s="52" t="s">
        <v>32</v>
      </c>
      <c r="F236" s="52" t="s">
        <v>32</v>
      </c>
      <c r="G236" s="52" t="s">
        <v>32</v>
      </c>
      <c r="H236" s="52">
        <f t="shared" ref="H236" si="102">J236+L236+N236+P236</f>
        <v>2.4654211199999998</v>
      </c>
      <c r="I236" s="52" t="s">
        <v>32</v>
      </c>
      <c r="J236" s="52">
        <v>0</v>
      </c>
      <c r="K236" s="52" t="s">
        <v>32</v>
      </c>
      <c r="L236" s="52">
        <v>0</v>
      </c>
      <c r="M236" s="52" t="s">
        <v>32</v>
      </c>
      <c r="N236" s="52">
        <v>2.4654211199999998</v>
      </c>
      <c r="O236" s="52" t="s">
        <v>32</v>
      </c>
      <c r="P236" s="52">
        <v>0</v>
      </c>
      <c r="Q236" s="52" t="s">
        <v>32</v>
      </c>
      <c r="R236" s="52" t="s">
        <v>32</v>
      </c>
      <c r="S236" s="73" t="s">
        <v>32</v>
      </c>
      <c r="T236" s="53" t="s">
        <v>535</v>
      </c>
      <c r="W236" s="6"/>
    </row>
    <row r="237" spans="1:24" ht="63" x14ac:dyDescent="0.25">
      <c r="A237" s="42" t="s">
        <v>536</v>
      </c>
      <c r="B237" s="71" t="s">
        <v>68</v>
      </c>
      <c r="C237" s="43" t="s">
        <v>31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4">
        <v>0</v>
      </c>
      <c r="J237" s="44">
        <v>0</v>
      </c>
      <c r="K237" s="44">
        <v>0</v>
      </c>
      <c r="L237" s="44">
        <v>0</v>
      </c>
      <c r="M237" s="44">
        <v>0</v>
      </c>
      <c r="N237" s="44">
        <v>0</v>
      </c>
      <c r="O237" s="44">
        <v>0</v>
      </c>
      <c r="P237" s="44">
        <v>0</v>
      </c>
      <c r="Q237" s="44">
        <v>0</v>
      </c>
      <c r="R237" s="44">
        <v>0</v>
      </c>
      <c r="S237" s="45">
        <v>0</v>
      </c>
      <c r="T237" s="46" t="s">
        <v>32</v>
      </c>
      <c r="W237" s="6"/>
      <c r="X237" s="6"/>
    </row>
    <row r="238" spans="1:24" ht="94.5" x14ac:dyDescent="0.25">
      <c r="A238" s="42" t="s">
        <v>537</v>
      </c>
      <c r="B238" s="71" t="s">
        <v>70</v>
      </c>
      <c r="C238" s="43" t="s">
        <v>31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44">
        <v>0</v>
      </c>
      <c r="Q238" s="44">
        <v>0</v>
      </c>
      <c r="R238" s="44">
        <v>0</v>
      </c>
      <c r="S238" s="45">
        <v>0</v>
      </c>
      <c r="T238" s="46" t="s">
        <v>32</v>
      </c>
      <c r="W238" s="6"/>
      <c r="X238" s="6"/>
    </row>
    <row r="239" spans="1:24" ht="78.75" x14ac:dyDescent="0.25">
      <c r="A239" s="42" t="s">
        <v>538</v>
      </c>
      <c r="B239" s="71" t="s">
        <v>72</v>
      </c>
      <c r="C239" s="43" t="s">
        <v>31</v>
      </c>
      <c r="D239" s="44">
        <f t="shared" ref="D239:Q239" si="103">SUM(D240:D241)</f>
        <v>111.41840000000001</v>
      </c>
      <c r="E239" s="44">
        <f t="shared" si="103"/>
        <v>34.791424849999999</v>
      </c>
      <c r="F239" s="44">
        <f t="shared" si="103"/>
        <v>76.626975150000007</v>
      </c>
      <c r="G239" s="44">
        <f t="shared" si="103"/>
        <v>27.1172</v>
      </c>
      <c r="H239" s="44">
        <f t="shared" si="103"/>
        <v>1.2606946600000002</v>
      </c>
      <c r="I239" s="44">
        <f t="shared" si="103"/>
        <v>3.1272000000000042</v>
      </c>
      <c r="J239" s="44">
        <f t="shared" si="103"/>
        <v>0</v>
      </c>
      <c r="K239" s="44">
        <f t="shared" si="103"/>
        <v>3.625</v>
      </c>
      <c r="L239" s="44">
        <f t="shared" si="103"/>
        <v>0</v>
      </c>
      <c r="M239" s="44">
        <f t="shared" si="103"/>
        <v>12.589</v>
      </c>
      <c r="N239" s="44">
        <f t="shared" si="103"/>
        <v>1.2606946600000002</v>
      </c>
      <c r="O239" s="44">
        <f t="shared" si="103"/>
        <v>7.775999999999998</v>
      </c>
      <c r="P239" s="44">
        <f t="shared" si="103"/>
        <v>0</v>
      </c>
      <c r="Q239" s="44">
        <f t="shared" si="103"/>
        <v>75.366280490000008</v>
      </c>
      <c r="R239" s="44">
        <f>SUM(R240:R241)</f>
        <v>-18.080505340000002</v>
      </c>
      <c r="S239" s="45">
        <f t="shared" ref="S239:S249" si="104">R239/(I239+K239+M239)</f>
        <v>-0.93481817777593934</v>
      </c>
      <c r="T239" s="46" t="s">
        <v>32</v>
      </c>
      <c r="W239" s="6"/>
      <c r="X239" s="6"/>
    </row>
    <row r="240" spans="1:24" ht="136.5" customHeight="1" x14ac:dyDescent="0.25">
      <c r="A240" s="54" t="s">
        <v>538</v>
      </c>
      <c r="B240" s="117" t="s">
        <v>539</v>
      </c>
      <c r="C240" s="55" t="s">
        <v>540</v>
      </c>
      <c r="D240" s="52">
        <v>76.53</v>
      </c>
      <c r="E240" s="52">
        <v>0</v>
      </c>
      <c r="F240" s="51">
        <f t="shared" ref="F240:F241" si="105">D240-E240</f>
        <v>76.53</v>
      </c>
      <c r="G240" s="51">
        <f t="shared" ref="G240:H241" si="106">I240+K240+M240+O240</f>
        <v>23.989999999999995</v>
      </c>
      <c r="H240" s="51">
        <f t="shared" si="106"/>
        <v>1.2606946600000002</v>
      </c>
      <c r="I240" s="52">
        <v>0</v>
      </c>
      <c r="J240" s="52">
        <v>0</v>
      </c>
      <c r="K240" s="52">
        <v>3.625</v>
      </c>
      <c r="L240" s="52">
        <v>0</v>
      </c>
      <c r="M240" s="52">
        <v>12.589</v>
      </c>
      <c r="N240" s="52">
        <v>1.2606946600000002</v>
      </c>
      <c r="O240" s="52">
        <v>7.775999999999998</v>
      </c>
      <c r="P240" s="52">
        <v>0</v>
      </c>
      <c r="Q240" s="52">
        <f>F240-H240</f>
        <v>75.269305340000003</v>
      </c>
      <c r="R240" s="52">
        <f t="shared" ref="R240:R241" si="107">H240-(I240+K240+M240)</f>
        <v>-14.953305339999998</v>
      </c>
      <c r="S240" s="57">
        <f t="shared" si="104"/>
        <v>-0.92224653632663123</v>
      </c>
      <c r="T240" s="53" t="s">
        <v>541</v>
      </c>
      <c r="W240" s="6"/>
    </row>
    <row r="241" spans="1:24" ht="87" customHeight="1" x14ac:dyDescent="0.25">
      <c r="A241" s="54" t="s">
        <v>538</v>
      </c>
      <c r="B241" s="117" t="s">
        <v>542</v>
      </c>
      <c r="C241" s="55" t="s">
        <v>543</v>
      </c>
      <c r="D241" s="52">
        <v>34.888400000000004</v>
      </c>
      <c r="E241" s="52">
        <v>34.791424849999999</v>
      </c>
      <c r="F241" s="51">
        <f t="shared" si="105"/>
        <v>9.6975150000005783E-2</v>
      </c>
      <c r="G241" s="51">
        <f t="shared" si="106"/>
        <v>3.1272000000000042</v>
      </c>
      <c r="H241" s="51">
        <f t="shared" si="106"/>
        <v>0</v>
      </c>
      <c r="I241" s="52">
        <v>3.1272000000000042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f>F241-H241</f>
        <v>9.6975150000005783E-2</v>
      </c>
      <c r="R241" s="52">
        <f t="shared" si="107"/>
        <v>-3.1272000000000042</v>
      </c>
      <c r="S241" s="73">
        <f t="shared" si="104"/>
        <v>-1</v>
      </c>
      <c r="T241" s="53" t="s">
        <v>544</v>
      </c>
      <c r="W241" s="6"/>
    </row>
    <row r="242" spans="1:24" ht="31.5" x14ac:dyDescent="0.25">
      <c r="A242" s="42" t="s">
        <v>545</v>
      </c>
      <c r="B242" s="71" t="s">
        <v>80</v>
      </c>
      <c r="C242" s="43" t="s">
        <v>31</v>
      </c>
      <c r="D242" s="44">
        <v>0</v>
      </c>
      <c r="E242" s="44">
        <v>0</v>
      </c>
      <c r="F242" s="44">
        <v>0</v>
      </c>
      <c r="G242" s="44">
        <v>0</v>
      </c>
      <c r="H242" s="44">
        <v>0</v>
      </c>
      <c r="I242" s="44">
        <v>0</v>
      </c>
      <c r="J242" s="44">
        <v>0</v>
      </c>
      <c r="K242" s="44">
        <v>0</v>
      </c>
      <c r="L242" s="44">
        <v>0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5">
        <v>0</v>
      </c>
      <c r="T242" s="46" t="s">
        <v>32</v>
      </c>
      <c r="W242" s="6"/>
      <c r="X242" s="6"/>
    </row>
    <row r="243" spans="1:24" ht="63" x14ac:dyDescent="0.25">
      <c r="A243" s="42" t="s">
        <v>546</v>
      </c>
      <c r="B243" s="71" t="s">
        <v>82</v>
      </c>
      <c r="C243" s="43" t="s">
        <v>31</v>
      </c>
      <c r="D243" s="44">
        <f t="shared" ref="D243:R243" si="108">D244+D248+D249+D252</f>
        <v>160.368504022</v>
      </c>
      <c r="E243" s="44">
        <f t="shared" si="108"/>
        <v>52.099548900000002</v>
      </c>
      <c r="F243" s="44">
        <f t="shared" si="108"/>
        <v>108.26895512200001</v>
      </c>
      <c r="G243" s="44">
        <f t="shared" si="108"/>
        <v>69.380106040000001</v>
      </c>
      <c r="H243" s="44">
        <f t="shared" si="108"/>
        <v>6.9839586100000002</v>
      </c>
      <c r="I243" s="44">
        <f t="shared" si="108"/>
        <v>0.56400000000000183</v>
      </c>
      <c r="J243" s="44">
        <f t="shared" si="108"/>
        <v>2.59605189</v>
      </c>
      <c r="K243" s="44">
        <f t="shared" si="108"/>
        <v>3.6819000000000002</v>
      </c>
      <c r="L243" s="44">
        <f t="shared" si="108"/>
        <v>2.32589252</v>
      </c>
      <c r="M243" s="44">
        <f t="shared" si="108"/>
        <v>20.634900000000002</v>
      </c>
      <c r="N243" s="44">
        <f t="shared" si="108"/>
        <v>2.0620141999999997</v>
      </c>
      <c r="O243" s="44">
        <f t="shared" si="108"/>
        <v>44.499306039999993</v>
      </c>
      <c r="P243" s="44">
        <f t="shared" si="108"/>
        <v>0</v>
      </c>
      <c r="Q243" s="44">
        <f t="shared" si="108"/>
        <v>102.66791659200001</v>
      </c>
      <c r="R243" s="44">
        <f t="shared" si="108"/>
        <v>-19.279761470000004</v>
      </c>
      <c r="S243" s="45">
        <f t="shared" si="104"/>
        <v>-0.77488511100929236</v>
      </c>
      <c r="T243" s="46" t="s">
        <v>32</v>
      </c>
      <c r="W243" s="6"/>
      <c r="X243" s="6"/>
    </row>
    <row r="244" spans="1:24" ht="31.5" x14ac:dyDescent="0.25">
      <c r="A244" s="42" t="s">
        <v>547</v>
      </c>
      <c r="B244" s="71" t="s">
        <v>84</v>
      </c>
      <c r="C244" s="43" t="s">
        <v>31</v>
      </c>
      <c r="D244" s="44">
        <f t="shared" ref="D244:R244" si="109">SUM(D245:D247)</f>
        <v>47.064860000000003</v>
      </c>
      <c r="E244" s="44">
        <f t="shared" si="109"/>
        <v>11.771556</v>
      </c>
      <c r="F244" s="44">
        <f t="shared" si="109"/>
        <v>35.293304000000006</v>
      </c>
      <c r="G244" s="44">
        <f>SUM(G245:G247)</f>
        <v>33.186860000000003</v>
      </c>
      <c r="H244" s="44">
        <f t="shared" si="109"/>
        <v>2.03052155</v>
      </c>
      <c r="I244" s="44">
        <f t="shared" si="109"/>
        <v>0</v>
      </c>
      <c r="J244" s="44">
        <f t="shared" si="109"/>
        <v>0</v>
      </c>
      <c r="K244" s="44">
        <f t="shared" si="109"/>
        <v>0.40790000000000004</v>
      </c>
      <c r="L244" s="44">
        <f t="shared" si="109"/>
        <v>0.20864832999999999</v>
      </c>
      <c r="M244" s="44">
        <f t="shared" si="109"/>
        <v>11.957899999999999</v>
      </c>
      <c r="N244" s="44">
        <f t="shared" si="109"/>
        <v>1.8218732199999998</v>
      </c>
      <c r="O244" s="44">
        <f t="shared" si="109"/>
        <v>20.821059999999999</v>
      </c>
      <c r="P244" s="44">
        <f t="shared" si="109"/>
        <v>0</v>
      </c>
      <c r="Q244" s="44">
        <f t="shared" si="109"/>
        <v>33.262782450000003</v>
      </c>
      <c r="R244" s="44">
        <f t="shared" si="109"/>
        <v>-10.335278450000001</v>
      </c>
      <c r="S244" s="45">
        <f t="shared" si="104"/>
        <v>-0.83579537514758462</v>
      </c>
      <c r="T244" s="46" t="s">
        <v>32</v>
      </c>
      <c r="W244" s="6"/>
      <c r="X244" s="6"/>
    </row>
    <row r="245" spans="1:24" ht="31.5" x14ac:dyDescent="0.25">
      <c r="A245" s="54" t="s">
        <v>547</v>
      </c>
      <c r="B245" s="117" t="s">
        <v>548</v>
      </c>
      <c r="C245" s="55" t="s">
        <v>549</v>
      </c>
      <c r="D245" s="52">
        <v>11.812060000000002</v>
      </c>
      <c r="E245" s="52">
        <v>1.3679999999999999</v>
      </c>
      <c r="F245" s="51">
        <f t="shared" ref="F245:F247" si="110">D245-E245</f>
        <v>10.444060000000002</v>
      </c>
      <c r="G245" s="51">
        <f t="shared" ref="G245:H247" si="111">I245+K245+M245+O245</f>
        <v>9.4120600000000021</v>
      </c>
      <c r="H245" s="51">
        <f t="shared" si="111"/>
        <v>0</v>
      </c>
      <c r="I245" s="52">
        <v>0</v>
      </c>
      <c r="J245" s="52">
        <v>0</v>
      </c>
      <c r="K245" s="52">
        <v>0.1129</v>
      </c>
      <c r="L245" s="52">
        <v>0</v>
      </c>
      <c r="M245" s="52">
        <v>3.2899000000000003</v>
      </c>
      <c r="N245" s="52">
        <v>0</v>
      </c>
      <c r="O245" s="52">
        <v>6.009260000000002</v>
      </c>
      <c r="P245" s="52">
        <v>0</v>
      </c>
      <c r="Q245" s="52">
        <f>F245-H245</f>
        <v>10.444060000000002</v>
      </c>
      <c r="R245" s="52">
        <f t="shared" ref="R245:R247" si="112">H245-(I245+K245+M245)</f>
        <v>-3.4028</v>
      </c>
      <c r="S245" s="57">
        <f t="shared" si="104"/>
        <v>-1</v>
      </c>
      <c r="T245" s="53" t="s">
        <v>550</v>
      </c>
      <c r="W245" s="6"/>
    </row>
    <row r="246" spans="1:24" ht="31.5" x14ac:dyDescent="0.25">
      <c r="A246" s="54" t="s">
        <v>547</v>
      </c>
      <c r="B246" s="117" t="s">
        <v>551</v>
      </c>
      <c r="C246" s="55" t="s">
        <v>552</v>
      </c>
      <c r="D246" s="52">
        <v>17.681799999999999</v>
      </c>
      <c r="E246" s="52">
        <v>0.9</v>
      </c>
      <c r="F246" s="51">
        <f t="shared" si="110"/>
        <v>16.7818</v>
      </c>
      <c r="G246" s="51">
        <f t="shared" si="111"/>
        <v>15.941799999999999</v>
      </c>
      <c r="H246" s="51">
        <f t="shared" si="111"/>
        <v>1.49498088</v>
      </c>
      <c r="I246" s="52">
        <v>0</v>
      </c>
      <c r="J246" s="52">
        <v>0</v>
      </c>
      <c r="K246" s="52">
        <v>0.1</v>
      </c>
      <c r="L246" s="52">
        <v>8.618577999999999E-2</v>
      </c>
      <c r="M246" s="52">
        <v>5.2880000000000003</v>
      </c>
      <c r="N246" s="52">
        <v>1.4087950999999999</v>
      </c>
      <c r="O246" s="52">
        <v>10.553799999999999</v>
      </c>
      <c r="P246" s="52">
        <v>0</v>
      </c>
      <c r="Q246" s="52">
        <f>F246-H246</f>
        <v>15.286819120000001</v>
      </c>
      <c r="R246" s="52">
        <f t="shared" si="112"/>
        <v>-3.8930191199999999</v>
      </c>
      <c r="S246" s="82">
        <f t="shared" si="104"/>
        <v>-0.72253510022271716</v>
      </c>
      <c r="T246" s="53" t="s">
        <v>236</v>
      </c>
      <c r="W246" s="6"/>
    </row>
    <row r="247" spans="1:24" ht="31.5" x14ac:dyDescent="0.25">
      <c r="A247" s="49" t="s">
        <v>547</v>
      </c>
      <c r="B247" s="115" t="s">
        <v>553</v>
      </c>
      <c r="C247" s="74" t="s">
        <v>554</v>
      </c>
      <c r="D247" s="51">
        <v>17.571000000000002</v>
      </c>
      <c r="E247" s="51">
        <v>9.5035559999999997</v>
      </c>
      <c r="F247" s="51">
        <f t="shared" si="110"/>
        <v>8.0674440000000018</v>
      </c>
      <c r="G247" s="51">
        <f t="shared" si="111"/>
        <v>7.8330000000000002</v>
      </c>
      <c r="H247" s="51">
        <f t="shared" si="111"/>
        <v>0.53554067000000005</v>
      </c>
      <c r="I247" s="51">
        <v>0</v>
      </c>
      <c r="J247" s="51">
        <v>0</v>
      </c>
      <c r="K247" s="51">
        <v>0.19500000000000001</v>
      </c>
      <c r="L247" s="51">
        <v>0.12246255</v>
      </c>
      <c r="M247" s="51">
        <v>3.38</v>
      </c>
      <c r="N247" s="51">
        <v>0.41307811999999999</v>
      </c>
      <c r="O247" s="51">
        <v>4.258</v>
      </c>
      <c r="P247" s="51">
        <v>0</v>
      </c>
      <c r="Q247" s="52">
        <f>F247-H247</f>
        <v>7.5319033300000022</v>
      </c>
      <c r="R247" s="52">
        <f t="shared" si="112"/>
        <v>-3.0394593299999997</v>
      </c>
      <c r="S247" s="73">
        <f t="shared" si="104"/>
        <v>-0.85019841398601392</v>
      </c>
      <c r="T247" s="53" t="s">
        <v>236</v>
      </c>
      <c r="W247" s="6"/>
    </row>
    <row r="248" spans="1:24" x14ac:dyDescent="0.25">
      <c r="A248" s="42" t="s">
        <v>555</v>
      </c>
      <c r="B248" s="71" t="s">
        <v>95</v>
      </c>
      <c r="C248" s="43" t="s">
        <v>31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5">
        <v>0</v>
      </c>
      <c r="T248" s="46" t="s">
        <v>32</v>
      </c>
      <c r="W248" s="6"/>
      <c r="X248" s="6"/>
    </row>
    <row r="249" spans="1:24" ht="31.5" x14ac:dyDescent="0.25">
      <c r="A249" s="42" t="s">
        <v>556</v>
      </c>
      <c r="B249" s="71" t="s">
        <v>108</v>
      </c>
      <c r="C249" s="43" t="s">
        <v>31</v>
      </c>
      <c r="D249" s="44">
        <f>SUM(D250:D251)</f>
        <v>8.3397999999999985</v>
      </c>
      <c r="E249" s="44">
        <f t="shared" ref="E249:R249" si="113">SUM(E250:E251)</f>
        <v>0</v>
      </c>
      <c r="F249" s="44">
        <f t="shared" si="113"/>
        <v>8.3397999999999985</v>
      </c>
      <c r="G249" s="44">
        <f t="shared" si="113"/>
        <v>8.3397999999999968</v>
      </c>
      <c r="H249" s="44">
        <f t="shared" si="113"/>
        <v>1.3829200800000001</v>
      </c>
      <c r="I249" s="44">
        <f t="shared" si="113"/>
        <v>0</v>
      </c>
      <c r="J249" s="44">
        <f t="shared" si="113"/>
        <v>1.3829200800000001</v>
      </c>
      <c r="K249" s="44">
        <f t="shared" si="113"/>
        <v>2.3610000000000002</v>
      </c>
      <c r="L249" s="44">
        <f t="shared" si="113"/>
        <v>0</v>
      </c>
      <c r="M249" s="44">
        <f t="shared" si="113"/>
        <v>3.1779999999999999</v>
      </c>
      <c r="N249" s="44">
        <f t="shared" si="113"/>
        <v>0</v>
      </c>
      <c r="O249" s="44">
        <f t="shared" si="113"/>
        <v>2.800799999999998</v>
      </c>
      <c r="P249" s="44">
        <f t="shared" si="113"/>
        <v>0</v>
      </c>
      <c r="Q249" s="44">
        <f t="shared" si="113"/>
        <v>8.3397999999999985</v>
      </c>
      <c r="R249" s="44">
        <f t="shared" si="113"/>
        <v>-5.5389999999999997</v>
      </c>
      <c r="S249" s="45">
        <f t="shared" si="104"/>
        <v>-1</v>
      </c>
      <c r="T249" s="46" t="s">
        <v>32</v>
      </c>
      <c r="W249" s="6"/>
      <c r="X249" s="6"/>
    </row>
    <row r="250" spans="1:24" ht="71.25" customHeight="1" x14ac:dyDescent="0.25">
      <c r="A250" s="49" t="s">
        <v>556</v>
      </c>
      <c r="B250" s="115" t="s">
        <v>557</v>
      </c>
      <c r="C250" s="74" t="s">
        <v>558</v>
      </c>
      <c r="D250" s="51">
        <v>8.3397999999999985</v>
      </c>
      <c r="E250" s="51">
        <v>0</v>
      </c>
      <c r="F250" s="51">
        <f>D250-E250</f>
        <v>8.3397999999999985</v>
      </c>
      <c r="G250" s="51">
        <f>I250+K250+M250+O250</f>
        <v>8.3397999999999968</v>
      </c>
      <c r="H250" s="51">
        <f>J250+L250+N250+P250</f>
        <v>0</v>
      </c>
      <c r="I250" s="51">
        <v>0</v>
      </c>
      <c r="J250" s="51">
        <v>0</v>
      </c>
      <c r="K250" s="51">
        <v>2.3610000000000002</v>
      </c>
      <c r="L250" s="51">
        <v>0</v>
      </c>
      <c r="M250" s="51">
        <v>3.1779999999999999</v>
      </c>
      <c r="N250" s="51">
        <v>0</v>
      </c>
      <c r="O250" s="51">
        <v>2.800799999999998</v>
      </c>
      <c r="P250" s="51">
        <v>0</v>
      </c>
      <c r="Q250" s="52">
        <f>F250-H250</f>
        <v>8.3397999999999985</v>
      </c>
      <c r="R250" s="52">
        <f>H250-(I250+K250+M250)</f>
        <v>-5.5389999999999997</v>
      </c>
      <c r="S250" s="57">
        <f>R250/(I250+K250+M250)</f>
        <v>-1</v>
      </c>
      <c r="T250" s="53" t="s">
        <v>559</v>
      </c>
      <c r="W250" s="6"/>
    </row>
    <row r="251" spans="1:24" ht="31.5" x14ac:dyDescent="0.25">
      <c r="A251" s="49" t="s">
        <v>556</v>
      </c>
      <c r="B251" s="115" t="s">
        <v>560</v>
      </c>
      <c r="C251" s="74" t="s">
        <v>561</v>
      </c>
      <c r="D251" s="51" t="s">
        <v>32</v>
      </c>
      <c r="E251" s="51" t="s">
        <v>32</v>
      </c>
      <c r="F251" s="51" t="s">
        <v>32</v>
      </c>
      <c r="G251" s="51" t="s">
        <v>32</v>
      </c>
      <c r="H251" s="51">
        <f>J251+L251+N251+P251</f>
        <v>1.3829200800000001</v>
      </c>
      <c r="I251" s="51" t="s">
        <v>32</v>
      </c>
      <c r="J251" s="51">
        <v>1.3829200800000001</v>
      </c>
      <c r="K251" s="51" t="s">
        <v>32</v>
      </c>
      <c r="L251" s="51">
        <v>0</v>
      </c>
      <c r="M251" s="51" t="s">
        <v>32</v>
      </c>
      <c r="N251" s="51">
        <v>0</v>
      </c>
      <c r="O251" s="51" t="s">
        <v>32</v>
      </c>
      <c r="P251" s="51">
        <v>0</v>
      </c>
      <c r="Q251" s="52" t="s">
        <v>32</v>
      </c>
      <c r="R251" s="52" t="s">
        <v>32</v>
      </c>
      <c r="S251" s="73" t="s">
        <v>32</v>
      </c>
      <c r="T251" s="53" t="s">
        <v>90</v>
      </c>
      <c r="W251" s="6"/>
    </row>
    <row r="252" spans="1:24" ht="31.5" x14ac:dyDescent="0.25">
      <c r="A252" s="42" t="s">
        <v>562</v>
      </c>
      <c r="B252" s="71" t="s">
        <v>113</v>
      </c>
      <c r="C252" s="43" t="s">
        <v>31</v>
      </c>
      <c r="D252" s="44">
        <f t="shared" ref="D252:R252" si="114">SUM(D253:D258)</f>
        <v>104.96384402199999</v>
      </c>
      <c r="E252" s="44">
        <f t="shared" si="114"/>
        <v>40.327992899999998</v>
      </c>
      <c r="F252" s="44">
        <f t="shared" si="114"/>
        <v>64.635851122000005</v>
      </c>
      <c r="G252" s="44">
        <f t="shared" si="114"/>
        <v>27.853446040000001</v>
      </c>
      <c r="H252" s="44">
        <f t="shared" si="114"/>
        <v>3.5705169799999998</v>
      </c>
      <c r="I252" s="44">
        <f t="shared" si="114"/>
        <v>0.56400000000000183</v>
      </c>
      <c r="J252" s="44">
        <f t="shared" si="114"/>
        <v>1.2131318099999999</v>
      </c>
      <c r="K252" s="44">
        <f t="shared" si="114"/>
        <v>0.91299999999999992</v>
      </c>
      <c r="L252" s="44">
        <f t="shared" si="114"/>
        <v>2.1172441900000001</v>
      </c>
      <c r="M252" s="44">
        <f t="shared" si="114"/>
        <v>5.4990000000000006</v>
      </c>
      <c r="N252" s="44">
        <f t="shared" si="114"/>
        <v>0.24014098000000003</v>
      </c>
      <c r="O252" s="44">
        <f t="shared" si="114"/>
        <v>20.877446039999999</v>
      </c>
      <c r="P252" s="44">
        <f t="shared" si="114"/>
        <v>0</v>
      </c>
      <c r="Q252" s="44">
        <f t="shared" si="114"/>
        <v>61.065334142000012</v>
      </c>
      <c r="R252" s="44">
        <f t="shared" si="114"/>
        <v>-3.4054830200000019</v>
      </c>
      <c r="S252" s="45">
        <f>R252/(I252+K252+M252)</f>
        <v>-0.48817130447247714</v>
      </c>
      <c r="T252" s="46" t="s">
        <v>32</v>
      </c>
      <c r="W252" s="6"/>
      <c r="X252" s="6"/>
    </row>
    <row r="253" spans="1:24" ht="31.5" x14ac:dyDescent="0.25">
      <c r="A253" s="54" t="s">
        <v>562</v>
      </c>
      <c r="B253" s="117" t="s">
        <v>563</v>
      </c>
      <c r="C253" s="55" t="s">
        <v>564</v>
      </c>
      <c r="D253" s="52">
        <v>1.05</v>
      </c>
      <c r="E253" s="52">
        <v>1.0467624099999999</v>
      </c>
      <c r="F253" s="51">
        <f t="shared" ref="F253:F258" si="115">D253-E253</f>
        <v>3.2375900000001234E-3</v>
      </c>
      <c r="G253" s="51">
        <f t="shared" ref="G253:H258" si="116">I253+K253+M253+O253</f>
        <v>0.2</v>
      </c>
      <c r="H253" s="51">
        <f t="shared" si="116"/>
        <v>0.10169193</v>
      </c>
      <c r="I253" s="52">
        <v>0.2</v>
      </c>
      <c r="J253" s="52">
        <v>0.10169193</v>
      </c>
      <c r="K253" s="52">
        <v>0</v>
      </c>
      <c r="L253" s="52">
        <v>0</v>
      </c>
      <c r="M253" s="52">
        <v>0</v>
      </c>
      <c r="N253" s="52">
        <v>0</v>
      </c>
      <c r="O253" s="52">
        <v>0</v>
      </c>
      <c r="P253" s="52">
        <v>0</v>
      </c>
      <c r="Q253" s="52">
        <f t="shared" ref="Q253:Q258" si="117">F253-H253</f>
        <v>-9.8454339999999876E-2</v>
      </c>
      <c r="R253" s="52">
        <f t="shared" ref="R253:R258" si="118">H253-(I253+K253+M253)</f>
        <v>-9.8308070000000011E-2</v>
      </c>
      <c r="S253" s="57">
        <f t="shared" ref="S253:S262" si="119">R253/(I253+K253+M253)</f>
        <v>-0.49154035000000001</v>
      </c>
      <c r="T253" s="53" t="s">
        <v>90</v>
      </c>
      <c r="W253" s="6"/>
    </row>
    <row r="254" spans="1:24" ht="42.75" customHeight="1" x14ac:dyDescent="0.25">
      <c r="A254" s="54" t="s">
        <v>562</v>
      </c>
      <c r="B254" s="124" t="s">
        <v>565</v>
      </c>
      <c r="C254" s="53" t="s">
        <v>566</v>
      </c>
      <c r="D254" s="52">
        <v>33.859851151999997</v>
      </c>
      <c r="E254" s="52">
        <v>0</v>
      </c>
      <c r="F254" s="51">
        <f t="shared" si="115"/>
        <v>33.859851151999997</v>
      </c>
      <c r="G254" s="51">
        <f t="shared" si="116"/>
        <v>3.4</v>
      </c>
      <c r="H254" s="51">
        <f t="shared" si="116"/>
        <v>0</v>
      </c>
      <c r="I254" s="52">
        <v>0</v>
      </c>
      <c r="J254" s="52">
        <v>0</v>
      </c>
      <c r="K254" s="52">
        <v>0</v>
      </c>
      <c r="L254" s="52">
        <v>0</v>
      </c>
      <c r="M254" s="52">
        <v>0</v>
      </c>
      <c r="N254" s="52">
        <v>0</v>
      </c>
      <c r="O254" s="52">
        <v>3.4</v>
      </c>
      <c r="P254" s="52">
        <v>0</v>
      </c>
      <c r="Q254" s="52">
        <f t="shared" si="117"/>
        <v>33.859851151999997</v>
      </c>
      <c r="R254" s="52">
        <f t="shared" si="118"/>
        <v>0</v>
      </c>
      <c r="S254" s="82">
        <v>0</v>
      </c>
      <c r="T254" s="53" t="s">
        <v>32</v>
      </c>
      <c r="W254" s="6"/>
    </row>
    <row r="255" spans="1:24" ht="48" customHeight="1" x14ac:dyDescent="0.25">
      <c r="A255" s="62" t="s">
        <v>562</v>
      </c>
      <c r="B255" s="125" t="s">
        <v>567</v>
      </c>
      <c r="C255" s="75" t="s">
        <v>568</v>
      </c>
      <c r="D255" s="52">
        <v>22.362314320000003</v>
      </c>
      <c r="E255" s="52">
        <v>21.20731103</v>
      </c>
      <c r="F255" s="51">
        <f t="shared" si="115"/>
        <v>1.1550032900000033</v>
      </c>
      <c r="G255" s="51">
        <f t="shared" si="116"/>
        <v>0.36400000000000182</v>
      </c>
      <c r="H255" s="51">
        <f t="shared" si="116"/>
        <v>1.04185931</v>
      </c>
      <c r="I255" s="52">
        <v>0.36400000000000182</v>
      </c>
      <c r="J255" s="52">
        <v>0</v>
      </c>
      <c r="K255" s="52">
        <v>0</v>
      </c>
      <c r="L255" s="52">
        <v>1.04185931</v>
      </c>
      <c r="M255" s="52">
        <v>0</v>
      </c>
      <c r="N255" s="52">
        <v>0</v>
      </c>
      <c r="O255" s="52">
        <v>0</v>
      </c>
      <c r="P255" s="52">
        <v>0</v>
      </c>
      <c r="Q255" s="52">
        <f t="shared" si="117"/>
        <v>0.11314398000000336</v>
      </c>
      <c r="R255" s="52">
        <f t="shared" si="118"/>
        <v>0.67785930999999811</v>
      </c>
      <c r="S255" s="82">
        <f t="shared" si="119"/>
        <v>1.8622508516483371</v>
      </c>
      <c r="T255" s="53" t="s">
        <v>569</v>
      </c>
      <c r="W255" s="6"/>
    </row>
    <row r="256" spans="1:24" ht="84" customHeight="1" x14ac:dyDescent="0.25">
      <c r="A256" s="54" t="s">
        <v>562</v>
      </c>
      <c r="B256" s="124" t="s">
        <v>570</v>
      </c>
      <c r="C256" s="53" t="s">
        <v>571</v>
      </c>
      <c r="D256" s="52">
        <v>14.570260185999997</v>
      </c>
      <c r="E256" s="52">
        <v>8.4784272999999999</v>
      </c>
      <c r="F256" s="51">
        <f t="shared" si="115"/>
        <v>6.0918328859999971</v>
      </c>
      <c r="G256" s="51">
        <f t="shared" si="116"/>
        <v>4.7360276759999982</v>
      </c>
      <c r="H256" s="51">
        <f t="shared" si="116"/>
        <v>2.42696574</v>
      </c>
      <c r="I256" s="52">
        <v>0</v>
      </c>
      <c r="J256" s="52">
        <v>1.1114398799999998</v>
      </c>
      <c r="K256" s="52">
        <v>0.21099999999999999</v>
      </c>
      <c r="L256" s="52">
        <v>1.0753848800000001</v>
      </c>
      <c r="M256" s="52">
        <v>0.627</v>
      </c>
      <c r="N256" s="52">
        <v>0.24014098000000003</v>
      </c>
      <c r="O256" s="52">
        <v>3.8980276759999981</v>
      </c>
      <c r="P256" s="52">
        <v>0</v>
      </c>
      <c r="Q256" s="52">
        <f t="shared" si="117"/>
        <v>3.6648671459999971</v>
      </c>
      <c r="R256" s="52">
        <f t="shared" si="118"/>
        <v>1.5889657399999999</v>
      </c>
      <c r="S256" s="82">
        <f t="shared" si="119"/>
        <v>1.8961405011933175</v>
      </c>
      <c r="T256" s="53" t="s">
        <v>572</v>
      </c>
      <c r="W256" s="6"/>
    </row>
    <row r="257" spans="1:24" ht="48" customHeight="1" x14ac:dyDescent="0.25">
      <c r="A257" s="54" t="s">
        <v>562</v>
      </c>
      <c r="B257" s="124" t="s">
        <v>573</v>
      </c>
      <c r="C257" s="53" t="s">
        <v>574</v>
      </c>
      <c r="D257" s="52">
        <v>4.3274183639999997</v>
      </c>
      <c r="E257" s="52">
        <v>0</v>
      </c>
      <c r="F257" s="51">
        <f t="shared" si="115"/>
        <v>4.3274183639999997</v>
      </c>
      <c r="G257" s="51">
        <f t="shared" si="116"/>
        <v>4.3274183639999997</v>
      </c>
      <c r="H257" s="51">
        <f t="shared" si="116"/>
        <v>0</v>
      </c>
      <c r="I257" s="52">
        <v>0</v>
      </c>
      <c r="J257" s="52">
        <v>0</v>
      </c>
      <c r="K257" s="52">
        <v>0.70199999999999996</v>
      </c>
      <c r="L257" s="52">
        <v>0</v>
      </c>
      <c r="M257" s="52">
        <v>0.99</v>
      </c>
      <c r="N257" s="52">
        <v>0</v>
      </c>
      <c r="O257" s="52">
        <v>2.6354183639999995</v>
      </c>
      <c r="P257" s="52">
        <v>0</v>
      </c>
      <c r="Q257" s="52">
        <f t="shared" si="117"/>
        <v>4.3274183639999997</v>
      </c>
      <c r="R257" s="52">
        <f t="shared" si="118"/>
        <v>-1.6919999999999999</v>
      </c>
      <c r="S257" s="82">
        <f t="shared" si="119"/>
        <v>-1</v>
      </c>
      <c r="T257" s="53" t="s">
        <v>575</v>
      </c>
      <c r="W257" s="6"/>
    </row>
    <row r="258" spans="1:24" ht="36" customHeight="1" x14ac:dyDescent="0.25">
      <c r="A258" s="62" t="s">
        <v>562</v>
      </c>
      <c r="B258" s="125" t="s">
        <v>576</v>
      </c>
      <c r="C258" s="75" t="s">
        <v>577</v>
      </c>
      <c r="D258" s="52">
        <v>28.794</v>
      </c>
      <c r="E258" s="52">
        <v>9.5954921599999992</v>
      </c>
      <c r="F258" s="51">
        <f t="shared" si="115"/>
        <v>19.198507840000001</v>
      </c>
      <c r="G258" s="51">
        <f t="shared" si="116"/>
        <v>14.826000000000001</v>
      </c>
      <c r="H258" s="51">
        <f t="shared" si="116"/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3.8820000000000001</v>
      </c>
      <c r="N258" s="52">
        <v>0</v>
      </c>
      <c r="O258" s="52">
        <v>10.944000000000001</v>
      </c>
      <c r="P258" s="52">
        <v>0</v>
      </c>
      <c r="Q258" s="52">
        <f t="shared" si="117"/>
        <v>19.198507840000001</v>
      </c>
      <c r="R258" s="52">
        <f t="shared" si="118"/>
        <v>-3.8820000000000001</v>
      </c>
      <c r="S258" s="73">
        <f t="shared" si="119"/>
        <v>-1</v>
      </c>
      <c r="T258" s="53" t="s">
        <v>578</v>
      </c>
      <c r="W258" s="6"/>
    </row>
    <row r="259" spans="1:24" ht="31.5" x14ac:dyDescent="0.25">
      <c r="A259" s="42" t="s">
        <v>579</v>
      </c>
      <c r="B259" s="71" t="s">
        <v>131</v>
      </c>
      <c r="C259" s="43" t="s">
        <v>31</v>
      </c>
      <c r="D259" s="44">
        <f t="shared" ref="D259:R259" si="120">D260+D264+D265+D266</f>
        <v>796.9415479047999</v>
      </c>
      <c r="E259" s="44">
        <f t="shared" si="120"/>
        <v>244.59124014999998</v>
      </c>
      <c r="F259" s="44">
        <f t="shared" si="120"/>
        <v>552.35030775479993</v>
      </c>
      <c r="G259" s="44">
        <f t="shared" si="120"/>
        <v>148.6393702</v>
      </c>
      <c r="H259" s="44">
        <f t="shared" si="120"/>
        <v>155.45229391000001</v>
      </c>
      <c r="I259" s="44">
        <f t="shared" si="120"/>
        <v>18.18299194999998</v>
      </c>
      <c r="J259" s="44">
        <f t="shared" si="120"/>
        <v>43.421049150000002</v>
      </c>
      <c r="K259" s="44">
        <f t="shared" si="120"/>
        <v>9.8166526300000001</v>
      </c>
      <c r="L259" s="44">
        <f t="shared" si="120"/>
        <v>60.169315789999999</v>
      </c>
      <c r="M259" s="44">
        <f t="shared" si="120"/>
        <v>38.900061973999996</v>
      </c>
      <c r="N259" s="44">
        <f t="shared" si="120"/>
        <v>51.861928969999994</v>
      </c>
      <c r="O259" s="44">
        <f t="shared" si="120"/>
        <v>81.739663646000011</v>
      </c>
      <c r="P259" s="44">
        <f t="shared" si="120"/>
        <v>0</v>
      </c>
      <c r="Q259" s="44">
        <f t="shared" si="120"/>
        <v>417.0966932848001</v>
      </c>
      <c r="R259" s="44">
        <f t="shared" si="120"/>
        <v>68.353907916000026</v>
      </c>
      <c r="S259" s="45">
        <f t="shared" si="119"/>
        <v>1.0217370364820098</v>
      </c>
      <c r="T259" s="46" t="s">
        <v>32</v>
      </c>
      <c r="W259" s="6"/>
      <c r="X259" s="6"/>
    </row>
    <row r="260" spans="1:24" ht="47.25" x14ac:dyDescent="0.25">
      <c r="A260" s="42" t="s">
        <v>580</v>
      </c>
      <c r="B260" s="71" t="s">
        <v>133</v>
      </c>
      <c r="C260" s="43" t="s">
        <v>31</v>
      </c>
      <c r="D260" s="44">
        <f>SUM(D261:D263)</f>
        <v>120.25233643200001</v>
      </c>
      <c r="E260" s="44">
        <f t="shared" ref="E260:R260" si="121">SUM(E261:E263)</f>
        <v>13.433046349999998</v>
      </c>
      <c r="F260" s="44">
        <f t="shared" si="121"/>
        <v>106.81929008199999</v>
      </c>
      <c r="G260" s="44">
        <f t="shared" si="121"/>
        <v>55.982612038000006</v>
      </c>
      <c r="H260" s="44">
        <f t="shared" si="121"/>
        <v>92.958848920000008</v>
      </c>
      <c r="I260" s="44">
        <f t="shared" si="121"/>
        <v>7.09</v>
      </c>
      <c r="J260" s="44">
        <f t="shared" si="121"/>
        <v>12.312661070000001</v>
      </c>
      <c r="K260" s="44">
        <f t="shared" si="121"/>
        <v>4.4509999999999996</v>
      </c>
      <c r="L260" s="44">
        <f t="shared" si="121"/>
        <v>46.302897209999998</v>
      </c>
      <c r="M260" s="44">
        <f t="shared" si="121"/>
        <v>11.741</v>
      </c>
      <c r="N260" s="44">
        <f t="shared" si="121"/>
        <v>34.343290639999999</v>
      </c>
      <c r="O260" s="44">
        <f t="shared" si="121"/>
        <v>32.70061203800001</v>
      </c>
      <c r="P260" s="44">
        <f t="shared" si="121"/>
        <v>0</v>
      </c>
      <c r="Q260" s="44">
        <f t="shared" si="121"/>
        <v>16.071222761999998</v>
      </c>
      <c r="R260" s="44">
        <f t="shared" si="121"/>
        <v>67.466067320000008</v>
      </c>
      <c r="S260" s="45">
        <f t="shared" si="119"/>
        <v>2.8977779967356758</v>
      </c>
      <c r="T260" s="46" t="s">
        <v>32</v>
      </c>
      <c r="W260" s="6"/>
      <c r="X260" s="6"/>
    </row>
    <row r="261" spans="1:24" ht="54" customHeight="1" x14ac:dyDescent="0.25">
      <c r="A261" s="54" t="s">
        <v>580</v>
      </c>
      <c r="B261" s="124" t="s">
        <v>581</v>
      </c>
      <c r="C261" s="53" t="s">
        <v>582</v>
      </c>
      <c r="D261" s="52">
        <v>1.4319999999999999</v>
      </c>
      <c r="E261" s="52">
        <v>1.2490846400000004</v>
      </c>
      <c r="F261" s="51">
        <f t="shared" ref="F261:F262" si="122">D261-E261</f>
        <v>0.18291535999999953</v>
      </c>
      <c r="G261" s="51">
        <f t="shared" ref="G261:H263" si="123">I261+K261+M261+O261</f>
        <v>0.3</v>
      </c>
      <c r="H261" s="51">
        <f t="shared" si="123"/>
        <v>0.13829033000000002</v>
      </c>
      <c r="I261" s="52">
        <v>0.3</v>
      </c>
      <c r="J261" s="52">
        <v>0.13829033000000002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>
        <f>F261-H261</f>
        <v>4.462502999999951E-2</v>
      </c>
      <c r="R261" s="52">
        <f t="shared" ref="R261:R262" si="124">H261-(I261+K261+M261)</f>
        <v>-0.16170966999999997</v>
      </c>
      <c r="S261" s="57">
        <f t="shared" si="119"/>
        <v>-0.53903223333333328</v>
      </c>
      <c r="T261" s="53" t="s">
        <v>90</v>
      </c>
      <c r="W261" s="6"/>
    </row>
    <row r="262" spans="1:24" ht="62.25" customHeight="1" x14ac:dyDescent="0.25">
      <c r="A262" s="54" t="s">
        <v>580</v>
      </c>
      <c r="B262" s="124" t="s">
        <v>583</v>
      </c>
      <c r="C262" s="53" t="s">
        <v>584</v>
      </c>
      <c r="D262" s="52">
        <v>118.820336432</v>
      </c>
      <c r="E262" s="52">
        <v>12.183961709999998</v>
      </c>
      <c r="F262" s="51">
        <f t="shared" si="122"/>
        <v>106.636374722</v>
      </c>
      <c r="G262" s="51">
        <f t="shared" si="123"/>
        <v>55.682612038000009</v>
      </c>
      <c r="H262" s="51">
        <f t="shared" si="123"/>
        <v>90.60977699</v>
      </c>
      <c r="I262" s="52">
        <v>6.79</v>
      </c>
      <c r="J262" s="52">
        <v>12.174370740000001</v>
      </c>
      <c r="K262" s="52">
        <v>4.4509999999999996</v>
      </c>
      <c r="L262" s="52">
        <v>46.302897209999998</v>
      </c>
      <c r="M262" s="52">
        <v>11.741</v>
      </c>
      <c r="N262" s="52">
        <v>32.132509040000002</v>
      </c>
      <c r="O262" s="52">
        <v>32.70061203800001</v>
      </c>
      <c r="P262" s="52">
        <v>0</v>
      </c>
      <c r="Q262" s="52">
        <f>F262-H262</f>
        <v>16.026597731999999</v>
      </c>
      <c r="R262" s="52">
        <f t="shared" si="124"/>
        <v>67.627776990000001</v>
      </c>
      <c r="S262" s="82">
        <f t="shared" si="119"/>
        <v>2.9426410664868161</v>
      </c>
      <c r="T262" s="53" t="s">
        <v>585</v>
      </c>
      <c r="W262" s="6"/>
    </row>
    <row r="263" spans="1:24" ht="81" customHeight="1" x14ac:dyDescent="0.25">
      <c r="A263" s="54" t="s">
        <v>580</v>
      </c>
      <c r="B263" s="124" t="s">
        <v>586</v>
      </c>
      <c r="C263" s="53" t="s">
        <v>587</v>
      </c>
      <c r="D263" s="52" t="s">
        <v>32</v>
      </c>
      <c r="E263" s="52" t="s">
        <v>32</v>
      </c>
      <c r="F263" s="51" t="s">
        <v>32</v>
      </c>
      <c r="G263" s="51" t="s">
        <v>32</v>
      </c>
      <c r="H263" s="51">
        <f t="shared" si="123"/>
        <v>2.2107815999999998</v>
      </c>
      <c r="I263" s="52" t="s">
        <v>32</v>
      </c>
      <c r="J263" s="52">
        <v>0</v>
      </c>
      <c r="K263" s="52" t="s">
        <v>32</v>
      </c>
      <c r="L263" s="52">
        <v>0</v>
      </c>
      <c r="M263" s="52" t="s">
        <v>32</v>
      </c>
      <c r="N263" s="52">
        <v>2.2107815999999998</v>
      </c>
      <c r="O263" s="52" t="s">
        <v>32</v>
      </c>
      <c r="P263" s="52">
        <v>0</v>
      </c>
      <c r="Q263" s="52" t="s">
        <v>32</v>
      </c>
      <c r="R263" s="52" t="s">
        <v>32</v>
      </c>
      <c r="S263" s="73" t="s">
        <v>32</v>
      </c>
      <c r="T263" s="53" t="s">
        <v>331</v>
      </c>
      <c r="W263" s="6"/>
    </row>
    <row r="264" spans="1:24" ht="31.5" x14ac:dyDescent="0.25">
      <c r="A264" s="42" t="s">
        <v>588</v>
      </c>
      <c r="B264" s="71" t="s">
        <v>169</v>
      </c>
      <c r="C264" s="43" t="s">
        <v>31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  <c r="I264" s="44">
        <v>0</v>
      </c>
      <c r="J264" s="44">
        <v>0</v>
      </c>
      <c r="K264" s="44">
        <v>0</v>
      </c>
      <c r="L264" s="44">
        <v>0</v>
      </c>
      <c r="M264" s="44">
        <v>0</v>
      </c>
      <c r="N264" s="44">
        <v>0</v>
      </c>
      <c r="O264" s="44">
        <v>0</v>
      </c>
      <c r="P264" s="44">
        <v>0</v>
      </c>
      <c r="Q264" s="44">
        <v>0</v>
      </c>
      <c r="R264" s="44">
        <v>0</v>
      </c>
      <c r="S264" s="45">
        <v>0</v>
      </c>
      <c r="T264" s="46" t="s">
        <v>32</v>
      </c>
      <c r="W264" s="6"/>
      <c r="X264" s="6"/>
    </row>
    <row r="265" spans="1:24" ht="31.5" x14ac:dyDescent="0.25">
      <c r="A265" s="42" t="s">
        <v>589</v>
      </c>
      <c r="B265" s="71" t="s">
        <v>171</v>
      </c>
      <c r="C265" s="43" t="s">
        <v>31</v>
      </c>
      <c r="D265" s="44">
        <v>0</v>
      </c>
      <c r="E265" s="44">
        <v>0</v>
      </c>
      <c r="F265" s="44">
        <v>0</v>
      </c>
      <c r="G265" s="44">
        <v>0</v>
      </c>
      <c r="H265" s="44">
        <v>0</v>
      </c>
      <c r="I265" s="44">
        <v>0</v>
      </c>
      <c r="J265" s="44">
        <v>0</v>
      </c>
      <c r="K265" s="44">
        <v>0</v>
      </c>
      <c r="L265" s="44">
        <v>0</v>
      </c>
      <c r="M265" s="44">
        <v>0</v>
      </c>
      <c r="N265" s="44">
        <v>0</v>
      </c>
      <c r="O265" s="44">
        <v>0</v>
      </c>
      <c r="P265" s="44">
        <v>0</v>
      </c>
      <c r="Q265" s="44">
        <v>0</v>
      </c>
      <c r="R265" s="44">
        <v>0</v>
      </c>
      <c r="S265" s="45">
        <v>0</v>
      </c>
      <c r="T265" s="46" t="s">
        <v>32</v>
      </c>
      <c r="W265" s="6"/>
      <c r="X265" s="6"/>
    </row>
    <row r="266" spans="1:24" ht="47.25" x14ac:dyDescent="0.25">
      <c r="A266" s="42" t="s">
        <v>590</v>
      </c>
      <c r="B266" s="71" t="s">
        <v>208</v>
      </c>
      <c r="C266" s="43" t="s">
        <v>31</v>
      </c>
      <c r="D266" s="44">
        <f>SUM(D267:D279)</f>
        <v>676.68921147279991</v>
      </c>
      <c r="E266" s="44">
        <f t="shared" ref="E266:R266" si="125">SUM(E267:E279)</f>
        <v>231.15819379999999</v>
      </c>
      <c r="F266" s="44">
        <f t="shared" si="125"/>
        <v>445.53101767279998</v>
      </c>
      <c r="G266" s="44">
        <f t="shared" si="125"/>
        <v>92.656758161999988</v>
      </c>
      <c r="H266" s="44">
        <f t="shared" si="125"/>
        <v>62.493444989999993</v>
      </c>
      <c r="I266" s="44">
        <f t="shared" si="125"/>
        <v>11.092991949999981</v>
      </c>
      <c r="J266" s="44">
        <f t="shared" si="125"/>
        <v>31.108388080000005</v>
      </c>
      <c r="K266" s="44">
        <f t="shared" si="125"/>
        <v>5.3656526300000005</v>
      </c>
      <c r="L266" s="44">
        <f t="shared" si="125"/>
        <v>13.866418579999999</v>
      </c>
      <c r="M266" s="44">
        <f t="shared" si="125"/>
        <v>27.159061973999997</v>
      </c>
      <c r="N266" s="44">
        <f>SUM(N267:N279)</f>
        <v>17.518638329999998</v>
      </c>
      <c r="O266" s="44">
        <f t="shared" si="125"/>
        <v>49.039051608000001</v>
      </c>
      <c r="P266" s="44">
        <f t="shared" si="125"/>
        <v>0</v>
      </c>
      <c r="Q266" s="44">
        <f t="shared" si="125"/>
        <v>401.02547052280011</v>
      </c>
      <c r="R266" s="44">
        <f t="shared" si="125"/>
        <v>0.88784059600002152</v>
      </c>
      <c r="S266" s="45">
        <f t="shared" ref="S266:S270" si="126">R266/(I266+K266+M266)</f>
        <v>2.0355049958916321E-2</v>
      </c>
      <c r="T266" s="46" t="s">
        <v>32</v>
      </c>
      <c r="W266" s="6"/>
      <c r="X266" s="6"/>
    </row>
    <row r="267" spans="1:24" ht="47.25" x14ac:dyDescent="0.25">
      <c r="A267" s="54" t="s">
        <v>590</v>
      </c>
      <c r="B267" s="124" t="s">
        <v>591</v>
      </c>
      <c r="C267" s="53" t="s">
        <v>592</v>
      </c>
      <c r="D267" s="52">
        <v>204.009812504</v>
      </c>
      <c r="E267" s="52">
        <v>39.437839779999997</v>
      </c>
      <c r="F267" s="51">
        <f t="shared" ref="F267:F277" si="127">D267-E267</f>
        <v>164.57197272400001</v>
      </c>
      <c r="G267" s="51">
        <f t="shared" ref="G267:H279" si="128">I267+K267+M267+O267</f>
        <v>2.0583747600000026</v>
      </c>
      <c r="H267" s="51">
        <f t="shared" si="128"/>
        <v>0</v>
      </c>
      <c r="I267" s="52">
        <v>2.0583747600000004</v>
      </c>
      <c r="J267" s="52">
        <v>0</v>
      </c>
      <c r="K267" s="52">
        <v>0</v>
      </c>
      <c r="L267" s="52">
        <v>0</v>
      </c>
      <c r="M267" s="52">
        <v>0</v>
      </c>
      <c r="N267" s="52">
        <v>0</v>
      </c>
      <c r="O267" s="52">
        <v>2.2204460492503131E-15</v>
      </c>
      <c r="P267" s="52">
        <v>0</v>
      </c>
      <c r="Q267" s="52">
        <f>F267-H267</f>
        <v>164.57197272400001</v>
      </c>
      <c r="R267" s="52">
        <f t="shared" ref="R267:R270" si="129">H267-(I267+K267+M267)</f>
        <v>-2.0583747600000004</v>
      </c>
      <c r="S267" s="57">
        <f t="shared" si="126"/>
        <v>-1</v>
      </c>
      <c r="T267" s="53" t="s">
        <v>544</v>
      </c>
      <c r="W267" s="6"/>
    </row>
    <row r="268" spans="1:24" ht="31.5" x14ac:dyDescent="0.25">
      <c r="A268" s="54" t="s">
        <v>590</v>
      </c>
      <c r="B268" s="124" t="s">
        <v>593</v>
      </c>
      <c r="C268" s="53" t="s">
        <v>594</v>
      </c>
      <c r="D268" s="52">
        <v>27.403631724</v>
      </c>
      <c r="E268" s="52">
        <v>0.53854654999999996</v>
      </c>
      <c r="F268" s="51">
        <f t="shared" si="127"/>
        <v>26.865085174000001</v>
      </c>
      <c r="G268" s="51">
        <f t="shared" si="128"/>
        <v>2.8108730180000001</v>
      </c>
      <c r="H268" s="51">
        <f t="shared" si="128"/>
        <v>2.3113753500000001</v>
      </c>
      <c r="I268" s="52">
        <v>2.8108730180000001</v>
      </c>
      <c r="J268" s="52">
        <v>2.1375350000000001E-2</v>
      </c>
      <c r="K268" s="52">
        <v>0</v>
      </c>
      <c r="L268" s="52">
        <v>2.29</v>
      </c>
      <c r="M268" s="52">
        <v>0</v>
      </c>
      <c r="N268" s="52">
        <v>0</v>
      </c>
      <c r="O268" s="52">
        <v>0</v>
      </c>
      <c r="P268" s="52">
        <v>0</v>
      </c>
      <c r="Q268" s="52">
        <f>F268-H268</f>
        <v>24.553709824000002</v>
      </c>
      <c r="R268" s="52">
        <f t="shared" si="129"/>
        <v>-0.49949766800000006</v>
      </c>
      <c r="S268" s="82">
        <f t="shared" si="126"/>
        <v>-0.17770196832135945</v>
      </c>
      <c r="T268" s="53" t="s">
        <v>274</v>
      </c>
      <c r="W268" s="6"/>
    </row>
    <row r="269" spans="1:24" ht="47.25" x14ac:dyDescent="0.25">
      <c r="A269" s="54" t="s">
        <v>590</v>
      </c>
      <c r="B269" s="124" t="s">
        <v>595</v>
      </c>
      <c r="C269" s="53" t="s">
        <v>596</v>
      </c>
      <c r="D269" s="52">
        <v>197.34661069680001</v>
      </c>
      <c r="E269" s="52">
        <v>42.163739219999997</v>
      </c>
      <c r="F269" s="51">
        <f t="shared" si="127"/>
        <v>155.18287147680002</v>
      </c>
      <c r="G269" s="51">
        <f t="shared" si="128"/>
        <v>39.783882237999997</v>
      </c>
      <c r="H269" s="51">
        <f t="shared" si="128"/>
        <v>9.5160040399999986</v>
      </c>
      <c r="I269" s="52">
        <v>0.86309000000000002</v>
      </c>
      <c r="J269" s="52">
        <v>0</v>
      </c>
      <c r="K269" s="52">
        <v>0.58265263</v>
      </c>
      <c r="L269" s="52">
        <v>4.1293973299999998</v>
      </c>
      <c r="M269" s="52">
        <v>12.529</v>
      </c>
      <c r="N269" s="52">
        <v>5.3866067099999997</v>
      </c>
      <c r="O269" s="52">
        <v>25.809139607999999</v>
      </c>
      <c r="P269" s="52">
        <v>0</v>
      </c>
      <c r="Q269" s="52">
        <f>F269-H269</f>
        <v>145.66686743680003</v>
      </c>
      <c r="R269" s="52">
        <f t="shared" si="129"/>
        <v>-4.4587385900000012</v>
      </c>
      <c r="S269" s="82">
        <f t="shared" si="126"/>
        <v>-0.31905693779492533</v>
      </c>
      <c r="T269" s="53" t="s">
        <v>597</v>
      </c>
      <c r="W269" s="6"/>
    </row>
    <row r="270" spans="1:24" ht="31.5" x14ac:dyDescent="0.25">
      <c r="A270" s="54" t="s">
        <v>590</v>
      </c>
      <c r="B270" s="124" t="s">
        <v>598</v>
      </c>
      <c r="C270" s="53" t="s">
        <v>599</v>
      </c>
      <c r="D270" s="52">
        <v>11.6676</v>
      </c>
      <c r="E270" s="52">
        <v>0</v>
      </c>
      <c r="F270" s="51">
        <f t="shared" si="127"/>
        <v>11.6676</v>
      </c>
      <c r="G270" s="51">
        <f t="shared" si="128"/>
        <v>10.1676</v>
      </c>
      <c r="H270" s="51">
        <f t="shared" si="128"/>
        <v>2.1383431600000002</v>
      </c>
      <c r="I270" s="52">
        <v>0</v>
      </c>
      <c r="J270" s="52">
        <v>0</v>
      </c>
      <c r="K270" s="52">
        <v>1.4990000000000001</v>
      </c>
      <c r="L270" s="52">
        <v>0.99268661000000014</v>
      </c>
      <c r="M270" s="52">
        <v>1.2</v>
      </c>
      <c r="N270" s="52">
        <v>1.14565655</v>
      </c>
      <c r="O270" s="52">
        <v>7.4685999999999995</v>
      </c>
      <c r="P270" s="52">
        <v>0</v>
      </c>
      <c r="Q270" s="52">
        <f>F270-H270</f>
        <v>9.5292568400000004</v>
      </c>
      <c r="R270" s="52">
        <f t="shared" si="129"/>
        <v>-0.5606568399999996</v>
      </c>
      <c r="S270" s="82">
        <f t="shared" si="126"/>
        <v>-0.2077276176361614</v>
      </c>
      <c r="T270" s="53" t="s">
        <v>600</v>
      </c>
      <c r="W270" s="6"/>
    </row>
    <row r="271" spans="1:24" ht="78" customHeight="1" x14ac:dyDescent="0.25">
      <c r="A271" s="54" t="s">
        <v>590</v>
      </c>
      <c r="B271" s="124" t="s">
        <v>601</v>
      </c>
      <c r="C271" s="53" t="s">
        <v>602</v>
      </c>
      <c r="D271" s="52" t="s">
        <v>32</v>
      </c>
      <c r="E271" s="52" t="s">
        <v>32</v>
      </c>
      <c r="F271" s="52" t="s">
        <v>32</v>
      </c>
      <c r="G271" s="52" t="s">
        <v>32</v>
      </c>
      <c r="H271" s="51">
        <f>J271+L271+N271+P271</f>
        <v>7.5584339999999992</v>
      </c>
      <c r="I271" s="52" t="s">
        <v>32</v>
      </c>
      <c r="J271" s="52">
        <v>6.8025905999999994</v>
      </c>
      <c r="K271" s="52" t="s">
        <v>32</v>
      </c>
      <c r="L271" s="52">
        <v>0.75584339999999994</v>
      </c>
      <c r="M271" s="52" t="s">
        <v>32</v>
      </c>
      <c r="N271" s="52">
        <v>0</v>
      </c>
      <c r="O271" s="52" t="s">
        <v>32</v>
      </c>
      <c r="P271" s="52">
        <v>0</v>
      </c>
      <c r="Q271" s="52" t="s">
        <v>32</v>
      </c>
      <c r="R271" s="52" t="s">
        <v>32</v>
      </c>
      <c r="S271" s="82" t="s">
        <v>32</v>
      </c>
      <c r="T271" s="53" t="s">
        <v>572</v>
      </c>
      <c r="W271" s="6"/>
    </row>
    <row r="272" spans="1:24" ht="31.5" x14ac:dyDescent="0.25">
      <c r="A272" s="62" t="s">
        <v>590</v>
      </c>
      <c r="B272" s="121" t="s">
        <v>603</v>
      </c>
      <c r="C272" s="52" t="s">
        <v>604</v>
      </c>
      <c r="D272" s="52">
        <v>11.830148196</v>
      </c>
      <c r="E272" s="52">
        <v>0.49710472</v>
      </c>
      <c r="F272" s="51">
        <f t="shared" si="127"/>
        <v>11.333043476</v>
      </c>
      <c r="G272" s="51">
        <f t="shared" si="128"/>
        <v>2.4800619740000003</v>
      </c>
      <c r="H272" s="51">
        <f t="shared" si="128"/>
        <v>1.74571444</v>
      </c>
      <c r="I272" s="52">
        <v>0</v>
      </c>
      <c r="J272" s="52">
        <v>1.171444E-2</v>
      </c>
      <c r="K272" s="52">
        <v>1.927</v>
      </c>
      <c r="L272" s="52">
        <v>1.734</v>
      </c>
      <c r="M272" s="52">
        <v>0.50306197399999997</v>
      </c>
      <c r="N272" s="52">
        <v>0</v>
      </c>
      <c r="O272" s="52">
        <v>5.0000000000000266E-2</v>
      </c>
      <c r="P272" s="52">
        <v>0</v>
      </c>
      <c r="Q272" s="52">
        <f>F272-H272</f>
        <v>9.5873290359999999</v>
      </c>
      <c r="R272" s="52">
        <f t="shared" ref="R272:R273" si="130">H272-(I272+K272+M272)</f>
        <v>-0.68434753400000004</v>
      </c>
      <c r="S272" s="82">
        <f t="shared" ref="S272:S273" si="131">R272/(I272+K272+M272)</f>
        <v>-0.28161731730385903</v>
      </c>
      <c r="T272" s="53" t="s">
        <v>274</v>
      </c>
      <c r="W272" s="6"/>
    </row>
    <row r="273" spans="1:24" ht="85.5" customHeight="1" x14ac:dyDescent="0.25">
      <c r="A273" s="62" t="s">
        <v>590</v>
      </c>
      <c r="B273" s="125" t="s">
        <v>605</v>
      </c>
      <c r="C273" s="52" t="s">
        <v>606</v>
      </c>
      <c r="D273" s="52">
        <v>168.13445635199997</v>
      </c>
      <c r="E273" s="52">
        <v>148.45217392999999</v>
      </c>
      <c r="F273" s="51">
        <f t="shared" si="127"/>
        <v>19.682282421999986</v>
      </c>
      <c r="G273" s="51">
        <f t="shared" si="128"/>
        <v>3.2906541719999804</v>
      </c>
      <c r="H273" s="51">
        <f t="shared" si="128"/>
        <v>13.255228560000003</v>
      </c>
      <c r="I273" s="52">
        <v>3.2906541719999804</v>
      </c>
      <c r="J273" s="52">
        <v>10.760463240000002</v>
      </c>
      <c r="K273" s="52">
        <v>0</v>
      </c>
      <c r="L273" s="52">
        <v>0</v>
      </c>
      <c r="M273" s="52">
        <v>0</v>
      </c>
      <c r="N273" s="52">
        <v>2.49476532</v>
      </c>
      <c r="O273" s="52">
        <v>0</v>
      </c>
      <c r="P273" s="52">
        <v>0</v>
      </c>
      <c r="Q273" s="52">
        <f>F273-H273</f>
        <v>6.4270538619999833</v>
      </c>
      <c r="R273" s="52">
        <f t="shared" si="130"/>
        <v>9.9645743880000222</v>
      </c>
      <c r="S273" s="82">
        <f t="shared" si="131"/>
        <v>3.0281439091315372</v>
      </c>
      <c r="T273" s="53" t="s">
        <v>572</v>
      </c>
      <c r="W273" s="6"/>
    </row>
    <row r="274" spans="1:24" ht="40.5" customHeight="1" x14ac:dyDescent="0.25">
      <c r="A274" s="62" t="s">
        <v>590</v>
      </c>
      <c r="B274" s="125" t="s">
        <v>607</v>
      </c>
      <c r="C274" s="52" t="s">
        <v>608</v>
      </c>
      <c r="D274" s="52" t="s">
        <v>32</v>
      </c>
      <c r="E274" s="52" t="s">
        <v>32</v>
      </c>
      <c r="F274" s="52" t="s">
        <v>32</v>
      </c>
      <c r="G274" s="52" t="s">
        <v>32</v>
      </c>
      <c r="H274" s="51">
        <f>J274+L274+N274+P274</f>
        <v>0.15368063999999998</v>
      </c>
      <c r="I274" s="52" t="s">
        <v>32</v>
      </c>
      <c r="J274" s="52">
        <v>0.15368063999999998</v>
      </c>
      <c r="K274" s="52" t="s">
        <v>32</v>
      </c>
      <c r="L274" s="52">
        <v>0</v>
      </c>
      <c r="M274" s="52" t="s">
        <v>32</v>
      </c>
      <c r="N274" s="52">
        <v>0</v>
      </c>
      <c r="O274" s="52" t="s">
        <v>32</v>
      </c>
      <c r="P274" s="52">
        <v>0</v>
      </c>
      <c r="Q274" s="52" t="s">
        <v>32</v>
      </c>
      <c r="R274" s="52" t="s">
        <v>32</v>
      </c>
      <c r="S274" s="82" t="s">
        <v>32</v>
      </c>
      <c r="T274" s="53" t="s">
        <v>90</v>
      </c>
      <c r="W274" s="6"/>
    </row>
    <row r="275" spans="1:24" ht="52.5" customHeight="1" x14ac:dyDescent="0.25">
      <c r="A275" s="62" t="s">
        <v>590</v>
      </c>
      <c r="B275" s="125" t="s">
        <v>609</v>
      </c>
      <c r="C275" s="52" t="s">
        <v>610</v>
      </c>
      <c r="D275" s="52" t="s">
        <v>32</v>
      </c>
      <c r="E275" s="52" t="s">
        <v>32</v>
      </c>
      <c r="F275" s="52" t="s">
        <v>32</v>
      </c>
      <c r="G275" s="52" t="s">
        <v>32</v>
      </c>
      <c r="H275" s="51">
        <f>J275+L275+N275+P275</f>
        <v>10.03812952</v>
      </c>
      <c r="I275" s="52" t="s">
        <v>32</v>
      </c>
      <c r="J275" s="52">
        <v>10.03812952</v>
      </c>
      <c r="K275" s="52" t="s">
        <v>32</v>
      </c>
      <c r="L275" s="52">
        <v>0</v>
      </c>
      <c r="M275" s="52" t="s">
        <v>32</v>
      </c>
      <c r="N275" s="52">
        <v>0</v>
      </c>
      <c r="O275" s="52" t="s">
        <v>32</v>
      </c>
      <c r="P275" s="52">
        <v>0</v>
      </c>
      <c r="Q275" s="52" t="s">
        <v>32</v>
      </c>
      <c r="R275" s="52" t="s">
        <v>32</v>
      </c>
      <c r="S275" s="82" t="s">
        <v>32</v>
      </c>
      <c r="T275" s="53" t="s">
        <v>611</v>
      </c>
      <c r="W275" s="6"/>
    </row>
    <row r="276" spans="1:24" ht="47.25" x14ac:dyDescent="0.25">
      <c r="A276" s="54" t="s">
        <v>590</v>
      </c>
      <c r="B276" s="124" t="s">
        <v>612</v>
      </c>
      <c r="C276" s="53" t="s">
        <v>613</v>
      </c>
      <c r="D276" s="52">
        <v>44.296951999999997</v>
      </c>
      <c r="E276" s="52">
        <v>6.8789599999999992E-2</v>
      </c>
      <c r="F276" s="51">
        <f t="shared" si="127"/>
        <v>44.228162399999995</v>
      </c>
      <c r="G276" s="51">
        <f t="shared" si="128"/>
        <v>20.065311999999999</v>
      </c>
      <c r="H276" s="51">
        <f t="shared" si="128"/>
        <v>14.66537383</v>
      </c>
      <c r="I276" s="52">
        <v>2.0699999999999998</v>
      </c>
      <c r="J276" s="52">
        <v>3.3204342900000001</v>
      </c>
      <c r="K276" s="52">
        <v>1.357</v>
      </c>
      <c r="L276" s="52">
        <v>3.9644912399999996</v>
      </c>
      <c r="M276" s="52">
        <v>3.5190000000000001</v>
      </c>
      <c r="N276" s="52">
        <v>7.3804482999999994</v>
      </c>
      <c r="O276" s="52">
        <v>13.119311999999999</v>
      </c>
      <c r="P276" s="52">
        <v>0</v>
      </c>
      <c r="Q276" s="52">
        <f>F276-H276</f>
        <v>29.562788569999995</v>
      </c>
      <c r="R276" s="52">
        <f t="shared" ref="R276:R277" si="132">H276-(I276+K276+M276)</f>
        <v>7.7193738300000003</v>
      </c>
      <c r="S276" s="82">
        <f t="shared" ref="S276:S277" si="133">R276/(I276+K276+M276)</f>
        <v>1.1113408911603802</v>
      </c>
      <c r="T276" s="53" t="s">
        <v>614</v>
      </c>
      <c r="W276" s="6"/>
    </row>
    <row r="277" spans="1:24" ht="63" x14ac:dyDescent="0.25">
      <c r="A277" s="54" t="s">
        <v>590</v>
      </c>
      <c r="B277" s="124" t="s">
        <v>615</v>
      </c>
      <c r="C277" s="53" t="s">
        <v>616</v>
      </c>
      <c r="D277" s="52">
        <v>12</v>
      </c>
      <c r="E277" s="52">
        <v>0</v>
      </c>
      <c r="F277" s="51">
        <f t="shared" si="127"/>
        <v>12</v>
      </c>
      <c r="G277" s="51">
        <f t="shared" si="128"/>
        <v>12</v>
      </c>
      <c r="H277" s="51">
        <f t="shared" si="128"/>
        <v>0.87350776999999991</v>
      </c>
      <c r="I277" s="52">
        <v>0</v>
      </c>
      <c r="J277" s="52">
        <v>0</v>
      </c>
      <c r="K277" s="52">
        <v>0</v>
      </c>
      <c r="L277" s="52">
        <v>0</v>
      </c>
      <c r="M277" s="52">
        <v>9.4079999999999995</v>
      </c>
      <c r="N277" s="52">
        <v>0.87350776999999991</v>
      </c>
      <c r="O277" s="52">
        <v>2.5920000000000005</v>
      </c>
      <c r="P277" s="52">
        <v>0</v>
      </c>
      <c r="Q277" s="52">
        <f>F277-H277</f>
        <v>11.12649223</v>
      </c>
      <c r="R277" s="52">
        <f t="shared" si="132"/>
        <v>-8.5344922299999997</v>
      </c>
      <c r="S277" s="82">
        <f t="shared" si="133"/>
        <v>-0.90715266050170074</v>
      </c>
      <c r="T277" s="53" t="s">
        <v>597</v>
      </c>
      <c r="W277" s="6"/>
    </row>
    <row r="278" spans="1:24" ht="83.25" customHeight="1" x14ac:dyDescent="0.25">
      <c r="A278" s="54" t="s">
        <v>590</v>
      </c>
      <c r="B278" s="124" t="s">
        <v>617</v>
      </c>
      <c r="C278" s="53" t="s">
        <v>618</v>
      </c>
      <c r="D278" s="52" t="s">
        <v>32</v>
      </c>
      <c r="E278" s="52" t="s">
        <v>32</v>
      </c>
      <c r="F278" s="51" t="s">
        <v>32</v>
      </c>
      <c r="G278" s="51" t="s">
        <v>32</v>
      </c>
      <c r="H278" s="51">
        <f t="shared" si="128"/>
        <v>4.88636E-2</v>
      </c>
      <c r="I278" s="52" t="s">
        <v>32</v>
      </c>
      <c r="J278" s="52">
        <v>0</v>
      </c>
      <c r="K278" s="52" t="s">
        <v>32</v>
      </c>
      <c r="L278" s="52">
        <v>0</v>
      </c>
      <c r="M278" s="52" t="s">
        <v>32</v>
      </c>
      <c r="N278" s="52">
        <v>4.88636E-2</v>
      </c>
      <c r="O278" s="52" t="s">
        <v>32</v>
      </c>
      <c r="P278" s="52">
        <v>0</v>
      </c>
      <c r="Q278" s="52" t="s">
        <v>32</v>
      </c>
      <c r="R278" s="52" t="s">
        <v>32</v>
      </c>
      <c r="S278" s="82" t="s">
        <v>32</v>
      </c>
      <c r="T278" s="53" t="s">
        <v>331</v>
      </c>
      <c r="W278" s="6"/>
    </row>
    <row r="279" spans="1:24" ht="81" customHeight="1" x14ac:dyDescent="0.25">
      <c r="A279" s="54" t="s">
        <v>590</v>
      </c>
      <c r="B279" s="124" t="s">
        <v>619</v>
      </c>
      <c r="C279" s="53" t="s">
        <v>620</v>
      </c>
      <c r="D279" s="52" t="s">
        <v>32</v>
      </c>
      <c r="E279" s="52" t="s">
        <v>32</v>
      </c>
      <c r="F279" s="51" t="s">
        <v>32</v>
      </c>
      <c r="G279" s="51" t="s">
        <v>32</v>
      </c>
      <c r="H279" s="51">
        <f t="shared" si="128"/>
        <v>0.18879008</v>
      </c>
      <c r="I279" s="52" t="s">
        <v>32</v>
      </c>
      <c r="J279" s="52">
        <v>0</v>
      </c>
      <c r="K279" s="52" t="s">
        <v>32</v>
      </c>
      <c r="L279" s="52">
        <v>0</v>
      </c>
      <c r="M279" s="52" t="s">
        <v>32</v>
      </c>
      <c r="N279" s="52">
        <v>0.18879008</v>
      </c>
      <c r="O279" s="52" t="s">
        <v>32</v>
      </c>
      <c r="P279" s="52">
        <v>0</v>
      </c>
      <c r="Q279" s="52" t="s">
        <v>32</v>
      </c>
      <c r="R279" s="52" t="s">
        <v>32</v>
      </c>
      <c r="S279" s="73" t="s">
        <v>32</v>
      </c>
      <c r="T279" s="53" t="s">
        <v>331</v>
      </c>
      <c r="W279" s="6"/>
    </row>
    <row r="280" spans="1:24" ht="47.25" x14ac:dyDescent="0.25">
      <c r="A280" s="42" t="s">
        <v>621</v>
      </c>
      <c r="B280" s="71" t="s">
        <v>352</v>
      </c>
      <c r="C280" s="43" t="s">
        <v>31</v>
      </c>
      <c r="D280" s="44">
        <f>D281+D285</f>
        <v>0</v>
      </c>
      <c r="E280" s="44">
        <f t="shared" ref="E280:R280" si="134">E281+E285</f>
        <v>0</v>
      </c>
      <c r="F280" s="44">
        <f t="shared" si="134"/>
        <v>0</v>
      </c>
      <c r="G280" s="44">
        <f t="shared" si="134"/>
        <v>0</v>
      </c>
      <c r="H280" s="44">
        <f t="shared" si="134"/>
        <v>1.83884658</v>
      </c>
      <c r="I280" s="44">
        <f t="shared" si="134"/>
        <v>0</v>
      </c>
      <c r="J280" s="44">
        <f t="shared" si="134"/>
        <v>0</v>
      </c>
      <c r="K280" s="44">
        <f t="shared" si="134"/>
        <v>0</v>
      </c>
      <c r="L280" s="44">
        <f t="shared" si="134"/>
        <v>0</v>
      </c>
      <c r="M280" s="44">
        <f t="shared" si="134"/>
        <v>0</v>
      </c>
      <c r="N280" s="44">
        <f t="shared" si="134"/>
        <v>1.83884658</v>
      </c>
      <c r="O280" s="44">
        <f t="shared" si="134"/>
        <v>0</v>
      </c>
      <c r="P280" s="44">
        <f t="shared" si="134"/>
        <v>0</v>
      </c>
      <c r="Q280" s="44">
        <f t="shared" si="134"/>
        <v>0</v>
      </c>
      <c r="R280" s="44">
        <f t="shared" si="134"/>
        <v>0</v>
      </c>
      <c r="S280" s="45">
        <v>0</v>
      </c>
      <c r="T280" s="46" t="s">
        <v>32</v>
      </c>
      <c r="W280" s="6"/>
      <c r="X280" s="6"/>
    </row>
    <row r="281" spans="1:24" x14ac:dyDescent="0.25">
      <c r="A281" s="42" t="s">
        <v>622</v>
      </c>
      <c r="B281" s="71" t="s">
        <v>623</v>
      </c>
      <c r="C281" s="43" t="s">
        <v>31</v>
      </c>
      <c r="D281" s="44">
        <f>D282+D283</f>
        <v>0</v>
      </c>
      <c r="E281" s="44">
        <f t="shared" ref="E281:R281" si="135">E282+E283</f>
        <v>0</v>
      </c>
      <c r="F281" s="44">
        <f t="shared" si="135"/>
        <v>0</v>
      </c>
      <c r="G281" s="44">
        <f t="shared" si="135"/>
        <v>0</v>
      </c>
      <c r="H281" s="44">
        <f t="shared" si="135"/>
        <v>1.83884658</v>
      </c>
      <c r="I281" s="44">
        <f t="shared" si="135"/>
        <v>0</v>
      </c>
      <c r="J281" s="44">
        <f t="shared" si="135"/>
        <v>0</v>
      </c>
      <c r="K281" s="44">
        <f t="shared" si="135"/>
        <v>0</v>
      </c>
      <c r="L281" s="44">
        <f t="shared" si="135"/>
        <v>0</v>
      </c>
      <c r="M281" s="44">
        <f t="shared" si="135"/>
        <v>0</v>
      </c>
      <c r="N281" s="44">
        <f t="shared" si="135"/>
        <v>1.83884658</v>
      </c>
      <c r="O281" s="44">
        <f t="shared" si="135"/>
        <v>0</v>
      </c>
      <c r="P281" s="44">
        <f t="shared" si="135"/>
        <v>0</v>
      </c>
      <c r="Q281" s="44">
        <f t="shared" si="135"/>
        <v>0</v>
      </c>
      <c r="R281" s="44">
        <f t="shared" si="135"/>
        <v>0</v>
      </c>
      <c r="S281" s="45">
        <v>0</v>
      </c>
      <c r="T281" s="46" t="s">
        <v>32</v>
      </c>
      <c r="W281" s="6"/>
      <c r="X281" s="6"/>
    </row>
    <row r="282" spans="1:24" ht="47.25" x14ac:dyDescent="0.25">
      <c r="A282" s="42" t="s">
        <v>624</v>
      </c>
      <c r="B282" s="71" t="s">
        <v>356</v>
      </c>
      <c r="C282" s="43" t="s">
        <v>31</v>
      </c>
      <c r="D282" s="44">
        <v>0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  <c r="J282" s="44">
        <v>0</v>
      </c>
      <c r="K282" s="44">
        <v>0</v>
      </c>
      <c r="L282" s="44">
        <v>0</v>
      </c>
      <c r="M282" s="44">
        <v>0</v>
      </c>
      <c r="N282" s="44">
        <v>0</v>
      </c>
      <c r="O282" s="44">
        <v>0</v>
      </c>
      <c r="P282" s="44">
        <v>0</v>
      </c>
      <c r="Q282" s="44">
        <v>0</v>
      </c>
      <c r="R282" s="44">
        <v>0</v>
      </c>
      <c r="S282" s="45">
        <v>0</v>
      </c>
      <c r="T282" s="46" t="s">
        <v>32</v>
      </c>
      <c r="W282" s="6"/>
      <c r="X282" s="6"/>
    </row>
    <row r="283" spans="1:24" ht="47.25" x14ac:dyDescent="0.25">
      <c r="A283" s="42" t="s">
        <v>625</v>
      </c>
      <c r="B283" s="71" t="s">
        <v>358</v>
      </c>
      <c r="C283" s="43" t="s">
        <v>31</v>
      </c>
      <c r="D283" s="44">
        <f>SUM(D284)</f>
        <v>0</v>
      </c>
      <c r="E283" s="44">
        <f t="shared" ref="E283:R283" si="136">SUM(E284)</f>
        <v>0</v>
      </c>
      <c r="F283" s="44">
        <f t="shared" si="136"/>
        <v>0</v>
      </c>
      <c r="G283" s="44">
        <f t="shared" si="136"/>
        <v>0</v>
      </c>
      <c r="H283" s="44">
        <f t="shared" si="136"/>
        <v>1.83884658</v>
      </c>
      <c r="I283" s="44">
        <f t="shared" si="136"/>
        <v>0</v>
      </c>
      <c r="J283" s="44">
        <f t="shared" si="136"/>
        <v>0</v>
      </c>
      <c r="K283" s="44">
        <f t="shared" si="136"/>
        <v>0</v>
      </c>
      <c r="L283" s="44">
        <f t="shared" si="136"/>
        <v>0</v>
      </c>
      <c r="M283" s="44">
        <f t="shared" si="136"/>
        <v>0</v>
      </c>
      <c r="N283" s="44">
        <f t="shared" si="136"/>
        <v>1.83884658</v>
      </c>
      <c r="O283" s="44">
        <f t="shared" si="136"/>
        <v>0</v>
      </c>
      <c r="P283" s="44">
        <f t="shared" si="136"/>
        <v>0</v>
      </c>
      <c r="Q283" s="44">
        <f t="shared" si="136"/>
        <v>0</v>
      </c>
      <c r="R283" s="44">
        <f t="shared" si="136"/>
        <v>0</v>
      </c>
      <c r="S283" s="45">
        <v>0</v>
      </c>
      <c r="T283" s="46" t="s">
        <v>32</v>
      </c>
      <c r="W283" s="6"/>
      <c r="X283" s="6"/>
    </row>
    <row r="284" spans="1:24" ht="94.5" x14ac:dyDescent="0.25">
      <c r="A284" s="54" t="s">
        <v>625</v>
      </c>
      <c r="B284" s="117" t="s">
        <v>626</v>
      </c>
      <c r="C284" s="55" t="s">
        <v>627</v>
      </c>
      <c r="D284" s="52" t="s">
        <v>32</v>
      </c>
      <c r="E284" s="52" t="s">
        <v>32</v>
      </c>
      <c r="F284" s="52" t="s">
        <v>32</v>
      </c>
      <c r="G284" s="52" t="s">
        <v>32</v>
      </c>
      <c r="H284" s="52">
        <f t="shared" ref="H284" si="137">J284+L284+N284+P284</f>
        <v>1.83884658</v>
      </c>
      <c r="I284" s="52" t="s">
        <v>32</v>
      </c>
      <c r="J284" s="52">
        <v>0</v>
      </c>
      <c r="K284" s="52" t="s">
        <v>32</v>
      </c>
      <c r="L284" s="52">
        <v>0</v>
      </c>
      <c r="M284" s="52" t="s">
        <v>32</v>
      </c>
      <c r="N284" s="52">
        <v>1.83884658</v>
      </c>
      <c r="O284" s="52" t="s">
        <v>32</v>
      </c>
      <c r="P284" s="52">
        <v>0</v>
      </c>
      <c r="Q284" s="52" t="s">
        <v>32</v>
      </c>
      <c r="R284" s="52" t="s">
        <v>32</v>
      </c>
      <c r="S284" s="76" t="s">
        <v>32</v>
      </c>
      <c r="T284" s="53" t="s">
        <v>628</v>
      </c>
      <c r="W284" s="6"/>
    </row>
    <row r="285" spans="1:24" x14ac:dyDescent="0.25">
      <c r="A285" s="42" t="s">
        <v>629</v>
      </c>
      <c r="B285" s="71" t="s">
        <v>360</v>
      </c>
      <c r="C285" s="43" t="s">
        <v>31</v>
      </c>
      <c r="D285" s="44">
        <f>D286+D287</f>
        <v>0</v>
      </c>
      <c r="E285" s="44">
        <f t="shared" ref="E285:R285" si="138">E286+E287</f>
        <v>0</v>
      </c>
      <c r="F285" s="44">
        <f t="shared" si="138"/>
        <v>0</v>
      </c>
      <c r="G285" s="44">
        <f t="shared" si="138"/>
        <v>0</v>
      </c>
      <c r="H285" s="44">
        <f t="shared" si="138"/>
        <v>0</v>
      </c>
      <c r="I285" s="44">
        <f t="shared" si="138"/>
        <v>0</v>
      </c>
      <c r="J285" s="44">
        <f t="shared" si="138"/>
        <v>0</v>
      </c>
      <c r="K285" s="44">
        <f t="shared" si="138"/>
        <v>0</v>
      </c>
      <c r="L285" s="44">
        <f t="shared" si="138"/>
        <v>0</v>
      </c>
      <c r="M285" s="44">
        <f t="shared" si="138"/>
        <v>0</v>
      </c>
      <c r="N285" s="44">
        <f t="shared" si="138"/>
        <v>0</v>
      </c>
      <c r="O285" s="44">
        <f t="shared" si="138"/>
        <v>0</v>
      </c>
      <c r="P285" s="44">
        <f t="shared" si="138"/>
        <v>0</v>
      </c>
      <c r="Q285" s="44">
        <f t="shared" si="138"/>
        <v>0</v>
      </c>
      <c r="R285" s="44">
        <f t="shared" si="138"/>
        <v>0</v>
      </c>
      <c r="S285" s="45">
        <v>0</v>
      </c>
      <c r="T285" s="46" t="s">
        <v>32</v>
      </c>
      <c r="W285" s="6"/>
      <c r="X285" s="6"/>
    </row>
    <row r="286" spans="1:24" ht="47.25" x14ac:dyDescent="0.25">
      <c r="A286" s="42" t="s">
        <v>630</v>
      </c>
      <c r="B286" s="71" t="s">
        <v>356</v>
      </c>
      <c r="C286" s="43" t="s">
        <v>31</v>
      </c>
      <c r="D286" s="44">
        <v>0</v>
      </c>
      <c r="E286" s="44">
        <v>0</v>
      </c>
      <c r="F286" s="44">
        <v>0</v>
      </c>
      <c r="G286" s="44">
        <v>0</v>
      </c>
      <c r="H286" s="44">
        <v>0</v>
      </c>
      <c r="I286" s="44">
        <v>0</v>
      </c>
      <c r="J286" s="44">
        <v>0</v>
      </c>
      <c r="K286" s="44">
        <v>0</v>
      </c>
      <c r="L286" s="44">
        <v>0</v>
      </c>
      <c r="M286" s="44">
        <v>0</v>
      </c>
      <c r="N286" s="44">
        <v>0</v>
      </c>
      <c r="O286" s="44">
        <v>0</v>
      </c>
      <c r="P286" s="44">
        <v>0</v>
      </c>
      <c r="Q286" s="44">
        <v>0</v>
      </c>
      <c r="R286" s="44">
        <v>0</v>
      </c>
      <c r="S286" s="45">
        <v>0</v>
      </c>
      <c r="T286" s="46" t="s">
        <v>32</v>
      </c>
      <c r="W286" s="6"/>
      <c r="X286" s="6"/>
    </row>
    <row r="287" spans="1:24" ht="47.25" x14ac:dyDescent="0.25">
      <c r="A287" s="42" t="s">
        <v>631</v>
      </c>
      <c r="B287" s="71" t="s">
        <v>358</v>
      </c>
      <c r="C287" s="43" t="s">
        <v>31</v>
      </c>
      <c r="D287" s="44">
        <f>SUM(D288)</f>
        <v>0</v>
      </c>
      <c r="E287" s="44">
        <f t="shared" ref="E287:R287" si="139">SUM(E288)</f>
        <v>0</v>
      </c>
      <c r="F287" s="44">
        <f t="shared" si="139"/>
        <v>0</v>
      </c>
      <c r="G287" s="44">
        <f t="shared" si="139"/>
        <v>0</v>
      </c>
      <c r="H287" s="44">
        <f t="shared" si="139"/>
        <v>0</v>
      </c>
      <c r="I287" s="44">
        <f t="shared" si="139"/>
        <v>0</v>
      </c>
      <c r="J287" s="44">
        <f t="shared" si="139"/>
        <v>0</v>
      </c>
      <c r="K287" s="44">
        <f t="shared" si="139"/>
        <v>0</v>
      </c>
      <c r="L287" s="44">
        <f t="shared" si="139"/>
        <v>0</v>
      </c>
      <c r="M287" s="44">
        <f t="shared" si="139"/>
        <v>0</v>
      </c>
      <c r="N287" s="44">
        <f t="shared" si="139"/>
        <v>0</v>
      </c>
      <c r="O287" s="44">
        <f t="shared" si="139"/>
        <v>0</v>
      </c>
      <c r="P287" s="44">
        <f t="shared" si="139"/>
        <v>0</v>
      </c>
      <c r="Q287" s="44">
        <f t="shared" si="139"/>
        <v>0</v>
      </c>
      <c r="R287" s="44">
        <f t="shared" si="139"/>
        <v>0</v>
      </c>
      <c r="S287" s="45">
        <v>0</v>
      </c>
      <c r="T287" s="46" t="s">
        <v>32</v>
      </c>
      <c r="W287" s="6"/>
      <c r="X287" s="6"/>
    </row>
    <row r="288" spans="1:24" ht="94.5" x14ac:dyDescent="0.25">
      <c r="A288" s="54" t="s">
        <v>631</v>
      </c>
      <c r="B288" s="117" t="s">
        <v>632</v>
      </c>
      <c r="C288" s="55" t="s">
        <v>633</v>
      </c>
      <c r="D288" s="52" t="s">
        <v>32</v>
      </c>
      <c r="E288" s="52" t="s">
        <v>32</v>
      </c>
      <c r="F288" s="52" t="s">
        <v>32</v>
      </c>
      <c r="G288" s="52" t="s">
        <v>32</v>
      </c>
      <c r="H288" s="52">
        <f t="shared" ref="H288" si="140">J288+L288+N288+P288</f>
        <v>0</v>
      </c>
      <c r="I288" s="52" t="s">
        <v>32</v>
      </c>
      <c r="J288" s="52">
        <v>0</v>
      </c>
      <c r="K288" s="52" t="s">
        <v>32</v>
      </c>
      <c r="L288" s="52">
        <v>0</v>
      </c>
      <c r="M288" s="52" t="s">
        <v>32</v>
      </c>
      <c r="N288" s="52">
        <v>0</v>
      </c>
      <c r="O288" s="52" t="s">
        <v>32</v>
      </c>
      <c r="P288" s="52">
        <v>0</v>
      </c>
      <c r="Q288" s="52" t="s">
        <v>32</v>
      </c>
      <c r="R288" s="52" t="s">
        <v>32</v>
      </c>
      <c r="S288" s="76" t="s">
        <v>32</v>
      </c>
      <c r="T288" s="53" t="s">
        <v>628</v>
      </c>
      <c r="W288" s="6"/>
    </row>
    <row r="289" spans="1:24" x14ac:dyDescent="0.25">
      <c r="A289" s="42" t="s">
        <v>634</v>
      </c>
      <c r="B289" s="71" t="s">
        <v>364</v>
      </c>
      <c r="C289" s="43" t="s">
        <v>31</v>
      </c>
      <c r="D289" s="44">
        <f t="shared" ref="D289:R289" si="141">D290+D291+D292+D293</f>
        <v>6874.9361586303994</v>
      </c>
      <c r="E289" s="44">
        <f t="shared" si="141"/>
        <v>175.56405818000002</v>
      </c>
      <c r="F289" s="44">
        <f t="shared" si="141"/>
        <v>6699.3721004503996</v>
      </c>
      <c r="G289" s="44">
        <f t="shared" si="141"/>
        <v>2.3781489599999999</v>
      </c>
      <c r="H289" s="44">
        <f t="shared" si="141"/>
        <v>0.66402291000000002</v>
      </c>
      <c r="I289" s="44">
        <f t="shared" si="141"/>
        <v>0.59453723999999997</v>
      </c>
      <c r="J289" s="44">
        <f t="shared" si="141"/>
        <v>0.21888554999999998</v>
      </c>
      <c r="K289" s="44">
        <f t="shared" si="141"/>
        <v>0.59453723999999997</v>
      </c>
      <c r="L289" s="44">
        <f t="shared" si="141"/>
        <v>0.22135246000000003</v>
      </c>
      <c r="M289" s="44">
        <f t="shared" si="141"/>
        <v>0.59453723999999997</v>
      </c>
      <c r="N289" s="44">
        <f t="shared" si="141"/>
        <v>0.22378489999999998</v>
      </c>
      <c r="O289" s="44">
        <f t="shared" si="141"/>
        <v>0.59453723999999997</v>
      </c>
      <c r="P289" s="44">
        <f t="shared" si="141"/>
        <v>0</v>
      </c>
      <c r="Q289" s="44">
        <f t="shared" si="141"/>
        <v>6698.7080775403992</v>
      </c>
      <c r="R289" s="44">
        <f t="shared" si="141"/>
        <v>-1.1195888099999998</v>
      </c>
      <c r="S289" s="45">
        <f t="shared" ref="S289:S293" si="142">R289/(I289+K289+M289)</f>
        <v>-0.62770882106560721</v>
      </c>
      <c r="T289" s="46" t="s">
        <v>32</v>
      </c>
      <c r="W289" s="6"/>
      <c r="X289" s="6"/>
    </row>
    <row r="290" spans="1:24" ht="31.5" x14ac:dyDescent="0.25">
      <c r="A290" s="42" t="s">
        <v>635</v>
      </c>
      <c r="B290" s="71" t="s">
        <v>366</v>
      </c>
      <c r="C290" s="43" t="s">
        <v>31</v>
      </c>
      <c r="D290" s="44">
        <v>0</v>
      </c>
      <c r="E290" s="44">
        <v>0</v>
      </c>
      <c r="F290" s="44">
        <v>0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>
        <v>0</v>
      </c>
      <c r="P290" s="44">
        <v>0</v>
      </c>
      <c r="Q290" s="44">
        <v>0</v>
      </c>
      <c r="R290" s="44">
        <v>0</v>
      </c>
      <c r="S290" s="45">
        <v>0</v>
      </c>
      <c r="T290" s="46" t="s">
        <v>32</v>
      </c>
      <c r="W290" s="6"/>
      <c r="X290" s="6"/>
    </row>
    <row r="291" spans="1:24" ht="31.5" x14ac:dyDescent="0.25">
      <c r="A291" s="42" t="s">
        <v>636</v>
      </c>
      <c r="B291" s="71" t="s">
        <v>368</v>
      </c>
      <c r="C291" s="43" t="s">
        <v>31</v>
      </c>
      <c r="D291" s="44">
        <v>0</v>
      </c>
      <c r="E291" s="44">
        <v>0</v>
      </c>
      <c r="F291" s="44">
        <v>0</v>
      </c>
      <c r="G291" s="44">
        <v>0</v>
      </c>
      <c r="H291" s="44">
        <v>0</v>
      </c>
      <c r="I291" s="44">
        <v>0</v>
      </c>
      <c r="J291" s="44">
        <v>0</v>
      </c>
      <c r="K291" s="44">
        <v>0</v>
      </c>
      <c r="L291" s="44">
        <v>0</v>
      </c>
      <c r="M291" s="44">
        <v>0</v>
      </c>
      <c r="N291" s="44">
        <v>0</v>
      </c>
      <c r="O291" s="44">
        <v>0</v>
      </c>
      <c r="P291" s="44">
        <v>0</v>
      </c>
      <c r="Q291" s="44">
        <v>0</v>
      </c>
      <c r="R291" s="44">
        <v>0</v>
      </c>
      <c r="S291" s="45">
        <v>0</v>
      </c>
      <c r="T291" s="46" t="s">
        <v>32</v>
      </c>
      <c r="W291" s="6"/>
      <c r="X291" s="6"/>
    </row>
    <row r="292" spans="1:24" ht="31.5" x14ac:dyDescent="0.25">
      <c r="A292" s="42" t="s">
        <v>637</v>
      </c>
      <c r="B292" s="71" t="s">
        <v>373</v>
      </c>
      <c r="C292" s="43" t="s">
        <v>31</v>
      </c>
      <c r="D292" s="44">
        <v>0</v>
      </c>
      <c r="E292" s="44">
        <v>0</v>
      </c>
      <c r="F292" s="44">
        <v>0</v>
      </c>
      <c r="G292" s="44">
        <v>0</v>
      </c>
      <c r="H292" s="44">
        <v>0</v>
      </c>
      <c r="I292" s="44">
        <v>0</v>
      </c>
      <c r="J292" s="44">
        <v>0</v>
      </c>
      <c r="K292" s="44">
        <v>0</v>
      </c>
      <c r="L292" s="44">
        <v>0</v>
      </c>
      <c r="M292" s="44">
        <v>0</v>
      </c>
      <c r="N292" s="44">
        <v>0</v>
      </c>
      <c r="O292" s="44">
        <v>0</v>
      </c>
      <c r="P292" s="44">
        <v>0</v>
      </c>
      <c r="Q292" s="44">
        <v>0</v>
      </c>
      <c r="R292" s="44">
        <v>0</v>
      </c>
      <c r="S292" s="45">
        <v>0</v>
      </c>
      <c r="T292" s="46" t="s">
        <v>32</v>
      </c>
      <c r="W292" s="6"/>
      <c r="X292" s="6"/>
    </row>
    <row r="293" spans="1:24" x14ac:dyDescent="0.25">
      <c r="A293" s="42" t="s">
        <v>638</v>
      </c>
      <c r="B293" s="71" t="s">
        <v>381</v>
      </c>
      <c r="C293" s="43" t="s">
        <v>31</v>
      </c>
      <c r="D293" s="44">
        <f t="shared" ref="D293:R293" si="143">SUM(D294)</f>
        <v>6874.9361586303994</v>
      </c>
      <c r="E293" s="44">
        <f t="shared" si="143"/>
        <v>175.56405818000002</v>
      </c>
      <c r="F293" s="44">
        <f t="shared" si="143"/>
        <v>6699.3721004503996</v>
      </c>
      <c r="G293" s="44">
        <f t="shared" si="143"/>
        <v>2.3781489599999999</v>
      </c>
      <c r="H293" s="44">
        <f t="shared" si="143"/>
        <v>0.66402291000000002</v>
      </c>
      <c r="I293" s="44">
        <f t="shared" si="143"/>
        <v>0.59453723999999997</v>
      </c>
      <c r="J293" s="44">
        <f t="shared" si="143"/>
        <v>0.21888554999999998</v>
      </c>
      <c r="K293" s="44">
        <f t="shared" si="143"/>
        <v>0.59453723999999997</v>
      </c>
      <c r="L293" s="44">
        <f t="shared" si="143"/>
        <v>0.22135246000000003</v>
      </c>
      <c r="M293" s="44">
        <f t="shared" si="143"/>
        <v>0.59453723999999997</v>
      </c>
      <c r="N293" s="44">
        <f>SUM(N294)</f>
        <v>0.22378489999999998</v>
      </c>
      <c r="O293" s="44">
        <f t="shared" si="143"/>
        <v>0.59453723999999997</v>
      </c>
      <c r="P293" s="44">
        <f t="shared" si="143"/>
        <v>0</v>
      </c>
      <c r="Q293" s="44">
        <f t="shared" si="143"/>
        <v>6698.7080775403992</v>
      </c>
      <c r="R293" s="44">
        <f t="shared" si="143"/>
        <v>-1.1195888099999998</v>
      </c>
      <c r="S293" s="45">
        <f t="shared" si="142"/>
        <v>-0.62770882106560721</v>
      </c>
      <c r="T293" s="46" t="s">
        <v>32</v>
      </c>
      <c r="W293" s="6"/>
      <c r="X293" s="6"/>
    </row>
    <row r="294" spans="1:24" ht="78.75" x14ac:dyDescent="0.25">
      <c r="A294" s="49" t="s">
        <v>638</v>
      </c>
      <c r="B294" s="112" t="s">
        <v>639</v>
      </c>
      <c r="C294" s="56" t="s">
        <v>640</v>
      </c>
      <c r="D294" s="51">
        <v>6874.9361586303994</v>
      </c>
      <c r="E294" s="51">
        <v>175.56405818000002</v>
      </c>
      <c r="F294" s="51">
        <f>D294-E294</f>
        <v>6699.3721004503996</v>
      </c>
      <c r="G294" s="51">
        <f>I294+K294+M294+O294</f>
        <v>2.3781489599999999</v>
      </c>
      <c r="H294" s="51">
        <f>J294+L294+N294+P294</f>
        <v>0.66402291000000002</v>
      </c>
      <c r="I294" s="51">
        <v>0.59453723999999997</v>
      </c>
      <c r="J294" s="51">
        <v>0.21888554999999998</v>
      </c>
      <c r="K294" s="51">
        <v>0.59453723999999997</v>
      </c>
      <c r="L294" s="51">
        <v>0.22135246000000003</v>
      </c>
      <c r="M294" s="51">
        <v>0.59453723999999997</v>
      </c>
      <c r="N294" s="51">
        <v>0.22378489999999998</v>
      </c>
      <c r="O294" s="51">
        <v>0.59453723999999997</v>
      </c>
      <c r="P294" s="51">
        <v>0</v>
      </c>
      <c r="Q294" s="52">
        <f>F294-H294</f>
        <v>6698.7080775403992</v>
      </c>
      <c r="R294" s="52">
        <f>H294-(I294+K294+M294)</f>
        <v>-1.1195888099999998</v>
      </c>
      <c r="S294" s="82">
        <f>R294/(I294+K294+M294)</f>
        <v>-0.62770882106560721</v>
      </c>
      <c r="T294" s="53" t="s">
        <v>641</v>
      </c>
      <c r="W294" s="6"/>
    </row>
    <row r="295" spans="1:24" ht="47.25" x14ac:dyDescent="0.25">
      <c r="A295" s="42" t="s">
        <v>642</v>
      </c>
      <c r="B295" s="71" t="s">
        <v>398</v>
      </c>
      <c r="C295" s="43" t="s">
        <v>31</v>
      </c>
      <c r="D295" s="44">
        <v>0</v>
      </c>
      <c r="E295" s="44">
        <v>0</v>
      </c>
      <c r="F295" s="44">
        <v>0</v>
      </c>
      <c r="G295" s="44">
        <v>0</v>
      </c>
      <c r="H295" s="44">
        <v>0</v>
      </c>
      <c r="I295" s="44">
        <v>0</v>
      </c>
      <c r="J295" s="44">
        <v>0</v>
      </c>
      <c r="K295" s="44">
        <v>0</v>
      </c>
      <c r="L295" s="44">
        <v>0</v>
      </c>
      <c r="M295" s="44">
        <v>0</v>
      </c>
      <c r="N295" s="44">
        <v>0</v>
      </c>
      <c r="O295" s="44">
        <v>0</v>
      </c>
      <c r="P295" s="44">
        <v>0</v>
      </c>
      <c r="Q295" s="44">
        <v>0</v>
      </c>
      <c r="R295" s="44">
        <v>0</v>
      </c>
      <c r="S295" s="45">
        <v>0</v>
      </c>
      <c r="T295" s="46" t="s">
        <v>32</v>
      </c>
      <c r="W295" s="6"/>
      <c r="X295" s="6"/>
    </row>
    <row r="296" spans="1:24" ht="31.5" x14ac:dyDescent="0.25">
      <c r="A296" s="42" t="s">
        <v>643</v>
      </c>
      <c r="B296" s="71" t="s">
        <v>400</v>
      </c>
      <c r="C296" s="43" t="s">
        <v>31</v>
      </c>
      <c r="D296" s="44">
        <f t="shared" ref="D296:R296" si="144">SUM(D297:D309)</f>
        <v>3.5415140019999996</v>
      </c>
      <c r="E296" s="44">
        <f t="shared" si="144"/>
        <v>1.4064152499999998</v>
      </c>
      <c r="F296" s="44">
        <f t="shared" si="144"/>
        <v>2.1350987520000002</v>
      </c>
      <c r="G296" s="44">
        <f t="shared" si="144"/>
        <v>2.1350987520000002</v>
      </c>
      <c r="H296" s="44">
        <f t="shared" si="144"/>
        <v>14.82050688</v>
      </c>
      <c r="I296" s="44">
        <f t="shared" si="144"/>
        <v>0</v>
      </c>
      <c r="J296" s="44">
        <f t="shared" si="144"/>
        <v>7.6882080000000004</v>
      </c>
      <c r="K296" s="44">
        <f t="shared" si="144"/>
        <v>0</v>
      </c>
      <c r="L296" s="44">
        <f t="shared" si="144"/>
        <v>3.847</v>
      </c>
      <c r="M296" s="44">
        <f t="shared" si="144"/>
        <v>0</v>
      </c>
      <c r="N296" s="44">
        <f t="shared" si="144"/>
        <v>3.2852988799999996</v>
      </c>
      <c r="O296" s="44">
        <f t="shared" si="144"/>
        <v>2.1350987520000002</v>
      </c>
      <c r="P296" s="44">
        <f t="shared" si="144"/>
        <v>0</v>
      </c>
      <c r="Q296" s="44">
        <f t="shared" si="144"/>
        <v>0.91213435200000015</v>
      </c>
      <c r="R296" s="44">
        <f t="shared" si="144"/>
        <v>1.2229644</v>
      </c>
      <c r="S296" s="45">
        <v>1</v>
      </c>
      <c r="T296" s="46" t="s">
        <v>32</v>
      </c>
      <c r="W296" s="6"/>
      <c r="X296" s="6"/>
    </row>
    <row r="297" spans="1:24" ht="137.25" customHeight="1" x14ac:dyDescent="0.25">
      <c r="A297" s="54" t="s">
        <v>643</v>
      </c>
      <c r="B297" s="120" t="s">
        <v>644</v>
      </c>
      <c r="C297" s="66" t="s">
        <v>645</v>
      </c>
      <c r="D297" s="52">
        <v>6.3443436000000006E-2</v>
      </c>
      <c r="E297" s="52">
        <v>0</v>
      </c>
      <c r="F297" s="51">
        <f t="shared" ref="F297:F305" si="145">D297-E297</f>
        <v>6.3443436000000006E-2</v>
      </c>
      <c r="G297" s="51">
        <f t="shared" ref="G297:H309" si="146">I297+K297+M297+O297</f>
        <v>6.3443436000000006E-2</v>
      </c>
      <c r="H297" s="51">
        <f t="shared" si="146"/>
        <v>0.42376439999999999</v>
      </c>
      <c r="I297" s="52">
        <v>0</v>
      </c>
      <c r="J297" s="52">
        <v>0</v>
      </c>
      <c r="K297" s="52">
        <v>0</v>
      </c>
      <c r="L297" s="52">
        <v>0</v>
      </c>
      <c r="M297" s="52">
        <v>0</v>
      </c>
      <c r="N297" s="52">
        <v>0.42376439999999999</v>
      </c>
      <c r="O297" s="52">
        <v>6.3443436000000006E-2</v>
      </c>
      <c r="P297" s="52">
        <v>0</v>
      </c>
      <c r="Q297" s="52">
        <f>F297-H297</f>
        <v>-0.36032096399999997</v>
      </c>
      <c r="R297" s="52">
        <f t="shared" ref="R297:R298" si="147">H297-(I297+K297+M297)</f>
        <v>0.42376439999999999</v>
      </c>
      <c r="S297" s="57">
        <v>1</v>
      </c>
      <c r="T297" s="53" t="s">
        <v>646</v>
      </c>
      <c r="W297" s="6"/>
    </row>
    <row r="298" spans="1:24" ht="31.5" x14ac:dyDescent="0.25">
      <c r="A298" s="54" t="s">
        <v>643</v>
      </c>
      <c r="B298" s="120" t="s">
        <v>647</v>
      </c>
      <c r="C298" s="66" t="s">
        <v>648</v>
      </c>
      <c r="D298" s="52">
        <v>1.5582343059999999</v>
      </c>
      <c r="E298" s="52">
        <v>1.4064152499999998</v>
      </c>
      <c r="F298" s="51">
        <f t="shared" si="145"/>
        <v>0.15181905600000012</v>
      </c>
      <c r="G298" s="51">
        <f t="shared" si="146"/>
        <v>0.15181905600000017</v>
      </c>
      <c r="H298" s="51">
        <f t="shared" si="146"/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0.15181905600000017</v>
      </c>
      <c r="P298" s="52">
        <v>0</v>
      </c>
      <c r="Q298" s="52">
        <f>F298-H298</f>
        <v>0.15181905600000012</v>
      </c>
      <c r="R298" s="52">
        <f t="shared" si="147"/>
        <v>0</v>
      </c>
      <c r="S298" s="82">
        <v>0</v>
      </c>
      <c r="T298" s="53" t="s">
        <v>32</v>
      </c>
      <c r="W298" s="6"/>
    </row>
    <row r="299" spans="1:24" ht="31.5" x14ac:dyDescent="0.25">
      <c r="A299" s="54" t="s">
        <v>643</v>
      </c>
      <c r="B299" s="120" t="s">
        <v>649</v>
      </c>
      <c r="C299" s="66" t="s">
        <v>650</v>
      </c>
      <c r="D299" s="52" t="s">
        <v>32</v>
      </c>
      <c r="E299" s="52" t="s">
        <v>32</v>
      </c>
      <c r="F299" s="52" t="s">
        <v>32</v>
      </c>
      <c r="G299" s="52" t="s">
        <v>32</v>
      </c>
      <c r="H299" s="51">
        <f t="shared" si="146"/>
        <v>4.0054080000000001</v>
      </c>
      <c r="I299" s="52" t="s">
        <v>32</v>
      </c>
      <c r="J299" s="52">
        <v>4.0054080000000001</v>
      </c>
      <c r="K299" s="52" t="s">
        <v>32</v>
      </c>
      <c r="L299" s="52">
        <v>0</v>
      </c>
      <c r="M299" s="52" t="s">
        <v>32</v>
      </c>
      <c r="N299" s="52">
        <v>0</v>
      </c>
      <c r="O299" s="52" t="s">
        <v>32</v>
      </c>
      <c r="P299" s="52">
        <v>0</v>
      </c>
      <c r="Q299" s="52" t="s">
        <v>32</v>
      </c>
      <c r="R299" s="52" t="s">
        <v>32</v>
      </c>
      <c r="S299" s="82" t="s">
        <v>32</v>
      </c>
      <c r="T299" s="53" t="s">
        <v>651</v>
      </c>
      <c r="W299" s="6"/>
    </row>
    <row r="300" spans="1:24" ht="31.5" x14ac:dyDescent="0.25">
      <c r="A300" s="54" t="s">
        <v>643</v>
      </c>
      <c r="B300" s="120" t="s">
        <v>652</v>
      </c>
      <c r="C300" s="66" t="s">
        <v>653</v>
      </c>
      <c r="D300" s="52" t="s">
        <v>32</v>
      </c>
      <c r="E300" s="52" t="s">
        <v>32</v>
      </c>
      <c r="F300" s="52" t="s">
        <v>32</v>
      </c>
      <c r="G300" s="52" t="s">
        <v>32</v>
      </c>
      <c r="H300" s="51">
        <f t="shared" si="146"/>
        <v>2.8835999999999999</v>
      </c>
      <c r="I300" s="52" t="s">
        <v>32</v>
      </c>
      <c r="J300" s="52">
        <v>2.8835999999999999</v>
      </c>
      <c r="K300" s="52" t="s">
        <v>32</v>
      </c>
      <c r="L300" s="52">
        <v>0</v>
      </c>
      <c r="M300" s="52" t="s">
        <v>32</v>
      </c>
      <c r="N300" s="52">
        <v>0</v>
      </c>
      <c r="O300" s="52" t="s">
        <v>32</v>
      </c>
      <c r="P300" s="52">
        <v>0</v>
      </c>
      <c r="Q300" s="52" t="s">
        <v>32</v>
      </c>
      <c r="R300" s="52" t="s">
        <v>32</v>
      </c>
      <c r="S300" s="82" t="s">
        <v>32</v>
      </c>
      <c r="T300" s="53" t="s">
        <v>651</v>
      </c>
      <c r="W300" s="6"/>
    </row>
    <row r="301" spans="1:24" ht="47.25" x14ac:dyDescent="0.25">
      <c r="A301" s="54" t="s">
        <v>643</v>
      </c>
      <c r="B301" s="120" t="s">
        <v>654</v>
      </c>
      <c r="C301" s="66" t="s">
        <v>655</v>
      </c>
      <c r="D301" s="52">
        <v>0.38937742799999997</v>
      </c>
      <c r="E301" s="52">
        <v>0</v>
      </c>
      <c r="F301" s="51">
        <f t="shared" si="145"/>
        <v>0.38937742799999997</v>
      </c>
      <c r="G301" s="51">
        <f t="shared" si="146"/>
        <v>0.38937742799999997</v>
      </c>
      <c r="H301" s="51">
        <f t="shared" si="146"/>
        <v>0</v>
      </c>
      <c r="I301" s="52">
        <v>0</v>
      </c>
      <c r="J301" s="52">
        <v>0</v>
      </c>
      <c r="K301" s="52">
        <v>0</v>
      </c>
      <c r="L301" s="52">
        <v>0</v>
      </c>
      <c r="M301" s="52">
        <v>0</v>
      </c>
      <c r="N301" s="52">
        <v>0</v>
      </c>
      <c r="O301" s="52">
        <v>0.38937742799999997</v>
      </c>
      <c r="P301" s="52">
        <v>0</v>
      </c>
      <c r="Q301" s="52">
        <f>F301-H301</f>
        <v>0.38937742799999997</v>
      </c>
      <c r="R301" s="52">
        <f t="shared" ref="R301:R305" si="148">H301-(I301+K301+M301)</f>
        <v>0</v>
      </c>
      <c r="S301" s="82">
        <v>0</v>
      </c>
      <c r="T301" s="53" t="s">
        <v>32</v>
      </c>
      <c r="W301" s="6"/>
    </row>
    <row r="302" spans="1:24" ht="31.5" x14ac:dyDescent="0.25">
      <c r="A302" s="54" t="s">
        <v>643</v>
      </c>
      <c r="B302" s="120" t="s">
        <v>656</v>
      </c>
      <c r="C302" s="66" t="s">
        <v>657</v>
      </c>
      <c r="D302" s="52">
        <v>0.41975805599999999</v>
      </c>
      <c r="E302" s="52">
        <v>0</v>
      </c>
      <c r="F302" s="51">
        <f t="shared" si="145"/>
        <v>0.41975805599999999</v>
      </c>
      <c r="G302" s="51">
        <f t="shared" si="146"/>
        <v>0.41975805599999999</v>
      </c>
      <c r="H302" s="51">
        <f t="shared" si="146"/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0.41975805599999999</v>
      </c>
      <c r="P302" s="52">
        <v>0</v>
      </c>
      <c r="Q302" s="52">
        <f>F302-H302</f>
        <v>0.41975805599999999</v>
      </c>
      <c r="R302" s="52">
        <f t="shared" si="148"/>
        <v>0</v>
      </c>
      <c r="S302" s="82">
        <v>0</v>
      </c>
      <c r="T302" s="53" t="s">
        <v>32</v>
      </c>
      <c r="W302" s="6"/>
    </row>
    <row r="303" spans="1:24" x14ac:dyDescent="0.25">
      <c r="A303" s="54" t="s">
        <v>643</v>
      </c>
      <c r="B303" s="120" t="s">
        <v>658</v>
      </c>
      <c r="C303" s="66" t="s">
        <v>659</v>
      </c>
      <c r="D303" s="52">
        <v>0.15088176</v>
      </c>
      <c r="E303" s="52">
        <v>0</v>
      </c>
      <c r="F303" s="51">
        <f t="shared" si="145"/>
        <v>0.15088176</v>
      </c>
      <c r="G303" s="51">
        <f t="shared" si="146"/>
        <v>0.15088176</v>
      </c>
      <c r="H303" s="51">
        <f t="shared" si="146"/>
        <v>0</v>
      </c>
      <c r="I303" s="52">
        <v>0</v>
      </c>
      <c r="J303" s="52">
        <v>0</v>
      </c>
      <c r="K303" s="52">
        <v>0</v>
      </c>
      <c r="L303" s="52">
        <v>0</v>
      </c>
      <c r="M303" s="52">
        <v>0</v>
      </c>
      <c r="N303" s="52">
        <v>0</v>
      </c>
      <c r="O303" s="52">
        <v>0.15088176</v>
      </c>
      <c r="P303" s="52">
        <v>0</v>
      </c>
      <c r="Q303" s="52">
        <f>F303-H303</f>
        <v>0.15088176</v>
      </c>
      <c r="R303" s="52">
        <f t="shared" si="148"/>
        <v>0</v>
      </c>
      <c r="S303" s="82">
        <v>0</v>
      </c>
      <c r="T303" s="53" t="s">
        <v>32</v>
      </c>
      <c r="W303" s="6"/>
    </row>
    <row r="304" spans="1:24" ht="31.5" x14ac:dyDescent="0.25">
      <c r="A304" s="54" t="s">
        <v>643</v>
      </c>
      <c r="B304" s="120" t="s">
        <v>660</v>
      </c>
      <c r="C304" s="66" t="s">
        <v>661</v>
      </c>
      <c r="D304" s="52">
        <v>0.33704751599999999</v>
      </c>
      <c r="E304" s="52">
        <v>0</v>
      </c>
      <c r="F304" s="51">
        <f t="shared" si="145"/>
        <v>0.33704751599999999</v>
      </c>
      <c r="G304" s="51">
        <f t="shared" si="146"/>
        <v>0.33704751599999999</v>
      </c>
      <c r="H304" s="51">
        <f t="shared" si="146"/>
        <v>0</v>
      </c>
      <c r="I304" s="52">
        <v>0</v>
      </c>
      <c r="J304" s="52">
        <v>0</v>
      </c>
      <c r="K304" s="52">
        <v>0</v>
      </c>
      <c r="L304" s="52">
        <v>0</v>
      </c>
      <c r="M304" s="52">
        <v>0</v>
      </c>
      <c r="N304" s="52">
        <v>0</v>
      </c>
      <c r="O304" s="52">
        <v>0.33704751599999999</v>
      </c>
      <c r="P304" s="52">
        <v>0</v>
      </c>
      <c r="Q304" s="52">
        <f>F304-H304</f>
        <v>0.33704751599999999</v>
      </c>
      <c r="R304" s="52">
        <f t="shared" si="148"/>
        <v>0</v>
      </c>
      <c r="S304" s="82">
        <v>0</v>
      </c>
      <c r="T304" s="53" t="s">
        <v>32</v>
      </c>
      <c r="W304" s="6"/>
    </row>
    <row r="305" spans="1:24" ht="47.25" x14ac:dyDescent="0.25">
      <c r="A305" s="54" t="s">
        <v>643</v>
      </c>
      <c r="B305" s="120" t="s">
        <v>662</v>
      </c>
      <c r="C305" s="66" t="s">
        <v>663</v>
      </c>
      <c r="D305" s="52">
        <v>0.62277150000000003</v>
      </c>
      <c r="E305" s="52">
        <v>0</v>
      </c>
      <c r="F305" s="51">
        <f t="shared" si="145"/>
        <v>0.62277150000000003</v>
      </c>
      <c r="G305" s="51">
        <f t="shared" si="146"/>
        <v>0.62277150000000003</v>
      </c>
      <c r="H305" s="51">
        <f t="shared" si="146"/>
        <v>0.79920000000000002</v>
      </c>
      <c r="I305" s="52">
        <v>0</v>
      </c>
      <c r="J305" s="52">
        <v>0.79920000000000002</v>
      </c>
      <c r="K305" s="52">
        <v>0</v>
      </c>
      <c r="L305" s="52">
        <v>0</v>
      </c>
      <c r="M305" s="52">
        <v>0</v>
      </c>
      <c r="N305" s="52">
        <v>0</v>
      </c>
      <c r="O305" s="52">
        <v>0.62277150000000003</v>
      </c>
      <c r="P305" s="52">
        <v>0</v>
      </c>
      <c r="Q305" s="52">
        <f>F305-H305</f>
        <v>-0.17642849999999999</v>
      </c>
      <c r="R305" s="52">
        <f t="shared" si="148"/>
        <v>0.79920000000000002</v>
      </c>
      <c r="S305" s="82">
        <v>1</v>
      </c>
      <c r="T305" s="53" t="s">
        <v>585</v>
      </c>
      <c r="W305" s="6"/>
    </row>
    <row r="306" spans="1:24" ht="78.75" x14ac:dyDescent="0.25">
      <c r="A306" s="54" t="s">
        <v>643</v>
      </c>
      <c r="B306" s="120" t="s">
        <v>664</v>
      </c>
      <c r="C306" s="66" t="s">
        <v>665</v>
      </c>
      <c r="D306" s="52" t="s">
        <v>32</v>
      </c>
      <c r="E306" s="52" t="s">
        <v>32</v>
      </c>
      <c r="F306" s="51" t="s">
        <v>32</v>
      </c>
      <c r="G306" s="51" t="s">
        <v>32</v>
      </c>
      <c r="H306" s="51">
        <f t="shared" si="146"/>
        <v>2.0459999999999998</v>
      </c>
      <c r="I306" s="52" t="s">
        <v>32</v>
      </c>
      <c r="J306" s="52">
        <v>0</v>
      </c>
      <c r="K306" s="52" t="s">
        <v>32</v>
      </c>
      <c r="L306" s="52">
        <v>0</v>
      </c>
      <c r="M306" s="52" t="s">
        <v>32</v>
      </c>
      <c r="N306" s="52">
        <v>2.0459999999999998</v>
      </c>
      <c r="O306" s="52" t="s">
        <v>32</v>
      </c>
      <c r="P306" s="52">
        <v>0</v>
      </c>
      <c r="Q306" s="52" t="s">
        <v>32</v>
      </c>
      <c r="R306" s="52" t="s">
        <v>32</v>
      </c>
      <c r="S306" s="82" t="s">
        <v>32</v>
      </c>
      <c r="T306" s="77" t="s">
        <v>666</v>
      </c>
      <c r="W306" s="6"/>
    </row>
    <row r="307" spans="1:24" ht="87.75" customHeight="1" x14ac:dyDescent="0.25">
      <c r="A307" s="54" t="s">
        <v>643</v>
      </c>
      <c r="B307" s="120" t="s">
        <v>667</v>
      </c>
      <c r="C307" s="66" t="s">
        <v>668</v>
      </c>
      <c r="D307" s="52" t="s">
        <v>32</v>
      </c>
      <c r="E307" s="52" t="s">
        <v>32</v>
      </c>
      <c r="F307" s="51" t="s">
        <v>32</v>
      </c>
      <c r="G307" s="51" t="s">
        <v>32</v>
      </c>
      <c r="H307" s="51">
        <f t="shared" si="146"/>
        <v>0.23519999999999999</v>
      </c>
      <c r="I307" s="52" t="s">
        <v>32</v>
      </c>
      <c r="J307" s="52">
        <v>0</v>
      </c>
      <c r="K307" s="52" t="s">
        <v>32</v>
      </c>
      <c r="L307" s="52">
        <v>0</v>
      </c>
      <c r="M307" s="52" t="s">
        <v>32</v>
      </c>
      <c r="N307" s="52">
        <v>0.23519999999999999</v>
      </c>
      <c r="O307" s="52" t="s">
        <v>32</v>
      </c>
      <c r="P307" s="52">
        <v>0</v>
      </c>
      <c r="Q307" s="52" t="s">
        <v>32</v>
      </c>
      <c r="R307" s="52" t="s">
        <v>32</v>
      </c>
      <c r="S307" s="82" t="s">
        <v>32</v>
      </c>
      <c r="T307" s="77" t="s">
        <v>331</v>
      </c>
      <c r="W307" s="6"/>
    </row>
    <row r="308" spans="1:24" ht="96.75" customHeight="1" x14ac:dyDescent="0.25">
      <c r="A308" s="54" t="s">
        <v>643</v>
      </c>
      <c r="B308" s="120" t="s">
        <v>669</v>
      </c>
      <c r="C308" s="66" t="s">
        <v>670</v>
      </c>
      <c r="D308" s="52" t="s">
        <v>32</v>
      </c>
      <c r="E308" s="52" t="s">
        <v>32</v>
      </c>
      <c r="F308" s="51" t="s">
        <v>32</v>
      </c>
      <c r="G308" s="51" t="s">
        <v>32</v>
      </c>
      <c r="H308" s="51">
        <f t="shared" si="146"/>
        <v>0.58033447999999999</v>
      </c>
      <c r="I308" s="52" t="s">
        <v>32</v>
      </c>
      <c r="J308" s="52">
        <v>0</v>
      </c>
      <c r="K308" s="52" t="s">
        <v>32</v>
      </c>
      <c r="L308" s="52">
        <v>0</v>
      </c>
      <c r="M308" s="52" t="s">
        <v>32</v>
      </c>
      <c r="N308" s="52">
        <v>0.58033447999999999</v>
      </c>
      <c r="O308" s="52" t="s">
        <v>32</v>
      </c>
      <c r="P308" s="52">
        <v>0</v>
      </c>
      <c r="Q308" s="52" t="s">
        <v>32</v>
      </c>
      <c r="R308" s="52" t="s">
        <v>32</v>
      </c>
      <c r="S308" s="82" t="s">
        <v>32</v>
      </c>
      <c r="T308" s="77" t="s">
        <v>331</v>
      </c>
      <c r="W308" s="6"/>
    </row>
    <row r="309" spans="1:24" ht="94.5" customHeight="1" x14ac:dyDescent="0.25">
      <c r="A309" s="54" t="s">
        <v>643</v>
      </c>
      <c r="B309" s="120" t="s">
        <v>671</v>
      </c>
      <c r="C309" s="66" t="s">
        <v>672</v>
      </c>
      <c r="D309" s="52" t="s">
        <v>32</v>
      </c>
      <c r="E309" s="52" t="s">
        <v>32</v>
      </c>
      <c r="F309" s="51" t="s">
        <v>32</v>
      </c>
      <c r="G309" s="51" t="s">
        <v>32</v>
      </c>
      <c r="H309" s="51">
        <f t="shared" si="146"/>
        <v>3.847</v>
      </c>
      <c r="I309" s="52" t="s">
        <v>32</v>
      </c>
      <c r="J309" s="52">
        <v>0</v>
      </c>
      <c r="K309" s="52" t="s">
        <v>32</v>
      </c>
      <c r="L309" s="52">
        <v>3.847</v>
      </c>
      <c r="M309" s="52" t="s">
        <v>32</v>
      </c>
      <c r="N309" s="52">
        <v>0</v>
      </c>
      <c r="O309" s="52" t="s">
        <v>32</v>
      </c>
      <c r="P309" s="52">
        <v>0</v>
      </c>
      <c r="Q309" s="52" t="s">
        <v>32</v>
      </c>
      <c r="R309" s="52" t="s">
        <v>32</v>
      </c>
      <c r="S309" s="73" t="s">
        <v>32</v>
      </c>
      <c r="T309" s="53" t="s">
        <v>673</v>
      </c>
      <c r="W309" s="6"/>
    </row>
    <row r="310" spans="1:24" x14ac:dyDescent="0.25">
      <c r="A310" s="42" t="s">
        <v>674</v>
      </c>
      <c r="B310" s="71" t="s">
        <v>675</v>
      </c>
      <c r="C310" s="43" t="s">
        <v>31</v>
      </c>
      <c r="D310" s="44">
        <f t="shared" ref="D310:R310" si="149">SUM(D311,D342,D350,D412,D419,D425,D426)</f>
        <v>6405.3844519935883</v>
      </c>
      <c r="E310" s="44">
        <f t="shared" si="149"/>
        <v>2706.6874837700002</v>
      </c>
      <c r="F310" s="44">
        <f t="shared" si="149"/>
        <v>3698.696968223589</v>
      </c>
      <c r="G310" s="44">
        <f t="shared" si="149"/>
        <v>1430.6508644411999</v>
      </c>
      <c r="H310" s="44">
        <f t="shared" si="149"/>
        <v>11053.842420499999</v>
      </c>
      <c r="I310" s="44">
        <f t="shared" si="149"/>
        <v>86.206966405999992</v>
      </c>
      <c r="J310" s="44">
        <f t="shared" si="149"/>
        <v>152.6683534</v>
      </c>
      <c r="K310" s="44">
        <f t="shared" si="149"/>
        <v>83.295582719999985</v>
      </c>
      <c r="L310" s="44">
        <f t="shared" si="149"/>
        <v>10641.98010343</v>
      </c>
      <c r="M310" s="44">
        <f t="shared" si="149"/>
        <v>140.74128804760002</v>
      </c>
      <c r="N310" s="44">
        <f t="shared" si="149"/>
        <v>259.19396367000002</v>
      </c>
      <c r="O310" s="44">
        <f t="shared" si="149"/>
        <v>1120.4070272675999</v>
      </c>
      <c r="P310" s="44">
        <f t="shared" si="149"/>
        <v>0</v>
      </c>
      <c r="Q310" s="44">
        <f t="shared" si="149"/>
        <v>3218.4467071935892</v>
      </c>
      <c r="R310" s="44">
        <f t="shared" si="149"/>
        <v>170.0064238564</v>
      </c>
      <c r="S310" s="45">
        <f t="shared" ref="S310:S318" si="150">R310/(I310+K310+M310)</f>
        <v>0.54797679594605853</v>
      </c>
      <c r="T310" s="46" t="s">
        <v>32</v>
      </c>
      <c r="W310" s="6"/>
      <c r="X310" s="6"/>
    </row>
    <row r="311" spans="1:24" ht="31.5" x14ac:dyDescent="0.25">
      <c r="A311" s="42" t="s">
        <v>676</v>
      </c>
      <c r="B311" s="71" t="s">
        <v>50</v>
      </c>
      <c r="C311" s="43" t="s">
        <v>31</v>
      </c>
      <c r="D311" s="44">
        <f t="shared" ref="D311:R311" si="151">D312+D315+D318+D341</f>
        <v>786.176158042</v>
      </c>
      <c r="E311" s="44">
        <f t="shared" si="151"/>
        <v>191.95919031000003</v>
      </c>
      <c r="F311" s="44">
        <f t="shared" si="151"/>
        <v>594.21696773200006</v>
      </c>
      <c r="G311" s="44">
        <f t="shared" si="151"/>
        <v>209.23589852799998</v>
      </c>
      <c r="H311" s="44">
        <f t="shared" si="151"/>
        <v>99.626990250000006</v>
      </c>
      <c r="I311" s="44">
        <f t="shared" si="151"/>
        <v>2.0573679999999985</v>
      </c>
      <c r="J311" s="44">
        <f t="shared" si="151"/>
        <v>19.346627030000004</v>
      </c>
      <c r="K311" s="44">
        <f t="shared" si="151"/>
        <v>0</v>
      </c>
      <c r="L311" s="44">
        <f t="shared" si="151"/>
        <v>18.473979239999998</v>
      </c>
      <c r="M311" s="44">
        <f t="shared" si="151"/>
        <v>0</v>
      </c>
      <c r="N311" s="44">
        <f t="shared" si="151"/>
        <v>61.806383980000007</v>
      </c>
      <c r="O311" s="44">
        <f t="shared" si="151"/>
        <v>207.17853052799998</v>
      </c>
      <c r="P311" s="44">
        <f t="shared" si="151"/>
        <v>0</v>
      </c>
      <c r="Q311" s="44">
        <f t="shared" si="151"/>
        <v>593.19478637200007</v>
      </c>
      <c r="R311" s="44">
        <f t="shared" si="151"/>
        <v>-1.0351866399999987</v>
      </c>
      <c r="S311" s="45">
        <f t="shared" si="150"/>
        <v>-0.50316065963891698</v>
      </c>
      <c r="T311" s="46" t="s">
        <v>32</v>
      </c>
      <c r="W311" s="6"/>
      <c r="X311" s="6"/>
    </row>
    <row r="312" spans="1:24" ht="94.5" x14ac:dyDescent="0.25">
      <c r="A312" s="42" t="s">
        <v>677</v>
      </c>
      <c r="B312" s="71" t="s">
        <v>52</v>
      </c>
      <c r="C312" s="43" t="s">
        <v>31</v>
      </c>
      <c r="D312" s="44">
        <v>0</v>
      </c>
      <c r="E312" s="44">
        <v>0</v>
      </c>
      <c r="F312" s="44">
        <v>0</v>
      </c>
      <c r="G312" s="44">
        <v>0</v>
      </c>
      <c r="H312" s="44">
        <v>0</v>
      </c>
      <c r="I312" s="44">
        <v>0</v>
      </c>
      <c r="J312" s="44">
        <v>0</v>
      </c>
      <c r="K312" s="44">
        <v>0</v>
      </c>
      <c r="L312" s="44">
        <v>0</v>
      </c>
      <c r="M312" s="44">
        <v>0</v>
      </c>
      <c r="N312" s="44">
        <v>0</v>
      </c>
      <c r="O312" s="44">
        <v>0</v>
      </c>
      <c r="P312" s="44">
        <v>0</v>
      </c>
      <c r="Q312" s="44">
        <v>0</v>
      </c>
      <c r="R312" s="44">
        <v>0</v>
      </c>
      <c r="S312" s="45">
        <v>0</v>
      </c>
      <c r="T312" s="46" t="s">
        <v>32</v>
      </c>
      <c r="W312" s="6"/>
      <c r="X312" s="6"/>
    </row>
    <row r="313" spans="1:24" ht="31.5" x14ac:dyDescent="0.25">
      <c r="A313" s="42" t="s">
        <v>678</v>
      </c>
      <c r="B313" s="71" t="s">
        <v>56</v>
      </c>
      <c r="C313" s="43" t="s">
        <v>31</v>
      </c>
      <c r="D313" s="44">
        <v>0</v>
      </c>
      <c r="E313" s="44">
        <v>0</v>
      </c>
      <c r="F313" s="44">
        <v>0</v>
      </c>
      <c r="G313" s="44">
        <v>0</v>
      </c>
      <c r="H313" s="44">
        <v>0</v>
      </c>
      <c r="I313" s="44">
        <v>0</v>
      </c>
      <c r="J313" s="44">
        <v>0</v>
      </c>
      <c r="K313" s="44">
        <v>0</v>
      </c>
      <c r="L313" s="44">
        <v>0</v>
      </c>
      <c r="M313" s="44">
        <v>0</v>
      </c>
      <c r="N313" s="44">
        <v>0</v>
      </c>
      <c r="O313" s="44">
        <v>0</v>
      </c>
      <c r="P313" s="44">
        <v>0</v>
      </c>
      <c r="Q313" s="44">
        <v>0</v>
      </c>
      <c r="R313" s="44">
        <v>0</v>
      </c>
      <c r="S313" s="45">
        <v>0</v>
      </c>
      <c r="T313" s="46" t="s">
        <v>32</v>
      </c>
      <c r="W313" s="6"/>
      <c r="X313" s="6"/>
    </row>
    <row r="314" spans="1:24" ht="31.5" x14ac:dyDescent="0.25">
      <c r="A314" s="42" t="s">
        <v>679</v>
      </c>
      <c r="B314" s="71" t="s">
        <v>56</v>
      </c>
      <c r="C314" s="43" t="s">
        <v>31</v>
      </c>
      <c r="D314" s="44">
        <v>0</v>
      </c>
      <c r="E314" s="44">
        <v>0</v>
      </c>
      <c r="F314" s="44">
        <v>0</v>
      </c>
      <c r="G314" s="44">
        <v>0</v>
      </c>
      <c r="H314" s="44">
        <v>0</v>
      </c>
      <c r="I314" s="44">
        <v>0</v>
      </c>
      <c r="J314" s="44">
        <v>0</v>
      </c>
      <c r="K314" s="44">
        <v>0</v>
      </c>
      <c r="L314" s="44">
        <v>0</v>
      </c>
      <c r="M314" s="44">
        <v>0</v>
      </c>
      <c r="N314" s="44">
        <v>0</v>
      </c>
      <c r="O314" s="44">
        <v>0</v>
      </c>
      <c r="P314" s="44">
        <v>0</v>
      </c>
      <c r="Q314" s="44">
        <v>0</v>
      </c>
      <c r="R314" s="44">
        <v>0</v>
      </c>
      <c r="S314" s="45">
        <v>0</v>
      </c>
      <c r="T314" s="46" t="s">
        <v>32</v>
      </c>
      <c r="W314" s="6"/>
      <c r="X314" s="6"/>
    </row>
    <row r="315" spans="1:24" ht="47.25" x14ac:dyDescent="0.25">
      <c r="A315" s="42" t="s">
        <v>680</v>
      </c>
      <c r="B315" s="71" t="s">
        <v>58</v>
      </c>
      <c r="C315" s="43" t="s">
        <v>31</v>
      </c>
      <c r="D315" s="44">
        <v>0</v>
      </c>
      <c r="E315" s="44">
        <v>0</v>
      </c>
      <c r="F315" s="44">
        <v>0</v>
      </c>
      <c r="G315" s="44">
        <v>0</v>
      </c>
      <c r="H315" s="44">
        <v>0</v>
      </c>
      <c r="I315" s="44">
        <v>0</v>
      </c>
      <c r="J315" s="44">
        <v>0</v>
      </c>
      <c r="K315" s="44">
        <v>0</v>
      </c>
      <c r="L315" s="44">
        <v>0</v>
      </c>
      <c r="M315" s="44">
        <v>0</v>
      </c>
      <c r="N315" s="44">
        <v>0</v>
      </c>
      <c r="O315" s="44">
        <v>0</v>
      </c>
      <c r="P315" s="44">
        <v>0</v>
      </c>
      <c r="Q315" s="44">
        <v>0</v>
      </c>
      <c r="R315" s="44">
        <v>0</v>
      </c>
      <c r="S315" s="45">
        <v>0</v>
      </c>
      <c r="T315" s="46" t="s">
        <v>32</v>
      </c>
      <c r="W315" s="6"/>
      <c r="X315" s="6"/>
    </row>
    <row r="316" spans="1:24" ht="31.5" x14ac:dyDescent="0.25">
      <c r="A316" s="42" t="s">
        <v>681</v>
      </c>
      <c r="B316" s="71" t="s">
        <v>56</v>
      </c>
      <c r="C316" s="43" t="s">
        <v>31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4">
        <v>0</v>
      </c>
      <c r="J316" s="44">
        <v>0</v>
      </c>
      <c r="K316" s="44">
        <v>0</v>
      </c>
      <c r="L316" s="44">
        <v>0</v>
      </c>
      <c r="M316" s="44">
        <v>0</v>
      </c>
      <c r="N316" s="44">
        <v>0</v>
      </c>
      <c r="O316" s="44">
        <v>0</v>
      </c>
      <c r="P316" s="44">
        <v>0</v>
      </c>
      <c r="Q316" s="44">
        <v>0</v>
      </c>
      <c r="R316" s="44">
        <v>0</v>
      </c>
      <c r="S316" s="45">
        <v>0</v>
      </c>
      <c r="T316" s="46" t="s">
        <v>32</v>
      </c>
      <c r="W316" s="6"/>
      <c r="X316" s="6"/>
    </row>
    <row r="317" spans="1:24" ht="31.5" x14ac:dyDescent="0.25">
      <c r="A317" s="42" t="s">
        <v>682</v>
      </c>
      <c r="B317" s="71" t="s">
        <v>56</v>
      </c>
      <c r="C317" s="43" t="s">
        <v>31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44">
        <v>0</v>
      </c>
      <c r="N317" s="44">
        <v>0</v>
      </c>
      <c r="O317" s="44">
        <v>0</v>
      </c>
      <c r="P317" s="44">
        <v>0</v>
      </c>
      <c r="Q317" s="44">
        <v>0</v>
      </c>
      <c r="R317" s="44">
        <v>0</v>
      </c>
      <c r="S317" s="45">
        <v>0</v>
      </c>
      <c r="T317" s="46" t="s">
        <v>32</v>
      </c>
      <c r="W317" s="6"/>
      <c r="X317" s="6"/>
    </row>
    <row r="318" spans="1:24" ht="47.25" x14ac:dyDescent="0.25">
      <c r="A318" s="42" t="s">
        <v>683</v>
      </c>
      <c r="B318" s="71" t="s">
        <v>62</v>
      </c>
      <c r="C318" s="43" t="s">
        <v>31</v>
      </c>
      <c r="D318" s="44">
        <f>SUM(D319,D325,D326,D331,D333)</f>
        <v>786.176158042</v>
      </c>
      <c r="E318" s="44">
        <f t="shared" ref="E318:R318" si="152">E319+E325+E326+E331+E333</f>
        <v>191.95919031000003</v>
      </c>
      <c r="F318" s="44">
        <f t="shared" si="152"/>
        <v>594.21696773200006</v>
      </c>
      <c r="G318" s="44">
        <f t="shared" si="152"/>
        <v>209.23589852799998</v>
      </c>
      <c r="H318" s="44">
        <f t="shared" si="152"/>
        <v>99.626990250000006</v>
      </c>
      <c r="I318" s="44">
        <f t="shared" si="152"/>
        <v>2.0573679999999985</v>
      </c>
      <c r="J318" s="44">
        <f t="shared" si="152"/>
        <v>19.346627030000004</v>
      </c>
      <c r="K318" s="44">
        <f t="shared" si="152"/>
        <v>0</v>
      </c>
      <c r="L318" s="44">
        <f t="shared" si="152"/>
        <v>18.473979239999998</v>
      </c>
      <c r="M318" s="44">
        <f t="shared" si="152"/>
        <v>0</v>
      </c>
      <c r="N318" s="44">
        <f t="shared" si="152"/>
        <v>61.806383980000007</v>
      </c>
      <c r="O318" s="44">
        <f t="shared" si="152"/>
        <v>207.17853052799998</v>
      </c>
      <c r="P318" s="44">
        <f t="shared" si="152"/>
        <v>0</v>
      </c>
      <c r="Q318" s="44">
        <f t="shared" si="152"/>
        <v>593.19478637200007</v>
      </c>
      <c r="R318" s="44">
        <f t="shared" si="152"/>
        <v>-1.0351866399999987</v>
      </c>
      <c r="S318" s="45">
        <f t="shared" si="150"/>
        <v>-0.50316065963891698</v>
      </c>
      <c r="T318" s="46" t="s">
        <v>32</v>
      </c>
      <c r="W318" s="6"/>
      <c r="X318" s="6"/>
    </row>
    <row r="319" spans="1:24" ht="78.75" x14ac:dyDescent="0.25">
      <c r="A319" s="42" t="s">
        <v>684</v>
      </c>
      <c r="B319" s="71" t="s">
        <v>64</v>
      </c>
      <c r="C319" s="43" t="s">
        <v>31</v>
      </c>
      <c r="D319" s="44">
        <f>SUM(D320:D324)</f>
        <v>0</v>
      </c>
      <c r="E319" s="44">
        <f t="shared" ref="E319:R319" si="153">SUM(E320:E324)</f>
        <v>0</v>
      </c>
      <c r="F319" s="44">
        <f t="shared" si="153"/>
        <v>0</v>
      </c>
      <c r="G319" s="44">
        <f t="shared" si="153"/>
        <v>0</v>
      </c>
      <c r="H319" s="44">
        <f t="shared" si="153"/>
        <v>1.74017658</v>
      </c>
      <c r="I319" s="44">
        <f t="shared" si="153"/>
        <v>0</v>
      </c>
      <c r="J319" s="44">
        <f t="shared" si="153"/>
        <v>0</v>
      </c>
      <c r="K319" s="44">
        <f t="shared" si="153"/>
        <v>0</v>
      </c>
      <c r="L319" s="44">
        <f t="shared" si="153"/>
        <v>4.4999999999999998E-2</v>
      </c>
      <c r="M319" s="44">
        <f t="shared" si="153"/>
        <v>0</v>
      </c>
      <c r="N319" s="44">
        <f t="shared" si="153"/>
        <v>1.69517658</v>
      </c>
      <c r="O319" s="44">
        <f t="shared" si="153"/>
        <v>0</v>
      </c>
      <c r="P319" s="44">
        <f t="shared" si="153"/>
        <v>0</v>
      </c>
      <c r="Q319" s="44">
        <f t="shared" si="153"/>
        <v>0</v>
      </c>
      <c r="R319" s="44">
        <f t="shared" si="153"/>
        <v>0</v>
      </c>
      <c r="S319" s="45">
        <v>0</v>
      </c>
      <c r="T319" s="46" t="s">
        <v>32</v>
      </c>
      <c r="W319" s="6"/>
      <c r="X319" s="6"/>
    </row>
    <row r="320" spans="1:24" ht="78.75" x14ac:dyDescent="0.25">
      <c r="A320" s="54" t="s">
        <v>684</v>
      </c>
      <c r="B320" s="117" t="s">
        <v>685</v>
      </c>
      <c r="C320" s="55" t="s">
        <v>686</v>
      </c>
      <c r="D320" s="52" t="s">
        <v>32</v>
      </c>
      <c r="E320" s="52" t="s">
        <v>32</v>
      </c>
      <c r="F320" s="52" t="s">
        <v>32</v>
      </c>
      <c r="G320" s="52" t="s">
        <v>32</v>
      </c>
      <c r="H320" s="52">
        <f t="shared" ref="H320:H324" si="154">J320+L320+N320+P320</f>
        <v>1.69517658</v>
      </c>
      <c r="I320" s="52" t="s">
        <v>32</v>
      </c>
      <c r="J320" s="52">
        <v>0</v>
      </c>
      <c r="K320" s="52" t="s">
        <v>32</v>
      </c>
      <c r="L320" s="52">
        <v>0</v>
      </c>
      <c r="M320" s="52" t="s">
        <v>32</v>
      </c>
      <c r="N320" s="52">
        <v>1.69517658</v>
      </c>
      <c r="O320" s="52" t="s">
        <v>32</v>
      </c>
      <c r="P320" s="52">
        <v>0</v>
      </c>
      <c r="Q320" s="52" t="s">
        <v>32</v>
      </c>
      <c r="R320" s="52" t="s">
        <v>32</v>
      </c>
      <c r="S320" s="57" t="s">
        <v>32</v>
      </c>
      <c r="T320" s="53" t="s">
        <v>687</v>
      </c>
      <c r="W320" s="6"/>
      <c r="X320" s="6"/>
    </row>
    <row r="321" spans="1:24" ht="78.75" x14ac:dyDescent="0.25">
      <c r="A321" s="54" t="s">
        <v>684</v>
      </c>
      <c r="B321" s="117" t="s">
        <v>688</v>
      </c>
      <c r="C321" s="55" t="s">
        <v>689</v>
      </c>
      <c r="D321" s="52" t="s">
        <v>32</v>
      </c>
      <c r="E321" s="52" t="s">
        <v>32</v>
      </c>
      <c r="F321" s="52" t="s">
        <v>32</v>
      </c>
      <c r="G321" s="52" t="s">
        <v>32</v>
      </c>
      <c r="H321" s="52">
        <f t="shared" si="154"/>
        <v>1.125E-2</v>
      </c>
      <c r="I321" s="52" t="s">
        <v>32</v>
      </c>
      <c r="J321" s="52">
        <v>0</v>
      </c>
      <c r="K321" s="52" t="s">
        <v>32</v>
      </c>
      <c r="L321" s="52">
        <v>1.125E-2</v>
      </c>
      <c r="M321" s="52" t="s">
        <v>32</v>
      </c>
      <c r="N321" s="52">
        <v>0</v>
      </c>
      <c r="O321" s="52" t="s">
        <v>32</v>
      </c>
      <c r="P321" s="52">
        <v>0</v>
      </c>
      <c r="Q321" s="52" t="s">
        <v>32</v>
      </c>
      <c r="R321" s="52" t="s">
        <v>32</v>
      </c>
      <c r="S321" s="82" t="s">
        <v>32</v>
      </c>
      <c r="T321" s="53" t="s">
        <v>690</v>
      </c>
      <c r="W321" s="6"/>
    </row>
    <row r="322" spans="1:24" ht="78.75" x14ac:dyDescent="0.25">
      <c r="A322" s="54" t="s">
        <v>684</v>
      </c>
      <c r="B322" s="117" t="s">
        <v>691</v>
      </c>
      <c r="C322" s="55" t="s">
        <v>692</v>
      </c>
      <c r="D322" s="52" t="s">
        <v>32</v>
      </c>
      <c r="E322" s="52" t="s">
        <v>32</v>
      </c>
      <c r="F322" s="52" t="s">
        <v>32</v>
      </c>
      <c r="G322" s="52" t="s">
        <v>32</v>
      </c>
      <c r="H322" s="52">
        <f t="shared" si="154"/>
        <v>1.125E-2</v>
      </c>
      <c r="I322" s="52" t="s">
        <v>32</v>
      </c>
      <c r="J322" s="52">
        <v>0</v>
      </c>
      <c r="K322" s="52" t="s">
        <v>32</v>
      </c>
      <c r="L322" s="52">
        <v>1.125E-2</v>
      </c>
      <c r="M322" s="52" t="s">
        <v>32</v>
      </c>
      <c r="N322" s="52">
        <v>0</v>
      </c>
      <c r="O322" s="52" t="s">
        <v>32</v>
      </c>
      <c r="P322" s="52">
        <v>0</v>
      </c>
      <c r="Q322" s="52" t="s">
        <v>32</v>
      </c>
      <c r="R322" s="52" t="s">
        <v>32</v>
      </c>
      <c r="S322" s="82" t="s">
        <v>32</v>
      </c>
      <c r="T322" s="53" t="s">
        <v>690</v>
      </c>
      <c r="W322" s="6"/>
    </row>
    <row r="323" spans="1:24" ht="78.75" x14ac:dyDescent="0.25">
      <c r="A323" s="54" t="s">
        <v>684</v>
      </c>
      <c r="B323" s="117" t="s">
        <v>693</v>
      </c>
      <c r="C323" s="55" t="s">
        <v>694</v>
      </c>
      <c r="D323" s="52" t="s">
        <v>32</v>
      </c>
      <c r="E323" s="52" t="s">
        <v>32</v>
      </c>
      <c r="F323" s="52" t="s">
        <v>32</v>
      </c>
      <c r="G323" s="52" t="s">
        <v>32</v>
      </c>
      <c r="H323" s="52">
        <f t="shared" si="154"/>
        <v>1.125E-2</v>
      </c>
      <c r="I323" s="52" t="s">
        <v>32</v>
      </c>
      <c r="J323" s="52">
        <v>0</v>
      </c>
      <c r="K323" s="52" t="s">
        <v>32</v>
      </c>
      <c r="L323" s="52">
        <v>1.125E-2</v>
      </c>
      <c r="M323" s="52" t="s">
        <v>32</v>
      </c>
      <c r="N323" s="52">
        <v>0</v>
      </c>
      <c r="O323" s="52" t="s">
        <v>32</v>
      </c>
      <c r="P323" s="52">
        <v>0</v>
      </c>
      <c r="Q323" s="52" t="s">
        <v>32</v>
      </c>
      <c r="R323" s="52" t="s">
        <v>32</v>
      </c>
      <c r="S323" s="82" t="s">
        <v>32</v>
      </c>
      <c r="T323" s="53" t="s">
        <v>690</v>
      </c>
      <c r="W323" s="6"/>
    </row>
    <row r="324" spans="1:24" ht="78.75" x14ac:dyDescent="0.25">
      <c r="A324" s="54" t="s">
        <v>684</v>
      </c>
      <c r="B324" s="117" t="s">
        <v>695</v>
      </c>
      <c r="C324" s="55" t="s">
        <v>696</v>
      </c>
      <c r="D324" s="52" t="s">
        <v>32</v>
      </c>
      <c r="E324" s="52" t="s">
        <v>32</v>
      </c>
      <c r="F324" s="52" t="s">
        <v>32</v>
      </c>
      <c r="G324" s="52" t="s">
        <v>32</v>
      </c>
      <c r="H324" s="52">
        <f t="shared" si="154"/>
        <v>1.125E-2</v>
      </c>
      <c r="I324" s="52" t="s">
        <v>32</v>
      </c>
      <c r="J324" s="52">
        <v>0</v>
      </c>
      <c r="K324" s="52" t="s">
        <v>32</v>
      </c>
      <c r="L324" s="52">
        <v>1.125E-2</v>
      </c>
      <c r="M324" s="52" t="s">
        <v>32</v>
      </c>
      <c r="N324" s="52">
        <v>0</v>
      </c>
      <c r="O324" s="52" t="s">
        <v>32</v>
      </c>
      <c r="P324" s="52">
        <v>0</v>
      </c>
      <c r="Q324" s="52" t="s">
        <v>32</v>
      </c>
      <c r="R324" s="52" t="s">
        <v>32</v>
      </c>
      <c r="S324" s="73" t="s">
        <v>32</v>
      </c>
      <c r="T324" s="53" t="s">
        <v>690</v>
      </c>
      <c r="W324" s="6"/>
    </row>
    <row r="325" spans="1:24" ht="78.75" x14ac:dyDescent="0.25">
      <c r="A325" s="42" t="s">
        <v>697</v>
      </c>
      <c r="B325" s="71" t="s">
        <v>66</v>
      </c>
      <c r="C325" s="43" t="s">
        <v>31</v>
      </c>
      <c r="D325" s="44">
        <v>0</v>
      </c>
      <c r="E325" s="44">
        <v>0</v>
      </c>
      <c r="F325" s="44">
        <v>0</v>
      </c>
      <c r="G325" s="44">
        <v>0</v>
      </c>
      <c r="H325" s="44">
        <v>0</v>
      </c>
      <c r="I325" s="44">
        <v>0</v>
      </c>
      <c r="J325" s="44">
        <v>0</v>
      </c>
      <c r="K325" s="44">
        <v>0</v>
      </c>
      <c r="L325" s="44">
        <v>0</v>
      </c>
      <c r="M325" s="44">
        <v>0</v>
      </c>
      <c r="N325" s="44">
        <v>0</v>
      </c>
      <c r="O325" s="44">
        <v>0</v>
      </c>
      <c r="P325" s="44">
        <v>0</v>
      </c>
      <c r="Q325" s="44">
        <v>0</v>
      </c>
      <c r="R325" s="44">
        <v>0</v>
      </c>
      <c r="S325" s="45">
        <v>0</v>
      </c>
      <c r="T325" s="46" t="s">
        <v>32</v>
      </c>
      <c r="W325" s="6"/>
      <c r="X325" s="6"/>
    </row>
    <row r="326" spans="1:24" ht="63" x14ac:dyDescent="0.25">
      <c r="A326" s="42" t="s">
        <v>698</v>
      </c>
      <c r="B326" s="71" t="s">
        <v>68</v>
      </c>
      <c r="C326" s="43" t="s">
        <v>31</v>
      </c>
      <c r="D326" s="44">
        <f>SUM(D327:D330)</f>
        <v>17.905001184</v>
      </c>
      <c r="E326" s="44">
        <f t="shared" ref="E326:Q326" si="155">SUM(E327:E330)</f>
        <v>1.79047066</v>
      </c>
      <c r="F326" s="44">
        <f t="shared" si="155"/>
        <v>16.114530523999999</v>
      </c>
      <c r="G326" s="44">
        <f t="shared" si="155"/>
        <v>16.114530528</v>
      </c>
      <c r="H326" s="44">
        <f t="shared" si="155"/>
        <v>7.3129605699999995</v>
      </c>
      <c r="I326" s="44">
        <f t="shared" si="155"/>
        <v>0</v>
      </c>
      <c r="J326" s="44">
        <f t="shared" si="155"/>
        <v>0.70918621000000004</v>
      </c>
      <c r="K326" s="44">
        <f t="shared" si="155"/>
        <v>0</v>
      </c>
      <c r="L326" s="44">
        <f t="shared" si="155"/>
        <v>6.6037743599999992</v>
      </c>
      <c r="M326" s="44">
        <f t="shared" si="155"/>
        <v>0</v>
      </c>
      <c r="N326" s="44">
        <f t="shared" si="155"/>
        <v>0</v>
      </c>
      <c r="O326" s="44">
        <f t="shared" si="155"/>
        <v>16.114530528</v>
      </c>
      <c r="P326" s="44">
        <f t="shared" si="155"/>
        <v>0</v>
      </c>
      <c r="Q326" s="44">
        <f t="shared" si="155"/>
        <v>16.114530523999999</v>
      </c>
      <c r="R326" s="44">
        <f>SUM(R327:R330)</f>
        <v>0</v>
      </c>
      <c r="S326" s="45">
        <v>0</v>
      </c>
      <c r="T326" s="46" t="s">
        <v>32</v>
      </c>
      <c r="W326" s="6"/>
      <c r="X326" s="6"/>
    </row>
    <row r="327" spans="1:24" ht="47.25" x14ac:dyDescent="0.25">
      <c r="A327" s="54" t="s">
        <v>698</v>
      </c>
      <c r="B327" s="117" t="s">
        <v>699</v>
      </c>
      <c r="C327" s="55" t="s">
        <v>700</v>
      </c>
      <c r="D327" s="52">
        <v>17.905001184</v>
      </c>
      <c r="E327" s="52">
        <v>1.79047066</v>
      </c>
      <c r="F327" s="51">
        <f>D327-E327</f>
        <v>16.114530523999999</v>
      </c>
      <c r="G327" s="51">
        <f>I327+K327+M327+O327</f>
        <v>16.114530528</v>
      </c>
      <c r="H327" s="51">
        <f>J327+L327+N327+P327</f>
        <v>0</v>
      </c>
      <c r="I327" s="52">
        <v>0</v>
      </c>
      <c r="J327" s="52">
        <v>0</v>
      </c>
      <c r="K327" s="52">
        <v>0</v>
      </c>
      <c r="L327" s="52">
        <v>0</v>
      </c>
      <c r="M327" s="52">
        <v>0</v>
      </c>
      <c r="N327" s="52">
        <v>0</v>
      </c>
      <c r="O327" s="52">
        <v>16.114530528</v>
      </c>
      <c r="P327" s="52">
        <v>0</v>
      </c>
      <c r="Q327" s="52">
        <f>F327-H327</f>
        <v>16.114530523999999</v>
      </c>
      <c r="R327" s="52">
        <f>H327-(I327+K327+M327)</f>
        <v>0</v>
      </c>
      <c r="S327" s="57">
        <v>0</v>
      </c>
      <c r="T327" s="53" t="s">
        <v>32</v>
      </c>
      <c r="W327" s="6"/>
    </row>
    <row r="328" spans="1:24" ht="63" x14ac:dyDescent="0.25">
      <c r="A328" s="54" t="s">
        <v>698</v>
      </c>
      <c r="B328" s="117" t="s">
        <v>701</v>
      </c>
      <c r="C328" s="55" t="s">
        <v>702</v>
      </c>
      <c r="D328" s="52" t="s">
        <v>32</v>
      </c>
      <c r="E328" s="52" t="s">
        <v>32</v>
      </c>
      <c r="F328" s="52" t="s">
        <v>32</v>
      </c>
      <c r="G328" s="52" t="s">
        <v>32</v>
      </c>
      <c r="H328" s="51">
        <f t="shared" ref="H328:H330" si="156">J328+L328+N328+P328</f>
        <v>1.0791807599999999</v>
      </c>
      <c r="I328" s="52" t="s">
        <v>32</v>
      </c>
      <c r="J328" s="52">
        <v>0.27257159999999997</v>
      </c>
      <c r="K328" s="52" t="s">
        <v>32</v>
      </c>
      <c r="L328" s="52">
        <v>0.80660915999999994</v>
      </c>
      <c r="M328" s="52" t="s">
        <v>32</v>
      </c>
      <c r="N328" s="52">
        <v>0</v>
      </c>
      <c r="O328" s="52" t="s">
        <v>32</v>
      </c>
      <c r="P328" s="52">
        <v>0</v>
      </c>
      <c r="Q328" s="52" t="s">
        <v>32</v>
      </c>
      <c r="R328" s="52" t="s">
        <v>32</v>
      </c>
      <c r="S328" s="82" t="s">
        <v>32</v>
      </c>
      <c r="T328" s="78" t="s">
        <v>703</v>
      </c>
      <c r="W328" s="6"/>
    </row>
    <row r="329" spans="1:24" ht="47.25" x14ac:dyDescent="0.25">
      <c r="A329" s="54" t="s">
        <v>698</v>
      </c>
      <c r="B329" s="117" t="s">
        <v>704</v>
      </c>
      <c r="C329" s="55" t="s">
        <v>705</v>
      </c>
      <c r="D329" s="52" t="s">
        <v>32</v>
      </c>
      <c r="E329" s="52" t="s">
        <v>32</v>
      </c>
      <c r="F329" s="52" t="s">
        <v>32</v>
      </c>
      <c r="G329" s="52" t="s">
        <v>32</v>
      </c>
      <c r="H329" s="51">
        <f t="shared" si="156"/>
        <v>3.9453853199999998</v>
      </c>
      <c r="I329" s="52" t="s">
        <v>32</v>
      </c>
      <c r="J329" s="52">
        <v>0.25810932000000003</v>
      </c>
      <c r="K329" s="52" t="s">
        <v>32</v>
      </c>
      <c r="L329" s="52">
        <v>3.6872759999999998</v>
      </c>
      <c r="M329" s="52" t="s">
        <v>32</v>
      </c>
      <c r="N329" s="52">
        <v>0</v>
      </c>
      <c r="O329" s="52" t="s">
        <v>32</v>
      </c>
      <c r="P329" s="52">
        <v>0</v>
      </c>
      <c r="Q329" s="52" t="s">
        <v>32</v>
      </c>
      <c r="R329" s="52" t="s">
        <v>32</v>
      </c>
      <c r="S329" s="82" t="s">
        <v>32</v>
      </c>
      <c r="T329" s="78" t="s">
        <v>703</v>
      </c>
      <c r="W329" s="6"/>
    </row>
    <row r="330" spans="1:24" ht="63" x14ac:dyDescent="0.25">
      <c r="A330" s="54" t="s">
        <v>698</v>
      </c>
      <c r="B330" s="117" t="s">
        <v>706</v>
      </c>
      <c r="C330" s="55" t="s">
        <v>707</v>
      </c>
      <c r="D330" s="52" t="s">
        <v>32</v>
      </c>
      <c r="E330" s="52" t="s">
        <v>32</v>
      </c>
      <c r="F330" s="52" t="s">
        <v>32</v>
      </c>
      <c r="G330" s="52" t="s">
        <v>32</v>
      </c>
      <c r="H330" s="51">
        <f t="shared" si="156"/>
        <v>2.2883944899999999</v>
      </c>
      <c r="I330" s="52" t="s">
        <v>32</v>
      </c>
      <c r="J330" s="52">
        <v>0.17850529000000001</v>
      </c>
      <c r="K330" s="52" t="s">
        <v>32</v>
      </c>
      <c r="L330" s="52">
        <v>2.1098892</v>
      </c>
      <c r="M330" s="52" t="s">
        <v>32</v>
      </c>
      <c r="N330" s="52">
        <v>0</v>
      </c>
      <c r="O330" s="52" t="s">
        <v>32</v>
      </c>
      <c r="P330" s="52">
        <v>0</v>
      </c>
      <c r="Q330" s="52" t="s">
        <v>32</v>
      </c>
      <c r="R330" s="52" t="s">
        <v>32</v>
      </c>
      <c r="S330" s="73" t="s">
        <v>32</v>
      </c>
      <c r="T330" s="78" t="s">
        <v>703</v>
      </c>
      <c r="W330" s="6"/>
    </row>
    <row r="331" spans="1:24" ht="94.5" x14ac:dyDescent="0.25">
      <c r="A331" s="42" t="s">
        <v>708</v>
      </c>
      <c r="B331" s="71" t="s">
        <v>70</v>
      </c>
      <c r="C331" s="43" t="s">
        <v>31</v>
      </c>
      <c r="D331" s="44">
        <f>SUM(D332)</f>
        <v>747.51740885800007</v>
      </c>
      <c r="E331" s="44">
        <f t="shared" ref="E331:R331" si="157">SUM(E332)</f>
        <v>170.17690969</v>
      </c>
      <c r="F331" s="44">
        <f t="shared" si="157"/>
        <v>577.34049916800006</v>
      </c>
      <c r="G331" s="44">
        <f t="shared" si="157"/>
        <v>191.06399999999999</v>
      </c>
      <c r="H331" s="44">
        <f t="shared" si="157"/>
        <v>0</v>
      </c>
      <c r="I331" s="44">
        <f t="shared" si="157"/>
        <v>0</v>
      </c>
      <c r="J331" s="44">
        <f t="shared" si="157"/>
        <v>0</v>
      </c>
      <c r="K331" s="44">
        <f t="shared" si="157"/>
        <v>0</v>
      </c>
      <c r="L331" s="44">
        <f t="shared" si="157"/>
        <v>0</v>
      </c>
      <c r="M331" s="44">
        <f t="shared" si="157"/>
        <v>0</v>
      </c>
      <c r="N331" s="44">
        <f t="shared" si="157"/>
        <v>0</v>
      </c>
      <c r="O331" s="44">
        <f t="shared" si="157"/>
        <v>191.06399999999999</v>
      </c>
      <c r="P331" s="44">
        <f t="shared" si="157"/>
        <v>0</v>
      </c>
      <c r="Q331" s="44">
        <f t="shared" si="157"/>
        <v>577.34049916800006</v>
      </c>
      <c r="R331" s="44">
        <f t="shared" si="157"/>
        <v>0</v>
      </c>
      <c r="S331" s="45">
        <v>0</v>
      </c>
      <c r="T331" s="46" t="s">
        <v>32</v>
      </c>
      <c r="W331" s="6"/>
      <c r="X331" s="6"/>
    </row>
    <row r="332" spans="1:24" ht="31.5" x14ac:dyDescent="0.25">
      <c r="A332" s="54" t="s">
        <v>708</v>
      </c>
      <c r="B332" s="117" t="s">
        <v>709</v>
      </c>
      <c r="C332" s="55" t="s">
        <v>710</v>
      </c>
      <c r="D332" s="52">
        <v>747.51740885800007</v>
      </c>
      <c r="E332" s="52">
        <v>170.17690969</v>
      </c>
      <c r="F332" s="51">
        <f>D332-E332</f>
        <v>577.34049916800006</v>
      </c>
      <c r="G332" s="51">
        <f>I332+K332+M332+O332</f>
        <v>191.06399999999999</v>
      </c>
      <c r="H332" s="51">
        <f>J332+L332+N332+P332</f>
        <v>0</v>
      </c>
      <c r="I332" s="52">
        <v>0</v>
      </c>
      <c r="J332" s="52">
        <v>0</v>
      </c>
      <c r="K332" s="52">
        <v>0</v>
      </c>
      <c r="L332" s="52">
        <v>0</v>
      </c>
      <c r="M332" s="52">
        <v>0</v>
      </c>
      <c r="N332" s="52">
        <v>0</v>
      </c>
      <c r="O332" s="52">
        <v>191.06399999999999</v>
      </c>
      <c r="P332" s="52">
        <v>0</v>
      </c>
      <c r="Q332" s="52">
        <f>F332-H332</f>
        <v>577.34049916800006</v>
      </c>
      <c r="R332" s="52">
        <f>H332-(I332+K332+M332)</f>
        <v>0</v>
      </c>
      <c r="S332" s="76">
        <v>0</v>
      </c>
      <c r="T332" s="53" t="s">
        <v>32</v>
      </c>
      <c r="W332" s="6"/>
    </row>
    <row r="333" spans="1:24" ht="78.75" x14ac:dyDescent="0.25">
      <c r="A333" s="42" t="s">
        <v>711</v>
      </c>
      <c r="B333" s="71" t="s">
        <v>72</v>
      </c>
      <c r="C333" s="43" t="s">
        <v>31</v>
      </c>
      <c r="D333" s="44">
        <f>SUM(D334:D340)</f>
        <v>20.753747999999998</v>
      </c>
      <c r="E333" s="44">
        <f t="shared" ref="E333:R333" si="158">SUM(E334:E340)</f>
        <v>19.991809960000005</v>
      </c>
      <c r="F333" s="44">
        <f t="shared" si="158"/>
        <v>0.76193803999999421</v>
      </c>
      <c r="G333" s="44">
        <f t="shared" si="158"/>
        <v>2.0573679999999985</v>
      </c>
      <c r="H333" s="44">
        <f t="shared" si="158"/>
        <v>90.573853100000008</v>
      </c>
      <c r="I333" s="44">
        <f t="shared" si="158"/>
        <v>2.0573679999999985</v>
      </c>
      <c r="J333" s="44">
        <f t="shared" si="158"/>
        <v>18.637440820000005</v>
      </c>
      <c r="K333" s="44">
        <f t="shared" si="158"/>
        <v>0</v>
      </c>
      <c r="L333" s="44">
        <f t="shared" si="158"/>
        <v>11.825204880000001</v>
      </c>
      <c r="M333" s="44">
        <f t="shared" si="158"/>
        <v>0</v>
      </c>
      <c r="N333" s="44">
        <f t="shared" si="158"/>
        <v>60.111207400000005</v>
      </c>
      <c r="O333" s="44">
        <f t="shared" si="158"/>
        <v>0</v>
      </c>
      <c r="P333" s="44">
        <f t="shared" si="158"/>
        <v>0</v>
      </c>
      <c r="Q333" s="44">
        <f t="shared" si="158"/>
        <v>-0.26024332000000538</v>
      </c>
      <c r="R333" s="44">
        <f t="shared" si="158"/>
        <v>-1.0351866399999987</v>
      </c>
      <c r="S333" s="45">
        <f>R333/(I333+K333+M333)</f>
        <v>-0.50316065963891698</v>
      </c>
      <c r="T333" s="46" t="s">
        <v>32</v>
      </c>
      <c r="W333" s="6"/>
      <c r="X333" s="6"/>
    </row>
    <row r="334" spans="1:24" ht="47.25" x14ac:dyDescent="0.25">
      <c r="A334" s="54" t="s">
        <v>711</v>
      </c>
      <c r="B334" s="117" t="s">
        <v>712</v>
      </c>
      <c r="C334" s="55" t="s">
        <v>713</v>
      </c>
      <c r="D334" s="52" t="s">
        <v>32</v>
      </c>
      <c r="E334" s="52" t="s">
        <v>32</v>
      </c>
      <c r="F334" s="52" t="s">
        <v>32</v>
      </c>
      <c r="G334" s="52" t="s">
        <v>32</v>
      </c>
      <c r="H334" s="51">
        <f t="shared" ref="H334:H340" si="159">J334+L334+N334+P334</f>
        <v>5.8090581000000023</v>
      </c>
      <c r="I334" s="52" t="s">
        <v>32</v>
      </c>
      <c r="J334" s="52">
        <v>5.8090581000000023</v>
      </c>
      <c r="K334" s="52" t="s">
        <v>32</v>
      </c>
      <c r="L334" s="52">
        <v>0</v>
      </c>
      <c r="M334" s="52" t="s">
        <v>32</v>
      </c>
      <c r="N334" s="52">
        <v>0</v>
      </c>
      <c r="O334" s="52" t="s">
        <v>32</v>
      </c>
      <c r="P334" s="52">
        <v>0</v>
      </c>
      <c r="Q334" s="52" t="s">
        <v>32</v>
      </c>
      <c r="R334" s="52" t="s">
        <v>32</v>
      </c>
      <c r="S334" s="57" t="s">
        <v>32</v>
      </c>
      <c r="T334" s="53" t="s">
        <v>714</v>
      </c>
      <c r="W334" s="6"/>
    </row>
    <row r="335" spans="1:24" ht="47.25" x14ac:dyDescent="0.25">
      <c r="A335" s="62" t="s">
        <v>711</v>
      </c>
      <c r="B335" s="126" t="s">
        <v>715</v>
      </c>
      <c r="C335" s="79" t="s">
        <v>716</v>
      </c>
      <c r="D335" s="52">
        <v>7.6824959999999995</v>
      </c>
      <c r="E335" s="52">
        <v>8.9252896400000008</v>
      </c>
      <c r="F335" s="51">
        <f t="shared" ref="F335:F336" si="160">D335-E335</f>
        <v>-1.2427936400000013</v>
      </c>
      <c r="G335" s="51">
        <f t="shared" ref="G335:G336" si="161">I335+K335+M335+O335</f>
        <v>0.7592459999999992</v>
      </c>
      <c r="H335" s="51">
        <f t="shared" si="159"/>
        <v>0.44778827999999998</v>
      </c>
      <c r="I335" s="52">
        <v>0.7592459999999992</v>
      </c>
      <c r="J335" s="52">
        <v>0.44778827999999998</v>
      </c>
      <c r="K335" s="52">
        <v>0</v>
      </c>
      <c r="L335" s="52">
        <v>0</v>
      </c>
      <c r="M335" s="52">
        <v>0</v>
      </c>
      <c r="N335" s="52">
        <v>0</v>
      </c>
      <c r="O335" s="52">
        <v>0</v>
      </c>
      <c r="P335" s="52">
        <v>0</v>
      </c>
      <c r="Q335" s="52">
        <f>F335-H335</f>
        <v>-1.6905819200000012</v>
      </c>
      <c r="R335" s="52">
        <f t="shared" ref="R335:R336" si="162">H335-(I335+K335+M335)</f>
        <v>-0.31145771999999922</v>
      </c>
      <c r="S335" s="82">
        <f t="shared" ref="S335:S336" si="163">R335/(I335+K335+M335)</f>
        <v>-0.41021977066721399</v>
      </c>
      <c r="T335" s="53" t="s">
        <v>717</v>
      </c>
      <c r="W335" s="6"/>
    </row>
    <row r="336" spans="1:24" ht="47.25" x14ac:dyDescent="0.25">
      <c r="A336" s="62" t="s">
        <v>711</v>
      </c>
      <c r="B336" s="126" t="s">
        <v>718</v>
      </c>
      <c r="C336" s="79" t="s">
        <v>719</v>
      </c>
      <c r="D336" s="52">
        <v>13.071251999999998</v>
      </c>
      <c r="E336" s="52">
        <v>11.066520320000002</v>
      </c>
      <c r="F336" s="51">
        <f t="shared" si="160"/>
        <v>2.0047316799999955</v>
      </c>
      <c r="G336" s="51">
        <f t="shared" si="161"/>
        <v>1.2981219999999993</v>
      </c>
      <c r="H336" s="51">
        <f t="shared" si="159"/>
        <v>0.57439307999999978</v>
      </c>
      <c r="I336" s="52">
        <v>1.2981219999999993</v>
      </c>
      <c r="J336" s="52">
        <v>0.57439307999999978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f>F336-H336</f>
        <v>1.4303385999999958</v>
      </c>
      <c r="R336" s="52">
        <f t="shared" si="162"/>
        <v>-0.72372891999999955</v>
      </c>
      <c r="S336" s="82">
        <f t="shared" si="163"/>
        <v>-0.5575199557514624</v>
      </c>
      <c r="T336" s="53" t="s">
        <v>717</v>
      </c>
      <c r="W336" s="6"/>
    </row>
    <row r="337" spans="1:24" ht="63" x14ac:dyDescent="0.25">
      <c r="A337" s="62" t="s">
        <v>711</v>
      </c>
      <c r="B337" s="126" t="s">
        <v>720</v>
      </c>
      <c r="C337" s="79" t="s">
        <v>721</v>
      </c>
      <c r="D337" s="52" t="s">
        <v>32</v>
      </c>
      <c r="E337" s="52" t="s">
        <v>32</v>
      </c>
      <c r="F337" s="52" t="s">
        <v>32</v>
      </c>
      <c r="G337" s="52" t="s">
        <v>32</v>
      </c>
      <c r="H337" s="51">
        <f t="shared" si="159"/>
        <v>21.10925349</v>
      </c>
      <c r="I337" s="52" t="s">
        <v>32</v>
      </c>
      <c r="J337" s="52">
        <v>2.1266282799999998</v>
      </c>
      <c r="K337" s="52" t="s">
        <v>32</v>
      </c>
      <c r="L337" s="52">
        <v>7.6786064500000002</v>
      </c>
      <c r="M337" s="52" t="s">
        <v>32</v>
      </c>
      <c r="N337" s="52">
        <v>11.304018760000002</v>
      </c>
      <c r="O337" s="52" t="s">
        <v>32</v>
      </c>
      <c r="P337" s="52">
        <v>0</v>
      </c>
      <c r="Q337" s="52" t="s">
        <v>32</v>
      </c>
      <c r="R337" s="52" t="s">
        <v>32</v>
      </c>
      <c r="S337" s="82" t="s">
        <v>32</v>
      </c>
      <c r="T337" s="78" t="s">
        <v>703</v>
      </c>
      <c r="W337" s="6"/>
    </row>
    <row r="338" spans="1:24" ht="47.25" x14ac:dyDescent="0.25">
      <c r="A338" s="62" t="s">
        <v>711</v>
      </c>
      <c r="B338" s="126" t="s">
        <v>722</v>
      </c>
      <c r="C338" s="79" t="s">
        <v>723</v>
      </c>
      <c r="D338" s="52" t="s">
        <v>32</v>
      </c>
      <c r="E338" s="52" t="s">
        <v>32</v>
      </c>
      <c r="F338" s="52" t="s">
        <v>32</v>
      </c>
      <c r="G338" s="52" t="s">
        <v>32</v>
      </c>
      <c r="H338" s="51">
        <f t="shared" si="159"/>
        <v>25.040014080000002</v>
      </c>
      <c r="I338" s="52" t="s">
        <v>32</v>
      </c>
      <c r="J338" s="52">
        <v>6.0121919999999998</v>
      </c>
      <c r="K338" s="52" t="s">
        <v>32</v>
      </c>
      <c r="L338" s="52">
        <v>1.27797443</v>
      </c>
      <c r="M338" s="52" t="s">
        <v>32</v>
      </c>
      <c r="N338" s="52">
        <v>17.749847650000003</v>
      </c>
      <c r="O338" s="52" t="s">
        <v>32</v>
      </c>
      <c r="P338" s="52">
        <v>0</v>
      </c>
      <c r="Q338" s="52" t="s">
        <v>32</v>
      </c>
      <c r="R338" s="52" t="s">
        <v>32</v>
      </c>
      <c r="S338" s="82" t="s">
        <v>32</v>
      </c>
      <c r="T338" s="78" t="s">
        <v>703</v>
      </c>
      <c r="W338" s="6"/>
    </row>
    <row r="339" spans="1:24" ht="47.25" x14ac:dyDescent="0.25">
      <c r="A339" s="62" t="s">
        <v>711</v>
      </c>
      <c r="B339" s="126" t="s">
        <v>724</v>
      </c>
      <c r="C339" s="79" t="s">
        <v>725</v>
      </c>
      <c r="D339" s="52" t="s">
        <v>32</v>
      </c>
      <c r="E339" s="52" t="s">
        <v>32</v>
      </c>
      <c r="F339" s="52" t="s">
        <v>32</v>
      </c>
      <c r="G339" s="52" t="s">
        <v>32</v>
      </c>
      <c r="H339" s="51">
        <f t="shared" si="159"/>
        <v>34.369253690000001</v>
      </c>
      <c r="I339" s="52" t="s">
        <v>32</v>
      </c>
      <c r="J339" s="52">
        <v>3.3119126999999997</v>
      </c>
      <c r="K339" s="52" t="s">
        <v>32</v>
      </c>
      <c r="L339" s="52">
        <v>0</v>
      </c>
      <c r="M339" s="52" t="s">
        <v>32</v>
      </c>
      <c r="N339" s="52">
        <v>31.05734099</v>
      </c>
      <c r="O339" s="52" t="s">
        <v>32</v>
      </c>
      <c r="P339" s="52">
        <v>0</v>
      </c>
      <c r="Q339" s="52" t="s">
        <v>32</v>
      </c>
      <c r="R339" s="52" t="s">
        <v>32</v>
      </c>
      <c r="S339" s="82" t="s">
        <v>32</v>
      </c>
      <c r="T339" s="78" t="s">
        <v>703</v>
      </c>
      <c r="W339" s="6"/>
    </row>
    <row r="340" spans="1:24" ht="63" x14ac:dyDescent="0.25">
      <c r="A340" s="62" t="s">
        <v>711</v>
      </c>
      <c r="B340" s="126" t="s">
        <v>726</v>
      </c>
      <c r="C340" s="79" t="s">
        <v>727</v>
      </c>
      <c r="D340" s="52" t="s">
        <v>32</v>
      </c>
      <c r="E340" s="52" t="s">
        <v>32</v>
      </c>
      <c r="F340" s="52" t="s">
        <v>32</v>
      </c>
      <c r="G340" s="52" t="s">
        <v>32</v>
      </c>
      <c r="H340" s="51">
        <f t="shared" si="159"/>
        <v>3.2240923799999996</v>
      </c>
      <c r="I340" s="52" t="s">
        <v>32</v>
      </c>
      <c r="J340" s="52">
        <v>0.35546838000000003</v>
      </c>
      <c r="K340" s="52" t="s">
        <v>32</v>
      </c>
      <c r="L340" s="52">
        <v>2.8686239999999996</v>
      </c>
      <c r="M340" s="52" t="s">
        <v>32</v>
      </c>
      <c r="N340" s="52">
        <v>0</v>
      </c>
      <c r="O340" s="52" t="s">
        <v>32</v>
      </c>
      <c r="P340" s="52">
        <v>0</v>
      </c>
      <c r="Q340" s="52" t="s">
        <v>32</v>
      </c>
      <c r="R340" s="52" t="s">
        <v>32</v>
      </c>
      <c r="S340" s="73" t="s">
        <v>32</v>
      </c>
      <c r="T340" s="78" t="s">
        <v>703</v>
      </c>
      <c r="W340" s="6"/>
    </row>
    <row r="341" spans="1:24" ht="31.5" x14ac:dyDescent="0.25">
      <c r="A341" s="42" t="s">
        <v>728</v>
      </c>
      <c r="B341" s="71" t="s">
        <v>80</v>
      </c>
      <c r="C341" s="43" t="s">
        <v>31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>
        <v>0</v>
      </c>
      <c r="O341" s="44">
        <v>0</v>
      </c>
      <c r="P341" s="44">
        <v>0</v>
      </c>
      <c r="Q341" s="44">
        <v>0</v>
      </c>
      <c r="R341" s="44">
        <v>0</v>
      </c>
      <c r="S341" s="45">
        <v>0</v>
      </c>
      <c r="T341" s="46" t="s">
        <v>32</v>
      </c>
      <c r="W341" s="6"/>
      <c r="X341" s="6"/>
    </row>
    <row r="342" spans="1:24" ht="63" x14ac:dyDescent="0.25">
      <c r="A342" s="42" t="s">
        <v>729</v>
      </c>
      <c r="B342" s="71" t="s">
        <v>82</v>
      </c>
      <c r="C342" s="43" t="s">
        <v>31</v>
      </c>
      <c r="D342" s="44">
        <f t="shared" ref="D342:R342" si="164">D343+D347+D344+D345</f>
        <v>723.23295801400002</v>
      </c>
      <c r="E342" s="44">
        <f t="shared" si="164"/>
        <v>669.63907901000005</v>
      </c>
      <c r="F342" s="44">
        <f t="shared" si="164"/>
        <v>53.593879003999973</v>
      </c>
      <c r="G342" s="44">
        <f>G343+G347+G344+G345</f>
        <v>26.481352990000019</v>
      </c>
      <c r="H342" s="44">
        <f t="shared" si="164"/>
        <v>45.831880509999998</v>
      </c>
      <c r="I342" s="44">
        <f t="shared" si="164"/>
        <v>26.481352990000005</v>
      </c>
      <c r="J342" s="44">
        <f t="shared" si="164"/>
        <v>42.815573690000001</v>
      </c>
      <c r="K342" s="44">
        <f t="shared" si="164"/>
        <v>0</v>
      </c>
      <c r="L342" s="44">
        <f t="shared" si="164"/>
        <v>3.0163068200000001</v>
      </c>
      <c r="M342" s="44">
        <f t="shared" si="164"/>
        <v>0</v>
      </c>
      <c r="N342" s="44">
        <f t="shared" si="164"/>
        <v>0</v>
      </c>
      <c r="O342" s="44">
        <f t="shared" si="164"/>
        <v>1.7763568394002505E-14</v>
      </c>
      <c r="P342" s="44">
        <f t="shared" si="164"/>
        <v>0</v>
      </c>
      <c r="Q342" s="44">
        <f t="shared" si="164"/>
        <v>7.7619984939999664</v>
      </c>
      <c r="R342" s="44">
        <f t="shared" si="164"/>
        <v>19.350527519999996</v>
      </c>
      <c r="S342" s="45">
        <f t="shared" ref="S342:S345" si="165">R342/(I342+K342+M342)</f>
        <v>0.73072276659380742</v>
      </c>
      <c r="T342" s="46" t="s">
        <v>32</v>
      </c>
      <c r="W342" s="6"/>
      <c r="X342" s="6"/>
    </row>
    <row r="343" spans="1:24" ht="31.5" x14ac:dyDescent="0.25">
      <c r="A343" s="42" t="s">
        <v>730</v>
      </c>
      <c r="B343" s="71" t="s">
        <v>84</v>
      </c>
      <c r="C343" s="43" t="s">
        <v>31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4">
        <v>0</v>
      </c>
      <c r="J343" s="44">
        <v>0</v>
      </c>
      <c r="K343" s="44">
        <v>0</v>
      </c>
      <c r="L343" s="44">
        <v>0</v>
      </c>
      <c r="M343" s="44">
        <v>0</v>
      </c>
      <c r="N343" s="44">
        <v>0</v>
      </c>
      <c r="O343" s="44">
        <v>0</v>
      </c>
      <c r="P343" s="44">
        <v>0</v>
      </c>
      <c r="Q343" s="44">
        <v>0</v>
      </c>
      <c r="R343" s="44">
        <v>0</v>
      </c>
      <c r="S343" s="45">
        <v>0</v>
      </c>
      <c r="T343" s="46" t="s">
        <v>32</v>
      </c>
      <c r="W343" s="6"/>
      <c r="X343" s="6"/>
    </row>
    <row r="344" spans="1:24" x14ac:dyDescent="0.25">
      <c r="A344" s="42" t="s">
        <v>731</v>
      </c>
      <c r="B344" s="71" t="s">
        <v>95</v>
      </c>
      <c r="C344" s="43" t="s">
        <v>31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4">
        <v>0</v>
      </c>
      <c r="J344" s="44">
        <v>0</v>
      </c>
      <c r="K344" s="44">
        <v>0</v>
      </c>
      <c r="L344" s="44">
        <v>0</v>
      </c>
      <c r="M344" s="44">
        <v>0</v>
      </c>
      <c r="N344" s="44">
        <v>0</v>
      </c>
      <c r="O344" s="44">
        <v>0</v>
      </c>
      <c r="P344" s="44">
        <v>0</v>
      </c>
      <c r="Q344" s="44">
        <v>0</v>
      </c>
      <c r="R344" s="44">
        <v>0</v>
      </c>
      <c r="S344" s="45">
        <v>0</v>
      </c>
      <c r="T344" s="46" t="s">
        <v>32</v>
      </c>
      <c r="W344" s="6"/>
      <c r="X344" s="6"/>
    </row>
    <row r="345" spans="1:24" ht="31.5" x14ac:dyDescent="0.25">
      <c r="A345" s="42" t="s">
        <v>732</v>
      </c>
      <c r="B345" s="71" t="s">
        <v>108</v>
      </c>
      <c r="C345" s="43" t="s">
        <v>31</v>
      </c>
      <c r="D345" s="44">
        <f t="shared" ref="D345:R345" si="166">SUM(D346)</f>
        <v>20.759999999999998</v>
      </c>
      <c r="E345" s="44">
        <f t="shared" si="166"/>
        <v>18.354343220000001</v>
      </c>
      <c r="F345" s="44">
        <f t="shared" si="166"/>
        <v>2.4056567799999975</v>
      </c>
      <c r="G345" s="44">
        <f t="shared" si="166"/>
        <v>3.8885999999999985</v>
      </c>
      <c r="H345" s="44">
        <f t="shared" si="166"/>
        <v>1.90522956</v>
      </c>
      <c r="I345" s="44">
        <f t="shared" si="166"/>
        <v>3.8885999999999985</v>
      </c>
      <c r="J345" s="44">
        <f t="shared" si="166"/>
        <v>1.90522956</v>
      </c>
      <c r="K345" s="44">
        <f t="shared" si="166"/>
        <v>0</v>
      </c>
      <c r="L345" s="44">
        <f t="shared" si="166"/>
        <v>0</v>
      </c>
      <c r="M345" s="44">
        <f t="shared" si="166"/>
        <v>0</v>
      </c>
      <c r="N345" s="44">
        <f t="shared" si="166"/>
        <v>0</v>
      </c>
      <c r="O345" s="44">
        <f t="shared" si="166"/>
        <v>0</v>
      </c>
      <c r="P345" s="44">
        <f t="shared" si="166"/>
        <v>0</v>
      </c>
      <c r="Q345" s="44">
        <f t="shared" si="166"/>
        <v>0.50042721999999751</v>
      </c>
      <c r="R345" s="44">
        <f t="shared" si="166"/>
        <v>-1.9833704399999985</v>
      </c>
      <c r="S345" s="45">
        <f t="shared" si="165"/>
        <v>-0.51004743095201344</v>
      </c>
      <c r="T345" s="46" t="s">
        <v>32</v>
      </c>
      <c r="W345" s="6"/>
      <c r="X345" s="6"/>
    </row>
    <row r="346" spans="1:24" ht="31.5" x14ac:dyDescent="0.25">
      <c r="A346" s="49" t="s">
        <v>732</v>
      </c>
      <c r="B346" s="115" t="s">
        <v>733</v>
      </c>
      <c r="C346" s="74" t="s">
        <v>734</v>
      </c>
      <c r="D346" s="51">
        <v>20.759999999999998</v>
      </c>
      <c r="E346" s="51">
        <v>18.354343220000001</v>
      </c>
      <c r="F346" s="51">
        <f>D346-E346</f>
        <v>2.4056567799999975</v>
      </c>
      <c r="G346" s="51">
        <f>I346+K346+M346+O346</f>
        <v>3.8885999999999985</v>
      </c>
      <c r="H346" s="51">
        <f>J346+L346+N346+P346</f>
        <v>1.90522956</v>
      </c>
      <c r="I346" s="51">
        <v>3.8885999999999985</v>
      </c>
      <c r="J346" s="51">
        <v>1.90522956</v>
      </c>
      <c r="K346" s="51">
        <v>0</v>
      </c>
      <c r="L346" s="51">
        <v>0</v>
      </c>
      <c r="M346" s="51">
        <v>0</v>
      </c>
      <c r="N346" s="51">
        <v>0</v>
      </c>
      <c r="O346" s="51">
        <v>0</v>
      </c>
      <c r="P346" s="51">
        <v>0</v>
      </c>
      <c r="Q346" s="52">
        <f>F346-H346</f>
        <v>0.50042721999999751</v>
      </c>
      <c r="R346" s="52">
        <f>H346-(I346+K346+M346)</f>
        <v>-1.9833704399999985</v>
      </c>
      <c r="S346" s="76">
        <f>R346/(I346+K346+M346)</f>
        <v>-0.51004743095201344</v>
      </c>
      <c r="T346" s="53" t="s">
        <v>714</v>
      </c>
      <c r="W346" s="6"/>
    </row>
    <row r="347" spans="1:24" ht="31.5" x14ac:dyDescent="0.25">
      <c r="A347" s="42" t="s">
        <v>735</v>
      </c>
      <c r="B347" s="71" t="s">
        <v>113</v>
      </c>
      <c r="C347" s="43" t="s">
        <v>31</v>
      </c>
      <c r="D347" s="44">
        <f t="shared" ref="D347:R347" si="167">SUM(D348:D349)</f>
        <v>702.47295801400003</v>
      </c>
      <c r="E347" s="44">
        <f t="shared" si="167"/>
        <v>651.28473579000001</v>
      </c>
      <c r="F347" s="44">
        <f t="shared" si="167"/>
        <v>51.188222223999972</v>
      </c>
      <c r="G347" s="44">
        <f t="shared" si="167"/>
        <v>22.592752990000022</v>
      </c>
      <c r="H347" s="44">
        <f t="shared" si="167"/>
        <v>43.926650949999996</v>
      </c>
      <c r="I347" s="44">
        <f t="shared" si="167"/>
        <v>22.592752990000005</v>
      </c>
      <c r="J347" s="44">
        <f t="shared" si="167"/>
        <v>40.910344129999999</v>
      </c>
      <c r="K347" s="44">
        <f t="shared" si="167"/>
        <v>0</v>
      </c>
      <c r="L347" s="44">
        <f t="shared" si="167"/>
        <v>3.0163068200000001</v>
      </c>
      <c r="M347" s="44">
        <f t="shared" si="167"/>
        <v>0</v>
      </c>
      <c r="N347" s="44">
        <f t="shared" si="167"/>
        <v>0</v>
      </c>
      <c r="O347" s="44">
        <f t="shared" si="167"/>
        <v>1.7763568394002505E-14</v>
      </c>
      <c r="P347" s="44">
        <f t="shared" si="167"/>
        <v>0</v>
      </c>
      <c r="Q347" s="44">
        <f t="shared" si="167"/>
        <v>7.2615712739999694</v>
      </c>
      <c r="R347" s="44">
        <f t="shared" si="167"/>
        <v>21.333897959999994</v>
      </c>
      <c r="S347" s="45">
        <f>R347/(I347+K347+M347)</f>
        <v>0.94428058277992044</v>
      </c>
      <c r="T347" s="46" t="s">
        <v>32</v>
      </c>
      <c r="W347" s="6"/>
      <c r="X347" s="6"/>
    </row>
    <row r="348" spans="1:24" ht="31.5" x14ac:dyDescent="0.25">
      <c r="A348" s="54" t="s">
        <v>735</v>
      </c>
      <c r="B348" s="127" t="s">
        <v>736</v>
      </c>
      <c r="C348" s="55" t="s">
        <v>737</v>
      </c>
      <c r="D348" s="52">
        <v>678.74295801400001</v>
      </c>
      <c r="E348" s="52">
        <v>650.39802725000004</v>
      </c>
      <c r="F348" s="51">
        <f t="shared" ref="F348:F349" si="168">D348-E348</f>
        <v>28.344930763999969</v>
      </c>
      <c r="G348" s="51">
        <f t="shared" ref="G348:H349" si="169">I348+K348+M348+O348</f>
        <v>18.382152990000023</v>
      </c>
      <c r="H348" s="51">
        <f t="shared" si="169"/>
        <v>21.371816450000001</v>
      </c>
      <c r="I348" s="52">
        <v>18.382152990000005</v>
      </c>
      <c r="J348" s="52">
        <v>20.384275200000001</v>
      </c>
      <c r="K348" s="52">
        <v>0</v>
      </c>
      <c r="L348" s="52">
        <v>0.98754125000000004</v>
      </c>
      <c r="M348" s="52">
        <v>0</v>
      </c>
      <c r="N348" s="52">
        <v>0</v>
      </c>
      <c r="O348" s="52">
        <v>1.7763568394002505E-14</v>
      </c>
      <c r="P348" s="52">
        <v>0</v>
      </c>
      <c r="Q348" s="52">
        <f>F348-H348</f>
        <v>6.9731143139999681</v>
      </c>
      <c r="R348" s="52">
        <f t="shared" ref="R348:R349" si="170">H348-(I348+K348+M348)</f>
        <v>2.9896634599999956</v>
      </c>
      <c r="S348" s="57">
        <f t="shared" ref="S348:S354" si="171">R348/(I348+K348+M348)</f>
        <v>0.16263946130936835</v>
      </c>
      <c r="T348" s="53" t="s">
        <v>714</v>
      </c>
      <c r="W348" s="6"/>
    </row>
    <row r="349" spans="1:24" ht="47.25" x14ac:dyDescent="0.25">
      <c r="A349" s="54" t="s">
        <v>735</v>
      </c>
      <c r="B349" s="127" t="s">
        <v>738</v>
      </c>
      <c r="C349" s="55" t="s">
        <v>739</v>
      </c>
      <c r="D349" s="52">
        <v>23.73</v>
      </c>
      <c r="E349" s="52">
        <v>0.88670853999999999</v>
      </c>
      <c r="F349" s="51">
        <f t="shared" si="168"/>
        <v>22.84329146</v>
      </c>
      <c r="G349" s="51">
        <f t="shared" si="169"/>
        <v>4.2105999999999986</v>
      </c>
      <c r="H349" s="51">
        <f t="shared" si="169"/>
        <v>22.554834499999998</v>
      </c>
      <c r="I349" s="52">
        <v>4.2105999999999986</v>
      </c>
      <c r="J349" s="52">
        <v>20.526068929999997</v>
      </c>
      <c r="K349" s="52">
        <v>0</v>
      </c>
      <c r="L349" s="52">
        <v>2.02876557</v>
      </c>
      <c r="M349" s="52">
        <v>0</v>
      </c>
      <c r="N349" s="52">
        <v>0</v>
      </c>
      <c r="O349" s="52">
        <v>0</v>
      </c>
      <c r="P349" s="52">
        <v>0</v>
      </c>
      <c r="Q349" s="52">
        <f>F349-H349</f>
        <v>0.28845696000000132</v>
      </c>
      <c r="R349" s="52">
        <f t="shared" si="170"/>
        <v>18.344234499999999</v>
      </c>
      <c r="S349" s="73">
        <f t="shared" si="171"/>
        <v>4.3566794518595939</v>
      </c>
      <c r="T349" s="53" t="s">
        <v>740</v>
      </c>
      <c r="W349" s="6"/>
    </row>
    <row r="350" spans="1:24" ht="31.5" x14ac:dyDescent="0.25">
      <c r="A350" s="42" t="s">
        <v>741</v>
      </c>
      <c r="B350" s="71" t="s">
        <v>131</v>
      </c>
      <c r="C350" s="43" t="s">
        <v>31</v>
      </c>
      <c r="D350" s="44">
        <f t="shared" ref="D350:R350" si="172">D351+D355+D358+D385</f>
        <v>2619.559262861389</v>
      </c>
      <c r="E350" s="44">
        <f t="shared" si="172"/>
        <v>300.98060407000003</v>
      </c>
      <c r="F350" s="44">
        <f t="shared" si="172"/>
        <v>2318.578658791389</v>
      </c>
      <c r="G350" s="44">
        <f t="shared" si="172"/>
        <v>944.34639794200007</v>
      </c>
      <c r="H350" s="44">
        <f t="shared" si="172"/>
        <v>506.20299329000005</v>
      </c>
      <c r="I350" s="44">
        <f t="shared" si="172"/>
        <v>48.692386095999993</v>
      </c>
      <c r="J350" s="44">
        <f t="shared" si="172"/>
        <v>58.148059429999996</v>
      </c>
      <c r="K350" s="44">
        <f t="shared" si="172"/>
        <v>81.72697509999999</v>
      </c>
      <c r="L350" s="44">
        <f t="shared" si="172"/>
        <v>278.68645803999999</v>
      </c>
      <c r="M350" s="44">
        <f t="shared" si="172"/>
        <v>135.36628043760001</v>
      </c>
      <c r="N350" s="44">
        <f t="shared" si="172"/>
        <v>169.36847582000001</v>
      </c>
      <c r="O350" s="44">
        <f t="shared" si="172"/>
        <v>678.56075630840007</v>
      </c>
      <c r="P350" s="44">
        <f t="shared" si="172"/>
        <v>0</v>
      </c>
      <c r="Q350" s="44">
        <f t="shared" si="172"/>
        <v>1970.3518417713892</v>
      </c>
      <c r="R350" s="44">
        <f t="shared" si="172"/>
        <v>82.441175386400019</v>
      </c>
      <c r="S350" s="45">
        <f t="shared" si="171"/>
        <v>0.3101791913200852</v>
      </c>
      <c r="T350" s="46" t="s">
        <v>32</v>
      </c>
      <c r="W350" s="6"/>
      <c r="X350" s="6"/>
    </row>
    <row r="351" spans="1:24" ht="47.25" x14ac:dyDescent="0.25">
      <c r="A351" s="42" t="s">
        <v>742</v>
      </c>
      <c r="B351" s="71" t="s">
        <v>133</v>
      </c>
      <c r="C351" s="43" t="s">
        <v>31</v>
      </c>
      <c r="D351" s="44">
        <f t="shared" ref="D351:R351" si="173">SUM(D352:D354)</f>
        <v>125.98649058800001</v>
      </c>
      <c r="E351" s="44">
        <f t="shared" si="173"/>
        <v>4.4643347999999996</v>
      </c>
      <c r="F351" s="44">
        <f t="shared" si="173"/>
        <v>121.52215578800001</v>
      </c>
      <c r="G351" s="44">
        <f t="shared" si="173"/>
        <v>93.019790588000006</v>
      </c>
      <c r="H351" s="44">
        <f t="shared" si="173"/>
        <v>6.5655935400000001</v>
      </c>
      <c r="I351" s="44">
        <f t="shared" si="173"/>
        <v>1.8246780899999999</v>
      </c>
      <c r="J351" s="44">
        <f t="shared" si="173"/>
        <v>1.0532309900000001</v>
      </c>
      <c r="K351" s="44">
        <f t="shared" si="173"/>
        <v>2.84980476</v>
      </c>
      <c r="L351" s="44">
        <f t="shared" si="173"/>
        <v>3.34420669</v>
      </c>
      <c r="M351" s="44">
        <f t="shared" si="173"/>
        <v>16.383668300000004</v>
      </c>
      <c r="N351" s="44">
        <f t="shared" si="173"/>
        <v>2.1681558600000002</v>
      </c>
      <c r="O351" s="44">
        <f t="shared" si="173"/>
        <v>71.961639437999992</v>
      </c>
      <c r="P351" s="44">
        <f t="shared" si="173"/>
        <v>0</v>
      </c>
      <c r="Q351" s="44">
        <f t="shared" si="173"/>
        <v>114.95656224800001</v>
      </c>
      <c r="R351" s="44">
        <f t="shared" si="173"/>
        <v>-14.49255761</v>
      </c>
      <c r="S351" s="45">
        <f t="shared" si="171"/>
        <v>-0.68821605024902666</v>
      </c>
      <c r="T351" s="46" t="s">
        <v>32</v>
      </c>
      <c r="W351" s="6"/>
      <c r="X351" s="6"/>
    </row>
    <row r="352" spans="1:24" ht="78.75" x14ac:dyDescent="0.25">
      <c r="A352" s="54" t="s">
        <v>742</v>
      </c>
      <c r="B352" s="127" t="s">
        <v>743</v>
      </c>
      <c r="C352" s="55" t="s">
        <v>744</v>
      </c>
      <c r="D352" s="52">
        <v>6.5364600000000008</v>
      </c>
      <c r="E352" s="52">
        <v>0</v>
      </c>
      <c r="F352" s="51">
        <f t="shared" ref="F352:F354" si="174">D352-E352</f>
        <v>6.5364600000000008</v>
      </c>
      <c r="G352" s="51">
        <f t="shared" ref="G352:H354" si="175">I352+K352+M352+O352</f>
        <v>0.16975999999999999</v>
      </c>
      <c r="H352" s="51">
        <f t="shared" si="175"/>
        <v>0</v>
      </c>
      <c r="I352" s="52">
        <v>0.16975999999999999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f>F352-H352</f>
        <v>6.5364600000000008</v>
      </c>
      <c r="R352" s="52">
        <f t="shared" ref="R352:R354" si="176">H352-(I352+K352+M352)</f>
        <v>-0.16975999999999999</v>
      </c>
      <c r="S352" s="57">
        <f t="shared" si="171"/>
        <v>-1</v>
      </c>
      <c r="T352" s="53" t="s">
        <v>745</v>
      </c>
      <c r="W352" s="6"/>
    </row>
    <row r="353" spans="1:24" ht="31.5" x14ac:dyDescent="0.25">
      <c r="A353" s="54" t="s">
        <v>742</v>
      </c>
      <c r="B353" s="127" t="s">
        <v>746</v>
      </c>
      <c r="C353" s="55" t="s">
        <v>747</v>
      </c>
      <c r="D353" s="52">
        <v>83.089950143999999</v>
      </c>
      <c r="E353" s="52">
        <v>2.3169707999999996</v>
      </c>
      <c r="F353" s="51">
        <f t="shared" si="174"/>
        <v>80.772979344000007</v>
      </c>
      <c r="G353" s="51">
        <f t="shared" si="175"/>
        <v>69.489950144000005</v>
      </c>
      <c r="H353" s="51">
        <f t="shared" si="175"/>
        <v>5.2158742900000004</v>
      </c>
      <c r="I353" s="52">
        <v>1.20501865</v>
      </c>
      <c r="J353" s="52">
        <v>0.63407883000000009</v>
      </c>
      <c r="K353" s="52">
        <v>1.6799053199999998</v>
      </c>
      <c r="L353" s="52">
        <v>2.8644702899999999</v>
      </c>
      <c r="M353" s="52">
        <v>8.3737688500000012</v>
      </c>
      <c r="N353" s="52">
        <v>1.7173251700000001</v>
      </c>
      <c r="O353" s="52">
        <v>58.231257323999998</v>
      </c>
      <c r="P353" s="52">
        <v>0</v>
      </c>
      <c r="Q353" s="52">
        <f>F353-H353</f>
        <v>75.557105054000004</v>
      </c>
      <c r="R353" s="52">
        <f t="shared" si="176"/>
        <v>-6.0428185299999999</v>
      </c>
      <c r="S353" s="82">
        <f t="shared" si="171"/>
        <v>-0.53672470033692599</v>
      </c>
      <c r="T353" s="53" t="s">
        <v>748</v>
      </c>
      <c r="W353" s="6"/>
    </row>
    <row r="354" spans="1:24" ht="31.5" x14ac:dyDescent="0.25">
      <c r="A354" s="54" t="s">
        <v>742</v>
      </c>
      <c r="B354" s="127" t="s">
        <v>749</v>
      </c>
      <c r="C354" s="55" t="s">
        <v>750</v>
      </c>
      <c r="D354" s="52">
        <v>36.360080443999998</v>
      </c>
      <c r="E354" s="52">
        <v>2.1473640000000001</v>
      </c>
      <c r="F354" s="51">
        <f t="shared" si="174"/>
        <v>34.212716443999994</v>
      </c>
      <c r="G354" s="51">
        <f t="shared" si="175"/>
        <v>23.360080443999998</v>
      </c>
      <c r="H354" s="51">
        <f t="shared" si="175"/>
        <v>1.3497192500000001</v>
      </c>
      <c r="I354" s="52">
        <v>0.44989944000000004</v>
      </c>
      <c r="J354" s="52">
        <v>0.41915216</v>
      </c>
      <c r="K354" s="52">
        <v>1.1698994400000002</v>
      </c>
      <c r="L354" s="52">
        <v>0.47973640000000001</v>
      </c>
      <c r="M354" s="52">
        <v>8.0098994500000007</v>
      </c>
      <c r="N354" s="52">
        <v>0.45083069000000014</v>
      </c>
      <c r="O354" s="52">
        <v>13.730382113999996</v>
      </c>
      <c r="P354" s="52">
        <v>0</v>
      </c>
      <c r="Q354" s="52">
        <f>F354-H354</f>
        <v>32.862997193999995</v>
      </c>
      <c r="R354" s="52">
        <f t="shared" si="176"/>
        <v>-8.2799790800000004</v>
      </c>
      <c r="S354" s="73">
        <f t="shared" si="171"/>
        <v>-0.85983784706991961</v>
      </c>
      <c r="T354" s="53" t="s">
        <v>751</v>
      </c>
      <c r="W354" s="6"/>
    </row>
    <row r="355" spans="1:24" ht="31.5" x14ac:dyDescent="0.25">
      <c r="A355" s="42" t="s">
        <v>752</v>
      </c>
      <c r="B355" s="71" t="s">
        <v>169</v>
      </c>
      <c r="C355" s="43" t="s">
        <v>31</v>
      </c>
      <c r="D355" s="44">
        <f>SUM(D356:D357)</f>
        <v>57.266824620000001</v>
      </c>
      <c r="E355" s="44">
        <f t="shared" ref="E355:R355" si="177">SUM(E356:E357)</f>
        <v>1.79999244</v>
      </c>
      <c r="F355" s="44">
        <f t="shared" si="177"/>
        <v>55.466832180000004</v>
      </c>
      <c r="G355" s="44">
        <f t="shared" si="177"/>
        <v>51.266824620000008</v>
      </c>
      <c r="H355" s="44">
        <f>SUM(H356:H357)</f>
        <v>20.379700719999999</v>
      </c>
      <c r="I355" s="44">
        <f t="shared" si="177"/>
        <v>0.41646922999999997</v>
      </c>
      <c r="J355" s="44">
        <f t="shared" si="177"/>
        <v>0.41664950000000006</v>
      </c>
      <c r="K355" s="44">
        <f t="shared" si="177"/>
        <v>2.5764692300000003</v>
      </c>
      <c r="L355" s="44">
        <f t="shared" si="177"/>
        <v>19.58955323</v>
      </c>
      <c r="M355" s="44">
        <f t="shared" si="177"/>
        <v>12.296469219999999</v>
      </c>
      <c r="N355" s="44">
        <f t="shared" si="177"/>
        <v>0.37349799000000006</v>
      </c>
      <c r="O355" s="44">
        <f t="shared" si="177"/>
        <v>35.977416940000005</v>
      </c>
      <c r="P355" s="44">
        <f t="shared" si="177"/>
        <v>0</v>
      </c>
      <c r="Q355" s="44">
        <f t="shared" si="177"/>
        <v>50.087131460000002</v>
      </c>
      <c r="R355" s="44">
        <f t="shared" si="177"/>
        <v>-9.9097069600000012</v>
      </c>
      <c r="S355" s="45">
        <f>R355/(I355+K355+M355)</f>
        <v>-0.64814197955901465</v>
      </c>
      <c r="T355" s="46" t="s">
        <v>32</v>
      </c>
      <c r="W355" s="6"/>
      <c r="X355" s="6"/>
    </row>
    <row r="356" spans="1:24" ht="31.5" x14ac:dyDescent="0.25">
      <c r="A356" s="62" t="s">
        <v>752</v>
      </c>
      <c r="B356" s="128" t="s">
        <v>753</v>
      </c>
      <c r="C356" s="80" t="s">
        <v>754</v>
      </c>
      <c r="D356" s="52">
        <v>57.266824620000001</v>
      </c>
      <c r="E356" s="52">
        <v>1.79999244</v>
      </c>
      <c r="F356" s="51">
        <f>D356-E356</f>
        <v>55.466832180000004</v>
      </c>
      <c r="G356" s="51">
        <f>I356+K356+M356+O356</f>
        <v>51.266824620000008</v>
      </c>
      <c r="H356" s="51">
        <f>J356+L356+N356+P356</f>
        <v>5.3797007199999998</v>
      </c>
      <c r="I356" s="52">
        <v>0.41646922999999997</v>
      </c>
      <c r="J356" s="52">
        <v>0.41664950000000006</v>
      </c>
      <c r="K356" s="52">
        <v>2.5764692300000003</v>
      </c>
      <c r="L356" s="52">
        <v>4.5895532299999999</v>
      </c>
      <c r="M356" s="52">
        <v>12.296469219999999</v>
      </c>
      <c r="N356" s="52">
        <v>0.37349799000000006</v>
      </c>
      <c r="O356" s="52">
        <v>35.977416940000005</v>
      </c>
      <c r="P356" s="52">
        <v>0</v>
      </c>
      <c r="Q356" s="52">
        <f>F356-H356</f>
        <v>50.087131460000002</v>
      </c>
      <c r="R356" s="52">
        <f>H356-(I356+K356+M356)</f>
        <v>-9.9097069600000012</v>
      </c>
      <c r="S356" s="57">
        <f>R356/(I356+K356+M356)</f>
        <v>-0.64814197955901465</v>
      </c>
      <c r="T356" s="53" t="s">
        <v>751</v>
      </c>
      <c r="W356" s="6"/>
    </row>
    <row r="357" spans="1:24" ht="78.75" x14ac:dyDescent="0.25">
      <c r="A357" s="62" t="s">
        <v>752</v>
      </c>
      <c r="B357" s="128" t="s">
        <v>755</v>
      </c>
      <c r="C357" s="80" t="s">
        <v>756</v>
      </c>
      <c r="D357" s="52" t="s">
        <v>32</v>
      </c>
      <c r="E357" s="52" t="s">
        <v>32</v>
      </c>
      <c r="F357" s="51" t="s">
        <v>32</v>
      </c>
      <c r="G357" s="51" t="s">
        <v>32</v>
      </c>
      <c r="H357" s="51">
        <f>J357+L357+N357+P357</f>
        <v>15</v>
      </c>
      <c r="I357" s="52" t="s">
        <v>32</v>
      </c>
      <c r="J357" s="52">
        <v>0</v>
      </c>
      <c r="K357" s="52" t="s">
        <v>32</v>
      </c>
      <c r="L357" s="52">
        <v>15</v>
      </c>
      <c r="M357" s="52" t="s">
        <v>32</v>
      </c>
      <c r="N357" s="52">
        <v>0</v>
      </c>
      <c r="O357" s="52" t="s">
        <v>32</v>
      </c>
      <c r="P357" s="52">
        <v>0</v>
      </c>
      <c r="Q357" s="52" t="s">
        <v>32</v>
      </c>
      <c r="R357" s="52" t="s">
        <v>32</v>
      </c>
      <c r="S357" s="73" t="s">
        <v>32</v>
      </c>
      <c r="T357" s="53" t="s">
        <v>757</v>
      </c>
      <c r="W357" s="6"/>
    </row>
    <row r="358" spans="1:24" ht="31.5" x14ac:dyDescent="0.25">
      <c r="A358" s="42" t="s">
        <v>758</v>
      </c>
      <c r="B358" s="71" t="s">
        <v>171</v>
      </c>
      <c r="C358" s="43" t="s">
        <v>31</v>
      </c>
      <c r="D358" s="44">
        <f t="shared" ref="D358:R358" si="178">SUM(D359:D384)</f>
        <v>722.47767373399995</v>
      </c>
      <c r="E358" s="44">
        <f t="shared" si="178"/>
        <v>99.127295269999991</v>
      </c>
      <c r="F358" s="44">
        <f t="shared" si="178"/>
        <v>623.35037846399996</v>
      </c>
      <c r="G358" s="44">
        <f t="shared" si="178"/>
        <v>527.39205781800013</v>
      </c>
      <c r="H358" s="44">
        <f t="shared" si="178"/>
        <v>358.25011631000007</v>
      </c>
      <c r="I358" s="44">
        <f t="shared" si="178"/>
        <v>26.101853841999993</v>
      </c>
      <c r="J358" s="44">
        <f t="shared" si="178"/>
        <v>24.152568719999998</v>
      </c>
      <c r="K358" s="44">
        <f>SUM(K359:K384)</f>
        <v>50.182938632999992</v>
      </c>
      <c r="L358" s="44">
        <f t="shared" si="178"/>
        <v>196.76308155999999</v>
      </c>
      <c r="M358" s="44">
        <f t="shared" si="178"/>
        <v>47.124379568000002</v>
      </c>
      <c r="N358" s="44">
        <f t="shared" si="178"/>
        <v>137.33446603000002</v>
      </c>
      <c r="O358" s="44">
        <f t="shared" si="178"/>
        <v>403.982885775</v>
      </c>
      <c r="P358" s="44">
        <f t="shared" si="178"/>
        <v>0</v>
      </c>
      <c r="Q358" s="44">
        <f t="shared" si="178"/>
        <v>408.07643842399995</v>
      </c>
      <c r="R358" s="44">
        <f t="shared" si="178"/>
        <v>91.864767997000015</v>
      </c>
      <c r="S358" s="45">
        <f>R358/(I358+K358+M358)</f>
        <v>0.74439173747143517</v>
      </c>
      <c r="T358" s="46" t="s">
        <v>32</v>
      </c>
      <c r="W358" s="6"/>
      <c r="X358" s="6"/>
    </row>
    <row r="359" spans="1:24" ht="31.5" x14ac:dyDescent="0.25">
      <c r="A359" s="54" t="s">
        <v>758</v>
      </c>
      <c r="B359" s="117" t="s">
        <v>759</v>
      </c>
      <c r="C359" s="55" t="s">
        <v>760</v>
      </c>
      <c r="D359" s="52">
        <v>5.6243999999999996</v>
      </c>
      <c r="E359" s="52">
        <v>0</v>
      </c>
      <c r="F359" s="51">
        <f t="shared" ref="F359:F384" si="179">D359-E359</f>
        <v>5.6243999999999996</v>
      </c>
      <c r="G359" s="51">
        <f t="shared" ref="G359:H384" si="180">I359+K359+M359+O359</f>
        <v>5.6243999999999996</v>
      </c>
      <c r="H359" s="51">
        <f t="shared" si="180"/>
        <v>4.1162136</v>
      </c>
      <c r="I359" s="52">
        <v>0</v>
      </c>
      <c r="J359" s="52">
        <v>0</v>
      </c>
      <c r="K359" s="52">
        <v>4.1977353119999998</v>
      </c>
      <c r="L359" s="52">
        <v>4.1162136</v>
      </c>
      <c r="M359" s="52">
        <v>0</v>
      </c>
      <c r="N359" s="52">
        <v>0</v>
      </c>
      <c r="O359" s="52">
        <v>1.4266646879999998</v>
      </c>
      <c r="P359" s="52">
        <v>0</v>
      </c>
      <c r="Q359" s="52">
        <f>F359-H359</f>
        <v>1.5081863999999996</v>
      </c>
      <c r="R359" s="52">
        <f t="shared" ref="R359:R363" si="181">H359-(I359+K359+M359)</f>
        <v>-8.1521711999999802E-2</v>
      </c>
      <c r="S359" s="57">
        <f t="shared" ref="S359:S363" si="182">R359/(I359+K359+M359)</f>
        <v>-1.9420403131887559E-2</v>
      </c>
      <c r="T359" s="53" t="s">
        <v>32</v>
      </c>
      <c r="W359" s="6"/>
    </row>
    <row r="360" spans="1:24" ht="47.25" x14ac:dyDescent="0.25">
      <c r="A360" s="54" t="s">
        <v>758</v>
      </c>
      <c r="B360" s="113" t="s">
        <v>761</v>
      </c>
      <c r="C360" s="55" t="s">
        <v>762</v>
      </c>
      <c r="D360" s="69">
        <v>26.671949999999999</v>
      </c>
      <c r="E360" s="52">
        <v>10.6169303</v>
      </c>
      <c r="F360" s="51">
        <f t="shared" si="179"/>
        <v>16.055019699999999</v>
      </c>
      <c r="G360" s="51">
        <f t="shared" si="180"/>
        <v>6.7</v>
      </c>
      <c r="H360" s="51">
        <f t="shared" si="180"/>
        <v>21.444281220000001</v>
      </c>
      <c r="I360" s="52">
        <v>6.7</v>
      </c>
      <c r="J360" s="52">
        <v>0</v>
      </c>
      <c r="K360" s="52">
        <v>0</v>
      </c>
      <c r="L360" s="52">
        <v>0</v>
      </c>
      <c r="M360" s="52">
        <v>0</v>
      </c>
      <c r="N360" s="52">
        <v>21.444281220000001</v>
      </c>
      <c r="O360" s="52">
        <v>0</v>
      </c>
      <c r="P360" s="52">
        <v>0</v>
      </c>
      <c r="Q360" s="52">
        <f>F360-H360</f>
        <v>-5.3892615200000016</v>
      </c>
      <c r="R360" s="52">
        <f t="shared" si="181"/>
        <v>14.744281220000001</v>
      </c>
      <c r="S360" s="82">
        <f t="shared" si="182"/>
        <v>2.2006389880597017</v>
      </c>
      <c r="T360" s="53" t="s">
        <v>748</v>
      </c>
      <c r="W360" s="6"/>
    </row>
    <row r="361" spans="1:24" ht="78.75" x14ac:dyDescent="0.25">
      <c r="A361" s="54" t="s">
        <v>758</v>
      </c>
      <c r="B361" s="113" t="s">
        <v>763</v>
      </c>
      <c r="C361" s="55" t="s">
        <v>764</v>
      </c>
      <c r="D361" s="69">
        <v>23.344799999999999</v>
      </c>
      <c r="E361" s="52">
        <v>0</v>
      </c>
      <c r="F361" s="51">
        <f t="shared" si="179"/>
        <v>23.344799999999999</v>
      </c>
      <c r="G361" s="51">
        <f t="shared" si="180"/>
        <v>17.044800000000002</v>
      </c>
      <c r="H361" s="51">
        <f t="shared" si="180"/>
        <v>26.172958110000003</v>
      </c>
      <c r="I361" s="52">
        <v>0.47399999999999998</v>
      </c>
      <c r="J361" s="52">
        <v>0.42401677999999998</v>
      </c>
      <c r="K361" s="52">
        <v>5.193661004</v>
      </c>
      <c r="L361" s="52">
        <v>9.5079025799999997</v>
      </c>
      <c r="M361" s="52">
        <v>5.0039999999999996</v>
      </c>
      <c r="N361" s="52">
        <v>16.241038750000001</v>
      </c>
      <c r="O361" s="52">
        <v>6.3731389959999998</v>
      </c>
      <c r="P361" s="52">
        <v>0</v>
      </c>
      <c r="Q361" s="52">
        <f>F361-H361</f>
        <v>-2.8281581100000039</v>
      </c>
      <c r="R361" s="52">
        <f t="shared" si="181"/>
        <v>15.501297106000003</v>
      </c>
      <c r="S361" s="82">
        <f t="shared" si="182"/>
        <v>1.4525664842792265</v>
      </c>
      <c r="T361" s="53" t="s">
        <v>765</v>
      </c>
      <c r="W361" s="6"/>
    </row>
    <row r="362" spans="1:24" ht="47.25" x14ac:dyDescent="0.25">
      <c r="A362" s="54" t="s">
        <v>758</v>
      </c>
      <c r="B362" s="113" t="s">
        <v>766</v>
      </c>
      <c r="C362" s="55" t="s">
        <v>767</v>
      </c>
      <c r="D362" s="69">
        <v>36.80971795</v>
      </c>
      <c r="E362" s="52">
        <v>0</v>
      </c>
      <c r="F362" s="51">
        <f t="shared" si="179"/>
        <v>36.80971795</v>
      </c>
      <c r="G362" s="51">
        <f t="shared" si="180"/>
        <v>35.359717950000004</v>
      </c>
      <c r="H362" s="51">
        <f t="shared" si="180"/>
        <v>20.817419940000001</v>
      </c>
      <c r="I362" s="52">
        <v>0.57785256000000007</v>
      </c>
      <c r="J362" s="52">
        <v>0.51936373999999996</v>
      </c>
      <c r="K362" s="52">
        <v>9.5378525599999993</v>
      </c>
      <c r="L362" s="52">
        <v>6.0198790000000004</v>
      </c>
      <c r="M362" s="52">
        <v>10.896527027999998</v>
      </c>
      <c r="N362" s="52">
        <v>14.278177200000002</v>
      </c>
      <c r="O362" s="52">
        <v>14.347485802000005</v>
      </c>
      <c r="P362" s="52">
        <v>0</v>
      </c>
      <c r="Q362" s="52">
        <f>F362-H362</f>
        <v>15.992298009999999</v>
      </c>
      <c r="R362" s="52">
        <f t="shared" si="181"/>
        <v>-0.19481220799999477</v>
      </c>
      <c r="S362" s="82">
        <f t="shared" si="182"/>
        <v>-9.2713713910940951E-3</v>
      </c>
      <c r="T362" s="53" t="s">
        <v>32</v>
      </c>
      <c r="W362" s="6"/>
    </row>
    <row r="363" spans="1:24" ht="47.25" x14ac:dyDescent="0.25">
      <c r="A363" s="54" t="s">
        <v>758</v>
      </c>
      <c r="B363" s="113" t="s">
        <v>768</v>
      </c>
      <c r="C363" s="55" t="s">
        <v>769</v>
      </c>
      <c r="D363" s="69">
        <v>23.7438</v>
      </c>
      <c r="E363" s="52">
        <v>20.756924129999998</v>
      </c>
      <c r="F363" s="51">
        <f t="shared" si="179"/>
        <v>2.9868758700000022</v>
      </c>
      <c r="G363" s="51">
        <f t="shared" si="180"/>
        <v>3</v>
      </c>
      <c r="H363" s="51">
        <f t="shared" si="180"/>
        <v>0.82215287999999997</v>
      </c>
      <c r="I363" s="52">
        <v>3</v>
      </c>
      <c r="J363" s="52">
        <v>0.82215287999999997</v>
      </c>
      <c r="K363" s="52">
        <v>0</v>
      </c>
      <c r="L363" s="52">
        <v>0</v>
      </c>
      <c r="M363" s="52">
        <v>0</v>
      </c>
      <c r="N363" s="52">
        <v>0</v>
      </c>
      <c r="O363" s="52">
        <v>0</v>
      </c>
      <c r="P363" s="52">
        <v>0</v>
      </c>
      <c r="Q363" s="52">
        <f>F363-H363</f>
        <v>2.1647229900000022</v>
      </c>
      <c r="R363" s="52">
        <f t="shared" si="181"/>
        <v>-2.17784712</v>
      </c>
      <c r="S363" s="82">
        <f t="shared" si="182"/>
        <v>-0.72594904000000005</v>
      </c>
      <c r="T363" s="53" t="s">
        <v>714</v>
      </c>
      <c r="W363" s="6"/>
    </row>
    <row r="364" spans="1:24" ht="47.25" x14ac:dyDescent="0.25">
      <c r="A364" s="54" t="s">
        <v>758</v>
      </c>
      <c r="B364" s="113" t="s">
        <v>770</v>
      </c>
      <c r="C364" s="55" t="s">
        <v>771</v>
      </c>
      <c r="D364" s="69" t="s">
        <v>32</v>
      </c>
      <c r="E364" s="69" t="s">
        <v>32</v>
      </c>
      <c r="F364" s="69" t="s">
        <v>32</v>
      </c>
      <c r="G364" s="69" t="s">
        <v>32</v>
      </c>
      <c r="H364" s="51">
        <f t="shared" si="180"/>
        <v>1.52215938</v>
      </c>
      <c r="I364" s="52" t="s">
        <v>32</v>
      </c>
      <c r="J364" s="52">
        <v>1.52215938</v>
      </c>
      <c r="K364" s="52" t="s">
        <v>32</v>
      </c>
      <c r="L364" s="52">
        <v>0</v>
      </c>
      <c r="M364" s="52" t="s">
        <v>32</v>
      </c>
      <c r="N364" s="52">
        <v>0</v>
      </c>
      <c r="O364" s="52" t="s">
        <v>32</v>
      </c>
      <c r="P364" s="52">
        <v>0</v>
      </c>
      <c r="Q364" s="52" t="s">
        <v>32</v>
      </c>
      <c r="R364" s="52" t="s">
        <v>32</v>
      </c>
      <c r="S364" s="82" t="s">
        <v>32</v>
      </c>
      <c r="T364" s="53" t="s">
        <v>714</v>
      </c>
      <c r="W364" s="6"/>
    </row>
    <row r="365" spans="1:24" ht="63" x14ac:dyDescent="0.25">
      <c r="A365" s="54" t="s">
        <v>758</v>
      </c>
      <c r="B365" s="113" t="s">
        <v>772</v>
      </c>
      <c r="C365" s="55" t="s">
        <v>773</v>
      </c>
      <c r="D365" s="69">
        <v>25.9542</v>
      </c>
      <c r="E365" s="52">
        <v>23.599566039999999</v>
      </c>
      <c r="F365" s="51">
        <f t="shared" si="179"/>
        <v>2.354633960000001</v>
      </c>
      <c r="G365" s="51">
        <f t="shared" si="180"/>
        <v>5</v>
      </c>
      <c r="H365" s="51">
        <f t="shared" si="180"/>
        <v>0</v>
      </c>
      <c r="I365" s="52">
        <v>4.9999999999999964</v>
      </c>
      <c r="J365" s="52">
        <v>0</v>
      </c>
      <c r="K365" s="52">
        <v>0</v>
      </c>
      <c r="L365" s="52">
        <v>0</v>
      </c>
      <c r="M365" s="52">
        <v>0</v>
      </c>
      <c r="N365" s="52">
        <v>0</v>
      </c>
      <c r="O365" s="52">
        <v>3.5527136788005009E-15</v>
      </c>
      <c r="P365" s="52">
        <v>0</v>
      </c>
      <c r="Q365" s="52">
        <f>F365-H365</f>
        <v>2.354633960000001</v>
      </c>
      <c r="R365" s="52">
        <f t="shared" ref="R365:R369" si="183">H365-(I365+K365+M365)</f>
        <v>-4.9999999999999964</v>
      </c>
      <c r="S365" s="82">
        <f t="shared" ref="S365:S369" si="184">R365/(I365+K365+M365)</f>
        <v>-1</v>
      </c>
      <c r="T365" s="53" t="s">
        <v>774</v>
      </c>
      <c r="W365" s="6"/>
    </row>
    <row r="366" spans="1:24" ht="47.25" x14ac:dyDescent="0.25">
      <c r="A366" s="54" t="s">
        <v>758</v>
      </c>
      <c r="B366" s="113" t="s">
        <v>775</v>
      </c>
      <c r="C366" s="55" t="s">
        <v>776</v>
      </c>
      <c r="D366" s="69">
        <v>75.542305855999999</v>
      </c>
      <c r="E366" s="52">
        <v>0</v>
      </c>
      <c r="F366" s="51">
        <f t="shared" si="179"/>
        <v>75.542305855999999</v>
      </c>
      <c r="G366" s="51">
        <f t="shared" si="180"/>
        <v>73.542305855999999</v>
      </c>
      <c r="H366" s="51">
        <f t="shared" si="180"/>
        <v>55.938745630000007</v>
      </c>
      <c r="I366" s="52">
        <v>1.5787047700000001</v>
      </c>
      <c r="J366" s="52">
        <v>1.08546772</v>
      </c>
      <c r="K366" s="52">
        <v>14.748981965999999</v>
      </c>
      <c r="L366" s="52">
        <v>17.532566730000003</v>
      </c>
      <c r="M366" s="52">
        <v>12.378704770000001</v>
      </c>
      <c r="N366" s="52">
        <v>37.320711180000004</v>
      </c>
      <c r="O366" s="52">
        <v>44.835914349999996</v>
      </c>
      <c r="P366" s="52">
        <v>0</v>
      </c>
      <c r="Q366" s="52">
        <f>F366-H366</f>
        <v>19.603560225999992</v>
      </c>
      <c r="R366" s="52">
        <f t="shared" si="183"/>
        <v>27.232354124000004</v>
      </c>
      <c r="S366" s="82">
        <f t="shared" si="184"/>
        <v>0.94865124786959354</v>
      </c>
      <c r="T366" s="53" t="s">
        <v>777</v>
      </c>
      <c r="W366" s="6"/>
    </row>
    <row r="367" spans="1:24" ht="63" x14ac:dyDescent="0.25">
      <c r="A367" s="62" t="s">
        <v>758</v>
      </c>
      <c r="B367" s="128" t="s">
        <v>778</v>
      </c>
      <c r="C367" s="79" t="s">
        <v>779</v>
      </c>
      <c r="D367" s="69">
        <v>11.4</v>
      </c>
      <c r="E367" s="52">
        <v>0</v>
      </c>
      <c r="F367" s="51">
        <f t="shared" si="179"/>
        <v>11.4</v>
      </c>
      <c r="G367" s="51">
        <f t="shared" si="180"/>
        <v>11.400000000000002</v>
      </c>
      <c r="H367" s="51">
        <f t="shared" si="180"/>
        <v>2.6812688899999997</v>
      </c>
      <c r="I367" s="52">
        <v>0</v>
      </c>
      <c r="J367" s="52">
        <v>0</v>
      </c>
      <c r="K367" s="52">
        <v>2.9762848519999996</v>
      </c>
      <c r="L367" s="52">
        <v>2.5972491199999999</v>
      </c>
      <c r="M367" s="52">
        <v>1.71</v>
      </c>
      <c r="N367" s="52">
        <v>8.4019769999999994E-2</v>
      </c>
      <c r="O367" s="52">
        <v>6.7137151480000012</v>
      </c>
      <c r="P367" s="52">
        <v>0</v>
      </c>
      <c r="Q367" s="52">
        <f>F367-H367</f>
        <v>8.7187311100000002</v>
      </c>
      <c r="R367" s="52">
        <f t="shared" si="183"/>
        <v>-2.0050159620000003</v>
      </c>
      <c r="S367" s="82">
        <f t="shared" si="184"/>
        <v>-0.42784765017950305</v>
      </c>
      <c r="T367" s="53" t="s">
        <v>780</v>
      </c>
      <c r="W367" s="6"/>
    </row>
    <row r="368" spans="1:24" ht="63" x14ac:dyDescent="0.25">
      <c r="A368" s="54" t="s">
        <v>758</v>
      </c>
      <c r="B368" s="113" t="s">
        <v>781</v>
      </c>
      <c r="C368" s="55" t="s">
        <v>782</v>
      </c>
      <c r="D368" s="69">
        <v>36.754784000000001</v>
      </c>
      <c r="E368" s="52">
        <v>0</v>
      </c>
      <c r="F368" s="51">
        <f t="shared" si="179"/>
        <v>36.754784000000001</v>
      </c>
      <c r="G368" s="51">
        <f t="shared" si="180"/>
        <v>3.5206839999999939</v>
      </c>
      <c r="H368" s="51">
        <f t="shared" si="180"/>
        <v>0</v>
      </c>
      <c r="I368" s="52">
        <v>3.5206839999999939</v>
      </c>
      <c r="J368" s="52">
        <v>0</v>
      </c>
      <c r="K368" s="52">
        <v>0</v>
      </c>
      <c r="L368" s="52">
        <v>0</v>
      </c>
      <c r="M368" s="52">
        <v>0</v>
      </c>
      <c r="N368" s="52">
        <v>0</v>
      </c>
      <c r="O368" s="52">
        <v>0</v>
      </c>
      <c r="P368" s="52">
        <v>0</v>
      </c>
      <c r="Q368" s="52">
        <f>F368-H368</f>
        <v>36.754784000000001</v>
      </c>
      <c r="R368" s="52">
        <f t="shared" si="183"/>
        <v>-3.5206839999999939</v>
      </c>
      <c r="S368" s="82">
        <f t="shared" si="184"/>
        <v>-1</v>
      </c>
      <c r="T368" s="53" t="s">
        <v>783</v>
      </c>
      <c r="W368" s="6"/>
    </row>
    <row r="369" spans="1:23" ht="47.25" x14ac:dyDescent="0.25">
      <c r="A369" s="54" t="s">
        <v>758</v>
      </c>
      <c r="B369" s="113" t="s">
        <v>784</v>
      </c>
      <c r="C369" s="55" t="s">
        <v>785</v>
      </c>
      <c r="D369" s="69">
        <v>63.96575</v>
      </c>
      <c r="E369" s="52">
        <v>0</v>
      </c>
      <c r="F369" s="51">
        <f t="shared" si="179"/>
        <v>63.96575</v>
      </c>
      <c r="G369" s="51">
        <f t="shared" si="180"/>
        <v>63.96575</v>
      </c>
      <c r="H369" s="51">
        <f t="shared" si="180"/>
        <v>47.432598169999999</v>
      </c>
      <c r="I369" s="52">
        <v>0.47581250000000003</v>
      </c>
      <c r="J369" s="52">
        <v>0.29106533000000001</v>
      </c>
      <c r="K369" s="52">
        <v>12.808422939</v>
      </c>
      <c r="L369" s="52">
        <v>18.422535</v>
      </c>
      <c r="M369" s="52">
        <v>11.35514777</v>
      </c>
      <c r="N369" s="52">
        <v>28.71899784</v>
      </c>
      <c r="O369" s="52">
        <v>39.326366790999998</v>
      </c>
      <c r="P369" s="52">
        <v>0</v>
      </c>
      <c r="Q369" s="52">
        <f>F369-H369</f>
        <v>16.533151830000001</v>
      </c>
      <c r="R369" s="52">
        <f t="shared" si="183"/>
        <v>22.793214960999997</v>
      </c>
      <c r="S369" s="82">
        <f t="shared" si="184"/>
        <v>0.92507246499069595</v>
      </c>
      <c r="T369" s="53" t="s">
        <v>786</v>
      </c>
      <c r="W369" s="6"/>
    </row>
    <row r="370" spans="1:23" ht="78" customHeight="1" x14ac:dyDescent="0.25">
      <c r="A370" s="54" t="s">
        <v>758</v>
      </c>
      <c r="B370" s="113" t="s">
        <v>787</v>
      </c>
      <c r="C370" s="55" t="s">
        <v>788</v>
      </c>
      <c r="D370" s="69" t="s">
        <v>32</v>
      </c>
      <c r="E370" s="52" t="s">
        <v>32</v>
      </c>
      <c r="F370" s="51" t="s">
        <v>32</v>
      </c>
      <c r="G370" s="51" t="s">
        <v>32</v>
      </c>
      <c r="H370" s="51">
        <f t="shared" si="180"/>
        <v>50.489570239999999</v>
      </c>
      <c r="I370" s="52" t="s">
        <v>32</v>
      </c>
      <c r="J370" s="52">
        <v>0</v>
      </c>
      <c r="K370" s="52" t="s">
        <v>32</v>
      </c>
      <c r="L370" s="52">
        <v>49.220458870000002</v>
      </c>
      <c r="M370" s="52" t="s">
        <v>32</v>
      </c>
      <c r="N370" s="52">
        <v>1.2691113700000001</v>
      </c>
      <c r="O370" s="52" t="s">
        <v>32</v>
      </c>
      <c r="P370" s="52">
        <v>0</v>
      </c>
      <c r="Q370" s="52" t="s">
        <v>32</v>
      </c>
      <c r="R370" s="52" t="s">
        <v>32</v>
      </c>
      <c r="S370" s="82" t="s">
        <v>32</v>
      </c>
      <c r="T370" s="53" t="s">
        <v>789</v>
      </c>
      <c r="W370" s="6"/>
    </row>
    <row r="371" spans="1:23" ht="75.75" customHeight="1" x14ac:dyDescent="0.25">
      <c r="A371" s="54" t="s">
        <v>758</v>
      </c>
      <c r="B371" s="113" t="s">
        <v>790</v>
      </c>
      <c r="C371" s="55" t="s">
        <v>791</v>
      </c>
      <c r="D371" s="69" t="s">
        <v>32</v>
      </c>
      <c r="E371" s="52" t="s">
        <v>32</v>
      </c>
      <c r="F371" s="51" t="s">
        <v>32</v>
      </c>
      <c r="G371" s="51" t="s">
        <v>32</v>
      </c>
      <c r="H371" s="51">
        <f t="shared" si="180"/>
        <v>83.083468620000005</v>
      </c>
      <c r="I371" s="52" t="s">
        <v>32</v>
      </c>
      <c r="J371" s="52">
        <v>0</v>
      </c>
      <c r="K371" s="52" t="s">
        <v>32</v>
      </c>
      <c r="L371" s="52">
        <v>75.862458119999999</v>
      </c>
      <c r="M371" s="52" t="s">
        <v>32</v>
      </c>
      <c r="N371" s="52">
        <v>7.2210105000000002</v>
      </c>
      <c r="O371" s="52" t="s">
        <v>32</v>
      </c>
      <c r="P371" s="52">
        <v>0</v>
      </c>
      <c r="Q371" s="52" t="s">
        <v>32</v>
      </c>
      <c r="R371" s="52" t="s">
        <v>32</v>
      </c>
      <c r="S371" s="82" t="s">
        <v>32</v>
      </c>
      <c r="T371" s="53" t="s">
        <v>789</v>
      </c>
      <c r="W371" s="6"/>
    </row>
    <row r="372" spans="1:23" ht="72" customHeight="1" x14ac:dyDescent="0.25">
      <c r="A372" s="54" t="s">
        <v>758</v>
      </c>
      <c r="B372" s="113" t="s">
        <v>792</v>
      </c>
      <c r="C372" s="55" t="s">
        <v>793</v>
      </c>
      <c r="D372" s="69" t="s">
        <v>32</v>
      </c>
      <c r="E372" s="69" t="s">
        <v>32</v>
      </c>
      <c r="F372" s="69" t="s">
        <v>32</v>
      </c>
      <c r="G372" s="69" t="s">
        <v>32</v>
      </c>
      <c r="H372" s="51">
        <f t="shared" si="180"/>
        <v>1.4238191600000001</v>
      </c>
      <c r="I372" s="52" t="s">
        <v>32</v>
      </c>
      <c r="J372" s="52">
        <v>0.14584473000000001</v>
      </c>
      <c r="K372" s="52" t="s">
        <v>32</v>
      </c>
      <c r="L372" s="52">
        <v>0</v>
      </c>
      <c r="M372" s="52" t="s">
        <v>32</v>
      </c>
      <c r="N372" s="52">
        <v>1.27797443</v>
      </c>
      <c r="O372" s="52" t="s">
        <v>32</v>
      </c>
      <c r="P372" s="52">
        <v>0</v>
      </c>
      <c r="Q372" s="52" t="s">
        <v>32</v>
      </c>
      <c r="R372" s="52" t="s">
        <v>32</v>
      </c>
      <c r="S372" s="82" t="s">
        <v>32</v>
      </c>
      <c r="T372" s="53" t="s">
        <v>794</v>
      </c>
      <c r="W372" s="6"/>
    </row>
    <row r="373" spans="1:23" ht="70.5" customHeight="1" x14ac:dyDescent="0.25">
      <c r="A373" s="54" t="s">
        <v>758</v>
      </c>
      <c r="B373" s="113" t="s">
        <v>795</v>
      </c>
      <c r="C373" s="55" t="s">
        <v>796</v>
      </c>
      <c r="D373" s="69" t="s">
        <v>32</v>
      </c>
      <c r="E373" s="69" t="s">
        <v>32</v>
      </c>
      <c r="F373" s="69" t="s">
        <v>32</v>
      </c>
      <c r="G373" s="69" t="s">
        <v>32</v>
      </c>
      <c r="H373" s="51">
        <f t="shared" si="180"/>
        <v>6.4571588699999998</v>
      </c>
      <c r="I373" s="52" t="s">
        <v>32</v>
      </c>
      <c r="J373" s="52">
        <v>0.62861429000000013</v>
      </c>
      <c r="K373" s="52" t="s">
        <v>32</v>
      </c>
      <c r="L373" s="52">
        <v>0</v>
      </c>
      <c r="M373" s="52" t="s">
        <v>32</v>
      </c>
      <c r="N373" s="52">
        <v>5.82854458</v>
      </c>
      <c r="O373" s="52" t="s">
        <v>32</v>
      </c>
      <c r="P373" s="52">
        <v>0</v>
      </c>
      <c r="Q373" s="52" t="s">
        <v>32</v>
      </c>
      <c r="R373" s="52" t="s">
        <v>32</v>
      </c>
      <c r="S373" s="82" t="s">
        <v>32</v>
      </c>
      <c r="T373" s="53" t="s">
        <v>794</v>
      </c>
      <c r="W373" s="6"/>
    </row>
    <row r="374" spans="1:23" ht="47.25" x14ac:dyDescent="0.25">
      <c r="A374" s="54" t="s">
        <v>758</v>
      </c>
      <c r="B374" s="113" t="s">
        <v>797</v>
      </c>
      <c r="C374" s="55" t="s">
        <v>798</v>
      </c>
      <c r="D374" s="69">
        <v>70.56</v>
      </c>
      <c r="E374" s="52">
        <v>0</v>
      </c>
      <c r="F374" s="51">
        <f t="shared" si="179"/>
        <v>70.56</v>
      </c>
      <c r="G374" s="51">
        <f t="shared" si="180"/>
        <v>70.56</v>
      </c>
      <c r="H374" s="51">
        <f t="shared" si="180"/>
        <v>0</v>
      </c>
      <c r="I374" s="52">
        <v>0</v>
      </c>
      <c r="J374" s="52">
        <v>0</v>
      </c>
      <c r="K374" s="52">
        <v>0</v>
      </c>
      <c r="L374" s="52">
        <v>0</v>
      </c>
      <c r="M374" s="52">
        <v>0</v>
      </c>
      <c r="N374" s="52">
        <v>0</v>
      </c>
      <c r="O374" s="52">
        <v>70.56</v>
      </c>
      <c r="P374" s="52">
        <v>0</v>
      </c>
      <c r="Q374" s="52">
        <f t="shared" ref="Q374:Q384" si="185">F374-H374</f>
        <v>70.56</v>
      </c>
      <c r="R374" s="52">
        <f t="shared" ref="R374:R384" si="186">H374-(I374+K374+M374)</f>
        <v>0</v>
      </c>
      <c r="S374" s="82">
        <v>0</v>
      </c>
      <c r="T374" s="53" t="s">
        <v>32</v>
      </c>
      <c r="W374" s="6"/>
    </row>
    <row r="375" spans="1:23" ht="47.25" x14ac:dyDescent="0.25">
      <c r="A375" s="54" t="s">
        <v>758</v>
      </c>
      <c r="B375" s="113" t="s">
        <v>799</v>
      </c>
      <c r="C375" s="55" t="s">
        <v>800</v>
      </c>
      <c r="D375" s="69">
        <v>50.417999999999999</v>
      </c>
      <c r="E375" s="52">
        <v>0</v>
      </c>
      <c r="F375" s="51">
        <f t="shared" si="179"/>
        <v>50.417999999999999</v>
      </c>
      <c r="G375" s="51">
        <f t="shared" si="180"/>
        <v>50.417999999999999</v>
      </c>
      <c r="H375" s="51">
        <f t="shared" si="180"/>
        <v>0</v>
      </c>
      <c r="I375" s="52">
        <v>0</v>
      </c>
      <c r="J375" s="52">
        <v>0</v>
      </c>
      <c r="K375" s="52">
        <v>0</v>
      </c>
      <c r="L375" s="52">
        <v>0</v>
      </c>
      <c r="M375" s="52">
        <v>0</v>
      </c>
      <c r="N375" s="52">
        <v>0</v>
      </c>
      <c r="O375" s="52">
        <v>50.417999999999999</v>
      </c>
      <c r="P375" s="52">
        <v>0</v>
      </c>
      <c r="Q375" s="52">
        <f t="shared" si="185"/>
        <v>50.417999999999999</v>
      </c>
      <c r="R375" s="52">
        <f t="shared" si="186"/>
        <v>0</v>
      </c>
      <c r="S375" s="82">
        <v>0</v>
      </c>
      <c r="T375" s="53" t="s">
        <v>32</v>
      </c>
      <c r="W375" s="6"/>
    </row>
    <row r="376" spans="1:23" ht="47.25" x14ac:dyDescent="0.25">
      <c r="A376" s="54" t="s">
        <v>758</v>
      </c>
      <c r="B376" s="113" t="s">
        <v>801</v>
      </c>
      <c r="C376" s="55" t="s">
        <v>802</v>
      </c>
      <c r="D376" s="69">
        <v>13.3344</v>
      </c>
      <c r="E376" s="52">
        <v>0</v>
      </c>
      <c r="F376" s="51">
        <f t="shared" si="179"/>
        <v>13.3344</v>
      </c>
      <c r="G376" s="51">
        <f t="shared" si="180"/>
        <v>13.3344</v>
      </c>
      <c r="H376" s="51">
        <f t="shared" si="180"/>
        <v>0</v>
      </c>
      <c r="I376" s="52">
        <v>0</v>
      </c>
      <c r="J376" s="52">
        <v>0</v>
      </c>
      <c r="K376" s="52">
        <v>0</v>
      </c>
      <c r="L376" s="52">
        <v>0</v>
      </c>
      <c r="M376" s="52">
        <v>0</v>
      </c>
      <c r="N376" s="52">
        <v>0</v>
      </c>
      <c r="O376" s="52">
        <v>13.3344</v>
      </c>
      <c r="P376" s="52">
        <v>0</v>
      </c>
      <c r="Q376" s="52">
        <f t="shared" si="185"/>
        <v>13.3344</v>
      </c>
      <c r="R376" s="52">
        <f t="shared" si="186"/>
        <v>0</v>
      </c>
      <c r="S376" s="82">
        <v>0</v>
      </c>
      <c r="T376" s="53" t="s">
        <v>32</v>
      </c>
      <c r="W376" s="6"/>
    </row>
    <row r="377" spans="1:23" ht="47.25" x14ac:dyDescent="0.25">
      <c r="A377" s="54" t="s">
        <v>758</v>
      </c>
      <c r="B377" s="113" t="s">
        <v>803</v>
      </c>
      <c r="C377" s="55" t="s">
        <v>804</v>
      </c>
      <c r="D377" s="69">
        <v>40.582799999999999</v>
      </c>
      <c r="E377" s="52">
        <v>0</v>
      </c>
      <c r="F377" s="51">
        <f t="shared" si="179"/>
        <v>40.582799999999999</v>
      </c>
      <c r="G377" s="51">
        <f t="shared" si="180"/>
        <v>40.582799999999999</v>
      </c>
      <c r="H377" s="51">
        <f t="shared" si="180"/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40.582799999999999</v>
      </c>
      <c r="P377" s="52">
        <v>0</v>
      </c>
      <c r="Q377" s="52">
        <f t="shared" si="185"/>
        <v>40.582799999999999</v>
      </c>
      <c r="R377" s="52">
        <f t="shared" si="186"/>
        <v>0</v>
      </c>
      <c r="S377" s="82">
        <v>0</v>
      </c>
      <c r="T377" s="53" t="s">
        <v>32</v>
      </c>
      <c r="W377" s="6"/>
    </row>
    <row r="378" spans="1:23" ht="47.25" x14ac:dyDescent="0.25">
      <c r="A378" s="54" t="s">
        <v>758</v>
      </c>
      <c r="B378" s="113" t="s">
        <v>805</v>
      </c>
      <c r="C378" s="55" t="s">
        <v>806</v>
      </c>
      <c r="D378" s="69">
        <v>12.427199999999999</v>
      </c>
      <c r="E378" s="52">
        <v>0</v>
      </c>
      <c r="F378" s="51">
        <f t="shared" si="179"/>
        <v>12.427199999999999</v>
      </c>
      <c r="G378" s="51">
        <f t="shared" si="180"/>
        <v>12.427199999999999</v>
      </c>
      <c r="H378" s="51">
        <f t="shared" si="180"/>
        <v>0</v>
      </c>
      <c r="I378" s="52">
        <v>0</v>
      </c>
      <c r="J378" s="52">
        <v>0</v>
      </c>
      <c r="K378" s="52">
        <v>0</v>
      </c>
      <c r="L378" s="52">
        <v>0</v>
      </c>
      <c r="M378" s="52">
        <v>0</v>
      </c>
      <c r="N378" s="52">
        <v>0</v>
      </c>
      <c r="O378" s="52">
        <v>12.427199999999999</v>
      </c>
      <c r="P378" s="52">
        <v>0</v>
      </c>
      <c r="Q378" s="52">
        <f t="shared" si="185"/>
        <v>12.427199999999999</v>
      </c>
      <c r="R378" s="52">
        <f t="shared" si="186"/>
        <v>0</v>
      </c>
      <c r="S378" s="82">
        <v>0</v>
      </c>
      <c r="T378" s="53" t="s">
        <v>32</v>
      </c>
      <c r="W378" s="6"/>
    </row>
    <row r="379" spans="1:23" ht="47.25" x14ac:dyDescent="0.25">
      <c r="A379" s="54" t="s">
        <v>758</v>
      </c>
      <c r="B379" s="113" t="s">
        <v>807</v>
      </c>
      <c r="C379" s="55" t="s">
        <v>808</v>
      </c>
      <c r="D379" s="69">
        <v>19.591200000000001</v>
      </c>
      <c r="E379" s="52">
        <v>0</v>
      </c>
      <c r="F379" s="51">
        <f t="shared" si="179"/>
        <v>19.591200000000001</v>
      </c>
      <c r="G379" s="51">
        <f t="shared" si="180"/>
        <v>19.591200000000001</v>
      </c>
      <c r="H379" s="51">
        <f t="shared" si="180"/>
        <v>0</v>
      </c>
      <c r="I379" s="52">
        <v>0</v>
      </c>
      <c r="J379" s="52">
        <v>0</v>
      </c>
      <c r="K379" s="52">
        <v>0</v>
      </c>
      <c r="L379" s="52">
        <v>0</v>
      </c>
      <c r="M379" s="52">
        <v>0</v>
      </c>
      <c r="N379" s="52">
        <v>0</v>
      </c>
      <c r="O379" s="52">
        <v>19.591200000000001</v>
      </c>
      <c r="P379" s="52">
        <v>0</v>
      </c>
      <c r="Q379" s="52">
        <f t="shared" si="185"/>
        <v>19.591200000000001</v>
      </c>
      <c r="R379" s="52">
        <f t="shared" si="186"/>
        <v>0</v>
      </c>
      <c r="S379" s="82">
        <v>0</v>
      </c>
      <c r="T379" s="53" t="s">
        <v>32</v>
      </c>
      <c r="W379" s="6"/>
    </row>
    <row r="380" spans="1:23" ht="47.25" x14ac:dyDescent="0.25">
      <c r="A380" s="54" t="s">
        <v>758</v>
      </c>
      <c r="B380" s="113" t="s">
        <v>809</v>
      </c>
      <c r="C380" s="55" t="s">
        <v>810</v>
      </c>
      <c r="D380" s="69">
        <v>14.8992</v>
      </c>
      <c r="E380" s="52">
        <v>0</v>
      </c>
      <c r="F380" s="51">
        <f t="shared" si="179"/>
        <v>14.8992</v>
      </c>
      <c r="G380" s="51">
        <f t="shared" si="180"/>
        <v>14.8992</v>
      </c>
      <c r="H380" s="51">
        <f t="shared" si="180"/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14.8992</v>
      </c>
      <c r="P380" s="52">
        <v>0</v>
      </c>
      <c r="Q380" s="52">
        <f t="shared" si="185"/>
        <v>14.8992</v>
      </c>
      <c r="R380" s="52">
        <f t="shared" si="186"/>
        <v>0</v>
      </c>
      <c r="S380" s="82">
        <v>0</v>
      </c>
      <c r="T380" s="53" t="s">
        <v>32</v>
      </c>
      <c r="W380" s="6"/>
    </row>
    <row r="381" spans="1:23" ht="47.25" x14ac:dyDescent="0.25">
      <c r="A381" s="54" t="s">
        <v>758</v>
      </c>
      <c r="B381" s="113" t="s">
        <v>811</v>
      </c>
      <c r="C381" s="55" t="s">
        <v>812</v>
      </c>
      <c r="D381" s="69">
        <v>8.0267999999999997</v>
      </c>
      <c r="E381" s="52">
        <v>0</v>
      </c>
      <c r="F381" s="51">
        <f t="shared" si="179"/>
        <v>8.0267999999999997</v>
      </c>
      <c r="G381" s="51">
        <f t="shared" si="180"/>
        <v>8.0267999999999997</v>
      </c>
      <c r="H381" s="51">
        <f t="shared" si="180"/>
        <v>0</v>
      </c>
      <c r="I381" s="52">
        <v>0</v>
      </c>
      <c r="J381" s="52">
        <v>0</v>
      </c>
      <c r="K381" s="52">
        <v>0</v>
      </c>
      <c r="L381" s="52">
        <v>0</v>
      </c>
      <c r="M381" s="52">
        <v>0</v>
      </c>
      <c r="N381" s="52">
        <v>0</v>
      </c>
      <c r="O381" s="52">
        <v>8.0267999999999997</v>
      </c>
      <c r="P381" s="52">
        <v>0</v>
      </c>
      <c r="Q381" s="52">
        <f t="shared" si="185"/>
        <v>8.0267999999999997</v>
      </c>
      <c r="R381" s="52">
        <f t="shared" si="186"/>
        <v>0</v>
      </c>
      <c r="S381" s="82">
        <v>0</v>
      </c>
      <c r="T381" s="53" t="s">
        <v>32</v>
      </c>
      <c r="W381" s="6"/>
    </row>
    <row r="382" spans="1:23" ht="47.25" x14ac:dyDescent="0.25">
      <c r="A382" s="54" t="s">
        <v>758</v>
      </c>
      <c r="B382" s="113" t="s">
        <v>813</v>
      </c>
      <c r="C382" s="55" t="s">
        <v>814</v>
      </c>
      <c r="D382" s="69">
        <v>39.42</v>
      </c>
      <c r="E382" s="52">
        <v>0</v>
      </c>
      <c r="F382" s="51">
        <f t="shared" si="179"/>
        <v>39.42</v>
      </c>
      <c r="G382" s="51">
        <f t="shared" si="180"/>
        <v>39.42</v>
      </c>
      <c r="H382" s="51">
        <f t="shared" si="180"/>
        <v>0</v>
      </c>
      <c r="I382" s="52">
        <v>0</v>
      </c>
      <c r="J382" s="52">
        <v>0</v>
      </c>
      <c r="K382" s="52">
        <v>0</v>
      </c>
      <c r="L382" s="52">
        <v>0</v>
      </c>
      <c r="M382" s="52">
        <v>0</v>
      </c>
      <c r="N382" s="52">
        <v>0</v>
      </c>
      <c r="O382" s="52">
        <v>39.42</v>
      </c>
      <c r="P382" s="52">
        <v>0</v>
      </c>
      <c r="Q382" s="52">
        <f t="shared" si="185"/>
        <v>39.42</v>
      </c>
      <c r="R382" s="52">
        <f t="shared" si="186"/>
        <v>0</v>
      </c>
      <c r="S382" s="82">
        <v>0</v>
      </c>
      <c r="T382" s="53" t="s">
        <v>32</v>
      </c>
      <c r="W382" s="6"/>
    </row>
    <row r="383" spans="1:23" ht="47.25" x14ac:dyDescent="0.25">
      <c r="A383" s="54" t="s">
        <v>758</v>
      </c>
      <c r="B383" s="113" t="s">
        <v>815</v>
      </c>
      <c r="C383" s="55" t="s">
        <v>816</v>
      </c>
      <c r="D383" s="69">
        <v>8.9745607200000013</v>
      </c>
      <c r="E383" s="52">
        <v>5.3836498099999996</v>
      </c>
      <c r="F383" s="51">
        <f t="shared" si="179"/>
        <v>3.5909109100000016</v>
      </c>
      <c r="G383" s="51">
        <f t="shared" si="180"/>
        <v>1.7999999999999998</v>
      </c>
      <c r="H383" s="51">
        <f t="shared" si="180"/>
        <v>1.80539596</v>
      </c>
      <c r="I383" s="52">
        <v>0</v>
      </c>
      <c r="J383" s="52">
        <v>0</v>
      </c>
      <c r="K383" s="52">
        <v>0</v>
      </c>
      <c r="L383" s="52">
        <v>0</v>
      </c>
      <c r="M383" s="52">
        <v>0.38</v>
      </c>
      <c r="N383" s="52">
        <v>1.80539596</v>
      </c>
      <c r="O383" s="52">
        <v>1.42</v>
      </c>
      <c r="P383" s="52">
        <v>0</v>
      </c>
      <c r="Q383" s="52">
        <f t="shared" si="185"/>
        <v>1.7855149500000016</v>
      </c>
      <c r="R383" s="52">
        <f t="shared" si="186"/>
        <v>1.4253959599999999</v>
      </c>
      <c r="S383" s="82">
        <f t="shared" ref="S383:S384" si="187">R383/(I383+K383+M383)</f>
        <v>3.7510419999999995</v>
      </c>
      <c r="T383" s="53" t="s">
        <v>817</v>
      </c>
      <c r="W383" s="6"/>
    </row>
    <row r="384" spans="1:23" ht="63" x14ac:dyDescent="0.25">
      <c r="A384" s="54" t="s">
        <v>758</v>
      </c>
      <c r="B384" s="113" t="s">
        <v>818</v>
      </c>
      <c r="C384" s="55" t="s">
        <v>819</v>
      </c>
      <c r="D384" s="69">
        <v>114.43180520799999</v>
      </c>
      <c r="E384" s="52">
        <v>38.770224990000003</v>
      </c>
      <c r="F384" s="51">
        <f t="shared" si="179"/>
        <v>75.661580217999983</v>
      </c>
      <c r="G384" s="51">
        <f t="shared" si="180"/>
        <v>31.174800012000002</v>
      </c>
      <c r="H384" s="51">
        <f t="shared" si="180"/>
        <v>34.042905640000001</v>
      </c>
      <c r="I384" s="52">
        <v>4.774800012</v>
      </c>
      <c r="J384" s="52">
        <v>18.71388387</v>
      </c>
      <c r="K384" s="52">
        <v>0.72</v>
      </c>
      <c r="L384" s="52">
        <v>13.48381854</v>
      </c>
      <c r="M384" s="52">
        <v>5.4</v>
      </c>
      <c r="N384" s="52">
        <v>1.8452032300000001</v>
      </c>
      <c r="O384" s="52">
        <v>20.28</v>
      </c>
      <c r="P384" s="52">
        <v>0</v>
      </c>
      <c r="Q384" s="52">
        <f t="shared" si="185"/>
        <v>41.618674577999982</v>
      </c>
      <c r="R384" s="52">
        <f t="shared" si="186"/>
        <v>23.148105628</v>
      </c>
      <c r="S384" s="73">
        <f t="shared" si="187"/>
        <v>2.1246930280963103</v>
      </c>
      <c r="T384" s="53" t="s">
        <v>820</v>
      </c>
      <c r="W384" s="6"/>
    </row>
    <row r="385" spans="1:24" ht="47.25" x14ac:dyDescent="0.25">
      <c r="A385" s="42" t="s">
        <v>821</v>
      </c>
      <c r="B385" s="71" t="s">
        <v>208</v>
      </c>
      <c r="C385" s="43" t="s">
        <v>31</v>
      </c>
      <c r="D385" s="44">
        <f t="shared" ref="D385:R385" si="188">SUM(D386:D411)</f>
        <v>1713.8282739193892</v>
      </c>
      <c r="E385" s="44">
        <f t="shared" si="188"/>
        <v>195.58898156000001</v>
      </c>
      <c r="F385" s="44">
        <f t="shared" si="188"/>
        <v>1518.2392923593889</v>
      </c>
      <c r="G385" s="44">
        <f t="shared" si="188"/>
        <v>272.66772491600005</v>
      </c>
      <c r="H385" s="44">
        <f t="shared" si="188"/>
        <v>121.00758272000002</v>
      </c>
      <c r="I385" s="44">
        <f t="shared" si="188"/>
        <v>20.349384933999996</v>
      </c>
      <c r="J385" s="44">
        <f t="shared" si="188"/>
        <v>32.525610219999997</v>
      </c>
      <c r="K385" s="44">
        <f t="shared" si="188"/>
        <v>26.117762476999996</v>
      </c>
      <c r="L385" s="44">
        <f t="shared" si="188"/>
        <v>58.989616560000002</v>
      </c>
      <c r="M385" s="44">
        <f t="shared" si="188"/>
        <v>59.561763349599993</v>
      </c>
      <c r="N385" s="44">
        <f t="shared" si="188"/>
        <v>29.492355939999999</v>
      </c>
      <c r="O385" s="44">
        <f t="shared" si="188"/>
        <v>166.63881415540001</v>
      </c>
      <c r="P385" s="44">
        <f t="shared" si="188"/>
        <v>0</v>
      </c>
      <c r="Q385" s="44">
        <f t="shared" si="188"/>
        <v>1397.2317096393892</v>
      </c>
      <c r="R385" s="44">
        <f t="shared" si="188"/>
        <v>14.978671959399998</v>
      </c>
      <c r="S385" s="45">
        <f>R385/(I385+K385+M385)</f>
        <v>0.14126969570799389</v>
      </c>
      <c r="T385" s="46" t="s">
        <v>32</v>
      </c>
      <c r="W385" s="6"/>
      <c r="X385" s="6"/>
    </row>
    <row r="386" spans="1:24" ht="31.5" x14ac:dyDescent="0.25">
      <c r="A386" s="54" t="s">
        <v>821</v>
      </c>
      <c r="B386" s="127" t="s">
        <v>822</v>
      </c>
      <c r="C386" s="55" t="s">
        <v>823</v>
      </c>
      <c r="D386" s="52">
        <v>7.1343199999999998</v>
      </c>
      <c r="E386" s="52">
        <v>4.3746716599999997</v>
      </c>
      <c r="F386" s="51">
        <f t="shared" ref="F386:F411" si="189">D386-E386</f>
        <v>2.75964834</v>
      </c>
      <c r="G386" s="51">
        <f t="shared" ref="G386:H411" si="190">I386+K386+M386+O386</f>
        <v>1.7459200000000001</v>
      </c>
      <c r="H386" s="51">
        <f t="shared" si="190"/>
        <v>2.8909234399999995</v>
      </c>
      <c r="I386" s="52">
        <v>1.7459200000000001</v>
      </c>
      <c r="J386" s="52">
        <v>2.8909234399999995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f t="shared" ref="Q386:Q411" si="191">F386-H386</f>
        <v>-0.13127509999999942</v>
      </c>
      <c r="R386" s="52">
        <f t="shared" ref="R386:R411" si="192">H386-(I386+K386+M386)</f>
        <v>1.1450034399999993</v>
      </c>
      <c r="S386" s="57">
        <f t="shared" ref="S386:S423" si="193">R386/(I386+K386+M386)</f>
        <v>0.65581666972140717</v>
      </c>
      <c r="T386" s="53" t="s">
        <v>714</v>
      </c>
      <c r="W386" s="6"/>
    </row>
    <row r="387" spans="1:24" ht="31.5" x14ac:dyDescent="0.25">
      <c r="A387" s="54" t="s">
        <v>821</v>
      </c>
      <c r="B387" s="120" t="s">
        <v>824</v>
      </c>
      <c r="C387" s="55" t="s">
        <v>825</v>
      </c>
      <c r="D387" s="52">
        <v>10.127619999999999</v>
      </c>
      <c r="E387" s="52">
        <v>3.0731999999999999</v>
      </c>
      <c r="F387" s="51">
        <f t="shared" si="189"/>
        <v>7.0544199999999986</v>
      </c>
      <c r="G387" s="51">
        <f t="shared" si="190"/>
        <v>0.33006879999999911</v>
      </c>
      <c r="H387" s="51">
        <f t="shared" si="190"/>
        <v>0</v>
      </c>
      <c r="I387" s="52">
        <v>0.33006879999999911</v>
      </c>
      <c r="J387" s="52">
        <v>0</v>
      </c>
      <c r="K387" s="52">
        <v>0</v>
      </c>
      <c r="L387" s="52">
        <v>0</v>
      </c>
      <c r="M387" s="52">
        <v>0</v>
      </c>
      <c r="N387" s="52">
        <v>0</v>
      </c>
      <c r="O387" s="52">
        <v>0</v>
      </c>
      <c r="P387" s="52">
        <v>0</v>
      </c>
      <c r="Q387" s="52">
        <f t="shared" si="191"/>
        <v>7.0544199999999986</v>
      </c>
      <c r="R387" s="52">
        <f t="shared" si="192"/>
        <v>-0.33006879999999911</v>
      </c>
      <c r="S387" s="82">
        <f t="shared" si="193"/>
        <v>-1</v>
      </c>
      <c r="T387" s="53" t="s">
        <v>826</v>
      </c>
      <c r="W387" s="6"/>
    </row>
    <row r="388" spans="1:24" ht="47.25" x14ac:dyDescent="0.25">
      <c r="A388" s="54" t="s">
        <v>821</v>
      </c>
      <c r="B388" s="120" t="s">
        <v>827</v>
      </c>
      <c r="C388" s="55" t="s">
        <v>828</v>
      </c>
      <c r="D388" s="52">
        <v>237.40437009220278</v>
      </c>
      <c r="E388" s="52">
        <v>25.471056839999999</v>
      </c>
      <c r="F388" s="51">
        <f t="shared" si="189"/>
        <v>211.93331325220279</v>
      </c>
      <c r="G388" s="51">
        <f t="shared" si="190"/>
        <v>12.810238536</v>
      </c>
      <c r="H388" s="51">
        <f t="shared" si="190"/>
        <v>0.52691448000000007</v>
      </c>
      <c r="I388" s="52">
        <v>0.24460753400000002</v>
      </c>
      <c r="J388" s="52">
        <v>0.52691448000000007</v>
      </c>
      <c r="K388" s="52">
        <v>4.7538330000000004E-2</v>
      </c>
      <c r="L388" s="52">
        <v>0</v>
      </c>
      <c r="M388" s="52">
        <v>4.7538339999999998E-2</v>
      </c>
      <c r="N388" s="52">
        <v>0</v>
      </c>
      <c r="O388" s="52">
        <v>12.470554332000001</v>
      </c>
      <c r="P388" s="52">
        <v>0</v>
      </c>
      <c r="Q388" s="52">
        <f t="shared" si="191"/>
        <v>211.40639877220281</v>
      </c>
      <c r="R388" s="52">
        <f t="shared" si="192"/>
        <v>0.18723027600000003</v>
      </c>
      <c r="S388" s="82">
        <f t="shared" si="193"/>
        <v>0.55118923339750003</v>
      </c>
      <c r="T388" s="53" t="s">
        <v>714</v>
      </c>
      <c r="W388" s="6"/>
    </row>
    <row r="389" spans="1:24" ht="47.25" x14ac:dyDescent="0.25">
      <c r="A389" s="54" t="s">
        <v>821</v>
      </c>
      <c r="B389" s="120" t="s">
        <v>829</v>
      </c>
      <c r="C389" s="55" t="s">
        <v>830</v>
      </c>
      <c r="D389" s="52">
        <v>276.1085350866</v>
      </c>
      <c r="E389" s="52">
        <v>32.505194680000002</v>
      </c>
      <c r="F389" s="51">
        <f t="shared" si="189"/>
        <v>243.60334040660001</v>
      </c>
      <c r="G389" s="51">
        <f t="shared" si="190"/>
        <v>5.8785999999999996</v>
      </c>
      <c r="H389" s="51">
        <f t="shared" si="190"/>
        <v>4.3635052999999999</v>
      </c>
      <c r="I389" s="52">
        <v>0.15175</v>
      </c>
      <c r="J389" s="52">
        <v>0.61757505999999995</v>
      </c>
      <c r="K389" s="52">
        <v>0.15175</v>
      </c>
      <c r="L389" s="52">
        <v>3.6603287200000003</v>
      </c>
      <c r="M389" s="52">
        <v>1.59175</v>
      </c>
      <c r="N389" s="52">
        <v>8.5601520000000056E-2</v>
      </c>
      <c r="O389" s="52">
        <v>3.9833499999999997</v>
      </c>
      <c r="P389" s="52">
        <v>0</v>
      </c>
      <c r="Q389" s="52">
        <f t="shared" si="191"/>
        <v>239.23983510660003</v>
      </c>
      <c r="R389" s="52">
        <f t="shared" si="192"/>
        <v>2.4682553</v>
      </c>
      <c r="S389" s="82">
        <f t="shared" si="193"/>
        <v>1.3023375807940907</v>
      </c>
      <c r="T389" s="53" t="s">
        <v>817</v>
      </c>
      <c r="W389" s="6"/>
    </row>
    <row r="390" spans="1:24" ht="47.25" x14ac:dyDescent="0.25">
      <c r="A390" s="54" t="s">
        <v>821</v>
      </c>
      <c r="B390" s="120" t="s">
        <v>831</v>
      </c>
      <c r="C390" s="55" t="s">
        <v>832</v>
      </c>
      <c r="D390" s="52">
        <v>3.4014192200000002</v>
      </c>
      <c r="E390" s="52">
        <v>0.62872793999999999</v>
      </c>
      <c r="F390" s="51">
        <f t="shared" si="189"/>
        <v>2.7726912800000001</v>
      </c>
      <c r="G390" s="51">
        <f t="shared" si="190"/>
        <v>1.0561479999999999</v>
      </c>
      <c r="H390" s="51">
        <f t="shared" si="190"/>
        <v>0</v>
      </c>
      <c r="I390" s="52">
        <v>2.9815000000000001E-2</v>
      </c>
      <c r="J390" s="52">
        <v>0</v>
      </c>
      <c r="K390" s="52">
        <v>2.9815000000000001E-2</v>
      </c>
      <c r="L390" s="52">
        <v>0</v>
      </c>
      <c r="M390" s="52">
        <v>2.9814999999999998E-2</v>
      </c>
      <c r="N390" s="52">
        <v>0</v>
      </c>
      <c r="O390" s="52">
        <v>0.96670299999999987</v>
      </c>
      <c r="P390" s="52">
        <v>0</v>
      </c>
      <c r="Q390" s="52">
        <f t="shared" si="191"/>
        <v>2.7726912800000001</v>
      </c>
      <c r="R390" s="52">
        <f t="shared" si="192"/>
        <v>-8.9444999999999997E-2</v>
      </c>
      <c r="S390" s="82">
        <f t="shared" si="193"/>
        <v>-1</v>
      </c>
      <c r="T390" s="53" t="s">
        <v>833</v>
      </c>
      <c r="W390" s="6"/>
    </row>
    <row r="391" spans="1:24" ht="31.5" x14ac:dyDescent="0.25">
      <c r="A391" s="54" t="s">
        <v>821</v>
      </c>
      <c r="B391" s="120" t="s">
        <v>834</v>
      </c>
      <c r="C391" s="55" t="s">
        <v>835</v>
      </c>
      <c r="D391" s="52">
        <v>8.2799999999999994</v>
      </c>
      <c r="E391" s="52">
        <v>0</v>
      </c>
      <c r="F391" s="51">
        <f t="shared" si="189"/>
        <v>8.2799999999999994</v>
      </c>
      <c r="G391" s="51">
        <f t="shared" si="190"/>
        <v>0.41399999999999998</v>
      </c>
      <c r="H391" s="51">
        <f t="shared" si="190"/>
        <v>0</v>
      </c>
      <c r="I391" s="52">
        <v>0.41399999999999998</v>
      </c>
      <c r="J391" s="52">
        <v>0</v>
      </c>
      <c r="K391" s="52">
        <v>0</v>
      </c>
      <c r="L391" s="52">
        <v>0</v>
      </c>
      <c r="M391" s="52">
        <v>0</v>
      </c>
      <c r="N391" s="52">
        <v>0</v>
      </c>
      <c r="O391" s="52">
        <v>0</v>
      </c>
      <c r="P391" s="52">
        <v>0</v>
      </c>
      <c r="Q391" s="52">
        <f t="shared" si="191"/>
        <v>8.2799999999999994</v>
      </c>
      <c r="R391" s="52">
        <f t="shared" si="192"/>
        <v>-0.41399999999999998</v>
      </c>
      <c r="S391" s="82">
        <f t="shared" si="193"/>
        <v>-1</v>
      </c>
      <c r="T391" s="53" t="s">
        <v>826</v>
      </c>
      <c r="W391" s="6"/>
    </row>
    <row r="392" spans="1:24" ht="31.5" x14ac:dyDescent="0.25">
      <c r="A392" s="54" t="s">
        <v>821</v>
      </c>
      <c r="B392" s="127" t="s">
        <v>836</v>
      </c>
      <c r="C392" s="55" t="s">
        <v>837</v>
      </c>
      <c r="D392" s="52">
        <v>6.5178231799999997</v>
      </c>
      <c r="E392" s="52">
        <v>0.47922317999999997</v>
      </c>
      <c r="F392" s="51">
        <f t="shared" si="189"/>
        <v>6.0385999999999997</v>
      </c>
      <c r="G392" s="51">
        <f t="shared" si="190"/>
        <v>5.9185999999999996</v>
      </c>
      <c r="H392" s="51">
        <f t="shared" si="190"/>
        <v>0.60648613000000007</v>
      </c>
      <c r="I392" s="52">
        <v>0.10174999999999999</v>
      </c>
      <c r="J392" s="52">
        <v>0.21290302999999999</v>
      </c>
      <c r="K392" s="52">
        <v>0.48175000000000001</v>
      </c>
      <c r="L392" s="52">
        <v>0.12635779</v>
      </c>
      <c r="M392" s="52">
        <v>1.4317500000000001</v>
      </c>
      <c r="N392" s="52">
        <v>0.26722531000000005</v>
      </c>
      <c r="O392" s="52">
        <v>3.9033499999999997</v>
      </c>
      <c r="P392" s="52">
        <v>0</v>
      </c>
      <c r="Q392" s="52">
        <f t="shared" si="191"/>
        <v>5.4321138699999993</v>
      </c>
      <c r="R392" s="52">
        <f t="shared" si="192"/>
        <v>-1.40876387</v>
      </c>
      <c r="S392" s="82">
        <f t="shared" si="193"/>
        <v>-0.69905166604639624</v>
      </c>
      <c r="T392" s="53" t="s">
        <v>838</v>
      </c>
      <c r="W392" s="6"/>
    </row>
    <row r="393" spans="1:24" ht="120" customHeight="1" x14ac:dyDescent="0.25">
      <c r="A393" s="54" t="s">
        <v>821</v>
      </c>
      <c r="B393" s="127" t="s">
        <v>839</v>
      </c>
      <c r="C393" s="55" t="s">
        <v>840</v>
      </c>
      <c r="D393" s="52">
        <v>77.404891948</v>
      </c>
      <c r="E393" s="52">
        <v>5.9985652700000003</v>
      </c>
      <c r="F393" s="51">
        <f t="shared" si="189"/>
        <v>71.406326677999999</v>
      </c>
      <c r="G393" s="51">
        <f t="shared" si="190"/>
        <v>32.948799999999999</v>
      </c>
      <c r="H393" s="51">
        <f t="shared" si="190"/>
        <v>0.55817928000000006</v>
      </c>
      <c r="I393" s="52">
        <v>0.189</v>
      </c>
      <c r="J393" s="52">
        <v>0.18851556000000003</v>
      </c>
      <c r="K393" s="52">
        <v>0.90900000000000003</v>
      </c>
      <c r="L393" s="52">
        <v>0.16267554000000001</v>
      </c>
      <c r="M393" s="52">
        <v>6.3090000000000002</v>
      </c>
      <c r="N393" s="52">
        <v>0.20698818000000005</v>
      </c>
      <c r="O393" s="52">
        <v>25.541799999999999</v>
      </c>
      <c r="P393" s="52">
        <v>0</v>
      </c>
      <c r="Q393" s="52">
        <f t="shared" si="191"/>
        <v>70.848147397999995</v>
      </c>
      <c r="R393" s="52">
        <f t="shared" si="192"/>
        <v>-6.84882072</v>
      </c>
      <c r="S393" s="82">
        <f t="shared" si="193"/>
        <v>-0.92464165249088703</v>
      </c>
      <c r="T393" s="53" t="s">
        <v>841</v>
      </c>
      <c r="W393" s="6"/>
    </row>
    <row r="394" spans="1:24" ht="63" x14ac:dyDescent="0.25">
      <c r="A394" s="54" t="s">
        <v>821</v>
      </c>
      <c r="B394" s="127" t="s">
        <v>842</v>
      </c>
      <c r="C394" s="55" t="s">
        <v>843</v>
      </c>
      <c r="D394" s="52">
        <v>72.568116150000009</v>
      </c>
      <c r="E394" s="52">
        <v>21.590052730000004</v>
      </c>
      <c r="F394" s="51">
        <f t="shared" si="189"/>
        <v>50.978063420000005</v>
      </c>
      <c r="G394" s="51">
        <f t="shared" si="190"/>
        <v>37.508071840000007</v>
      </c>
      <c r="H394" s="51">
        <f t="shared" si="190"/>
        <v>32.673961250000005</v>
      </c>
      <c r="I394" s="52">
        <v>0.28909483999999996</v>
      </c>
      <c r="J394" s="52">
        <v>15.643174849999999</v>
      </c>
      <c r="K394" s="52">
        <v>1.0090948399999999</v>
      </c>
      <c r="L394" s="52">
        <v>13.275174180000002</v>
      </c>
      <c r="M394" s="52">
        <v>6.4090948499999998</v>
      </c>
      <c r="N394" s="52">
        <v>3.7556122200000002</v>
      </c>
      <c r="O394" s="52">
        <v>29.800787310000008</v>
      </c>
      <c r="P394" s="52">
        <v>0</v>
      </c>
      <c r="Q394" s="52">
        <f t="shared" si="191"/>
        <v>18.30410217</v>
      </c>
      <c r="R394" s="52">
        <f t="shared" si="192"/>
        <v>24.966676720000006</v>
      </c>
      <c r="S394" s="82">
        <f t="shared" si="193"/>
        <v>3.239360973741034</v>
      </c>
      <c r="T394" s="53" t="s">
        <v>817</v>
      </c>
      <c r="W394" s="6"/>
    </row>
    <row r="395" spans="1:24" ht="78.75" x14ac:dyDescent="0.25">
      <c r="A395" s="54" t="s">
        <v>821</v>
      </c>
      <c r="B395" s="127" t="s">
        <v>844</v>
      </c>
      <c r="C395" s="55" t="s">
        <v>845</v>
      </c>
      <c r="D395" s="52">
        <v>18.053072</v>
      </c>
      <c r="E395" s="52">
        <v>0.72993240000000004</v>
      </c>
      <c r="F395" s="51">
        <f t="shared" si="189"/>
        <v>17.323139600000001</v>
      </c>
      <c r="G395" s="51">
        <f t="shared" si="190"/>
        <v>4.8411604000000024</v>
      </c>
      <c r="H395" s="51">
        <f t="shared" si="190"/>
        <v>0</v>
      </c>
      <c r="I395" s="52">
        <v>4.8411604000000024</v>
      </c>
      <c r="J395" s="52">
        <v>0</v>
      </c>
      <c r="K395" s="52">
        <v>0</v>
      </c>
      <c r="L395" s="52">
        <v>0</v>
      </c>
      <c r="M395" s="52">
        <v>0</v>
      </c>
      <c r="N395" s="52">
        <v>0</v>
      </c>
      <c r="O395" s="52">
        <v>0</v>
      </c>
      <c r="P395" s="52">
        <v>0</v>
      </c>
      <c r="Q395" s="52">
        <f t="shared" si="191"/>
        <v>17.323139600000001</v>
      </c>
      <c r="R395" s="52">
        <f t="shared" si="192"/>
        <v>-4.8411604000000024</v>
      </c>
      <c r="S395" s="82">
        <f t="shared" si="193"/>
        <v>-1</v>
      </c>
      <c r="T395" s="53" t="s">
        <v>846</v>
      </c>
      <c r="W395" s="6"/>
    </row>
    <row r="396" spans="1:24" ht="63" x14ac:dyDescent="0.25">
      <c r="A396" s="54" t="s">
        <v>821</v>
      </c>
      <c r="B396" s="127" t="s">
        <v>847</v>
      </c>
      <c r="C396" s="55" t="s">
        <v>848</v>
      </c>
      <c r="D396" s="52">
        <v>134.64249107118638</v>
      </c>
      <c r="E396" s="52">
        <v>32.65642493</v>
      </c>
      <c r="F396" s="51">
        <f t="shared" si="189"/>
        <v>101.98606614118638</v>
      </c>
      <c r="G396" s="51">
        <f t="shared" si="190"/>
        <v>26.573282049999996</v>
      </c>
      <c r="H396" s="51">
        <f t="shared" si="190"/>
        <v>16.093996730000001</v>
      </c>
      <c r="I396" s="52">
        <v>0.29339744000000001</v>
      </c>
      <c r="J396" s="52">
        <v>0.29308983999999999</v>
      </c>
      <c r="K396" s="52">
        <v>2.2712690950000001</v>
      </c>
      <c r="L396" s="52">
        <v>5.3554122900000003</v>
      </c>
      <c r="M396" s="52">
        <v>4.7518302115999971</v>
      </c>
      <c r="N396" s="52">
        <v>10.4454946</v>
      </c>
      <c r="O396" s="52">
        <v>19.256785303400001</v>
      </c>
      <c r="P396" s="52">
        <v>0</v>
      </c>
      <c r="Q396" s="52">
        <f t="shared" si="191"/>
        <v>85.892069411186384</v>
      </c>
      <c r="R396" s="52">
        <f t="shared" si="192"/>
        <v>8.7774999834000038</v>
      </c>
      <c r="S396" s="82">
        <f t="shared" si="193"/>
        <v>1.1996861732329671</v>
      </c>
      <c r="T396" s="53" t="s">
        <v>849</v>
      </c>
      <c r="W396" s="6"/>
    </row>
    <row r="397" spans="1:24" ht="47.25" x14ac:dyDescent="0.25">
      <c r="A397" s="54" t="s">
        <v>821</v>
      </c>
      <c r="B397" s="127" t="s">
        <v>850</v>
      </c>
      <c r="C397" s="55" t="s">
        <v>851</v>
      </c>
      <c r="D397" s="52">
        <v>81.745828759999995</v>
      </c>
      <c r="E397" s="52">
        <v>11.433224890000002</v>
      </c>
      <c r="F397" s="51">
        <f t="shared" si="189"/>
        <v>70.31260386999999</v>
      </c>
      <c r="G397" s="51">
        <f t="shared" si="190"/>
        <v>13.451600000000001</v>
      </c>
      <c r="H397" s="51">
        <f t="shared" si="190"/>
        <v>7.7607524399999992</v>
      </c>
      <c r="I397" s="52">
        <v>1.1710999999999998</v>
      </c>
      <c r="J397" s="52">
        <v>0.23745692000000002</v>
      </c>
      <c r="K397" s="52">
        <v>0.23749999999999999</v>
      </c>
      <c r="L397" s="52">
        <v>4.4607456899999995</v>
      </c>
      <c r="M397" s="52">
        <v>3.1175000000000002</v>
      </c>
      <c r="N397" s="52">
        <v>3.0625498300000005</v>
      </c>
      <c r="O397" s="52">
        <v>8.9255000000000013</v>
      </c>
      <c r="P397" s="52">
        <v>0</v>
      </c>
      <c r="Q397" s="52">
        <f t="shared" si="191"/>
        <v>62.551851429999992</v>
      </c>
      <c r="R397" s="52">
        <f t="shared" si="192"/>
        <v>3.2346524399999996</v>
      </c>
      <c r="S397" s="82">
        <f t="shared" si="193"/>
        <v>0.71466658712799103</v>
      </c>
      <c r="T397" s="53" t="s">
        <v>838</v>
      </c>
      <c r="W397" s="6"/>
    </row>
    <row r="398" spans="1:24" ht="78.75" x14ac:dyDescent="0.25">
      <c r="A398" s="54" t="s">
        <v>821</v>
      </c>
      <c r="B398" s="127" t="s">
        <v>852</v>
      </c>
      <c r="C398" s="55" t="s">
        <v>853</v>
      </c>
      <c r="D398" s="52">
        <v>13.101827179999999</v>
      </c>
      <c r="E398" s="52">
        <v>1.3518271799999999</v>
      </c>
      <c r="F398" s="51">
        <f t="shared" si="189"/>
        <v>11.75</v>
      </c>
      <c r="G398" s="51">
        <f t="shared" si="190"/>
        <v>11.75</v>
      </c>
      <c r="H398" s="51">
        <f t="shared" si="190"/>
        <v>0.64980052999999982</v>
      </c>
      <c r="I398" s="52">
        <v>0.3125</v>
      </c>
      <c r="J398" s="52">
        <v>0.29868334000000002</v>
      </c>
      <c r="K398" s="52">
        <v>1.0325</v>
      </c>
      <c r="L398" s="52">
        <v>0.16778614999999997</v>
      </c>
      <c r="M398" s="52">
        <v>3.5525000000000002</v>
      </c>
      <c r="N398" s="52">
        <v>0.18333103999999986</v>
      </c>
      <c r="O398" s="52">
        <v>6.8524999999999991</v>
      </c>
      <c r="P398" s="52">
        <v>0</v>
      </c>
      <c r="Q398" s="52">
        <f t="shared" si="191"/>
        <v>11.10019947</v>
      </c>
      <c r="R398" s="52">
        <f t="shared" si="192"/>
        <v>-4.2476994700000006</v>
      </c>
      <c r="S398" s="82">
        <f t="shared" si="193"/>
        <v>-0.86731995303726406</v>
      </c>
      <c r="T398" s="53" t="s">
        <v>854</v>
      </c>
      <c r="W398" s="6"/>
    </row>
    <row r="399" spans="1:24" ht="62.25" customHeight="1" x14ac:dyDescent="0.25">
      <c r="A399" s="54" t="s">
        <v>821</v>
      </c>
      <c r="B399" s="127" t="s">
        <v>855</v>
      </c>
      <c r="C399" s="55" t="s">
        <v>856</v>
      </c>
      <c r="D399" s="52">
        <v>55.755243820000004</v>
      </c>
      <c r="E399" s="52">
        <v>28.616048170000006</v>
      </c>
      <c r="F399" s="51">
        <f t="shared" si="189"/>
        <v>27.139195649999998</v>
      </c>
      <c r="G399" s="51">
        <f t="shared" si="190"/>
        <v>4.5989867999999952</v>
      </c>
      <c r="H399" s="51">
        <f t="shared" si="190"/>
        <v>7.1746283399999999</v>
      </c>
      <c r="I399" s="52">
        <v>4.5989867999999987</v>
      </c>
      <c r="J399" s="52">
        <v>0</v>
      </c>
      <c r="K399" s="52">
        <v>0</v>
      </c>
      <c r="L399" s="52">
        <v>6.2495627999999996</v>
      </c>
      <c r="M399" s="52">
        <v>0</v>
      </c>
      <c r="N399" s="52">
        <v>0.92506554000000007</v>
      </c>
      <c r="O399" s="52">
        <v>-3.5527136788005009E-15</v>
      </c>
      <c r="P399" s="52">
        <v>0</v>
      </c>
      <c r="Q399" s="52">
        <f t="shared" si="191"/>
        <v>19.96456731</v>
      </c>
      <c r="R399" s="52">
        <f t="shared" si="192"/>
        <v>2.5756415400000012</v>
      </c>
      <c r="S399" s="82">
        <f t="shared" si="193"/>
        <v>0.56004543000645313</v>
      </c>
      <c r="T399" s="53" t="s">
        <v>857</v>
      </c>
      <c r="W399" s="6"/>
    </row>
    <row r="400" spans="1:24" ht="48" customHeight="1" x14ac:dyDescent="0.25">
      <c r="A400" s="62" t="s">
        <v>821</v>
      </c>
      <c r="B400" s="121" t="s">
        <v>858</v>
      </c>
      <c r="C400" s="52" t="s">
        <v>859</v>
      </c>
      <c r="D400" s="52">
        <v>86.216409800000008</v>
      </c>
      <c r="E400" s="52">
        <v>0</v>
      </c>
      <c r="F400" s="51">
        <f t="shared" si="189"/>
        <v>86.216409800000008</v>
      </c>
      <c r="G400" s="51">
        <f t="shared" si="190"/>
        <v>2.4</v>
      </c>
      <c r="H400" s="51">
        <f t="shared" si="190"/>
        <v>1.7999999999999998</v>
      </c>
      <c r="I400" s="52">
        <v>0</v>
      </c>
      <c r="J400" s="52">
        <v>0.6</v>
      </c>
      <c r="K400" s="52">
        <v>0</v>
      </c>
      <c r="L400" s="52">
        <v>0.6</v>
      </c>
      <c r="M400" s="52">
        <v>0</v>
      </c>
      <c r="N400" s="52">
        <v>0.6</v>
      </c>
      <c r="O400" s="52">
        <v>2.4</v>
      </c>
      <c r="P400" s="52">
        <v>0</v>
      </c>
      <c r="Q400" s="52">
        <f t="shared" si="191"/>
        <v>84.416409800000011</v>
      </c>
      <c r="R400" s="52">
        <f t="shared" si="192"/>
        <v>1.7999999999999998</v>
      </c>
      <c r="S400" s="82">
        <v>1</v>
      </c>
      <c r="T400" s="53" t="s">
        <v>860</v>
      </c>
      <c r="W400" s="6"/>
    </row>
    <row r="401" spans="1:24" ht="47.25" x14ac:dyDescent="0.25">
      <c r="A401" s="54" t="s">
        <v>821</v>
      </c>
      <c r="B401" s="127" t="s">
        <v>861</v>
      </c>
      <c r="C401" s="55" t="s">
        <v>862</v>
      </c>
      <c r="D401" s="52">
        <v>4.9436954039999996</v>
      </c>
      <c r="E401" s="52">
        <v>0</v>
      </c>
      <c r="F401" s="51">
        <f t="shared" si="189"/>
        <v>4.9436954039999996</v>
      </c>
      <c r="G401" s="51">
        <f t="shared" si="190"/>
        <v>4.9436954039999987</v>
      </c>
      <c r="H401" s="51">
        <f t="shared" si="190"/>
        <v>0.73964863999999997</v>
      </c>
      <c r="I401" s="52">
        <v>4.7209020000000004E-2</v>
      </c>
      <c r="J401" s="52">
        <v>4.7301699999999995E-2</v>
      </c>
      <c r="K401" s="52">
        <v>4.7209020000000004E-2</v>
      </c>
      <c r="L401" s="52">
        <v>4.7446150000000006E-2</v>
      </c>
      <c r="M401" s="52">
        <v>0.61720902</v>
      </c>
      <c r="N401" s="52">
        <v>0.64490079</v>
      </c>
      <c r="O401" s="52">
        <v>4.2320683439999991</v>
      </c>
      <c r="P401" s="52">
        <v>0</v>
      </c>
      <c r="Q401" s="52">
        <f t="shared" si="191"/>
        <v>4.2040467639999992</v>
      </c>
      <c r="R401" s="52">
        <f t="shared" si="192"/>
        <v>2.802157999999999E-2</v>
      </c>
      <c r="S401" s="82">
        <f t="shared" si="193"/>
        <v>3.9376776931444951E-2</v>
      </c>
      <c r="T401" s="53" t="s">
        <v>32</v>
      </c>
      <c r="W401" s="6"/>
    </row>
    <row r="402" spans="1:24" ht="123" customHeight="1" x14ac:dyDescent="0.25">
      <c r="A402" s="54" t="s">
        <v>821</v>
      </c>
      <c r="B402" s="127" t="s">
        <v>863</v>
      </c>
      <c r="C402" s="55" t="s">
        <v>864</v>
      </c>
      <c r="D402" s="52">
        <v>11.875642987999999</v>
      </c>
      <c r="E402" s="52">
        <v>0.53854654999999996</v>
      </c>
      <c r="F402" s="51">
        <f t="shared" si="189"/>
        <v>11.337096438</v>
      </c>
      <c r="G402" s="51">
        <f t="shared" si="190"/>
        <v>2.480015152</v>
      </c>
      <c r="H402" s="51">
        <f t="shared" si="190"/>
        <v>2.00171908</v>
      </c>
      <c r="I402" s="52">
        <v>0.38289999999999996</v>
      </c>
      <c r="J402" s="52">
        <v>1.367462E-2</v>
      </c>
      <c r="K402" s="52">
        <v>1.5318264320000001</v>
      </c>
      <c r="L402" s="52">
        <v>1.98</v>
      </c>
      <c r="M402" s="52">
        <v>0.51412125399999997</v>
      </c>
      <c r="N402" s="52">
        <v>8.0444599999999998E-3</v>
      </c>
      <c r="O402" s="52">
        <v>5.1167466000000106E-2</v>
      </c>
      <c r="P402" s="52">
        <v>0</v>
      </c>
      <c r="Q402" s="52">
        <f t="shared" si="191"/>
        <v>9.3353773579999988</v>
      </c>
      <c r="R402" s="52">
        <f t="shared" si="192"/>
        <v>-0.42712860600000013</v>
      </c>
      <c r="S402" s="82">
        <f t="shared" si="193"/>
        <v>-0.17585648061094603</v>
      </c>
      <c r="T402" s="53" t="s">
        <v>865</v>
      </c>
      <c r="W402" s="6"/>
    </row>
    <row r="403" spans="1:24" ht="47.25" x14ac:dyDescent="0.25">
      <c r="A403" s="54" t="s">
        <v>821</v>
      </c>
      <c r="B403" s="127" t="s">
        <v>866</v>
      </c>
      <c r="C403" s="55" t="s">
        <v>867</v>
      </c>
      <c r="D403" s="52">
        <v>14.110779999999998</v>
      </c>
      <c r="E403" s="52">
        <v>0</v>
      </c>
      <c r="F403" s="51">
        <f t="shared" si="189"/>
        <v>14.110779999999998</v>
      </c>
      <c r="G403" s="51">
        <f t="shared" si="190"/>
        <v>11.750779999999999</v>
      </c>
      <c r="H403" s="51">
        <f t="shared" si="190"/>
        <v>0.19794486</v>
      </c>
      <c r="I403" s="52">
        <v>6.1525000000000003E-2</v>
      </c>
      <c r="J403" s="52">
        <v>6.1565130000000003E-2</v>
      </c>
      <c r="K403" s="52">
        <v>0.40352499999999997</v>
      </c>
      <c r="L403" s="52">
        <v>6.0497959999999996E-2</v>
      </c>
      <c r="M403" s="52">
        <v>1.5815250000000001</v>
      </c>
      <c r="N403" s="52">
        <v>7.5881770000000001E-2</v>
      </c>
      <c r="O403" s="52">
        <v>9.7042049999999982</v>
      </c>
      <c r="P403" s="52">
        <v>0</v>
      </c>
      <c r="Q403" s="52">
        <f t="shared" si="191"/>
        <v>13.912835139999999</v>
      </c>
      <c r="R403" s="52">
        <f t="shared" si="192"/>
        <v>-1.8486301399999998</v>
      </c>
      <c r="S403" s="82">
        <f t="shared" si="193"/>
        <v>-0.90327993843372467</v>
      </c>
      <c r="T403" s="53" t="s">
        <v>868</v>
      </c>
      <c r="W403" s="6"/>
    </row>
    <row r="404" spans="1:24" ht="47.25" x14ac:dyDescent="0.25">
      <c r="A404" s="62" t="s">
        <v>821</v>
      </c>
      <c r="B404" s="121" t="s">
        <v>869</v>
      </c>
      <c r="C404" s="81" t="s">
        <v>870</v>
      </c>
      <c r="D404" s="52">
        <v>25.738799999999998</v>
      </c>
      <c r="E404" s="52">
        <v>0</v>
      </c>
      <c r="F404" s="51">
        <f t="shared" si="189"/>
        <v>25.738799999999998</v>
      </c>
      <c r="G404" s="51">
        <f t="shared" si="190"/>
        <v>25.738799999999998</v>
      </c>
      <c r="H404" s="51">
        <f t="shared" si="190"/>
        <v>22.676289920000002</v>
      </c>
      <c r="I404" s="52">
        <v>0</v>
      </c>
      <c r="J404" s="52">
        <v>4.6799988300000006</v>
      </c>
      <c r="K404" s="52">
        <v>8</v>
      </c>
      <c r="L404" s="52">
        <v>10.91999727</v>
      </c>
      <c r="M404" s="52">
        <v>13.123282400000001</v>
      </c>
      <c r="N404" s="52">
        <v>7.0762938200000001</v>
      </c>
      <c r="O404" s="52">
        <v>4.6155175999999969</v>
      </c>
      <c r="P404" s="52">
        <v>0</v>
      </c>
      <c r="Q404" s="52">
        <f t="shared" si="191"/>
        <v>3.0625100799999956</v>
      </c>
      <c r="R404" s="52">
        <f t="shared" si="192"/>
        <v>1.5530075200000013</v>
      </c>
      <c r="S404" s="82">
        <f t="shared" si="193"/>
        <v>7.3521126621873933E-2</v>
      </c>
      <c r="T404" s="53" t="s">
        <v>32</v>
      </c>
      <c r="W404" s="6"/>
    </row>
    <row r="405" spans="1:24" ht="47.25" x14ac:dyDescent="0.25">
      <c r="A405" s="54" t="s">
        <v>821</v>
      </c>
      <c r="B405" s="127" t="s">
        <v>871</v>
      </c>
      <c r="C405" s="55" t="s">
        <v>872</v>
      </c>
      <c r="D405" s="52">
        <v>7.2</v>
      </c>
      <c r="E405" s="52">
        <v>0</v>
      </c>
      <c r="F405" s="51">
        <f t="shared" si="189"/>
        <v>7.2</v>
      </c>
      <c r="G405" s="51">
        <f t="shared" si="190"/>
        <v>7.1999999999999993</v>
      </c>
      <c r="H405" s="51">
        <f t="shared" si="190"/>
        <v>0</v>
      </c>
      <c r="I405" s="52">
        <v>0</v>
      </c>
      <c r="J405" s="52">
        <v>0</v>
      </c>
      <c r="K405" s="52">
        <v>0</v>
      </c>
      <c r="L405" s="52">
        <v>0</v>
      </c>
      <c r="M405" s="52">
        <v>1.52</v>
      </c>
      <c r="N405" s="52">
        <v>0</v>
      </c>
      <c r="O405" s="52">
        <v>5.68</v>
      </c>
      <c r="P405" s="52">
        <v>0</v>
      </c>
      <c r="Q405" s="52">
        <f t="shared" si="191"/>
        <v>7.2</v>
      </c>
      <c r="R405" s="52">
        <f t="shared" si="192"/>
        <v>-1.52</v>
      </c>
      <c r="S405" s="82">
        <f t="shared" si="193"/>
        <v>-1</v>
      </c>
      <c r="T405" s="53" t="s">
        <v>873</v>
      </c>
      <c r="W405" s="6"/>
    </row>
    <row r="406" spans="1:24" ht="47.25" x14ac:dyDescent="0.25">
      <c r="A406" s="54" t="s">
        <v>821</v>
      </c>
      <c r="B406" s="127" t="s">
        <v>874</v>
      </c>
      <c r="C406" s="55" t="s">
        <v>875</v>
      </c>
      <c r="D406" s="52">
        <v>47.196315935999991</v>
      </c>
      <c r="E406" s="52">
        <v>6.1196460000000013</v>
      </c>
      <c r="F406" s="51">
        <f t="shared" si="189"/>
        <v>41.076669935999988</v>
      </c>
      <c r="G406" s="51">
        <f t="shared" si="190"/>
        <v>39.970715935999991</v>
      </c>
      <c r="H406" s="51">
        <f t="shared" si="190"/>
        <v>3.9704056000000003</v>
      </c>
      <c r="I406" s="52">
        <v>2.65900508</v>
      </c>
      <c r="J406" s="52">
        <v>1.28040077</v>
      </c>
      <c r="K406" s="52">
        <v>2.0846050800000002</v>
      </c>
      <c r="L406" s="52">
        <v>1.7636720200000002</v>
      </c>
      <c r="M406" s="52">
        <v>10.184605079999999</v>
      </c>
      <c r="N406" s="52">
        <v>0.9263328099999999</v>
      </c>
      <c r="O406" s="52">
        <v>25.042500695999991</v>
      </c>
      <c r="P406" s="52">
        <v>0</v>
      </c>
      <c r="Q406" s="52">
        <f t="shared" si="191"/>
        <v>37.106264335999988</v>
      </c>
      <c r="R406" s="52">
        <f t="shared" si="192"/>
        <v>-10.957809640000001</v>
      </c>
      <c r="S406" s="82">
        <f t="shared" si="193"/>
        <v>-0.73403347043380385</v>
      </c>
      <c r="T406" s="53" t="s">
        <v>876</v>
      </c>
      <c r="W406" s="6"/>
    </row>
    <row r="407" spans="1:24" ht="31.5" x14ac:dyDescent="0.25">
      <c r="A407" s="54" t="s">
        <v>821</v>
      </c>
      <c r="B407" s="127" t="s">
        <v>877</v>
      </c>
      <c r="C407" s="55" t="s">
        <v>878</v>
      </c>
      <c r="D407" s="52">
        <v>9</v>
      </c>
      <c r="E407" s="52">
        <v>4.9243240099999994</v>
      </c>
      <c r="F407" s="51">
        <f t="shared" si="189"/>
        <v>4.0756759900000006</v>
      </c>
      <c r="G407" s="51">
        <f t="shared" si="190"/>
        <v>0.84799999999999998</v>
      </c>
      <c r="H407" s="51">
        <f t="shared" si="190"/>
        <v>4.4548140000000007</v>
      </c>
      <c r="I407" s="52">
        <v>0.84799999999999998</v>
      </c>
      <c r="J407" s="52">
        <v>4.4548140000000007</v>
      </c>
      <c r="K407" s="52">
        <v>0</v>
      </c>
      <c r="L407" s="52">
        <v>0</v>
      </c>
      <c r="M407" s="52">
        <v>0</v>
      </c>
      <c r="N407" s="52">
        <v>0</v>
      </c>
      <c r="O407" s="52">
        <v>0</v>
      </c>
      <c r="P407" s="52">
        <v>0</v>
      </c>
      <c r="Q407" s="52">
        <f t="shared" si="191"/>
        <v>-0.37913801000000014</v>
      </c>
      <c r="R407" s="52">
        <f t="shared" si="192"/>
        <v>3.6068140000000009</v>
      </c>
      <c r="S407" s="82">
        <f t="shared" si="193"/>
        <v>4.2533183962264163</v>
      </c>
      <c r="T407" s="53" t="s">
        <v>714</v>
      </c>
      <c r="W407" s="6"/>
    </row>
    <row r="408" spans="1:24" ht="41.25" customHeight="1" x14ac:dyDescent="0.25">
      <c r="A408" s="54" t="s">
        <v>821</v>
      </c>
      <c r="B408" s="127" t="s">
        <v>879</v>
      </c>
      <c r="C408" s="55" t="s">
        <v>880</v>
      </c>
      <c r="D408" s="52">
        <v>10.8</v>
      </c>
      <c r="E408" s="52">
        <v>0</v>
      </c>
      <c r="F408" s="51">
        <f t="shared" si="189"/>
        <v>10.8</v>
      </c>
      <c r="G408" s="51">
        <f t="shared" si="190"/>
        <v>10.8</v>
      </c>
      <c r="H408" s="51">
        <f t="shared" si="190"/>
        <v>7.56996</v>
      </c>
      <c r="I408" s="52">
        <v>1.1449849999999999</v>
      </c>
      <c r="J408" s="52">
        <v>0</v>
      </c>
      <c r="K408" s="52">
        <v>5.6599395999999995</v>
      </c>
      <c r="L408" s="52">
        <v>7.56996</v>
      </c>
      <c r="M408" s="52">
        <v>1.62</v>
      </c>
      <c r="N408" s="52">
        <v>0</v>
      </c>
      <c r="O408" s="52">
        <v>2.3750754000000009</v>
      </c>
      <c r="P408" s="52">
        <v>0</v>
      </c>
      <c r="Q408" s="52">
        <f t="shared" si="191"/>
        <v>3.2300400000000007</v>
      </c>
      <c r="R408" s="52">
        <f t="shared" si="192"/>
        <v>-0.85496460000000063</v>
      </c>
      <c r="S408" s="82">
        <f t="shared" si="193"/>
        <v>-0.10148038594909212</v>
      </c>
      <c r="T408" s="53" t="s">
        <v>881</v>
      </c>
      <c r="W408" s="6"/>
    </row>
    <row r="409" spans="1:24" ht="126" x14ac:dyDescent="0.25">
      <c r="A409" s="54" t="s">
        <v>821</v>
      </c>
      <c r="B409" s="127" t="s">
        <v>882</v>
      </c>
      <c r="C409" s="55" t="s">
        <v>883</v>
      </c>
      <c r="D409" s="52">
        <v>27.501172407999995</v>
      </c>
      <c r="E409" s="52">
        <v>0.68948858999999996</v>
      </c>
      <c r="F409" s="51">
        <f t="shared" si="189"/>
        <v>26.811683817999995</v>
      </c>
      <c r="G409" s="51">
        <f t="shared" si="190"/>
        <v>2.7502419979999999</v>
      </c>
      <c r="H409" s="51">
        <f t="shared" si="190"/>
        <v>2.3163504000000001</v>
      </c>
      <c r="I409" s="52">
        <v>0.49261002000000004</v>
      </c>
      <c r="J409" s="52">
        <v>2.1375349999999998E-2</v>
      </c>
      <c r="K409" s="52">
        <v>1.9704400800000001</v>
      </c>
      <c r="L409" s="52">
        <v>2.29</v>
      </c>
      <c r="M409" s="52">
        <v>0.28719189799999978</v>
      </c>
      <c r="N409" s="52">
        <v>4.97505E-3</v>
      </c>
      <c r="O409" s="52">
        <v>0</v>
      </c>
      <c r="P409" s="52">
        <v>0</v>
      </c>
      <c r="Q409" s="52">
        <f t="shared" si="191"/>
        <v>24.495333417999994</v>
      </c>
      <c r="R409" s="52">
        <f t="shared" si="192"/>
        <v>-0.43389159799999977</v>
      </c>
      <c r="S409" s="82">
        <f t="shared" si="193"/>
        <v>-0.15776487971441405</v>
      </c>
      <c r="T409" s="53" t="s">
        <v>884</v>
      </c>
      <c r="W409" s="6"/>
    </row>
    <row r="410" spans="1:24" ht="63" x14ac:dyDescent="0.25">
      <c r="A410" s="54" t="s">
        <v>821</v>
      </c>
      <c r="B410" s="127" t="s">
        <v>885</v>
      </c>
      <c r="C410" s="55" t="s">
        <v>886</v>
      </c>
      <c r="D410" s="52">
        <v>458.95989887539997</v>
      </c>
      <c r="E410" s="52">
        <v>14.40882654</v>
      </c>
      <c r="F410" s="51">
        <f t="shared" si="189"/>
        <v>444.55107233539997</v>
      </c>
      <c r="G410" s="51">
        <f t="shared" si="190"/>
        <v>2.16</v>
      </c>
      <c r="H410" s="51">
        <f t="shared" si="190"/>
        <v>1.2972432999999999</v>
      </c>
      <c r="I410" s="52">
        <v>0</v>
      </c>
      <c r="J410" s="52">
        <v>0.45724329999999996</v>
      </c>
      <c r="K410" s="52">
        <v>0</v>
      </c>
      <c r="L410" s="52">
        <v>0.3</v>
      </c>
      <c r="M410" s="52">
        <v>1.8</v>
      </c>
      <c r="N410" s="52">
        <v>0.54</v>
      </c>
      <c r="O410" s="52">
        <v>0.3600000000000001</v>
      </c>
      <c r="P410" s="52">
        <v>0</v>
      </c>
      <c r="Q410" s="52">
        <f t="shared" si="191"/>
        <v>443.25382903539997</v>
      </c>
      <c r="R410" s="52">
        <f t="shared" si="192"/>
        <v>-0.50275670000000017</v>
      </c>
      <c r="S410" s="82">
        <f t="shared" si="193"/>
        <v>-0.27930927777777786</v>
      </c>
      <c r="T410" s="53" t="s">
        <v>887</v>
      </c>
      <c r="W410" s="6"/>
    </row>
    <row r="411" spans="1:24" ht="31.5" x14ac:dyDescent="0.25">
      <c r="A411" s="49" t="s">
        <v>821</v>
      </c>
      <c r="B411" s="129" t="s">
        <v>888</v>
      </c>
      <c r="C411" s="74" t="s">
        <v>889</v>
      </c>
      <c r="D411" s="51">
        <v>8.0400000000000009</v>
      </c>
      <c r="E411" s="51">
        <v>0</v>
      </c>
      <c r="F411" s="51">
        <f t="shared" si="189"/>
        <v>8.0400000000000009</v>
      </c>
      <c r="G411" s="51">
        <f t="shared" si="190"/>
        <v>1.8</v>
      </c>
      <c r="H411" s="51">
        <f t="shared" si="190"/>
        <v>0.68405899999999997</v>
      </c>
      <c r="I411" s="51">
        <v>0</v>
      </c>
      <c r="J411" s="51">
        <v>0</v>
      </c>
      <c r="K411" s="51">
        <v>0.25</v>
      </c>
      <c r="L411" s="51">
        <v>0</v>
      </c>
      <c r="M411" s="51">
        <v>1.0730502959999999</v>
      </c>
      <c r="N411" s="51">
        <v>0.68405899999999997</v>
      </c>
      <c r="O411" s="51">
        <v>0.47694970400000014</v>
      </c>
      <c r="P411" s="51">
        <v>0</v>
      </c>
      <c r="Q411" s="52">
        <f t="shared" si="191"/>
        <v>7.3559410000000014</v>
      </c>
      <c r="R411" s="52">
        <f t="shared" si="192"/>
        <v>-0.63899129599999993</v>
      </c>
      <c r="S411" s="73">
        <f t="shared" si="193"/>
        <v>-0.4829682574667592</v>
      </c>
      <c r="T411" s="53" t="s">
        <v>826</v>
      </c>
      <c r="W411" s="6"/>
    </row>
    <row r="412" spans="1:24" ht="47.25" x14ac:dyDescent="0.25">
      <c r="A412" s="42" t="s">
        <v>890</v>
      </c>
      <c r="B412" s="71" t="s">
        <v>352</v>
      </c>
      <c r="C412" s="43" t="s">
        <v>31</v>
      </c>
      <c r="D412" s="44">
        <f t="shared" ref="D412:R412" si="194">D413</f>
        <v>0</v>
      </c>
      <c r="E412" s="44">
        <f t="shared" si="194"/>
        <v>0</v>
      </c>
      <c r="F412" s="44">
        <f t="shared" si="194"/>
        <v>0</v>
      </c>
      <c r="G412" s="44">
        <f t="shared" si="194"/>
        <v>0</v>
      </c>
      <c r="H412" s="44">
        <f t="shared" si="194"/>
        <v>0</v>
      </c>
      <c r="I412" s="44">
        <f t="shared" si="194"/>
        <v>0</v>
      </c>
      <c r="J412" s="44">
        <f t="shared" si="194"/>
        <v>0</v>
      </c>
      <c r="K412" s="44">
        <f t="shared" si="194"/>
        <v>0</v>
      </c>
      <c r="L412" s="44">
        <f t="shared" si="194"/>
        <v>0</v>
      </c>
      <c r="M412" s="44">
        <f t="shared" si="194"/>
        <v>0</v>
      </c>
      <c r="N412" s="44">
        <f t="shared" si="194"/>
        <v>0</v>
      </c>
      <c r="O412" s="44">
        <f t="shared" si="194"/>
        <v>0</v>
      </c>
      <c r="P412" s="44">
        <f t="shared" si="194"/>
        <v>0</v>
      </c>
      <c r="Q412" s="44">
        <f t="shared" si="194"/>
        <v>0</v>
      </c>
      <c r="R412" s="44">
        <f t="shared" si="194"/>
        <v>0</v>
      </c>
      <c r="S412" s="45">
        <v>0</v>
      </c>
      <c r="T412" s="46" t="s">
        <v>32</v>
      </c>
      <c r="W412" s="6"/>
      <c r="X412" s="6"/>
    </row>
    <row r="413" spans="1:24" x14ac:dyDescent="0.25">
      <c r="A413" s="42" t="s">
        <v>891</v>
      </c>
      <c r="B413" s="71" t="s">
        <v>892</v>
      </c>
      <c r="C413" s="43" t="s">
        <v>31</v>
      </c>
      <c r="D413" s="44">
        <f t="shared" ref="D413:R413" si="195">SUM(D414:D415)</f>
        <v>0</v>
      </c>
      <c r="E413" s="44">
        <f t="shared" si="195"/>
        <v>0</v>
      </c>
      <c r="F413" s="44">
        <f t="shared" si="195"/>
        <v>0</v>
      </c>
      <c r="G413" s="44">
        <f t="shared" si="195"/>
        <v>0</v>
      </c>
      <c r="H413" s="44">
        <f t="shared" si="195"/>
        <v>0</v>
      </c>
      <c r="I413" s="44">
        <f t="shared" si="195"/>
        <v>0</v>
      </c>
      <c r="J413" s="44">
        <f t="shared" si="195"/>
        <v>0</v>
      </c>
      <c r="K413" s="44">
        <f t="shared" si="195"/>
        <v>0</v>
      </c>
      <c r="L413" s="44">
        <f t="shared" si="195"/>
        <v>0</v>
      </c>
      <c r="M413" s="44">
        <f t="shared" si="195"/>
        <v>0</v>
      </c>
      <c r="N413" s="44">
        <f t="shared" si="195"/>
        <v>0</v>
      </c>
      <c r="O413" s="44">
        <f t="shared" si="195"/>
        <v>0</v>
      </c>
      <c r="P413" s="44">
        <f t="shared" si="195"/>
        <v>0</v>
      </c>
      <c r="Q413" s="44">
        <f t="shared" si="195"/>
        <v>0</v>
      </c>
      <c r="R413" s="44">
        <f t="shared" si="195"/>
        <v>0</v>
      </c>
      <c r="S413" s="45">
        <v>0</v>
      </c>
      <c r="T413" s="46" t="s">
        <v>32</v>
      </c>
      <c r="W413" s="6"/>
      <c r="X413" s="6"/>
    </row>
    <row r="414" spans="1:24" ht="47.25" x14ac:dyDescent="0.25">
      <c r="A414" s="42" t="s">
        <v>893</v>
      </c>
      <c r="B414" s="71" t="s">
        <v>356</v>
      </c>
      <c r="C414" s="43" t="s">
        <v>31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4">
        <v>0</v>
      </c>
      <c r="J414" s="44">
        <v>0</v>
      </c>
      <c r="K414" s="44">
        <v>0</v>
      </c>
      <c r="L414" s="44">
        <v>0</v>
      </c>
      <c r="M414" s="44">
        <v>0</v>
      </c>
      <c r="N414" s="44">
        <v>0</v>
      </c>
      <c r="O414" s="44">
        <v>0</v>
      </c>
      <c r="P414" s="44">
        <v>0</v>
      </c>
      <c r="Q414" s="44">
        <v>0</v>
      </c>
      <c r="R414" s="44">
        <v>0</v>
      </c>
      <c r="S414" s="45">
        <v>0</v>
      </c>
      <c r="T414" s="46" t="s">
        <v>32</v>
      </c>
      <c r="W414" s="6"/>
      <c r="X414" s="6"/>
    </row>
    <row r="415" spans="1:24" ht="47.25" x14ac:dyDescent="0.25">
      <c r="A415" s="42" t="s">
        <v>894</v>
      </c>
      <c r="B415" s="71" t="s">
        <v>358</v>
      </c>
      <c r="C415" s="43" t="s">
        <v>31</v>
      </c>
      <c r="D415" s="44">
        <f t="shared" ref="D415:R415" si="196">SUM(D416:D416)</f>
        <v>0</v>
      </c>
      <c r="E415" s="44">
        <f t="shared" si="196"/>
        <v>0</v>
      </c>
      <c r="F415" s="44">
        <f t="shared" si="196"/>
        <v>0</v>
      </c>
      <c r="G415" s="44">
        <f t="shared" si="196"/>
        <v>0</v>
      </c>
      <c r="H415" s="44">
        <f t="shared" si="196"/>
        <v>0</v>
      </c>
      <c r="I415" s="44">
        <f t="shared" si="196"/>
        <v>0</v>
      </c>
      <c r="J415" s="44">
        <f t="shared" si="196"/>
        <v>0</v>
      </c>
      <c r="K415" s="44">
        <f t="shared" si="196"/>
        <v>0</v>
      </c>
      <c r="L415" s="44">
        <f t="shared" si="196"/>
        <v>0</v>
      </c>
      <c r="M415" s="44">
        <f t="shared" si="196"/>
        <v>0</v>
      </c>
      <c r="N415" s="44">
        <f t="shared" si="196"/>
        <v>0</v>
      </c>
      <c r="O415" s="44">
        <f t="shared" si="196"/>
        <v>0</v>
      </c>
      <c r="P415" s="44">
        <f t="shared" si="196"/>
        <v>0</v>
      </c>
      <c r="Q415" s="44">
        <f t="shared" si="196"/>
        <v>0</v>
      </c>
      <c r="R415" s="44">
        <f t="shared" si="196"/>
        <v>0</v>
      </c>
      <c r="S415" s="45">
        <v>0</v>
      </c>
      <c r="T415" s="46" t="s">
        <v>32</v>
      </c>
      <c r="W415" s="6"/>
      <c r="X415" s="6"/>
    </row>
    <row r="416" spans="1:24" x14ac:dyDescent="0.25">
      <c r="A416" s="42" t="s">
        <v>895</v>
      </c>
      <c r="B416" s="71" t="s">
        <v>360</v>
      </c>
      <c r="C416" s="43" t="s">
        <v>31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4">
        <v>0</v>
      </c>
      <c r="J416" s="44">
        <v>0</v>
      </c>
      <c r="K416" s="44">
        <v>0</v>
      </c>
      <c r="L416" s="44">
        <v>0</v>
      </c>
      <c r="M416" s="44">
        <v>0</v>
      </c>
      <c r="N416" s="44">
        <v>0</v>
      </c>
      <c r="O416" s="44">
        <v>0</v>
      </c>
      <c r="P416" s="44">
        <v>0</v>
      </c>
      <c r="Q416" s="44">
        <v>0</v>
      </c>
      <c r="R416" s="44">
        <v>0</v>
      </c>
      <c r="S416" s="45">
        <v>0</v>
      </c>
      <c r="T416" s="46" t="s">
        <v>32</v>
      </c>
      <c r="W416" s="6"/>
      <c r="X416" s="6"/>
    </row>
    <row r="417" spans="1:24" ht="47.25" x14ac:dyDescent="0.25">
      <c r="A417" s="42" t="s">
        <v>896</v>
      </c>
      <c r="B417" s="71" t="s">
        <v>356</v>
      </c>
      <c r="C417" s="43" t="s">
        <v>31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4">
        <v>0</v>
      </c>
      <c r="J417" s="44">
        <v>0</v>
      </c>
      <c r="K417" s="44">
        <v>0</v>
      </c>
      <c r="L417" s="44">
        <v>0</v>
      </c>
      <c r="M417" s="44">
        <v>0</v>
      </c>
      <c r="N417" s="44">
        <v>0</v>
      </c>
      <c r="O417" s="44">
        <v>0</v>
      </c>
      <c r="P417" s="44">
        <v>0</v>
      </c>
      <c r="Q417" s="44">
        <v>0</v>
      </c>
      <c r="R417" s="44">
        <v>0</v>
      </c>
      <c r="S417" s="45">
        <v>0</v>
      </c>
      <c r="T417" s="46" t="s">
        <v>32</v>
      </c>
      <c r="W417" s="6"/>
      <c r="X417" s="6"/>
    </row>
    <row r="418" spans="1:24" ht="47.25" x14ac:dyDescent="0.25">
      <c r="A418" s="42" t="s">
        <v>897</v>
      </c>
      <c r="B418" s="71" t="s">
        <v>358</v>
      </c>
      <c r="C418" s="43" t="s">
        <v>31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4">
        <v>0</v>
      </c>
      <c r="J418" s="44">
        <v>0</v>
      </c>
      <c r="K418" s="44">
        <v>0</v>
      </c>
      <c r="L418" s="44">
        <v>0</v>
      </c>
      <c r="M418" s="44">
        <v>0</v>
      </c>
      <c r="N418" s="44">
        <v>0</v>
      </c>
      <c r="O418" s="44">
        <v>0</v>
      </c>
      <c r="P418" s="44">
        <v>0</v>
      </c>
      <c r="Q418" s="44">
        <v>0</v>
      </c>
      <c r="R418" s="44">
        <v>0</v>
      </c>
      <c r="S418" s="45">
        <v>0</v>
      </c>
      <c r="T418" s="46" t="s">
        <v>32</v>
      </c>
      <c r="W418" s="6"/>
      <c r="X418" s="6"/>
    </row>
    <row r="419" spans="1:24" x14ac:dyDescent="0.25">
      <c r="A419" s="42" t="s">
        <v>898</v>
      </c>
      <c r="B419" s="71" t="s">
        <v>364</v>
      </c>
      <c r="C419" s="43" t="s">
        <v>31</v>
      </c>
      <c r="D419" s="44">
        <f t="shared" ref="D419:R419" si="197">SUM(D421:D423,D420)</f>
        <v>1916.536832643</v>
      </c>
      <c r="E419" s="44">
        <f t="shared" si="197"/>
        <v>1507.61403389</v>
      </c>
      <c r="F419" s="44">
        <f t="shared" si="197"/>
        <v>408.92279875300005</v>
      </c>
      <c r="G419" s="44">
        <f t="shared" si="197"/>
        <v>37.538501601999997</v>
      </c>
      <c r="H419" s="44">
        <f t="shared" si="197"/>
        <v>14.6454685</v>
      </c>
      <c r="I419" s="44">
        <f t="shared" si="197"/>
        <v>8.9758593199999996</v>
      </c>
      <c r="J419" s="44">
        <f t="shared" si="197"/>
        <v>13.413195569999999</v>
      </c>
      <c r="K419" s="44">
        <f t="shared" si="197"/>
        <v>1.5686076200000001</v>
      </c>
      <c r="L419" s="44">
        <f t="shared" si="197"/>
        <v>1.2322729300000002</v>
      </c>
      <c r="M419" s="44">
        <f t="shared" si="197"/>
        <v>5.3750076100000008</v>
      </c>
      <c r="N419" s="44">
        <f t="shared" si="197"/>
        <v>0</v>
      </c>
      <c r="O419" s="44">
        <f t="shared" si="197"/>
        <v>21.619027051999996</v>
      </c>
      <c r="P419" s="44">
        <f t="shared" si="197"/>
        <v>0</v>
      </c>
      <c r="Q419" s="44">
        <f t="shared" si="197"/>
        <v>394.27733025300006</v>
      </c>
      <c r="R419" s="44">
        <f t="shared" si="197"/>
        <v>-1.2740060500000006</v>
      </c>
      <c r="S419" s="45">
        <f t="shared" si="193"/>
        <v>-8.0028147034538935E-2</v>
      </c>
      <c r="T419" s="46" t="s">
        <v>32</v>
      </c>
      <c r="W419" s="6"/>
      <c r="X419" s="6"/>
    </row>
    <row r="420" spans="1:24" ht="31.5" x14ac:dyDescent="0.25">
      <c r="A420" s="42" t="s">
        <v>899</v>
      </c>
      <c r="B420" s="71" t="s">
        <v>366</v>
      </c>
      <c r="C420" s="43" t="s">
        <v>31</v>
      </c>
      <c r="D420" s="44">
        <v>0</v>
      </c>
      <c r="E420" s="44">
        <v>0</v>
      </c>
      <c r="F420" s="44">
        <v>0</v>
      </c>
      <c r="G420" s="44">
        <v>0</v>
      </c>
      <c r="H420" s="44">
        <v>0</v>
      </c>
      <c r="I420" s="44">
        <v>0</v>
      </c>
      <c r="J420" s="44">
        <v>0</v>
      </c>
      <c r="K420" s="44">
        <v>0</v>
      </c>
      <c r="L420" s="44">
        <v>0</v>
      </c>
      <c r="M420" s="44">
        <v>0</v>
      </c>
      <c r="N420" s="44">
        <v>0</v>
      </c>
      <c r="O420" s="44">
        <v>0</v>
      </c>
      <c r="P420" s="44">
        <v>0</v>
      </c>
      <c r="Q420" s="44">
        <v>0</v>
      </c>
      <c r="R420" s="44">
        <v>0</v>
      </c>
      <c r="S420" s="45">
        <v>0</v>
      </c>
      <c r="T420" s="46" t="s">
        <v>32</v>
      </c>
      <c r="W420" s="6"/>
      <c r="X420" s="6"/>
    </row>
    <row r="421" spans="1:24" ht="31.5" x14ac:dyDescent="0.25">
      <c r="A421" s="42" t="s">
        <v>900</v>
      </c>
      <c r="B421" s="71" t="s">
        <v>368</v>
      </c>
      <c r="C421" s="43" t="s">
        <v>31</v>
      </c>
      <c r="D421" s="44">
        <v>0</v>
      </c>
      <c r="E421" s="44">
        <v>0</v>
      </c>
      <c r="F421" s="44">
        <v>0</v>
      </c>
      <c r="G421" s="44">
        <v>0</v>
      </c>
      <c r="H421" s="44">
        <v>0</v>
      </c>
      <c r="I421" s="44">
        <v>0</v>
      </c>
      <c r="J421" s="44">
        <v>0</v>
      </c>
      <c r="K421" s="44">
        <v>0</v>
      </c>
      <c r="L421" s="44">
        <v>0</v>
      </c>
      <c r="M421" s="44">
        <v>0</v>
      </c>
      <c r="N421" s="44">
        <v>0</v>
      </c>
      <c r="O421" s="44">
        <v>0</v>
      </c>
      <c r="P421" s="44">
        <v>0</v>
      </c>
      <c r="Q421" s="44">
        <v>0</v>
      </c>
      <c r="R421" s="44">
        <v>0</v>
      </c>
      <c r="S421" s="45">
        <v>0</v>
      </c>
      <c r="T421" s="46" t="s">
        <v>32</v>
      </c>
      <c r="W421" s="6"/>
      <c r="X421" s="6"/>
    </row>
    <row r="422" spans="1:24" ht="31.5" x14ac:dyDescent="0.25">
      <c r="A422" s="42" t="s">
        <v>901</v>
      </c>
      <c r="B422" s="71" t="s">
        <v>373</v>
      </c>
      <c r="C422" s="43" t="s">
        <v>31</v>
      </c>
      <c r="D422" s="44">
        <v>0</v>
      </c>
      <c r="E422" s="44">
        <v>0</v>
      </c>
      <c r="F422" s="44">
        <v>0</v>
      </c>
      <c r="G422" s="44">
        <v>0</v>
      </c>
      <c r="H422" s="44">
        <v>0</v>
      </c>
      <c r="I422" s="44"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>
        <v>0</v>
      </c>
      <c r="P422" s="44">
        <v>0</v>
      </c>
      <c r="Q422" s="44">
        <v>0</v>
      </c>
      <c r="R422" s="44">
        <v>0</v>
      </c>
      <c r="S422" s="45">
        <v>0</v>
      </c>
      <c r="T422" s="46" t="s">
        <v>32</v>
      </c>
      <c r="W422" s="6"/>
      <c r="X422" s="6"/>
    </row>
    <row r="423" spans="1:24" x14ac:dyDescent="0.25">
      <c r="A423" s="42" t="s">
        <v>902</v>
      </c>
      <c r="B423" s="71" t="s">
        <v>381</v>
      </c>
      <c r="C423" s="43" t="s">
        <v>31</v>
      </c>
      <c r="D423" s="44">
        <f t="shared" ref="D423:R423" si="198">SUM(D424:D424)</f>
        <v>1916.536832643</v>
      </c>
      <c r="E423" s="44">
        <f t="shared" si="198"/>
        <v>1507.61403389</v>
      </c>
      <c r="F423" s="44">
        <f t="shared" si="198"/>
        <v>408.92279875300005</v>
      </c>
      <c r="G423" s="44">
        <f t="shared" si="198"/>
        <v>37.538501601999997</v>
      </c>
      <c r="H423" s="44">
        <f t="shared" si="198"/>
        <v>14.6454685</v>
      </c>
      <c r="I423" s="44">
        <f t="shared" si="198"/>
        <v>8.9758593199999996</v>
      </c>
      <c r="J423" s="44">
        <f t="shared" si="198"/>
        <v>13.413195569999999</v>
      </c>
      <c r="K423" s="44">
        <f t="shared" si="198"/>
        <v>1.5686076200000001</v>
      </c>
      <c r="L423" s="44">
        <f t="shared" si="198"/>
        <v>1.2322729300000002</v>
      </c>
      <c r="M423" s="44">
        <f t="shared" si="198"/>
        <v>5.3750076100000008</v>
      </c>
      <c r="N423" s="44">
        <f t="shared" si="198"/>
        <v>0</v>
      </c>
      <c r="O423" s="44">
        <f t="shared" si="198"/>
        <v>21.619027051999996</v>
      </c>
      <c r="P423" s="44">
        <f t="shared" si="198"/>
        <v>0</v>
      </c>
      <c r="Q423" s="44">
        <f t="shared" si="198"/>
        <v>394.27733025300006</v>
      </c>
      <c r="R423" s="44">
        <f t="shared" si="198"/>
        <v>-1.2740060500000006</v>
      </c>
      <c r="S423" s="45">
        <f t="shared" si="193"/>
        <v>-8.0028147034538935E-2</v>
      </c>
      <c r="T423" s="46" t="s">
        <v>32</v>
      </c>
      <c r="W423" s="6"/>
      <c r="X423" s="6"/>
    </row>
    <row r="424" spans="1:24" ht="63" x14ac:dyDescent="0.25">
      <c r="A424" s="54" t="s">
        <v>902</v>
      </c>
      <c r="B424" s="113" t="s">
        <v>903</v>
      </c>
      <c r="C424" s="68" t="s">
        <v>904</v>
      </c>
      <c r="D424" s="52">
        <v>1916.536832643</v>
      </c>
      <c r="E424" s="52">
        <v>1507.61403389</v>
      </c>
      <c r="F424" s="51">
        <f>D424-E424</f>
        <v>408.92279875300005</v>
      </c>
      <c r="G424" s="51">
        <f>I424+K424+M424+O424</f>
        <v>37.538501601999997</v>
      </c>
      <c r="H424" s="51">
        <f>J424+L424+N424+P424</f>
        <v>14.6454685</v>
      </c>
      <c r="I424" s="52">
        <v>8.9758593199999996</v>
      </c>
      <c r="J424" s="52">
        <v>13.413195569999999</v>
      </c>
      <c r="K424" s="52">
        <v>1.5686076200000001</v>
      </c>
      <c r="L424" s="52">
        <v>1.2322729300000002</v>
      </c>
      <c r="M424" s="52">
        <v>5.3750076100000008</v>
      </c>
      <c r="N424" s="52">
        <v>0</v>
      </c>
      <c r="O424" s="52">
        <v>21.619027051999996</v>
      </c>
      <c r="P424" s="52">
        <v>0</v>
      </c>
      <c r="Q424" s="52">
        <f>F424-H424</f>
        <v>394.27733025300006</v>
      </c>
      <c r="R424" s="52">
        <f>H424-(I424+K424+M424)</f>
        <v>-1.2740060500000006</v>
      </c>
      <c r="S424" s="76">
        <f>R424/(I424+K424+M424)</f>
        <v>-8.0028147034538935E-2</v>
      </c>
      <c r="T424" s="53" t="s">
        <v>32</v>
      </c>
      <c r="W424" s="6"/>
    </row>
    <row r="425" spans="1:24" ht="47.25" x14ac:dyDescent="0.25">
      <c r="A425" s="43" t="s">
        <v>905</v>
      </c>
      <c r="B425" s="71" t="s">
        <v>398</v>
      </c>
      <c r="C425" s="43" t="s">
        <v>31</v>
      </c>
      <c r="D425" s="44">
        <v>0</v>
      </c>
      <c r="E425" s="44">
        <v>0</v>
      </c>
      <c r="F425" s="44">
        <v>0</v>
      </c>
      <c r="G425" s="44">
        <v>0</v>
      </c>
      <c r="H425" s="44">
        <v>0</v>
      </c>
      <c r="I425" s="44">
        <v>0</v>
      </c>
      <c r="J425" s="44">
        <v>0</v>
      </c>
      <c r="K425" s="44">
        <v>0</v>
      </c>
      <c r="L425" s="44">
        <v>0</v>
      </c>
      <c r="M425" s="44">
        <v>0</v>
      </c>
      <c r="N425" s="44">
        <v>0</v>
      </c>
      <c r="O425" s="44">
        <v>0</v>
      </c>
      <c r="P425" s="44">
        <v>0</v>
      </c>
      <c r="Q425" s="44">
        <v>0</v>
      </c>
      <c r="R425" s="44">
        <v>0</v>
      </c>
      <c r="S425" s="45">
        <v>0</v>
      </c>
      <c r="T425" s="46" t="s">
        <v>32</v>
      </c>
      <c r="W425" s="6"/>
      <c r="X425" s="6"/>
    </row>
    <row r="426" spans="1:24" ht="31.5" x14ac:dyDescent="0.25">
      <c r="A426" s="42" t="s">
        <v>906</v>
      </c>
      <c r="B426" s="71" t="s">
        <v>400</v>
      </c>
      <c r="C426" s="43" t="s">
        <v>31</v>
      </c>
      <c r="D426" s="44">
        <f>SUM(D427:D487)</f>
        <v>359.87924043319998</v>
      </c>
      <c r="E426" s="44">
        <f t="shared" ref="E426:R426" si="199">SUM(E427:E487)</f>
        <v>36.494576490000007</v>
      </c>
      <c r="F426" s="44">
        <f t="shared" si="199"/>
        <v>323.38466394319994</v>
      </c>
      <c r="G426" s="44">
        <f t="shared" si="199"/>
        <v>213.04871337919994</v>
      </c>
      <c r="H426" s="44">
        <f t="shared" si="199"/>
        <v>10387.535087949998</v>
      </c>
      <c r="I426" s="44">
        <f t="shared" si="199"/>
        <v>0</v>
      </c>
      <c r="J426" s="44">
        <f t="shared" si="199"/>
        <v>18.94489768</v>
      </c>
      <c r="K426" s="44">
        <f t="shared" si="199"/>
        <v>0</v>
      </c>
      <c r="L426" s="44">
        <f t="shared" si="199"/>
        <v>10340.571086399999</v>
      </c>
      <c r="M426" s="44">
        <f t="shared" si="199"/>
        <v>0</v>
      </c>
      <c r="N426" s="44">
        <f t="shared" si="199"/>
        <v>28.019103870000002</v>
      </c>
      <c r="O426" s="44">
        <f t="shared" si="199"/>
        <v>213.04871337919994</v>
      </c>
      <c r="P426" s="44">
        <f t="shared" si="199"/>
        <v>0</v>
      </c>
      <c r="Q426" s="44">
        <f t="shared" si="199"/>
        <v>252.86075030320001</v>
      </c>
      <c r="R426" s="44">
        <f t="shared" si="199"/>
        <v>70.523913639999989</v>
      </c>
      <c r="S426" s="45">
        <v>1</v>
      </c>
      <c r="T426" s="46" t="s">
        <v>32</v>
      </c>
      <c r="W426" s="6"/>
      <c r="X426" s="6"/>
    </row>
    <row r="427" spans="1:24" ht="136.5" customHeight="1" x14ac:dyDescent="0.25">
      <c r="A427" s="54" t="s">
        <v>906</v>
      </c>
      <c r="B427" s="117" t="s">
        <v>907</v>
      </c>
      <c r="C427" s="55" t="s">
        <v>908</v>
      </c>
      <c r="D427" s="52" t="s">
        <v>32</v>
      </c>
      <c r="E427" s="52" t="s">
        <v>32</v>
      </c>
      <c r="F427" s="52" t="s">
        <v>32</v>
      </c>
      <c r="G427" s="52" t="s">
        <v>32</v>
      </c>
      <c r="H427" s="51">
        <f t="shared" ref="H427:H487" si="200">J427+L427+N427+P427</f>
        <v>0.37278031</v>
      </c>
      <c r="I427" s="52" t="s">
        <v>32</v>
      </c>
      <c r="J427" s="52">
        <v>0</v>
      </c>
      <c r="K427" s="52" t="s">
        <v>32</v>
      </c>
      <c r="L427" s="52">
        <v>0</v>
      </c>
      <c r="M427" s="52" t="s">
        <v>32</v>
      </c>
      <c r="N427" s="52">
        <v>0.37278031</v>
      </c>
      <c r="O427" s="52" t="s">
        <v>32</v>
      </c>
      <c r="P427" s="52">
        <v>0</v>
      </c>
      <c r="Q427" s="52" t="s">
        <v>32</v>
      </c>
      <c r="R427" s="52" t="s">
        <v>32</v>
      </c>
      <c r="S427" s="57" t="s">
        <v>32</v>
      </c>
      <c r="T427" s="53" t="s">
        <v>909</v>
      </c>
      <c r="W427" s="6"/>
      <c r="X427" s="6"/>
    </row>
    <row r="428" spans="1:24" ht="156.75" customHeight="1" x14ac:dyDescent="0.25">
      <c r="A428" s="54" t="s">
        <v>906</v>
      </c>
      <c r="B428" s="117" t="s">
        <v>910</v>
      </c>
      <c r="C428" s="55" t="s">
        <v>911</v>
      </c>
      <c r="D428" s="52" t="s">
        <v>32</v>
      </c>
      <c r="E428" s="52" t="s">
        <v>32</v>
      </c>
      <c r="F428" s="52" t="s">
        <v>32</v>
      </c>
      <c r="G428" s="52" t="s">
        <v>32</v>
      </c>
      <c r="H428" s="51">
        <f t="shared" si="200"/>
        <v>0</v>
      </c>
      <c r="I428" s="52" t="s">
        <v>32</v>
      </c>
      <c r="J428" s="52">
        <v>0</v>
      </c>
      <c r="K428" s="52" t="s">
        <v>32</v>
      </c>
      <c r="L428" s="52">
        <v>0</v>
      </c>
      <c r="M428" s="52" t="s">
        <v>32</v>
      </c>
      <c r="N428" s="52">
        <v>0</v>
      </c>
      <c r="O428" s="52" t="s">
        <v>32</v>
      </c>
      <c r="P428" s="52">
        <v>0</v>
      </c>
      <c r="Q428" s="52" t="s">
        <v>32</v>
      </c>
      <c r="R428" s="52" t="s">
        <v>32</v>
      </c>
      <c r="S428" s="82" t="s">
        <v>32</v>
      </c>
      <c r="T428" s="53" t="s">
        <v>912</v>
      </c>
      <c r="W428" s="6"/>
      <c r="X428" s="6"/>
    </row>
    <row r="429" spans="1:24" ht="31.5" x14ac:dyDescent="0.25">
      <c r="A429" s="54" t="s">
        <v>906</v>
      </c>
      <c r="B429" s="113" t="s">
        <v>913</v>
      </c>
      <c r="C429" s="55" t="s">
        <v>914</v>
      </c>
      <c r="D429" s="52">
        <v>1.8292848359999998</v>
      </c>
      <c r="E429" s="52">
        <v>0</v>
      </c>
      <c r="F429" s="51">
        <f t="shared" ref="F429:F486" si="201">D429-E429</f>
        <v>1.8292848359999998</v>
      </c>
      <c r="G429" s="51">
        <f t="shared" ref="G429:G486" si="202">I429+K429+M429+O429</f>
        <v>1.8292848359999998</v>
      </c>
      <c r="H429" s="51">
        <f t="shared" si="200"/>
        <v>1.8240927600000001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1.8240927600000001</v>
      </c>
      <c r="O429" s="52">
        <v>1.8292848359999998</v>
      </c>
      <c r="P429" s="52">
        <v>0</v>
      </c>
      <c r="Q429" s="52">
        <f t="shared" ref="Q429:Q448" si="203">F429-H429</f>
        <v>5.1920759999997124E-3</v>
      </c>
      <c r="R429" s="52">
        <f t="shared" ref="R429:R448" si="204">H429-(I429+K429+M429)</f>
        <v>1.8240927600000001</v>
      </c>
      <c r="S429" s="82">
        <v>1</v>
      </c>
      <c r="T429" s="53" t="s">
        <v>915</v>
      </c>
      <c r="W429" s="6"/>
    </row>
    <row r="430" spans="1:24" ht="47.25" x14ac:dyDescent="0.25">
      <c r="A430" s="54" t="s">
        <v>906</v>
      </c>
      <c r="B430" s="113" t="s">
        <v>916</v>
      </c>
      <c r="C430" s="55" t="s">
        <v>917</v>
      </c>
      <c r="D430" s="52">
        <v>108.04374247199999</v>
      </c>
      <c r="E430" s="52">
        <v>34.885430160000006</v>
      </c>
      <c r="F430" s="51">
        <f t="shared" si="201"/>
        <v>73.158312311999993</v>
      </c>
      <c r="G430" s="51">
        <f t="shared" si="202"/>
        <v>35.739282828</v>
      </c>
      <c r="H430" s="51">
        <f t="shared" si="200"/>
        <v>42.071024079999994</v>
      </c>
      <c r="I430" s="52">
        <v>0</v>
      </c>
      <c r="J430" s="52">
        <v>0.17102368000000001</v>
      </c>
      <c r="K430" s="52">
        <v>0</v>
      </c>
      <c r="L430" s="52">
        <v>41.900000399999996</v>
      </c>
      <c r="M430" s="52">
        <v>0</v>
      </c>
      <c r="N430" s="52">
        <v>0</v>
      </c>
      <c r="O430" s="52">
        <v>35.739282828</v>
      </c>
      <c r="P430" s="52">
        <v>0</v>
      </c>
      <c r="Q430" s="52">
        <f t="shared" si="203"/>
        <v>31.087288231999999</v>
      </c>
      <c r="R430" s="52">
        <f t="shared" si="204"/>
        <v>42.071024079999994</v>
      </c>
      <c r="S430" s="82">
        <v>1</v>
      </c>
      <c r="T430" s="53" t="s">
        <v>918</v>
      </c>
      <c r="W430" s="6"/>
    </row>
    <row r="431" spans="1:24" ht="31.5" x14ac:dyDescent="0.25">
      <c r="A431" s="54" t="s">
        <v>906</v>
      </c>
      <c r="B431" s="113" t="s">
        <v>919</v>
      </c>
      <c r="C431" s="55" t="s">
        <v>920</v>
      </c>
      <c r="D431" s="52">
        <v>83.519277599999981</v>
      </c>
      <c r="E431" s="52">
        <v>0</v>
      </c>
      <c r="F431" s="51">
        <f t="shared" si="201"/>
        <v>83.519277599999981</v>
      </c>
      <c r="G431" s="51">
        <f t="shared" si="202"/>
        <v>83.519277599999981</v>
      </c>
      <c r="H431" s="51">
        <f t="shared" si="200"/>
        <v>0</v>
      </c>
      <c r="I431" s="52">
        <v>0</v>
      </c>
      <c r="J431" s="52">
        <v>0</v>
      </c>
      <c r="K431" s="52">
        <v>0</v>
      </c>
      <c r="L431" s="52">
        <v>0</v>
      </c>
      <c r="M431" s="52">
        <v>0</v>
      </c>
      <c r="N431" s="52">
        <v>0</v>
      </c>
      <c r="O431" s="52">
        <v>83.519277599999981</v>
      </c>
      <c r="P431" s="52">
        <v>0</v>
      </c>
      <c r="Q431" s="52">
        <f t="shared" si="203"/>
        <v>83.519277599999981</v>
      </c>
      <c r="R431" s="52">
        <f t="shared" si="204"/>
        <v>0</v>
      </c>
      <c r="S431" s="82">
        <v>0</v>
      </c>
      <c r="T431" s="53" t="s">
        <v>32</v>
      </c>
      <c r="W431" s="6"/>
    </row>
    <row r="432" spans="1:24" ht="31.5" x14ac:dyDescent="0.25">
      <c r="A432" s="54" t="s">
        <v>906</v>
      </c>
      <c r="B432" s="113" t="s">
        <v>921</v>
      </c>
      <c r="C432" s="68" t="s">
        <v>922</v>
      </c>
      <c r="D432" s="52">
        <v>0.22583999999999999</v>
      </c>
      <c r="E432" s="52">
        <v>0.1176</v>
      </c>
      <c r="F432" s="51">
        <f t="shared" si="201"/>
        <v>0.10823999999999999</v>
      </c>
      <c r="G432" s="51">
        <f t="shared" si="202"/>
        <v>0.10823999999999998</v>
      </c>
      <c r="H432" s="51">
        <f t="shared" si="200"/>
        <v>0.14508000000000001</v>
      </c>
      <c r="I432" s="52">
        <v>0</v>
      </c>
      <c r="J432" s="52">
        <v>0</v>
      </c>
      <c r="K432" s="52">
        <v>0</v>
      </c>
      <c r="L432" s="52">
        <v>0</v>
      </c>
      <c r="M432" s="52">
        <v>0</v>
      </c>
      <c r="N432" s="52">
        <v>0.14508000000000001</v>
      </c>
      <c r="O432" s="52">
        <v>0.10823999999999998</v>
      </c>
      <c r="P432" s="52">
        <v>0</v>
      </c>
      <c r="Q432" s="52">
        <f t="shared" si="203"/>
        <v>-3.6840000000000026E-2</v>
      </c>
      <c r="R432" s="52">
        <f t="shared" si="204"/>
        <v>0.14508000000000001</v>
      </c>
      <c r="S432" s="82">
        <v>1</v>
      </c>
      <c r="T432" s="53" t="s">
        <v>915</v>
      </c>
      <c r="W432" s="6"/>
    </row>
    <row r="433" spans="1:23" ht="47.25" x14ac:dyDescent="0.25">
      <c r="A433" s="54" t="s">
        <v>906</v>
      </c>
      <c r="B433" s="113" t="s">
        <v>923</v>
      </c>
      <c r="C433" s="68" t="s">
        <v>924</v>
      </c>
      <c r="D433" s="52">
        <v>0.97219875</v>
      </c>
      <c r="E433" s="52">
        <v>0.48249959999999997</v>
      </c>
      <c r="F433" s="51">
        <f t="shared" si="201"/>
        <v>0.48969915000000003</v>
      </c>
      <c r="G433" s="51">
        <f t="shared" si="202"/>
        <v>0.48969914999999997</v>
      </c>
      <c r="H433" s="51">
        <f t="shared" si="200"/>
        <v>0.65652359999999998</v>
      </c>
      <c r="I433" s="52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0.65652359999999998</v>
      </c>
      <c r="O433" s="52">
        <v>0.48969914999999997</v>
      </c>
      <c r="P433" s="52">
        <v>0</v>
      </c>
      <c r="Q433" s="52">
        <f t="shared" si="203"/>
        <v>-0.16682444999999996</v>
      </c>
      <c r="R433" s="52">
        <f t="shared" si="204"/>
        <v>0.65652359999999998</v>
      </c>
      <c r="S433" s="82">
        <v>1</v>
      </c>
      <c r="T433" s="53" t="s">
        <v>918</v>
      </c>
      <c r="W433" s="6"/>
    </row>
    <row r="434" spans="1:23" ht="31.5" x14ac:dyDescent="0.25">
      <c r="A434" s="54" t="s">
        <v>906</v>
      </c>
      <c r="B434" s="113" t="s">
        <v>925</v>
      </c>
      <c r="C434" s="68" t="s">
        <v>926</v>
      </c>
      <c r="D434" s="52">
        <v>0.56724599999999992</v>
      </c>
      <c r="E434" s="52">
        <v>0.28320000000000001</v>
      </c>
      <c r="F434" s="51">
        <f t="shared" si="201"/>
        <v>0.28404599999999991</v>
      </c>
      <c r="G434" s="51">
        <f t="shared" si="202"/>
        <v>0.28404599999999997</v>
      </c>
      <c r="H434" s="51">
        <f t="shared" si="200"/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0.28404599999999997</v>
      </c>
      <c r="P434" s="52">
        <v>0</v>
      </c>
      <c r="Q434" s="52">
        <f t="shared" si="203"/>
        <v>0.28404599999999991</v>
      </c>
      <c r="R434" s="52">
        <f t="shared" si="204"/>
        <v>0</v>
      </c>
      <c r="S434" s="82">
        <v>0</v>
      </c>
      <c r="T434" s="53" t="s">
        <v>32</v>
      </c>
      <c r="W434" s="6"/>
    </row>
    <row r="435" spans="1:23" ht="47.25" x14ac:dyDescent="0.25">
      <c r="A435" s="54" t="s">
        <v>906</v>
      </c>
      <c r="B435" s="113" t="s">
        <v>927</v>
      </c>
      <c r="C435" s="68" t="s">
        <v>928</v>
      </c>
      <c r="D435" s="52">
        <v>0.15004656</v>
      </c>
      <c r="E435" s="52">
        <v>0</v>
      </c>
      <c r="F435" s="51">
        <f t="shared" si="201"/>
        <v>0.15004656</v>
      </c>
      <c r="G435" s="51">
        <f t="shared" si="202"/>
        <v>0.15004656</v>
      </c>
      <c r="H435" s="51">
        <f t="shared" si="200"/>
        <v>0.20091239999999999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0.20091239999999999</v>
      </c>
      <c r="O435" s="52">
        <v>0.15004656</v>
      </c>
      <c r="P435" s="52">
        <v>0</v>
      </c>
      <c r="Q435" s="52">
        <f t="shared" si="203"/>
        <v>-5.0865839999999996E-2</v>
      </c>
      <c r="R435" s="52">
        <f t="shared" si="204"/>
        <v>0.20091239999999999</v>
      </c>
      <c r="S435" s="82">
        <v>1</v>
      </c>
      <c r="T435" s="53" t="s">
        <v>918</v>
      </c>
      <c r="W435" s="6"/>
    </row>
    <row r="436" spans="1:23" ht="31.5" x14ac:dyDescent="0.25">
      <c r="A436" s="54" t="s">
        <v>906</v>
      </c>
      <c r="B436" s="113" t="s">
        <v>929</v>
      </c>
      <c r="C436" s="68" t="s">
        <v>930</v>
      </c>
      <c r="D436" s="52">
        <v>0.11802518759999998</v>
      </c>
      <c r="E436" s="52">
        <v>0</v>
      </c>
      <c r="F436" s="51">
        <f t="shared" si="201"/>
        <v>0.11802518759999998</v>
      </c>
      <c r="G436" s="51">
        <f t="shared" si="202"/>
        <v>0.11802518759999998</v>
      </c>
      <c r="H436" s="51">
        <f t="shared" si="200"/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0.11802518759999998</v>
      </c>
      <c r="P436" s="52">
        <v>0</v>
      </c>
      <c r="Q436" s="52">
        <f t="shared" si="203"/>
        <v>0.11802518759999998</v>
      </c>
      <c r="R436" s="52">
        <f t="shared" si="204"/>
        <v>0</v>
      </c>
      <c r="S436" s="82">
        <v>0</v>
      </c>
      <c r="T436" s="53" t="s">
        <v>32</v>
      </c>
      <c r="W436" s="6"/>
    </row>
    <row r="437" spans="1:23" ht="47.25" x14ac:dyDescent="0.25">
      <c r="A437" s="54" t="s">
        <v>906</v>
      </c>
      <c r="B437" s="113" t="s">
        <v>931</v>
      </c>
      <c r="C437" s="68" t="s">
        <v>932</v>
      </c>
      <c r="D437" s="52">
        <v>0.12940980000000002</v>
      </c>
      <c r="E437" s="52">
        <v>0</v>
      </c>
      <c r="F437" s="51">
        <f t="shared" si="201"/>
        <v>0.12940980000000002</v>
      </c>
      <c r="G437" s="51">
        <f t="shared" si="202"/>
        <v>0.12940980000000002</v>
      </c>
      <c r="H437" s="51">
        <f t="shared" si="200"/>
        <v>0.17327999999999999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0.17327999999999999</v>
      </c>
      <c r="O437" s="52">
        <v>0.12940980000000002</v>
      </c>
      <c r="P437" s="52">
        <v>0</v>
      </c>
      <c r="Q437" s="52">
        <f t="shared" si="203"/>
        <v>-4.387019999999997E-2</v>
      </c>
      <c r="R437" s="52">
        <f t="shared" si="204"/>
        <v>0.17327999999999999</v>
      </c>
      <c r="S437" s="82">
        <v>1</v>
      </c>
      <c r="T437" s="53" t="s">
        <v>918</v>
      </c>
      <c r="W437" s="6"/>
    </row>
    <row r="438" spans="1:23" ht="31.5" x14ac:dyDescent="0.25">
      <c r="A438" s="54" t="s">
        <v>906</v>
      </c>
      <c r="B438" s="113" t="s">
        <v>933</v>
      </c>
      <c r="C438" s="68" t="s">
        <v>934</v>
      </c>
      <c r="D438" s="52">
        <v>7.5140399999999996E-2</v>
      </c>
      <c r="E438" s="52">
        <v>0</v>
      </c>
      <c r="F438" s="51">
        <f t="shared" si="201"/>
        <v>7.5140399999999996E-2</v>
      </c>
      <c r="G438" s="51">
        <f t="shared" si="202"/>
        <v>7.5140399999999996E-2</v>
      </c>
      <c r="H438" s="51">
        <f t="shared" si="200"/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7.5140399999999996E-2</v>
      </c>
      <c r="P438" s="52">
        <v>0</v>
      </c>
      <c r="Q438" s="52">
        <f t="shared" si="203"/>
        <v>7.5140399999999996E-2</v>
      </c>
      <c r="R438" s="52">
        <f t="shared" si="204"/>
        <v>0</v>
      </c>
      <c r="S438" s="82">
        <v>0</v>
      </c>
      <c r="T438" s="53" t="s">
        <v>32</v>
      </c>
      <c r="W438" s="6"/>
    </row>
    <row r="439" spans="1:23" ht="47.25" x14ac:dyDescent="0.25">
      <c r="A439" s="54" t="s">
        <v>906</v>
      </c>
      <c r="B439" s="113" t="s">
        <v>935</v>
      </c>
      <c r="C439" s="68" t="s">
        <v>936</v>
      </c>
      <c r="D439" s="52">
        <v>0.59835000000000005</v>
      </c>
      <c r="E439" s="52">
        <v>0</v>
      </c>
      <c r="F439" s="51">
        <f t="shared" si="201"/>
        <v>0.59835000000000005</v>
      </c>
      <c r="G439" s="51">
        <f t="shared" si="202"/>
        <v>0.59835000000000005</v>
      </c>
      <c r="H439" s="51">
        <f t="shared" si="200"/>
        <v>0.62915999999999994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0.62915999999999994</v>
      </c>
      <c r="O439" s="52">
        <v>0.59835000000000005</v>
      </c>
      <c r="P439" s="52">
        <v>0</v>
      </c>
      <c r="Q439" s="52">
        <f t="shared" si="203"/>
        <v>-3.0809999999999893E-2</v>
      </c>
      <c r="R439" s="52">
        <f t="shared" si="204"/>
        <v>0.62915999999999994</v>
      </c>
      <c r="S439" s="82">
        <v>1</v>
      </c>
      <c r="T439" s="53" t="s">
        <v>918</v>
      </c>
      <c r="W439" s="6"/>
    </row>
    <row r="440" spans="1:23" ht="47.25" x14ac:dyDescent="0.25">
      <c r="A440" s="54" t="s">
        <v>906</v>
      </c>
      <c r="B440" s="113" t="s">
        <v>937</v>
      </c>
      <c r="C440" s="68" t="s">
        <v>938</v>
      </c>
      <c r="D440" s="52">
        <v>0.16916160000000002</v>
      </c>
      <c r="E440" s="52">
        <v>0</v>
      </c>
      <c r="F440" s="51">
        <f t="shared" si="201"/>
        <v>0.16916160000000002</v>
      </c>
      <c r="G440" s="51">
        <f t="shared" si="202"/>
        <v>0.16916160000000002</v>
      </c>
      <c r="H440" s="51">
        <f t="shared" si="200"/>
        <v>0.22619999999999998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0.22619999999999998</v>
      </c>
      <c r="O440" s="52">
        <v>0.16916160000000002</v>
      </c>
      <c r="P440" s="52">
        <v>0</v>
      </c>
      <c r="Q440" s="52">
        <f t="shared" si="203"/>
        <v>-5.7038399999999961E-2</v>
      </c>
      <c r="R440" s="52">
        <f t="shared" si="204"/>
        <v>0.22619999999999998</v>
      </c>
      <c r="S440" s="82">
        <v>1</v>
      </c>
      <c r="T440" s="53" t="s">
        <v>918</v>
      </c>
      <c r="W440" s="6"/>
    </row>
    <row r="441" spans="1:23" ht="47.25" x14ac:dyDescent="0.25">
      <c r="A441" s="54" t="s">
        <v>906</v>
      </c>
      <c r="B441" s="113" t="s">
        <v>939</v>
      </c>
      <c r="C441" s="68" t="s">
        <v>940</v>
      </c>
      <c r="D441" s="52">
        <v>0.25783200000000001</v>
      </c>
      <c r="E441" s="52">
        <v>0</v>
      </c>
      <c r="F441" s="51">
        <f t="shared" si="201"/>
        <v>0.25783200000000001</v>
      </c>
      <c r="G441" s="51">
        <f t="shared" si="202"/>
        <v>0.25783200000000001</v>
      </c>
      <c r="H441" s="51">
        <f t="shared" si="200"/>
        <v>0.19956000000000002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0.19956000000000002</v>
      </c>
      <c r="O441" s="52">
        <v>0.25783200000000001</v>
      </c>
      <c r="P441" s="52">
        <v>0</v>
      </c>
      <c r="Q441" s="52">
        <f t="shared" si="203"/>
        <v>5.827199999999999E-2</v>
      </c>
      <c r="R441" s="52">
        <f t="shared" si="204"/>
        <v>0.19956000000000002</v>
      </c>
      <c r="S441" s="82">
        <v>1</v>
      </c>
      <c r="T441" s="53" t="s">
        <v>915</v>
      </c>
      <c r="W441" s="6"/>
    </row>
    <row r="442" spans="1:23" ht="57" customHeight="1" x14ac:dyDescent="0.25">
      <c r="A442" s="54" t="s">
        <v>906</v>
      </c>
      <c r="B442" s="113" t="s">
        <v>941</v>
      </c>
      <c r="C442" s="68" t="s">
        <v>942</v>
      </c>
      <c r="D442" s="52">
        <v>0.26639640000000003</v>
      </c>
      <c r="E442" s="52">
        <v>0</v>
      </c>
      <c r="F442" s="51">
        <f t="shared" si="201"/>
        <v>0.26639640000000003</v>
      </c>
      <c r="G442" s="51">
        <f t="shared" si="202"/>
        <v>0.26639640000000003</v>
      </c>
      <c r="H442" s="51">
        <f t="shared" si="200"/>
        <v>0.34667999999999999</v>
      </c>
      <c r="I442" s="52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0.34667999999999999</v>
      </c>
      <c r="O442" s="52">
        <v>0.26639640000000003</v>
      </c>
      <c r="P442" s="52">
        <v>0</v>
      </c>
      <c r="Q442" s="52">
        <f t="shared" si="203"/>
        <v>-8.0283599999999955E-2</v>
      </c>
      <c r="R442" s="52">
        <f t="shared" si="204"/>
        <v>0.34667999999999999</v>
      </c>
      <c r="S442" s="82">
        <v>1</v>
      </c>
      <c r="T442" s="53" t="s">
        <v>918</v>
      </c>
      <c r="W442" s="6"/>
    </row>
    <row r="443" spans="1:23" ht="47.25" x14ac:dyDescent="0.25">
      <c r="A443" s="54" t="s">
        <v>906</v>
      </c>
      <c r="B443" s="113" t="s">
        <v>943</v>
      </c>
      <c r="C443" s="68" t="s">
        <v>944</v>
      </c>
      <c r="D443" s="52">
        <v>0.15557879999999996</v>
      </c>
      <c r="E443" s="52">
        <v>0</v>
      </c>
      <c r="F443" s="51">
        <f t="shared" si="201"/>
        <v>0.15557879999999996</v>
      </c>
      <c r="G443" s="51">
        <f t="shared" si="202"/>
        <v>0.15557879999999996</v>
      </c>
      <c r="H443" s="51">
        <f t="shared" si="200"/>
        <v>0.20091239999999999</v>
      </c>
      <c r="I443" s="52">
        <v>0</v>
      </c>
      <c r="J443" s="52">
        <v>0</v>
      </c>
      <c r="K443" s="52">
        <v>0</v>
      </c>
      <c r="L443" s="52">
        <v>0</v>
      </c>
      <c r="M443" s="52">
        <v>0</v>
      </c>
      <c r="N443" s="52">
        <v>0.20091239999999999</v>
      </c>
      <c r="O443" s="52">
        <v>0.15557879999999996</v>
      </c>
      <c r="P443" s="52">
        <v>0</v>
      </c>
      <c r="Q443" s="52">
        <f t="shared" si="203"/>
        <v>-4.5333600000000029E-2</v>
      </c>
      <c r="R443" s="52">
        <f t="shared" si="204"/>
        <v>0.20091239999999999</v>
      </c>
      <c r="S443" s="82">
        <v>1</v>
      </c>
      <c r="T443" s="53" t="s">
        <v>918</v>
      </c>
      <c r="W443" s="6"/>
    </row>
    <row r="444" spans="1:23" ht="31.5" x14ac:dyDescent="0.25">
      <c r="A444" s="54" t="s">
        <v>906</v>
      </c>
      <c r="B444" s="113" t="s">
        <v>945</v>
      </c>
      <c r="C444" s="68" t="s">
        <v>946</v>
      </c>
      <c r="D444" s="52">
        <v>0.19165199999999996</v>
      </c>
      <c r="E444" s="52">
        <v>0</v>
      </c>
      <c r="F444" s="51">
        <f t="shared" si="201"/>
        <v>0.19165199999999996</v>
      </c>
      <c r="G444" s="51">
        <f t="shared" si="202"/>
        <v>0.19165199999999996</v>
      </c>
      <c r="H444" s="51">
        <f t="shared" si="200"/>
        <v>0</v>
      </c>
      <c r="I444" s="52">
        <v>0</v>
      </c>
      <c r="J444" s="52">
        <v>0</v>
      </c>
      <c r="K444" s="52">
        <v>0</v>
      </c>
      <c r="L444" s="52">
        <v>0</v>
      </c>
      <c r="M444" s="52">
        <v>0</v>
      </c>
      <c r="N444" s="52">
        <v>0</v>
      </c>
      <c r="O444" s="52">
        <v>0.19165199999999996</v>
      </c>
      <c r="P444" s="52">
        <v>0</v>
      </c>
      <c r="Q444" s="52">
        <f t="shared" si="203"/>
        <v>0.19165199999999996</v>
      </c>
      <c r="R444" s="52">
        <f t="shared" si="204"/>
        <v>0</v>
      </c>
      <c r="S444" s="82">
        <v>0</v>
      </c>
      <c r="T444" s="53" t="s">
        <v>32</v>
      </c>
      <c r="W444" s="6"/>
    </row>
    <row r="445" spans="1:23" ht="56.25" customHeight="1" x14ac:dyDescent="0.25">
      <c r="A445" s="54" t="s">
        <v>906</v>
      </c>
      <c r="B445" s="113" t="s">
        <v>947</v>
      </c>
      <c r="C445" s="68" t="s">
        <v>948</v>
      </c>
      <c r="D445" s="52">
        <v>1.7566836000000001</v>
      </c>
      <c r="E445" s="52">
        <v>0</v>
      </c>
      <c r="F445" s="51">
        <f t="shared" si="201"/>
        <v>1.7566836000000001</v>
      </c>
      <c r="G445" s="51">
        <f t="shared" si="202"/>
        <v>1.7566836000000001</v>
      </c>
      <c r="H445" s="51">
        <f t="shared" si="200"/>
        <v>1.641486</v>
      </c>
      <c r="I445" s="52">
        <v>0</v>
      </c>
      <c r="J445" s="52">
        <v>0</v>
      </c>
      <c r="K445" s="52">
        <v>0</v>
      </c>
      <c r="L445" s="52">
        <v>1.641486</v>
      </c>
      <c r="M445" s="52">
        <v>0</v>
      </c>
      <c r="N445" s="52">
        <v>0</v>
      </c>
      <c r="O445" s="52">
        <v>1.7566836000000001</v>
      </c>
      <c r="P445" s="52">
        <v>0</v>
      </c>
      <c r="Q445" s="52">
        <f t="shared" si="203"/>
        <v>0.11519760000000012</v>
      </c>
      <c r="R445" s="52">
        <f t="shared" si="204"/>
        <v>1.641486</v>
      </c>
      <c r="S445" s="82">
        <v>1</v>
      </c>
      <c r="T445" s="53" t="s">
        <v>949</v>
      </c>
      <c r="W445" s="6"/>
    </row>
    <row r="446" spans="1:23" ht="47.25" x14ac:dyDescent="0.25">
      <c r="A446" s="54" t="s">
        <v>906</v>
      </c>
      <c r="B446" s="113" t="s">
        <v>950</v>
      </c>
      <c r="C446" s="68" t="s">
        <v>951</v>
      </c>
      <c r="D446" s="52">
        <v>0.71000039999999998</v>
      </c>
      <c r="E446" s="52">
        <v>0.35300970999999998</v>
      </c>
      <c r="F446" s="51">
        <f t="shared" si="201"/>
        <v>0.35699069</v>
      </c>
      <c r="G446" s="51">
        <f t="shared" si="202"/>
        <v>0.35699069</v>
      </c>
      <c r="H446" s="51">
        <f t="shared" si="200"/>
        <v>0.64212000000000002</v>
      </c>
      <c r="I446" s="52">
        <v>0</v>
      </c>
      <c r="J446" s="52">
        <v>0.64212000000000002</v>
      </c>
      <c r="K446" s="52">
        <v>0</v>
      </c>
      <c r="L446" s="52">
        <v>0</v>
      </c>
      <c r="M446" s="52">
        <v>0</v>
      </c>
      <c r="N446" s="52">
        <v>0</v>
      </c>
      <c r="O446" s="52">
        <v>0.35699069</v>
      </c>
      <c r="P446" s="52">
        <v>0</v>
      </c>
      <c r="Q446" s="52">
        <f t="shared" si="203"/>
        <v>-0.28512931000000002</v>
      </c>
      <c r="R446" s="52">
        <f t="shared" si="204"/>
        <v>0.64212000000000002</v>
      </c>
      <c r="S446" s="82">
        <v>1</v>
      </c>
      <c r="T446" s="53" t="s">
        <v>952</v>
      </c>
      <c r="W446" s="6"/>
    </row>
    <row r="447" spans="1:23" ht="31.5" x14ac:dyDescent="0.25">
      <c r="A447" s="54" t="s">
        <v>906</v>
      </c>
      <c r="B447" s="113" t="s">
        <v>953</v>
      </c>
      <c r="C447" s="68" t="s">
        <v>954</v>
      </c>
      <c r="D447" s="52">
        <v>4.0940822159999994</v>
      </c>
      <c r="E447" s="52">
        <v>0</v>
      </c>
      <c r="F447" s="51">
        <f t="shared" si="201"/>
        <v>4.0940822159999994</v>
      </c>
      <c r="G447" s="51">
        <f t="shared" si="202"/>
        <v>4.0940822159999994</v>
      </c>
      <c r="H447" s="51">
        <f t="shared" si="200"/>
        <v>0</v>
      </c>
      <c r="I447" s="52">
        <v>0</v>
      </c>
      <c r="J447" s="52">
        <v>0</v>
      </c>
      <c r="K447" s="52">
        <v>0</v>
      </c>
      <c r="L447" s="52">
        <v>0</v>
      </c>
      <c r="M447" s="52">
        <v>0</v>
      </c>
      <c r="N447" s="52">
        <v>0</v>
      </c>
      <c r="O447" s="52">
        <v>4.0940822159999994</v>
      </c>
      <c r="P447" s="52">
        <v>0</v>
      </c>
      <c r="Q447" s="52">
        <f t="shared" si="203"/>
        <v>4.0940822159999994</v>
      </c>
      <c r="R447" s="52">
        <f t="shared" si="204"/>
        <v>0</v>
      </c>
      <c r="S447" s="82">
        <v>0</v>
      </c>
      <c r="T447" s="53" t="s">
        <v>32</v>
      </c>
      <c r="W447" s="6"/>
    </row>
    <row r="448" spans="1:23" ht="63" x14ac:dyDescent="0.25">
      <c r="A448" s="54" t="s">
        <v>906</v>
      </c>
      <c r="B448" s="113" t="s">
        <v>955</v>
      </c>
      <c r="C448" s="68" t="s">
        <v>956</v>
      </c>
      <c r="D448" s="52">
        <v>22.569175643999998</v>
      </c>
      <c r="E448" s="52">
        <v>0</v>
      </c>
      <c r="F448" s="51">
        <f t="shared" si="201"/>
        <v>22.569175643999998</v>
      </c>
      <c r="G448" s="51">
        <f t="shared" si="202"/>
        <v>10.654904291999999</v>
      </c>
      <c r="H448" s="51">
        <f t="shared" si="200"/>
        <v>0</v>
      </c>
      <c r="I448" s="52">
        <v>0</v>
      </c>
      <c r="J448" s="52">
        <v>0</v>
      </c>
      <c r="K448" s="52">
        <v>0</v>
      </c>
      <c r="L448" s="52">
        <v>0</v>
      </c>
      <c r="M448" s="52">
        <v>0</v>
      </c>
      <c r="N448" s="52">
        <v>0</v>
      </c>
      <c r="O448" s="52">
        <v>10.654904291999999</v>
      </c>
      <c r="P448" s="52">
        <v>0</v>
      </c>
      <c r="Q448" s="52">
        <f t="shared" si="203"/>
        <v>22.569175643999998</v>
      </c>
      <c r="R448" s="52">
        <f t="shared" si="204"/>
        <v>0</v>
      </c>
      <c r="S448" s="82">
        <v>0</v>
      </c>
      <c r="T448" s="53" t="s">
        <v>32</v>
      </c>
      <c r="W448" s="6"/>
    </row>
    <row r="449" spans="1:23" ht="57" customHeight="1" x14ac:dyDescent="0.25">
      <c r="A449" s="54" t="s">
        <v>906</v>
      </c>
      <c r="B449" s="113" t="s">
        <v>957</v>
      </c>
      <c r="C449" s="68" t="s">
        <v>958</v>
      </c>
      <c r="D449" s="52" t="s">
        <v>32</v>
      </c>
      <c r="E449" s="52" t="s">
        <v>32</v>
      </c>
      <c r="F449" s="52" t="s">
        <v>32</v>
      </c>
      <c r="G449" s="52" t="s">
        <v>32</v>
      </c>
      <c r="H449" s="51">
        <f t="shared" si="200"/>
        <v>3.5492399999999997</v>
      </c>
      <c r="I449" s="52" t="s">
        <v>32</v>
      </c>
      <c r="J449" s="52">
        <v>3.5492399999999997</v>
      </c>
      <c r="K449" s="52" t="s">
        <v>32</v>
      </c>
      <c r="L449" s="52">
        <v>0</v>
      </c>
      <c r="M449" s="52" t="s">
        <v>32</v>
      </c>
      <c r="N449" s="52">
        <v>0</v>
      </c>
      <c r="O449" s="52" t="s">
        <v>32</v>
      </c>
      <c r="P449" s="52">
        <v>0</v>
      </c>
      <c r="Q449" s="52" t="s">
        <v>32</v>
      </c>
      <c r="R449" s="52" t="s">
        <v>32</v>
      </c>
      <c r="S449" s="82" t="s">
        <v>32</v>
      </c>
      <c r="T449" s="53" t="s">
        <v>959</v>
      </c>
      <c r="W449" s="6"/>
    </row>
    <row r="450" spans="1:23" ht="47.25" x14ac:dyDescent="0.25">
      <c r="A450" s="54" t="s">
        <v>906</v>
      </c>
      <c r="B450" s="113" t="s">
        <v>960</v>
      </c>
      <c r="C450" s="68" t="s">
        <v>961</v>
      </c>
      <c r="D450" s="52" t="s">
        <v>32</v>
      </c>
      <c r="E450" s="52" t="s">
        <v>32</v>
      </c>
      <c r="F450" s="52" t="s">
        <v>32</v>
      </c>
      <c r="G450" s="52" t="s">
        <v>32</v>
      </c>
      <c r="H450" s="51">
        <f t="shared" si="200"/>
        <v>11.247654000000001</v>
      </c>
      <c r="I450" s="52" t="s">
        <v>32</v>
      </c>
      <c r="J450" s="52">
        <v>11.247654000000001</v>
      </c>
      <c r="K450" s="52" t="s">
        <v>32</v>
      </c>
      <c r="L450" s="52">
        <v>0</v>
      </c>
      <c r="M450" s="52" t="s">
        <v>32</v>
      </c>
      <c r="N450" s="52">
        <v>0</v>
      </c>
      <c r="O450" s="52" t="s">
        <v>32</v>
      </c>
      <c r="P450" s="52">
        <v>0</v>
      </c>
      <c r="Q450" s="52" t="s">
        <v>32</v>
      </c>
      <c r="R450" s="52" t="s">
        <v>32</v>
      </c>
      <c r="S450" s="82" t="s">
        <v>32</v>
      </c>
      <c r="T450" s="53" t="s">
        <v>959</v>
      </c>
      <c r="W450" s="6"/>
    </row>
    <row r="451" spans="1:23" ht="31.5" x14ac:dyDescent="0.25">
      <c r="A451" s="54" t="s">
        <v>906</v>
      </c>
      <c r="B451" s="113" t="s">
        <v>962</v>
      </c>
      <c r="C451" s="68" t="s">
        <v>963</v>
      </c>
      <c r="D451" s="52">
        <v>2.2206301919999998</v>
      </c>
      <c r="E451" s="52">
        <v>0</v>
      </c>
      <c r="F451" s="51">
        <f t="shared" si="201"/>
        <v>2.2206301919999998</v>
      </c>
      <c r="G451" s="51">
        <f t="shared" si="202"/>
        <v>2.2206301919999998</v>
      </c>
      <c r="H451" s="51">
        <f t="shared" si="200"/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2.2206301919999998</v>
      </c>
      <c r="P451" s="52">
        <v>0</v>
      </c>
      <c r="Q451" s="52">
        <f t="shared" ref="Q451:Q483" si="205">F451-H451</f>
        <v>2.2206301919999998</v>
      </c>
      <c r="R451" s="52">
        <f t="shared" ref="R451:R483" si="206">H451-(I451+K451+M451)</f>
        <v>0</v>
      </c>
      <c r="S451" s="82">
        <v>0</v>
      </c>
      <c r="T451" s="53" t="s">
        <v>32</v>
      </c>
      <c r="W451" s="6"/>
    </row>
    <row r="452" spans="1:23" ht="31.5" x14ac:dyDescent="0.25">
      <c r="A452" s="54" t="s">
        <v>906</v>
      </c>
      <c r="B452" s="113" t="s">
        <v>964</v>
      </c>
      <c r="C452" s="68" t="s">
        <v>965</v>
      </c>
      <c r="D452" s="52">
        <v>1.4188919280000001</v>
      </c>
      <c r="E452" s="52">
        <v>0</v>
      </c>
      <c r="F452" s="51">
        <f t="shared" si="201"/>
        <v>1.4188919280000001</v>
      </c>
      <c r="G452" s="51">
        <f t="shared" si="202"/>
        <v>1.4188919280000001</v>
      </c>
      <c r="H452" s="51">
        <f t="shared" si="200"/>
        <v>0</v>
      </c>
      <c r="I452" s="52">
        <v>0</v>
      </c>
      <c r="J452" s="52">
        <v>0</v>
      </c>
      <c r="K452" s="52">
        <v>0</v>
      </c>
      <c r="L452" s="52">
        <v>0</v>
      </c>
      <c r="M452" s="52">
        <v>0</v>
      </c>
      <c r="N452" s="52">
        <v>0</v>
      </c>
      <c r="O452" s="52">
        <v>1.4188919280000001</v>
      </c>
      <c r="P452" s="52">
        <v>0</v>
      </c>
      <c r="Q452" s="52">
        <f t="shared" si="205"/>
        <v>1.4188919280000001</v>
      </c>
      <c r="R452" s="52">
        <f t="shared" si="206"/>
        <v>0</v>
      </c>
      <c r="S452" s="82">
        <v>0</v>
      </c>
      <c r="T452" s="53" t="s">
        <v>32</v>
      </c>
      <c r="W452" s="6"/>
    </row>
    <row r="453" spans="1:23" ht="47.25" x14ac:dyDescent="0.25">
      <c r="A453" s="54" t="s">
        <v>906</v>
      </c>
      <c r="B453" s="113" t="s">
        <v>966</v>
      </c>
      <c r="C453" s="68" t="s">
        <v>967</v>
      </c>
      <c r="D453" s="52">
        <v>8.0255858880000002</v>
      </c>
      <c r="E453" s="52">
        <v>0</v>
      </c>
      <c r="F453" s="51">
        <f t="shared" si="201"/>
        <v>8.0255858880000002</v>
      </c>
      <c r="G453" s="51">
        <f t="shared" si="202"/>
        <v>3.8459074799999997</v>
      </c>
      <c r="H453" s="51">
        <f t="shared" si="200"/>
        <v>0</v>
      </c>
      <c r="I453" s="52">
        <v>0</v>
      </c>
      <c r="J453" s="52">
        <v>0</v>
      </c>
      <c r="K453" s="52">
        <v>0</v>
      </c>
      <c r="L453" s="52">
        <v>0</v>
      </c>
      <c r="M453" s="52">
        <v>0</v>
      </c>
      <c r="N453" s="52">
        <v>0</v>
      </c>
      <c r="O453" s="52">
        <v>3.8459074799999997</v>
      </c>
      <c r="P453" s="52">
        <v>0</v>
      </c>
      <c r="Q453" s="52">
        <f t="shared" si="205"/>
        <v>8.0255858880000002</v>
      </c>
      <c r="R453" s="52">
        <f t="shared" si="206"/>
        <v>0</v>
      </c>
      <c r="S453" s="82">
        <v>0</v>
      </c>
      <c r="T453" s="53" t="s">
        <v>32</v>
      </c>
      <c r="W453" s="6"/>
    </row>
    <row r="454" spans="1:23" ht="31.5" x14ac:dyDescent="0.25">
      <c r="A454" s="54" t="s">
        <v>906</v>
      </c>
      <c r="B454" s="113" t="s">
        <v>968</v>
      </c>
      <c r="C454" s="68" t="s">
        <v>969</v>
      </c>
      <c r="D454" s="52">
        <v>0.52963106760000001</v>
      </c>
      <c r="E454" s="52">
        <v>0.14399999999999999</v>
      </c>
      <c r="F454" s="51">
        <f t="shared" si="201"/>
        <v>0.38563106759999999</v>
      </c>
      <c r="G454" s="51">
        <f t="shared" si="202"/>
        <v>0.38563106759999999</v>
      </c>
      <c r="H454" s="51">
        <f t="shared" si="200"/>
        <v>0</v>
      </c>
      <c r="I454" s="52">
        <v>0</v>
      </c>
      <c r="J454" s="52">
        <v>0</v>
      </c>
      <c r="K454" s="52">
        <v>0</v>
      </c>
      <c r="L454" s="52">
        <v>0</v>
      </c>
      <c r="M454" s="52">
        <v>0</v>
      </c>
      <c r="N454" s="52">
        <v>0</v>
      </c>
      <c r="O454" s="52">
        <v>0.38563106759999999</v>
      </c>
      <c r="P454" s="52">
        <v>0</v>
      </c>
      <c r="Q454" s="52">
        <f t="shared" si="205"/>
        <v>0.38563106759999999</v>
      </c>
      <c r="R454" s="52">
        <f t="shared" si="206"/>
        <v>0</v>
      </c>
      <c r="S454" s="82">
        <v>0</v>
      </c>
      <c r="T454" s="53" t="s">
        <v>32</v>
      </c>
      <c r="W454" s="6"/>
    </row>
    <row r="455" spans="1:23" ht="31.5" x14ac:dyDescent="0.25">
      <c r="A455" s="54" t="s">
        <v>906</v>
      </c>
      <c r="B455" s="113" t="s">
        <v>970</v>
      </c>
      <c r="C455" s="68" t="s">
        <v>971</v>
      </c>
      <c r="D455" s="52">
        <v>0.35486306000000001</v>
      </c>
      <c r="E455" s="52">
        <v>0.22883702</v>
      </c>
      <c r="F455" s="51">
        <f t="shared" si="201"/>
        <v>0.12602604000000001</v>
      </c>
      <c r="G455" s="51">
        <f t="shared" si="202"/>
        <v>0.12602604000000001</v>
      </c>
      <c r="H455" s="51">
        <f t="shared" si="200"/>
        <v>0</v>
      </c>
      <c r="I455" s="52">
        <v>0</v>
      </c>
      <c r="J455" s="52">
        <v>0</v>
      </c>
      <c r="K455" s="52">
        <v>0</v>
      </c>
      <c r="L455" s="52">
        <v>0</v>
      </c>
      <c r="M455" s="52">
        <v>0</v>
      </c>
      <c r="N455" s="52">
        <v>0</v>
      </c>
      <c r="O455" s="52">
        <v>0.12602604000000001</v>
      </c>
      <c r="P455" s="52">
        <v>0</v>
      </c>
      <c r="Q455" s="52">
        <f t="shared" si="205"/>
        <v>0.12602604000000001</v>
      </c>
      <c r="R455" s="52">
        <f t="shared" si="206"/>
        <v>0</v>
      </c>
      <c r="S455" s="82">
        <v>0</v>
      </c>
      <c r="T455" s="53" t="s">
        <v>32</v>
      </c>
      <c r="W455" s="6"/>
    </row>
    <row r="456" spans="1:23" ht="31.5" x14ac:dyDescent="0.25">
      <c r="A456" s="54" t="s">
        <v>906</v>
      </c>
      <c r="B456" s="113" t="s">
        <v>972</v>
      </c>
      <c r="C456" s="68" t="s">
        <v>973</v>
      </c>
      <c r="D456" s="52">
        <v>0.11318708399999999</v>
      </c>
      <c r="E456" s="52">
        <v>0</v>
      </c>
      <c r="F456" s="51">
        <f t="shared" si="201"/>
        <v>0.11318708399999999</v>
      </c>
      <c r="G456" s="51">
        <f t="shared" si="202"/>
        <v>0.11318708399999999</v>
      </c>
      <c r="H456" s="51">
        <f t="shared" si="200"/>
        <v>0</v>
      </c>
      <c r="I456" s="52">
        <v>0</v>
      </c>
      <c r="J456" s="52">
        <v>0</v>
      </c>
      <c r="K456" s="52">
        <v>0</v>
      </c>
      <c r="L456" s="52">
        <v>0</v>
      </c>
      <c r="M456" s="52">
        <v>0</v>
      </c>
      <c r="N456" s="52">
        <v>0</v>
      </c>
      <c r="O456" s="52">
        <v>0.11318708399999999</v>
      </c>
      <c r="P456" s="52">
        <v>0</v>
      </c>
      <c r="Q456" s="52">
        <f t="shared" si="205"/>
        <v>0.11318708399999999</v>
      </c>
      <c r="R456" s="52">
        <f t="shared" si="206"/>
        <v>0</v>
      </c>
      <c r="S456" s="82">
        <v>0</v>
      </c>
      <c r="T456" s="53" t="s">
        <v>32</v>
      </c>
      <c r="W456" s="6"/>
    </row>
    <row r="457" spans="1:23" ht="31.5" x14ac:dyDescent="0.25">
      <c r="A457" s="54" t="s">
        <v>906</v>
      </c>
      <c r="B457" s="113" t="s">
        <v>974</v>
      </c>
      <c r="C457" s="68" t="s">
        <v>975</v>
      </c>
      <c r="D457" s="52">
        <v>7.2034751999999994E-2</v>
      </c>
      <c r="E457" s="52">
        <v>0</v>
      </c>
      <c r="F457" s="51">
        <f t="shared" si="201"/>
        <v>7.2034751999999994E-2</v>
      </c>
      <c r="G457" s="51">
        <f t="shared" si="202"/>
        <v>7.2034751999999994E-2</v>
      </c>
      <c r="H457" s="51">
        <f t="shared" si="200"/>
        <v>0</v>
      </c>
      <c r="I457" s="52">
        <v>0</v>
      </c>
      <c r="J457" s="52">
        <v>0</v>
      </c>
      <c r="K457" s="52">
        <v>0</v>
      </c>
      <c r="L457" s="52">
        <v>0</v>
      </c>
      <c r="M457" s="52">
        <v>0</v>
      </c>
      <c r="N457" s="52">
        <v>0</v>
      </c>
      <c r="O457" s="52">
        <v>7.2034751999999994E-2</v>
      </c>
      <c r="P457" s="52">
        <v>0</v>
      </c>
      <c r="Q457" s="52">
        <f t="shared" si="205"/>
        <v>7.2034751999999994E-2</v>
      </c>
      <c r="R457" s="52">
        <f t="shared" si="206"/>
        <v>0</v>
      </c>
      <c r="S457" s="82">
        <v>0</v>
      </c>
      <c r="T457" s="53" t="s">
        <v>32</v>
      </c>
      <c r="W457" s="6"/>
    </row>
    <row r="458" spans="1:23" ht="47.25" x14ac:dyDescent="0.25">
      <c r="A458" s="54" t="s">
        <v>906</v>
      </c>
      <c r="B458" s="113" t="s">
        <v>976</v>
      </c>
      <c r="C458" s="68" t="s">
        <v>977</v>
      </c>
      <c r="D458" s="52">
        <v>0.14114323199999998</v>
      </c>
      <c r="E458" s="52">
        <v>0</v>
      </c>
      <c r="F458" s="51">
        <f t="shared" si="201"/>
        <v>0.14114323199999998</v>
      </c>
      <c r="G458" s="51">
        <f t="shared" si="202"/>
        <v>0.14114323199999998</v>
      </c>
      <c r="H458" s="51">
        <f t="shared" si="200"/>
        <v>0.14412</v>
      </c>
      <c r="I458" s="52">
        <v>0</v>
      </c>
      <c r="J458" s="52">
        <v>0.14412</v>
      </c>
      <c r="K458" s="52">
        <v>0</v>
      </c>
      <c r="L458" s="52">
        <v>0</v>
      </c>
      <c r="M458" s="52">
        <v>0</v>
      </c>
      <c r="N458" s="52">
        <v>0</v>
      </c>
      <c r="O458" s="52">
        <v>0.14114323199999998</v>
      </c>
      <c r="P458" s="52">
        <v>0</v>
      </c>
      <c r="Q458" s="52">
        <f t="shared" si="205"/>
        <v>-2.9767680000000185E-3</v>
      </c>
      <c r="R458" s="52">
        <f t="shared" si="206"/>
        <v>0.14412</v>
      </c>
      <c r="S458" s="82">
        <v>1</v>
      </c>
      <c r="T458" s="53" t="s">
        <v>952</v>
      </c>
      <c r="W458" s="6"/>
    </row>
    <row r="459" spans="1:23" ht="47.25" x14ac:dyDescent="0.25">
      <c r="A459" s="54" t="s">
        <v>906</v>
      </c>
      <c r="B459" s="113" t="s">
        <v>978</v>
      </c>
      <c r="C459" s="68" t="s">
        <v>979</v>
      </c>
      <c r="D459" s="52">
        <v>5.8214663999999999E-2</v>
      </c>
      <c r="E459" s="52">
        <v>0</v>
      </c>
      <c r="F459" s="51">
        <f t="shared" si="201"/>
        <v>5.8214663999999999E-2</v>
      </c>
      <c r="G459" s="51">
        <f t="shared" si="202"/>
        <v>5.8214663999999999E-2</v>
      </c>
      <c r="H459" s="51">
        <f t="shared" si="200"/>
        <v>0</v>
      </c>
      <c r="I459" s="52">
        <v>0</v>
      </c>
      <c r="J459" s="52">
        <v>0</v>
      </c>
      <c r="K459" s="52">
        <v>0</v>
      </c>
      <c r="L459" s="52">
        <v>0</v>
      </c>
      <c r="M459" s="52">
        <v>0</v>
      </c>
      <c r="N459" s="52">
        <v>0</v>
      </c>
      <c r="O459" s="52">
        <v>5.8214663999999999E-2</v>
      </c>
      <c r="P459" s="52">
        <v>0</v>
      </c>
      <c r="Q459" s="52">
        <f t="shared" si="205"/>
        <v>5.8214663999999999E-2</v>
      </c>
      <c r="R459" s="52">
        <f t="shared" si="206"/>
        <v>0</v>
      </c>
      <c r="S459" s="82">
        <v>0</v>
      </c>
      <c r="T459" s="53" t="s">
        <v>32</v>
      </c>
      <c r="W459" s="6"/>
    </row>
    <row r="460" spans="1:23" ht="47.25" x14ac:dyDescent="0.25">
      <c r="A460" s="54" t="s">
        <v>906</v>
      </c>
      <c r="B460" s="113" t="s">
        <v>980</v>
      </c>
      <c r="C460" s="68" t="s">
        <v>981</v>
      </c>
      <c r="D460" s="52">
        <v>0.18849751199999998</v>
      </c>
      <c r="E460" s="52">
        <v>0</v>
      </c>
      <c r="F460" s="51">
        <f t="shared" si="201"/>
        <v>0.18849751199999998</v>
      </c>
      <c r="G460" s="51">
        <f t="shared" si="202"/>
        <v>0.18849751199999998</v>
      </c>
      <c r="H460" s="51">
        <f t="shared" si="200"/>
        <v>0</v>
      </c>
      <c r="I460" s="52">
        <v>0</v>
      </c>
      <c r="J460" s="52">
        <v>0</v>
      </c>
      <c r="K460" s="52">
        <v>0</v>
      </c>
      <c r="L460" s="52">
        <v>0</v>
      </c>
      <c r="M460" s="52">
        <v>0</v>
      </c>
      <c r="N460" s="52">
        <v>0</v>
      </c>
      <c r="O460" s="52">
        <v>0.18849751199999998</v>
      </c>
      <c r="P460" s="52">
        <v>0</v>
      </c>
      <c r="Q460" s="52">
        <f t="shared" si="205"/>
        <v>0.18849751199999998</v>
      </c>
      <c r="R460" s="52">
        <f t="shared" si="206"/>
        <v>0</v>
      </c>
      <c r="S460" s="82">
        <v>0</v>
      </c>
      <c r="T460" s="53" t="s">
        <v>32</v>
      </c>
      <c r="W460" s="6"/>
    </row>
    <row r="461" spans="1:23" ht="47.25" x14ac:dyDescent="0.25">
      <c r="A461" s="54" t="s">
        <v>906</v>
      </c>
      <c r="B461" s="113" t="s">
        <v>982</v>
      </c>
      <c r="C461" s="68" t="s">
        <v>983</v>
      </c>
      <c r="D461" s="52">
        <v>0.234358392</v>
      </c>
      <c r="E461" s="52">
        <v>0</v>
      </c>
      <c r="F461" s="51">
        <f t="shared" si="201"/>
        <v>0.234358392</v>
      </c>
      <c r="G461" s="51">
        <f t="shared" si="202"/>
        <v>0.234358392</v>
      </c>
      <c r="H461" s="51">
        <f t="shared" si="200"/>
        <v>0.20291999999999999</v>
      </c>
      <c r="I461" s="52">
        <v>0</v>
      </c>
      <c r="J461" s="52">
        <v>0.20291999999999999</v>
      </c>
      <c r="K461" s="52">
        <v>0</v>
      </c>
      <c r="L461" s="52">
        <v>0</v>
      </c>
      <c r="M461" s="52">
        <v>0</v>
      </c>
      <c r="N461" s="52">
        <v>0</v>
      </c>
      <c r="O461" s="52">
        <v>0.234358392</v>
      </c>
      <c r="P461" s="52">
        <v>0</v>
      </c>
      <c r="Q461" s="52">
        <f t="shared" si="205"/>
        <v>3.1438392000000009E-2</v>
      </c>
      <c r="R461" s="52">
        <f t="shared" si="206"/>
        <v>0.20291999999999999</v>
      </c>
      <c r="S461" s="82">
        <v>1</v>
      </c>
      <c r="T461" s="53" t="s">
        <v>915</v>
      </c>
      <c r="W461" s="6"/>
    </row>
    <row r="462" spans="1:23" ht="31.5" x14ac:dyDescent="0.25">
      <c r="A462" s="54" t="s">
        <v>906</v>
      </c>
      <c r="B462" s="113" t="s">
        <v>984</v>
      </c>
      <c r="C462" s="68" t="s">
        <v>985</v>
      </c>
      <c r="D462" s="52">
        <v>0.18394511999999999</v>
      </c>
      <c r="E462" s="52">
        <v>0</v>
      </c>
      <c r="F462" s="51">
        <f t="shared" si="201"/>
        <v>0.18394511999999999</v>
      </c>
      <c r="G462" s="51">
        <f t="shared" si="202"/>
        <v>0.18394511999999999</v>
      </c>
      <c r="H462" s="51">
        <f t="shared" si="200"/>
        <v>0</v>
      </c>
      <c r="I462" s="52">
        <v>0</v>
      </c>
      <c r="J462" s="52">
        <v>0</v>
      </c>
      <c r="K462" s="52">
        <v>0</v>
      </c>
      <c r="L462" s="52">
        <v>0</v>
      </c>
      <c r="M462" s="52">
        <v>0</v>
      </c>
      <c r="N462" s="52">
        <v>0</v>
      </c>
      <c r="O462" s="52">
        <v>0.18394511999999999</v>
      </c>
      <c r="P462" s="52">
        <v>0</v>
      </c>
      <c r="Q462" s="52">
        <f t="shared" si="205"/>
        <v>0.18394511999999999</v>
      </c>
      <c r="R462" s="52">
        <f t="shared" si="206"/>
        <v>0</v>
      </c>
      <c r="S462" s="82">
        <v>0</v>
      </c>
      <c r="T462" s="53" t="s">
        <v>32</v>
      </c>
      <c r="W462" s="6"/>
    </row>
    <row r="463" spans="1:23" ht="47.25" x14ac:dyDescent="0.25">
      <c r="A463" s="54" t="s">
        <v>906</v>
      </c>
      <c r="B463" s="113" t="s">
        <v>986</v>
      </c>
      <c r="C463" s="68" t="s">
        <v>987</v>
      </c>
      <c r="D463" s="52">
        <v>1.185598632</v>
      </c>
      <c r="E463" s="52">
        <v>0</v>
      </c>
      <c r="F463" s="51">
        <f t="shared" si="201"/>
        <v>1.185598632</v>
      </c>
      <c r="G463" s="51">
        <f t="shared" si="202"/>
        <v>1.185598632</v>
      </c>
      <c r="H463" s="51">
        <f t="shared" si="200"/>
        <v>1.71522</v>
      </c>
      <c r="I463" s="52">
        <v>0</v>
      </c>
      <c r="J463" s="52">
        <v>0</v>
      </c>
      <c r="K463" s="52">
        <v>0</v>
      </c>
      <c r="L463" s="52">
        <v>0</v>
      </c>
      <c r="M463" s="52">
        <v>0</v>
      </c>
      <c r="N463" s="52">
        <v>1.71522</v>
      </c>
      <c r="O463" s="52">
        <v>1.185598632</v>
      </c>
      <c r="P463" s="52">
        <v>0</v>
      </c>
      <c r="Q463" s="52">
        <f t="shared" si="205"/>
        <v>-0.52962136799999993</v>
      </c>
      <c r="R463" s="52">
        <f t="shared" si="206"/>
        <v>1.71522</v>
      </c>
      <c r="S463" s="82">
        <v>1</v>
      </c>
      <c r="T463" s="53" t="s">
        <v>918</v>
      </c>
      <c r="W463" s="6"/>
    </row>
    <row r="464" spans="1:23" ht="31.5" x14ac:dyDescent="0.25">
      <c r="A464" s="54" t="s">
        <v>906</v>
      </c>
      <c r="B464" s="113" t="s">
        <v>988</v>
      </c>
      <c r="C464" s="68" t="s">
        <v>989</v>
      </c>
      <c r="D464" s="52">
        <v>7.7971199999999991E-2</v>
      </c>
      <c r="E464" s="52">
        <v>0</v>
      </c>
      <c r="F464" s="51">
        <f t="shared" si="201"/>
        <v>7.7971199999999991E-2</v>
      </c>
      <c r="G464" s="51">
        <f t="shared" si="202"/>
        <v>7.7971199999999991E-2</v>
      </c>
      <c r="H464" s="51">
        <f t="shared" si="200"/>
        <v>0</v>
      </c>
      <c r="I464" s="52">
        <v>0</v>
      </c>
      <c r="J464" s="52">
        <v>0</v>
      </c>
      <c r="K464" s="52">
        <v>0</v>
      </c>
      <c r="L464" s="52">
        <v>0</v>
      </c>
      <c r="M464" s="52">
        <v>0</v>
      </c>
      <c r="N464" s="52">
        <v>0</v>
      </c>
      <c r="O464" s="52">
        <v>7.7971199999999991E-2</v>
      </c>
      <c r="P464" s="52">
        <v>0</v>
      </c>
      <c r="Q464" s="52">
        <f t="shared" si="205"/>
        <v>7.7971199999999991E-2</v>
      </c>
      <c r="R464" s="52">
        <f t="shared" si="206"/>
        <v>0</v>
      </c>
      <c r="S464" s="82">
        <v>0</v>
      </c>
      <c r="T464" s="53" t="s">
        <v>32</v>
      </c>
      <c r="W464" s="6"/>
    </row>
    <row r="465" spans="1:23" ht="31.5" x14ac:dyDescent="0.25">
      <c r="A465" s="54" t="s">
        <v>906</v>
      </c>
      <c r="B465" s="113" t="s">
        <v>990</v>
      </c>
      <c r="C465" s="68" t="s">
        <v>991</v>
      </c>
      <c r="D465" s="52">
        <v>0.99923362799999982</v>
      </c>
      <c r="E465" s="52">
        <v>0</v>
      </c>
      <c r="F465" s="51">
        <f t="shared" si="201"/>
        <v>0.99923362799999982</v>
      </c>
      <c r="G465" s="51">
        <f t="shared" si="202"/>
        <v>0.99923362799999982</v>
      </c>
      <c r="H465" s="51">
        <f t="shared" si="200"/>
        <v>0</v>
      </c>
      <c r="I465" s="52">
        <v>0</v>
      </c>
      <c r="J465" s="52">
        <v>0</v>
      </c>
      <c r="K465" s="52">
        <v>0</v>
      </c>
      <c r="L465" s="52">
        <v>0</v>
      </c>
      <c r="M465" s="52">
        <v>0</v>
      </c>
      <c r="N465" s="52">
        <v>0</v>
      </c>
      <c r="O465" s="52">
        <v>0.99923362799999982</v>
      </c>
      <c r="P465" s="52">
        <v>0</v>
      </c>
      <c r="Q465" s="52">
        <f t="shared" si="205"/>
        <v>0.99923362799999982</v>
      </c>
      <c r="R465" s="52">
        <f t="shared" si="206"/>
        <v>0</v>
      </c>
      <c r="S465" s="82">
        <v>0</v>
      </c>
      <c r="T465" s="53" t="s">
        <v>32</v>
      </c>
      <c r="W465" s="6"/>
    </row>
    <row r="466" spans="1:23" ht="31.5" x14ac:dyDescent="0.25">
      <c r="A466" s="54" t="s">
        <v>906</v>
      </c>
      <c r="B466" s="113" t="s">
        <v>992</v>
      </c>
      <c r="C466" s="68" t="s">
        <v>993</v>
      </c>
      <c r="D466" s="52">
        <v>1.4063288039999999</v>
      </c>
      <c r="E466" s="52">
        <v>0</v>
      </c>
      <c r="F466" s="51">
        <f t="shared" si="201"/>
        <v>1.4063288039999999</v>
      </c>
      <c r="G466" s="51">
        <f t="shared" si="202"/>
        <v>1.4063288039999999</v>
      </c>
      <c r="H466" s="51">
        <f t="shared" si="200"/>
        <v>0</v>
      </c>
      <c r="I466" s="52">
        <v>0</v>
      </c>
      <c r="J466" s="52">
        <v>0</v>
      </c>
      <c r="K466" s="52">
        <v>0</v>
      </c>
      <c r="L466" s="52">
        <v>0</v>
      </c>
      <c r="M466" s="52">
        <v>0</v>
      </c>
      <c r="N466" s="52">
        <v>0</v>
      </c>
      <c r="O466" s="52">
        <v>1.4063288039999999</v>
      </c>
      <c r="P466" s="52">
        <v>0</v>
      </c>
      <c r="Q466" s="52">
        <f t="shared" si="205"/>
        <v>1.4063288039999999</v>
      </c>
      <c r="R466" s="52">
        <f t="shared" si="206"/>
        <v>0</v>
      </c>
      <c r="S466" s="82">
        <v>0</v>
      </c>
      <c r="T466" s="53" t="s">
        <v>32</v>
      </c>
      <c r="W466" s="6"/>
    </row>
    <row r="467" spans="1:23" ht="31.5" x14ac:dyDescent="0.25">
      <c r="A467" s="54" t="s">
        <v>906</v>
      </c>
      <c r="B467" s="113" t="s">
        <v>994</v>
      </c>
      <c r="C467" s="68" t="s">
        <v>995</v>
      </c>
      <c r="D467" s="52">
        <v>1.7843457599999999</v>
      </c>
      <c r="E467" s="52">
        <v>0</v>
      </c>
      <c r="F467" s="51">
        <f t="shared" si="201"/>
        <v>1.7843457599999999</v>
      </c>
      <c r="G467" s="51">
        <f t="shared" si="202"/>
        <v>1.7843457599999999</v>
      </c>
      <c r="H467" s="51">
        <f t="shared" si="200"/>
        <v>0</v>
      </c>
      <c r="I467" s="52">
        <v>0</v>
      </c>
      <c r="J467" s="52">
        <v>0</v>
      </c>
      <c r="K467" s="52">
        <v>0</v>
      </c>
      <c r="L467" s="52">
        <v>0</v>
      </c>
      <c r="M467" s="52">
        <v>0</v>
      </c>
      <c r="N467" s="52">
        <v>0</v>
      </c>
      <c r="O467" s="52">
        <v>1.7843457599999999</v>
      </c>
      <c r="P467" s="52">
        <v>0</v>
      </c>
      <c r="Q467" s="52">
        <f t="shared" si="205"/>
        <v>1.7843457599999999</v>
      </c>
      <c r="R467" s="52">
        <f t="shared" si="206"/>
        <v>0</v>
      </c>
      <c r="S467" s="82">
        <v>0</v>
      </c>
      <c r="T467" s="53" t="s">
        <v>32</v>
      </c>
      <c r="W467" s="6"/>
    </row>
    <row r="468" spans="1:23" ht="31.5" x14ac:dyDescent="0.25">
      <c r="A468" s="54" t="s">
        <v>906</v>
      </c>
      <c r="B468" s="113" t="s">
        <v>996</v>
      </c>
      <c r="C468" s="68" t="s">
        <v>997</v>
      </c>
      <c r="D468" s="52">
        <v>1.3878244799999999</v>
      </c>
      <c r="E468" s="52">
        <v>0</v>
      </c>
      <c r="F468" s="51">
        <f t="shared" si="201"/>
        <v>1.3878244799999999</v>
      </c>
      <c r="G468" s="51">
        <f t="shared" si="202"/>
        <v>1.3878244799999999</v>
      </c>
      <c r="H468" s="51">
        <f t="shared" si="200"/>
        <v>0</v>
      </c>
      <c r="I468" s="52">
        <v>0</v>
      </c>
      <c r="J468" s="52">
        <v>0</v>
      </c>
      <c r="K468" s="52">
        <v>0</v>
      </c>
      <c r="L468" s="52">
        <v>0</v>
      </c>
      <c r="M468" s="52">
        <v>0</v>
      </c>
      <c r="N468" s="52">
        <v>0</v>
      </c>
      <c r="O468" s="52">
        <v>1.3878244799999999</v>
      </c>
      <c r="P468" s="52">
        <v>0</v>
      </c>
      <c r="Q468" s="52">
        <f t="shared" si="205"/>
        <v>1.3878244799999999</v>
      </c>
      <c r="R468" s="52">
        <f t="shared" si="206"/>
        <v>0</v>
      </c>
      <c r="S468" s="82">
        <v>0</v>
      </c>
      <c r="T468" s="53" t="s">
        <v>32</v>
      </c>
      <c r="W468" s="6"/>
    </row>
    <row r="469" spans="1:23" ht="47.25" x14ac:dyDescent="0.25">
      <c r="A469" s="54" t="s">
        <v>906</v>
      </c>
      <c r="B469" s="113" t="s">
        <v>998</v>
      </c>
      <c r="C469" s="68" t="s">
        <v>999</v>
      </c>
      <c r="D469" s="52">
        <v>1.1528000039999999</v>
      </c>
      <c r="E469" s="52">
        <v>0</v>
      </c>
      <c r="F469" s="51">
        <f t="shared" si="201"/>
        <v>1.1528000039999999</v>
      </c>
      <c r="G469" s="51">
        <f t="shared" si="202"/>
        <v>1.1528000039999999</v>
      </c>
      <c r="H469" s="51">
        <f t="shared" si="200"/>
        <v>1.7515824</v>
      </c>
      <c r="I469" s="52">
        <v>0</v>
      </c>
      <c r="J469" s="52">
        <v>0</v>
      </c>
      <c r="K469" s="52">
        <v>0</v>
      </c>
      <c r="L469" s="52">
        <v>0</v>
      </c>
      <c r="M469" s="52">
        <v>0</v>
      </c>
      <c r="N469" s="52">
        <v>1.7515824</v>
      </c>
      <c r="O469" s="52">
        <v>1.1528000039999999</v>
      </c>
      <c r="P469" s="52">
        <v>0</v>
      </c>
      <c r="Q469" s="52">
        <f t="shared" si="205"/>
        <v>-0.59878239600000005</v>
      </c>
      <c r="R469" s="52">
        <f t="shared" si="206"/>
        <v>1.7515824</v>
      </c>
      <c r="S469" s="82">
        <v>1</v>
      </c>
      <c r="T469" s="53" t="s">
        <v>918</v>
      </c>
      <c r="W469" s="6"/>
    </row>
    <row r="470" spans="1:23" ht="60" customHeight="1" x14ac:dyDescent="0.25">
      <c r="A470" s="54" t="s">
        <v>906</v>
      </c>
      <c r="B470" s="113" t="s">
        <v>1000</v>
      </c>
      <c r="C470" s="68" t="s">
        <v>1001</v>
      </c>
      <c r="D470" s="52">
        <v>0.38550680399999998</v>
      </c>
      <c r="E470" s="52">
        <v>0</v>
      </c>
      <c r="F470" s="51">
        <f t="shared" si="201"/>
        <v>0.38550680399999998</v>
      </c>
      <c r="G470" s="51">
        <f t="shared" si="202"/>
        <v>0.38550680399999998</v>
      </c>
      <c r="H470" s="51">
        <f t="shared" si="200"/>
        <v>0.43092000000000003</v>
      </c>
      <c r="I470" s="52">
        <v>0</v>
      </c>
      <c r="J470" s="52">
        <v>0.43092000000000003</v>
      </c>
      <c r="K470" s="52">
        <v>0</v>
      </c>
      <c r="L470" s="52">
        <v>0</v>
      </c>
      <c r="M470" s="52">
        <v>0</v>
      </c>
      <c r="N470" s="52">
        <v>0</v>
      </c>
      <c r="O470" s="52">
        <v>0.38550680399999998</v>
      </c>
      <c r="P470" s="52">
        <v>0</v>
      </c>
      <c r="Q470" s="52">
        <f t="shared" si="205"/>
        <v>-4.5413196000000045E-2</v>
      </c>
      <c r="R470" s="52">
        <f t="shared" si="206"/>
        <v>0.43092000000000003</v>
      </c>
      <c r="S470" s="82">
        <v>1</v>
      </c>
      <c r="T470" s="53" t="s">
        <v>952</v>
      </c>
      <c r="W470" s="6"/>
    </row>
    <row r="471" spans="1:23" ht="47.25" x14ac:dyDescent="0.25">
      <c r="A471" s="54" t="s">
        <v>906</v>
      </c>
      <c r="B471" s="113" t="s">
        <v>1002</v>
      </c>
      <c r="C471" s="68" t="s">
        <v>1003</v>
      </c>
      <c r="D471" s="52">
        <v>1.4869547999999997</v>
      </c>
      <c r="E471" s="52">
        <v>0</v>
      </c>
      <c r="F471" s="51">
        <f t="shared" si="201"/>
        <v>1.4869547999999997</v>
      </c>
      <c r="G471" s="51">
        <f t="shared" si="202"/>
        <v>1.4869547999999997</v>
      </c>
      <c r="H471" s="51">
        <f t="shared" si="200"/>
        <v>1.17</v>
      </c>
      <c r="I471" s="52">
        <v>0</v>
      </c>
      <c r="J471" s="52">
        <v>0</v>
      </c>
      <c r="K471" s="52">
        <v>0</v>
      </c>
      <c r="L471" s="52">
        <v>1.17</v>
      </c>
      <c r="M471" s="52">
        <v>0</v>
      </c>
      <c r="N471" s="52">
        <v>0</v>
      </c>
      <c r="O471" s="52">
        <v>1.4869547999999997</v>
      </c>
      <c r="P471" s="52">
        <v>0</v>
      </c>
      <c r="Q471" s="52">
        <f t="shared" si="205"/>
        <v>0.31695479999999976</v>
      </c>
      <c r="R471" s="52">
        <f t="shared" si="206"/>
        <v>1.17</v>
      </c>
      <c r="S471" s="82">
        <v>1</v>
      </c>
      <c r="T471" s="53" t="s">
        <v>949</v>
      </c>
      <c r="W471" s="6"/>
    </row>
    <row r="472" spans="1:23" ht="31.5" x14ac:dyDescent="0.25">
      <c r="A472" s="54" t="s">
        <v>906</v>
      </c>
      <c r="B472" s="113" t="s">
        <v>1004</v>
      </c>
      <c r="C472" s="68" t="s">
        <v>1005</v>
      </c>
      <c r="D472" s="52">
        <v>5.2499999999999998E-2</v>
      </c>
      <c r="E472" s="52">
        <v>0</v>
      </c>
      <c r="F472" s="51">
        <f t="shared" si="201"/>
        <v>5.2499999999999998E-2</v>
      </c>
      <c r="G472" s="51">
        <f t="shared" si="202"/>
        <v>5.2499999999999998E-2</v>
      </c>
      <c r="H472" s="51">
        <f t="shared" si="200"/>
        <v>0</v>
      </c>
      <c r="I472" s="52">
        <v>0</v>
      </c>
      <c r="J472" s="52">
        <v>0</v>
      </c>
      <c r="K472" s="52">
        <v>0</v>
      </c>
      <c r="L472" s="52">
        <v>0</v>
      </c>
      <c r="M472" s="52">
        <v>0</v>
      </c>
      <c r="N472" s="52">
        <v>0</v>
      </c>
      <c r="O472" s="52">
        <v>5.2499999999999998E-2</v>
      </c>
      <c r="P472" s="52">
        <v>0</v>
      </c>
      <c r="Q472" s="52">
        <f t="shared" si="205"/>
        <v>5.2499999999999998E-2</v>
      </c>
      <c r="R472" s="52">
        <f t="shared" si="206"/>
        <v>0</v>
      </c>
      <c r="S472" s="82">
        <v>0</v>
      </c>
      <c r="T472" s="53" t="s">
        <v>32</v>
      </c>
      <c r="W472" s="6"/>
    </row>
    <row r="473" spans="1:23" ht="47.25" x14ac:dyDescent="0.25">
      <c r="A473" s="54" t="s">
        <v>906</v>
      </c>
      <c r="B473" s="113" t="s">
        <v>1006</v>
      </c>
      <c r="C473" s="68" t="s">
        <v>1007</v>
      </c>
      <c r="D473" s="52">
        <v>6.9391223999999987E-2</v>
      </c>
      <c r="E473" s="52">
        <v>0</v>
      </c>
      <c r="F473" s="51">
        <f t="shared" si="201"/>
        <v>6.9391223999999987E-2</v>
      </c>
      <c r="G473" s="51">
        <f t="shared" si="202"/>
        <v>6.9391223999999987E-2</v>
      </c>
      <c r="H473" s="51">
        <f t="shared" si="200"/>
        <v>0</v>
      </c>
      <c r="I473" s="52">
        <v>0</v>
      </c>
      <c r="J473" s="52">
        <v>0</v>
      </c>
      <c r="K473" s="52">
        <v>0</v>
      </c>
      <c r="L473" s="52">
        <v>0</v>
      </c>
      <c r="M473" s="52">
        <v>0</v>
      </c>
      <c r="N473" s="52">
        <v>0</v>
      </c>
      <c r="O473" s="52">
        <v>6.9391223999999987E-2</v>
      </c>
      <c r="P473" s="52">
        <v>0</v>
      </c>
      <c r="Q473" s="52">
        <f t="shared" si="205"/>
        <v>6.9391223999999987E-2</v>
      </c>
      <c r="R473" s="52">
        <f t="shared" si="206"/>
        <v>0</v>
      </c>
      <c r="S473" s="82">
        <v>0</v>
      </c>
      <c r="T473" s="53" t="s">
        <v>32</v>
      </c>
      <c r="W473" s="6"/>
    </row>
    <row r="474" spans="1:23" ht="31.5" x14ac:dyDescent="0.25">
      <c r="A474" s="54" t="s">
        <v>906</v>
      </c>
      <c r="B474" s="113" t="s">
        <v>1008</v>
      </c>
      <c r="C474" s="68" t="s">
        <v>1009</v>
      </c>
      <c r="D474" s="52">
        <v>0.77101359599999997</v>
      </c>
      <c r="E474" s="52">
        <v>0</v>
      </c>
      <c r="F474" s="51">
        <f t="shared" si="201"/>
        <v>0.77101359599999997</v>
      </c>
      <c r="G474" s="51">
        <f t="shared" si="202"/>
        <v>0.77101359599999997</v>
      </c>
      <c r="H474" s="51">
        <f t="shared" si="200"/>
        <v>0</v>
      </c>
      <c r="I474" s="52">
        <v>0</v>
      </c>
      <c r="J474" s="52">
        <v>0</v>
      </c>
      <c r="K474" s="52">
        <v>0</v>
      </c>
      <c r="L474" s="52">
        <v>0</v>
      </c>
      <c r="M474" s="52">
        <v>0</v>
      </c>
      <c r="N474" s="52">
        <v>0</v>
      </c>
      <c r="O474" s="52">
        <v>0.77101359599999997</v>
      </c>
      <c r="P474" s="52">
        <v>0</v>
      </c>
      <c r="Q474" s="52">
        <f t="shared" si="205"/>
        <v>0.77101359599999997</v>
      </c>
      <c r="R474" s="52">
        <f t="shared" si="206"/>
        <v>0</v>
      </c>
      <c r="S474" s="82">
        <v>0</v>
      </c>
      <c r="T474" s="53" t="s">
        <v>32</v>
      </c>
      <c r="W474" s="6"/>
    </row>
    <row r="475" spans="1:23" ht="31.5" x14ac:dyDescent="0.25">
      <c r="A475" s="54" t="s">
        <v>906</v>
      </c>
      <c r="B475" s="113" t="s">
        <v>1010</v>
      </c>
      <c r="C475" s="68" t="s">
        <v>1011</v>
      </c>
      <c r="D475" s="52">
        <v>5.7826019999999999E-2</v>
      </c>
      <c r="E475" s="52">
        <v>0</v>
      </c>
      <c r="F475" s="51">
        <f t="shared" si="201"/>
        <v>5.7826019999999999E-2</v>
      </c>
      <c r="G475" s="51">
        <f t="shared" si="202"/>
        <v>5.7826019999999999E-2</v>
      </c>
      <c r="H475" s="51">
        <f t="shared" si="200"/>
        <v>0</v>
      </c>
      <c r="I475" s="52">
        <v>0</v>
      </c>
      <c r="J475" s="52">
        <v>0</v>
      </c>
      <c r="K475" s="52">
        <v>0</v>
      </c>
      <c r="L475" s="52">
        <v>0</v>
      </c>
      <c r="M475" s="52">
        <v>0</v>
      </c>
      <c r="N475" s="52">
        <v>0</v>
      </c>
      <c r="O475" s="52">
        <v>5.7826019999999999E-2</v>
      </c>
      <c r="P475" s="52">
        <v>0</v>
      </c>
      <c r="Q475" s="52">
        <f t="shared" si="205"/>
        <v>5.7826019999999999E-2</v>
      </c>
      <c r="R475" s="52">
        <f t="shared" si="206"/>
        <v>0</v>
      </c>
      <c r="S475" s="82">
        <v>0</v>
      </c>
      <c r="T475" s="53" t="s">
        <v>32</v>
      </c>
      <c r="W475" s="6"/>
    </row>
    <row r="476" spans="1:23" ht="31.5" x14ac:dyDescent="0.25">
      <c r="A476" s="54" t="s">
        <v>906</v>
      </c>
      <c r="B476" s="113" t="s">
        <v>1012</v>
      </c>
      <c r="C476" s="68" t="s">
        <v>1013</v>
      </c>
      <c r="D476" s="52">
        <v>9.5429460000000008E-2</v>
      </c>
      <c r="E476" s="52">
        <v>0</v>
      </c>
      <c r="F476" s="51">
        <f t="shared" si="201"/>
        <v>9.5429460000000008E-2</v>
      </c>
      <c r="G476" s="51">
        <f t="shared" si="202"/>
        <v>9.5429460000000008E-2</v>
      </c>
      <c r="H476" s="51">
        <f t="shared" si="200"/>
        <v>0</v>
      </c>
      <c r="I476" s="52">
        <v>0</v>
      </c>
      <c r="J476" s="52">
        <v>0</v>
      </c>
      <c r="K476" s="52">
        <v>0</v>
      </c>
      <c r="L476" s="52">
        <v>0</v>
      </c>
      <c r="M476" s="52">
        <v>0</v>
      </c>
      <c r="N476" s="52">
        <v>0</v>
      </c>
      <c r="O476" s="52">
        <v>9.5429460000000008E-2</v>
      </c>
      <c r="P476" s="52">
        <v>0</v>
      </c>
      <c r="Q476" s="52">
        <f t="shared" si="205"/>
        <v>9.5429460000000008E-2</v>
      </c>
      <c r="R476" s="52">
        <f t="shared" si="206"/>
        <v>0</v>
      </c>
      <c r="S476" s="82">
        <v>0</v>
      </c>
      <c r="T476" s="53" t="s">
        <v>32</v>
      </c>
      <c r="W476" s="6"/>
    </row>
    <row r="477" spans="1:23" ht="31.5" x14ac:dyDescent="0.25">
      <c r="A477" s="54" t="s">
        <v>906</v>
      </c>
      <c r="B477" s="113" t="s">
        <v>1014</v>
      </c>
      <c r="C477" s="68" t="s">
        <v>1015</v>
      </c>
      <c r="D477" s="52">
        <v>7.2695567999999988E-2</v>
      </c>
      <c r="E477" s="52">
        <v>0</v>
      </c>
      <c r="F477" s="51">
        <f t="shared" si="201"/>
        <v>7.2695567999999988E-2</v>
      </c>
      <c r="G477" s="51">
        <f t="shared" si="202"/>
        <v>7.2695567999999988E-2</v>
      </c>
      <c r="H477" s="51">
        <f t="shared" si="200"/>
        <v>0</v>
      </c>
      <c r="I477" s="52">
        <v>0</v>
      </c>
      <c r="J477" s="52">
        <v>0</v>
      </c>
      <c r="K477" s="52">
        <v>0</v>
      </c>
      <c r="L477" s="52">
        <v>0</v>
      </c>
      <c r="M477" s="52">
        <v>0</v>
      </c>
      <c r="N477" s="52">
        <v>0</v>
      </c>
      <c r="O477" s="52">
        <v>7.2695567999999988E-2</v>
      </c>
      <c r="P477" s="52">
        <v>0</v>
      </c>
      <c r="Q477" s="52">
        <f t="shared" si="205"/>
        <v>7.2695567999999988E-2</v>
      </c>
      <c r="R477" s="52">
        <f t="shared" si="206"/>
        <v>0</v>
      </c>
      <c r="S477" s="82">
        <v>0</v>
      </c>
      <c r="T477" s="53" t="s">
        <v>32</v>
      </c>
      <c r="W477" s="6"/>
    </row>
    <row r="478" spans="1:23" ht="31.5" x14ac:dyDescent="0.25">
      <c r="A478" s="54" t="s">
        <v>906</v>
      </c>
      <c r="B478" s="113" t="s">
        <v>1016</v>
      </c>
      <c r="C478" s="68" t="s">
        <v>1017</v>
      </c>
      <c r="D478" s="52">
        <v>0.39304522799999997</v>
      </c>
      <c r="E478" s="52">
        <v>0</v>
      </c>
      <c r="F478" s="51">
        <f t="shared" si="201"/>
        <v>0.39304522799999997</v>
      </c>
      <c r="G478" s="51">
        <f t="shared" si="202"/>
        <v>9.2106215999999991E-2</v>
      </c>
      <c r="H478" s="51">
        <f t="shared" si="200"/>
        <v>0</v>
      </c>
      <c r="I478" s="52">
        <v>0</v>
      </c>
      <c r="J478" s="52">
        <v>0</v>
      </c>
      <c r="K478" s="52">
        <v>0</v>
      </c>
      <c r="L478" s="52">
        <v>0</v>
      </c>
      <c r="M478" s="52">
        <v>0</v>
      </c>
      <c r="N478" s="52">
        <v>0</v>
      </c>
      <c r="O478" s="52">
        <v>9.2106215999999991E-2</v>
      </c>
      <c r="P478" s="52">
        <v>0</v>
      </c>
      <c r="Q478" s="52">
        <f t="shared" si="205"/>
        <v>0.39304522799999997</v>
      </c>
      <c r="R478" s="52">
        <f t="shared" si="206"/>
        <v>0</v>
      </c>
      <c r="S478" s="82">
        <v>0</v>
      </c>
      <c r="T478" s="53" t="s">
        <v>32</v>
      </c>
      <c r="W478" s="6"/>
    </row>
    <row r="479" spans="1:23" ht="31.5" x14ac:dyDescent="0.25">
      <c r="A479" s="54" t="s">
        <v>906</v>
      </c>
      <c r="B479" s="113" t="s">
        <v>1018</v>
      </c>
      <c r="C479" s="68" t="s">
        <v>1019</v>
      </c>
      <c r="D479" s="52">
        <v>9.2521631999999993E-2</v>
      </c>
      <c r="E479" s="52">
        <v>0</v>
      </c>
      <c r="F479" s="51">
        <f t="shared" si="201"/>
        <v>9.2521631999999993E-2</v>
      </c>
      <c r="G479" s="51">
        <f t="shared" si="202"/>
        <v>9.2521631999999993E-2</v>
      </c>
      <c r="H479" s="51">
        <f t="shared" si="200"/>
        <v>0</v>
      </c>
      <c r="I479" s="52">
        <v>0</v>
      </c>
      <c r="J479" s="52">
        <v>0</v>
      </c>
      <c r="K479" s="52">
        <v>0</v>
      </c>
      <c r="L479" s="52">
        <v>0</v>
      </c>
      <c r="M479" s="52">
        <v>0</v>
      </c>
      <c r="N479" s="52">
        <v>0</v>
      </c>
      <c r="O479" s="52">
        <v>9.2521631999999993E-2</v>
      </c>
      <c r="P479" s="52">
        <v>0</v>
      </c>
      <c r="Q479" s="52">
        <f t="shared" si="205"/>
        <v>9.2521631999999993E-2</v>
      </c>
      <c r="R479" s="52">
        <f t="shared" si="206"/>
        <v>0</v>
      </c>
      <c r="S479" s="82">
        <v>0</v>
      </c>
      <c r="T479" s="53" t="s">
        <v>32</v>
      </c>
      <c r="W479" s="6"/>
    </row>
    <row r="480" spans="1:23" ht="31.5" x14ac:dyDescent="0.25">
      <c r="A480" s="54" t="s">
        <v>906</v>
      </c>
      <c r="B480" s="113" t="s">
        <v>1020</v>
      </c>
      <c r="C480" s="68" t="s">
        <v>1021</v>
      </c>
      <c r="D480" s="52">
        <v>4.6908468000000002E-2</v>
      </c>
      <c r="E480" s="52">
        <v>0</v>
      </c>
      <c r="F480" s="51">
        <f t="shared" si="201"/>
        <v>4.6908468000000002E-2</v>
      </c>
      <c r="G480" s="51">
        <f t="shared" si="202"/>
        <v>4.6908468000000002E-2</v>
      </c>
      <c r="H480" s="51">
        <f t="shared" si="200"/>
        <v>0</v>
      </c>
      <c r="I480" s="52">
        <v>0</v>
      </c>
      <c r="J480" s="52">
        <v>0</v>
      </c>
      <c r="K480" s="52">
        <v>0</v>
      </c>
      <c r="L480" s="52">
        <v>0</v>
      </c>
      <c r="M480" s="52">
        <v>0</v>
      </c>
      <c r="N480" s="52">
        <v>0</v>
      </c>
      <c r="O480" s="52">
        <v>4.6908468000000002E-2</v>
      </c>
      <c r="P480" s="52">
        <v>0</v>
      </c>
      <c r="Q480" s="52">
        <f t="shared" si="205"/>
        <v>4.6908468000000002E-2</v>
      </c>
      <c r="R480" s="52">
        <f t="shared" si="206"/>
        <v>0</v>
      </c>
      <c r="S480" s="82">
        <v>0</v>
      </c>
      <c r="T480" s="53" t="s">
        <v>32</v>
      </c>
      <c r="W480" s="6"/>
    </row>
    <row r="481" spans="1:24" ht="47.25" x14ac:dyDescent="0.25">
      <c r="A481" s="54" t="s">
        <v>906</v>
      </c>
      <c r="B481" s="113" t="s">
        <v>1022</v>
      </c>
      <c r="C481" s="68" t="s">
        <v>1023</v>
      </c>
      <c r="D481" s="52">
        <v>0.18030943199999999</v>
      </c>
      <c r="E481" s="52">
        <v>0</v>
      </c>
      <c r="F481" s="51">
        <f t="shared" si="201"/>
        <v>0.18030943199999999</v>
      </c>
      <c r="G481" s="51">
        <f t="shared" si="202"/>
        <v>5.8277124E-2</v>
      </c>
      <c r="H481" s="51">
        <f t="shared" si="200"/>
        <v>0</v>
      </c>
      <c r="I481" s="52">
        <v>0</v>
      </c>
      <c r="J481" s="52">
        <v>0</v>
      </c>
      <c r="K481" s="52">
        <v>0</v>
      </c>
      <c r="L481" s="52">
        <v>0</v>
      </c>
      <c r="M481" s="52">
        <v>0</v>
      </c>
      <c r="N481" s="52">
        <v>0</v>
      </c>
      <c r="O481" s="52">
        <v>5.8277124E-2</v>
      </c>
      <c r="P481" s="52">
        <v>0</v>
      </c>
      <c r="Q481" s="52">
        <f t="shared" si="205"/>
        <v>0.18030943199999999</v>
      </c>
      <c r="R481" s="52">
        <f t="shared" si="206"/>
        <v>0</v>
      </c>
      <c r="S481" s="82">
        <v>0</v>
      </c>
      <c r="T481" s="53" t="s">
        <v>32</v>
      </c>
      <c r="W481" s="6"/>
    </row>
    <row r="482" spans="1:24" ht="31.5" x14ac:dyDescent="0.25">
      <c r="A482" s="54" t="s">
        <v>906</v>
      </c>
      <c r="B482" s="113" t="s">
        <v>1024</v>
      </c>
      <c r="C482" s="68" t="s">
        <v>1025</v>
      </c>
      <c r="D482" s="52">
        <v>0.101705508</v>
      </c>
      <c r="E482" s="52">
        <v>0</v>
      </c>
      <c r="F482" s="51">
        <f t="shared" si="201"/>
        <v>0.101705508</v>
      </c>
      <c r="G482" s="51">
        <f t="shared" si="202"/>
        <v>0.101705508</v>
      </c>
      <c r="H482" s="51">
        <f t="shared" si="200"/>
        <v>0</v>
      </c>
      <c r="I482" s="52">
        <v>0</v>
      </c>
      <c r="J482" s="52">
        <v>0</v>
      </c>
      <c r="K482" s="52">
        <v>0</v>
      </c>
      <c r="L482" s="52">
        <v>0</v>
      </c>
      <c r="M482" s="52">
        <v>0</v>
      </c>
      <c r="N482" s="52">
        <v>0</v>
      </c>
      <c r="O482" s="52">
        <v>0.101705508</v>
      </c>
      <c r="P482" s="52">
        <v>0</v>
      </c>
      <c r="Q482" s="52">
        <f t="shared" si="205"/>
        <v>0.101705508</v>
      </c>
      <c r="R482" s="52">
        <f t="shared" si="206"/>
        <v>0</v>
      </c>
      <c r="S482" s="82">
        <v>0</v>
      </c>
      <c r="T482" s="53" t="s">
        <v>32</v>
      </c>
      <c r="W482" s="6"/>
    </row>
    <row r="483" spans="1:24" ht="62.25" customHeight="1" x14ac:dyDescent="0.25">
      <c r="A483" s="54" t="s">
        <v>906</v>
      </c>
      <c r="B483" s="113" t="s">
        <v>1026</v>
      </c>
      <c r="C483" s="68" t="s">
        <v>1027</v>
      </c>
      <c r="D483" s="52">
        <v>0.139223028</v>
      </c>
      <c r="E483" s="52">
        <v>0</v>
      </c>
      <c r="F483" s="51">
        <f t="shared" si="201"/>
        <v>0.139223028</v>
      </c>
      <c r="G483" s="51">
        <f t="shared" si="202"/>
        <v>0.139223028</v>
      </c>
      <c r="H483" s="51">
        <f t="shared" si="200"/>
        <v>0.22212000000000001</v>
      </c>
      <c r="I483" s="52">
        <v>0</v>
      </c>
      <c r="J483" s="52">
        <v>0</v>
      </c>
      <c r="K483" s="52">
        <v>0</v>
      </c>
      <c r="L483" s="52">
        <v>0</v>
      </c>
      <c r="M483" s="52">
        <v>0</v>
      </c>
      <c r="N483" s="52">
        <v>0.22212000000000001</v>
      </c>
      <c r="O483" s="52">
        <v>0.139223028</v>
      </c>
      <c r="P483" s="52">
        <v>0</v>
      </c>
      <c r="Q483" s="52">
        <f t="shared" si="205"/>
        <v>-8.2896972000000013E-2</v>
      </c>
      <c r="R483" s="52">
        <f t="shared" si="206"/>
        <v>0.22212000000000001</v>
      </c>
      <c r="S483" s="82">
        <v>1</v>
      </c>
      <c r="T483" s="53" t="s">
        <v>918</v>
      </c>
      <c r="W483" s="6"/>
    </row>
    <row r="484" spans="1:24" ht="172.5" customHeight="1" x14ac:dyDescent="0.25">
      <c r="A484" s="54" t="s">
        <v>906</v>
      </c>
      <c r="B484" s="113" t="s">
        <v>1028</v>
      </c>
      <c r="C484" s="68" t="s">
        <v>1029</v>
      </c>
      <c r="D484" s="52" t="s">
        <v>32</v>
      </c>
      <c r="E484" s="52" t="s">
        <v>32</v>
      </c>
      <c r="F484" s="51" t="s">
        <v>32</v>
      </c>
      <c r="G484" s="51" t="s">
        <v>32</v>
      </c>
      <c r="H484" s="51">
        <f t="shared" si="200"/>
        <v>3.87</v>
      </c>
      <c r="I484" s="52" t="s">
        <v>32</v>
      </c>
      <c r="J484" s="52">
        <v>0</v>
      </c>
      <c r="K484" s="52" t="s">
        <v>32</v>
      </c>
      <c r="L484" s="52">
        <v>0</v>
      </c>
      <c r="M484" s="52" t="s">
        <v>32</v>
      </c>
      <c r="N484" s="52">
        <v>3.87</v>
      </c>
      <c r="O484" s="52" t="s">
        <v>32</v>
      </c>
      <c r="P484" s="52">
        <v>0</v>
      </c>
      <c r="Q484" s="52" t="s">
        <v>32</v>
      </c>
      <c r="R484" s="52" t="s">
        <v>32</v>
      </c>
      <c r="S484" s="82" t="s">
        <v>32</v>
      </c>
      <c r="T484" s="53" t="s">
        <v>1030</v>
      </c>
      <c r="W484" s="6"/>
    </row>
    <row r="485" spans="1:24" ht="112.5" customHeight="1" x14ac:dyDescent="0.25">
      <c r="A485" s="54" t="s">
        <v>906</v>
      </c>
      <c r="B485" s="113" t="s">
        <v>1031</v>
      </c>
      <c r="C485" s="68" t="s">
        <v>1032</v>
      </c>
      <c r="D485" s="52" t="s">
        <v>32</v>
      </c>
      <c r="E485" s="52" t="s">
        <v>32</v>
      </c>
      <c r="F485" s="52" t="s">
        <v>32</v>
      </c>
      <c r="G485" s="52" t="s">
        <v>32</v>
      </c>
      <c r="H485" s="51">
        <f t="shared" si="200"/>
        <v>2.1244000000000001</v>
      </c>
      <c r="I485" s="52" t="s">
        <v>32</v>
      </c>
      <c r="J485" s="52">
        <v>2.1069</v>
      </c>
      <c r="K485" s="52" t="s">
        <v>32</v>
      </c>
      <c r="L485" s="52">
        <v>1.2500000000000001E-2</v>
      </c>
      <c r="M485" s="52" t="s">
        <v>32</v>
      </c>
      <c r="N485" s="52">
        <v>5.0000000000000001E-3</v>
      </c>
      <c r="O485" s="52" t="s">
        <v>32</v>
      </c>
      <c r="P485" s="52">
        <v>0</v>
      </c>
      <c r="Q485" s="52" t="s">
        <v>32</v>
      </c>
      <c r="R485" s="52" t="s">
        <v>32</v>
      </c>
      <c r="S485" s="82" t="s">
        <v>32</v>
      </c>
      <c r="T485" s="53" t="s">
        <v>1033</v>
      </c>
      <c r="W485" s="6"/>
    </row>
    <row r="486" spans="1:24" ht="88.5" customHeight="1" x14ac:dyDescent="0.25">
      <c r="A486" s="54" t="s">
        <v>906</v>
      </c>
      <c r="B486" s="113" t="s">
        <v>1034</v>
      </c>
      <c r="C486" s="68" t="s">
        <v>1035</v>
      </c>
      <c r="D486" s="52">
        <v>108</v>
      </c>
      <c r="E486" s="52">
        <v>0</v>
      </c>
      <c r="F486" s="51">
        <f t="shared" si="201"/>
        <v>108</v>
      </c>
      <c r="G486" s="51">
        <f t="shared" si="202"/>
        <v>51.6</v>
      </c>
      <c r="H486" s="51">
        <f t="shared" si="200"/>
        <v>15.93</v>
      </c>
      <c r="I486" s="52">
        <v>0</v>
      </c>
      <c r="J486" s="52">
        <v>0.45</v>
      </c>
      <c r="K486" s="52">
        <v>0</v>
      </c>
      <c r="L486" s="52">
        <v>0</v>
      </c>
      <c r="M486" s="52">
        <v>0</v>
      </c>
      <c r="N486" s="52">
        <v>15.48</v>
      </c>
      <c r="O486" s="52">
        <v>51.6</v>
      </c>
      <c r="P486" s="52">
        <v>0</v>
      </c>
      <c r="Q486" s="52">
        <f>F486-H486</f>
        <v>92.07</v>
      </c>
      <c r="R486" s="52">
        <f>H486-(I486+K486+M486)</f>
        <v>15.93</v>
      </c>
      <c r="S486" s="82">
        <v>1</v>
      </c>
      <c r="T486" s="53" t="s">
        <v>1036</v>
      </c>
      <c r="W486" s="6"/>
    </row>
    <row r="487" spans="1:24" ht="31.5" x14ac:dyDescent="0.25">
      <c r="A487" s="54" t="s">
        <v>906</v>
      </c>
      <c r="B487" s="113" t="s">
        <v>1037</v>
      </c>
      <c r="C487" s="68" t="s">
        <v>1038</v>
      </c>
      <c r="D487" s="52" t="s">
        <v>32</v>
      </c>
      <c r="E487" s="52" t="s">
        <v>32</v>
      </c>
      <c r="F487" s="52" t="s">
        <v>32</v>
      </c>
      <c r="G487" s="52" t="s">
        <v>32</v>
      </c>
      <c r="H487" s="51">
        <f t="shared" si="200"/>
        <v>10295.847099999999</v>
      </c>
      <c r="I487" s="52" t="s">
        <v>32</v>
      </c>
      <c r="J487" s="52">
        <v>0</v>
      </c>
      <c r="K487" s="52" t="s">
        <v>32</v>
      </c>
      <c r="L487" s="52">
        <v>10295.847099999999</v>
      </c>
      <c r="M487" s="52" t="s">
        <v>32</v>
      </c>
      <c r="N487" s="52">
        <v>0</v>
      </c>
      <c r="O487" s="52" t="s">
        <v>32</v>
      </c>
      <c r="P487" s="52">
        <v>0</v>
      </c>
      <c r="Q487" s="52" t="s">
        <v>32</v>
      </c>
      <c r="R487" s="52" t="s">
        <v>32</v>
      </c>
      <c r="S487" s="73" t="s">
        <v>32</v>
      </c>
      <c r="T487" s="53" t="s">
        <v>1039</v>
      </c>
      <c r="W487" s="6"/>
    </row>
    <row r="488" spans="1:24" x14ac:dyDescent="0.25">
      <c r="A488" s="42" t="s">
        <v>1040</v>
      </c>
      <c r="B488" s="71" t="s">
        <v>1041</v>
      </c>
      <c r="C488" s="43" t="s">
        <v>31</v>
      </c>
      <c r="D488" s="44">
        <f t="shared" ref="D488:R488" si="207">SUM(D489,D504,D514,D544,D551,D557,D558)</f>
        <v>5291.9777405322002</v>
      </c>
      <c r="E488" s="44">
        <f t="shared" si="207"/>
        <v>733.30471026999987</v>
      </c>
      <c r="F488" s="44">
        <f t="shared" si="207"/>
        <v>4558.6730302622</v>
      </c>
      <c r="G488" s="44">
        <f t="shared" si="207"/>
        <v>1359.8144547439999</v>
      </c>
      <c r="H488" s="44">
        <f t="shared" si="207"/>
        <v>1200.3873686299999</v>
      </c>
      <c r="I488" s="44">
        <f t="shared" si="207"/>
        <v>82.933572955999978</v>
      </c>
      <c r="J488" s="44">
        <f t="shared" si="207"/>
        <v>108.19550636</v>
      </c>
      <c r="K488" s="44">
        <f t="shared" si="207"/>
        <v>538.95669106599996</v>
      </c>
      <c r="L488" s="44">
        <f t="shared" si="207"/>
        <v>311.22244093999996</v>
      </c>
      <c r="M488" s="44">
        <f t="shared" si="207"/>
        <v>296.97345399799997</v>
      </c>
      <c r="N488" s="44">
        <f t="shared" si="207"/>
        <v>780.96942132999993</v>
      </c>
      <c r="O488" s="44">
        <f t="shared" si="207"/>
        <v>440.95073672400002</v>
      </c>
      <c r="P488" s="44">
        <f t="shared" si="207"/>
        <v>0</v>
      </c>
      <c r="Q488" s="44">
        <f t="shared" si="207"/>
        <v>3521.5871762921997</v>
      </c>
      <c r="R488" s="44">
        <f t="shared" si="207"/>
        <v>118.22213594999999</v>
      </c>
      <c r="S488" s="45">
        <f t="shared" ref="S488" si="208">R488/(I488+K488+M488)</f>
        <v>0.12866122976838093</v>
      </c>
      <c r="T488" s="46" t="s">
        <v>32</v>
      </c>
      <c r="W488" s="6"/>
      <c r="X488" s="6"/>
    </row>
    <row r="489" spans="1:24" ht="31.5" x14ac:dyDescent="0.25">
      <c r="A489" s="42" t="s">
        <v>1042</v>
      </c>
      <c r="B489" s="71" t="s">
        <v>50</v>
      </c>
      <c r="C489" s="43" t="s">
        <v>31</v>
      </c>
      <c r="D489" s="44">
        <f t="shared" ref="D489:R489" si="209">D490+D494+D497+D503</f>
        <v>145.12079999999997</v>
      </c>
      <c r="E489" s="44">
        <f t="shared" si="209"/>
        <v>0.14346700000000001</v>
      </c>
      <c r="F489" s="44">
        <f t="shared" si="209"/>
        <v>144.97733299999999</v>
      </c>
      <c r="G489" s="44">
        <f t="shared" si="209"/>
        <v>144.97733299999999</v>
      </c>
      <c r="H489" s="44">
        <f t="shared" si="209"/>
        <v>0</v>
      </c>
      <c r="I489" s="44">
        <f t="shared" si="209"/>
        <v>0</v>
      </c>
      <c r="J489" s="44">
        <f t="shared" si="209"/>
        <v>0</v>
      </c>
      <c r="K489" s="44">
        <f t="shared" si="209"/>
        <v>0</v>
      </c>
      <c r="L489" s="44">
        <f t="shared" si="209"/>
        <v>0</v>
      </c>
      <c r="M489" s="44">
        <f t="shared" si="209"/>
        <v>0</v>
      </c>
      <c r="N489" s="44">
        <f t="shared" si="209"/>
        <v>0</v>
      </c>
      <c r="O489" s="44">
        <f t="shared" si="209"/>
        <v>144.97733299999999</v>
      </c>
      <c r="P489" s="44">
        <f t="shared" si="209"/>
        <v>0</v>
      </c>
      <c r="Q489" s="44">
        <f t="shared" si="209"/>
        <v>144.97733299999999</v>
      </c>
      <c r="R489" s="44">
        <f t="shared" si="209"/>
        <v>0</v>
      </c>
      <c r="S489" s="45">
        <v>0</v>
      </c>
      <c r="T489" s="46" t="s">
        <v>32</v>
      </c>
      <c r="W489" s="6"/>
      <c r="X489" s="6"/>
    </row>
    <row r="490" spans="1:24" ht="94.5" x14ac:dyDescent="0.25">
      <c r="A490" s="42" t="s">
        <v>1043</v>
      </c>
      <c r="B490" s="71" t="s">
        <v>52</v>
      </c>
      <c r="C490" s="83" t="s">
        <v>31</v>
      </c>
      <c r="D490" s="44">
        <f t="shared" ref="D490:R490" si="210">D491+D492</f>
        <v>145.12079999999997</v>
      </c>
      <c r="E490" s="44">
        <f t="shared" si="210"/>
        <v>0.14346700000000001</v>
      </c>
      <c r="F490" s="44">
        <f t="shared" si="210"/>
        <v>144.97733299999999</v>
      </c>
      <c r="G490" s="44">
        <f t="shared" si="210"/>
        <v>144.97733299999999</v>
      </c>
      <c r="H490" s="44">
        <f t="shared" si="210"/>
        <v>0</v>
      </c>
      <c r="I490" s="44">
        <f t="shared" si="210"/>
        <v>0</v>
      </c>
      <c r="J490" s="44">
        <f t="shared" si="210"/>
        <v>0</v>
      </c>
      <c r="K490" s="44">
        <f t="shared" si="210"/>
        <v>0</v>
      </c>
      <c r="L490" s="44">
        <f t="shared" si="210"/>
        <v>0</v>
      </c>
      <c r="M490" s="44">
        <f t="shared" si="210"/>
        <v>0</v>
      </c>
      <c r="N490" s="44">
        <f t="shared" si="210"/>
        <v>0</v>
      </c>
      <c r="O490" s="44">
        <f t="shared" si="210"/>
        <v>144.97733299999999</v>
      </c>
      <c r="P490" s="44">
        <f t="shared" si="210"/>
        <v>0</v>
      </c>
      <c r="Q490" s="44">
        <f t="shared" si="210"/>
        <v>144.97733299999999</v>
      </c>
      <c r="R490" s="44">
        <f t="shared" si="210"/>
        <v>0</v>
      </c>
      <c r="S490" s="45">
        <v>0</v>
      </c>
      <c r="T490" s="46" t="s">
        <v>32</v>
      </c>
      <c r="W490" s="6"/>
      <c r="X490" s="6"/>
    </row>
    <row r="491" spans="1:24" x14ac:dyDescent="0.25">
      <c r="A491" s="71" t="s">
        <v>1044</v>
      </c>
      <c r="B491" s="71" t="s">
        <v>1045</v>
      </c>
      <c r="C491" s="83" t="s">
        <v>31</v>
      </c>
      <c r="D491" s="44">
        <v>0</v>
      </c>
      <c r="E491" s="44">
        <v>0</v>
      </c>
      <c r="F491" s="44">
        <v>0</v>
      </c>
      <c r="G491" s="44">
        <v>0</v>
      </c>
      <c r="H491" s="44">
        <v>0</v>
      </c>
      <c r="I491" s="44">
        <v>0</v>
      </c>
      <c r="J491" s="44">
        <v>0</v>
      </c>
      <c r="K491" s="44">
        <v>0</v>
      </c>
      <c r="L491" s="44">
        <v>0</v>
      </c>
      <c r="M491" s="44">
        <v>0</v>
      </c>
      <c r="N491" s="44">
        <v>0</v>
      </c>
      <c r="O491" s="44">
        <v>0</v>
      </c>
      <c r="P491" s="44">
        <v>0</v>
      </c>
      <c r="Q491" s="44">
        <v>0</v>
      </c>
      <c r="R491" s="44">
        <v>0</v>
      </c>
      <c r="S491" s="45">
        <v>0</v>
      </c>
      <c r="T491" s="46" t="s">
        <v>32</v>
      </c>
      <c r="W491" s="6"/>
      <c r="X491" s="6"/>
    </row>
    <row r="492" spans="1:24" x14ac:dyDescent="0.25">
      <c r="A492" s="43" t="s">
        <v>1046</v>
      </c>
      <c r="B492" s="71" t="s">
        <v>1047</v>
      </c>
      <c r="C492" s="83" t="s">
        <v>31</v>
      </c>
      <c r="D492" s="44">
        <f>SUM(D493)</f>
        <v>145.12079999999997</v>
      </c>
      <c r="E492" s="44">
        <f t="shared" ref="E492:R492" si="211">SUM(E493)</f>
        <v>0.14346700000000001</v>
      </c>
      <c r="F492" s="44">
        <f t="shared" si="211"/>
        <v>144.97733299999999</v>
      </c>
      <c r="G492" s="44">
        <f t="shared" si="211"/>
        <v>144.97733299999999</v>
      </c>
      <c r="H492" s="44">
        <f t="shared" si="211"/>
        <v>0</v>
      </c>
      <c r="I492" s="44">
        <f t="shared" si="211"/>
        <v>0</v>
      </c>
      <c r="J492" s="44">
        <f t="shared" si="211"/>
        <v>0</v>
      </c>
      <c r="K492" s="44">
        <f t="shared" si="211"/>
        <v>0</v>
      </c>
      <c r="L492" s="44">
        <f t="shared" si="211"/>
        <v>0</v>
      </c>
      <c r="M492" s="44">
        <f t="shared" si="211"/>
        <v>0</v>
      </c>
      <c r="N492" s="44">
        <f t="shared" si="211"/>
        <v>0</v>
      </c>
      <c r="O492" s="44">
        <f t="shared" si="211"/>
        <v>144.97733299999999</v>
      </c>
      <c r="P492" s="44">
        <f t="shared" si="211"/>
        <v>0</v>
      </c>
      <c r="Q492" s="44">
        <f t="shared" si="211"/>
        <v>144.97733299999999</v>
      </c>
      <c r="R492" s="44">
        <f t="shared" si="211"/>
        <v>0</v>
      </c>
      <c r="S492" s="45">
        <v>0</v>
      </c>
      <c r="T492" s="46" t="s">
        <v>32</v>
      </c>
      <c r="W492" s="6"/>
      <c r="X492" s="6"/>
    </row>
    <row r="493" spans="1:24" ht="31.5" x14ac:dyDescent="0.25">
      <c r="A493" s="55" t="s">
        <v>1046</v>
      </c>
      <c r="B493" s="113" t="s">
        <v>1048</v>
      </c>
      <c r="C493" s="55" t="s">
        <v>1049</v>
      </c>
      <c r="D493" s="52">
        <v>145.12079999999997</v>
      </c>
      <c r="E493" s="52">
        <v>0.14346700000000001</v>
      </c>
      <c r="F493" s="51">
        <f>D493-E493</f>
        <v>144.97733299999999</v>
      </c>
      <c r="G493" s="51">
        <f>I493+K493+M493+O493</f>
        <v>144.97733299999999</v>
      </c>
      <c r="H493" s="51">
        <f>J493+L493+N493+P493</f>
        <v>0</v>
      </c>
      <c r="I493" s="52">
        <v>0</v>
      </c>
      <c r="J493" s="52">
        <v>0</v>
      </c>
      <c r="K493" s="52">
        <v>0</v>
      </c>
      <c r="L493" s="52">
        <v>0</v>
      </c>
      <c r="M493" s="52">
        <v>0</v>
      </c>
      <c r="N493" s="52">
        <v>0</v>
      </c>
      <c r="O493" s="52">
        <v>144.97733299999999</v>
      </c>
      <c r="P493" s="52">
        <v>0</v>
      </c>
      <c r="Q493" s="52">
        <f>F493-H493</f>
        <v>144.97733299999999</v>
      </c>
      <c r="R493" s="52">
        <f>H493-(I493+K493+M493)</f>
        <v>0</v>
      </c>
      <c r="S493" s="76">
        <v>0</v>
      </c>
      <c r="T493" s="53" t="s">
        <v>32</v>
      </c>
      <c r="W493" s="6"/>
    </row>
    <row r="494" spans="1:24" ht="47.25" x14ac:dyDescent="0.25">
      <c r="A494" s="43" t="s">
        <v>1050</v>
      </c>
      <c r="B494" s="71" t="s">
        <v>58</v>
      </c>
      <c r="C494" s="83" t="s">
        <v>31</v>
      </c>
      <c r="D494" s="44">
        <v>0</v>
      </c>
      <c r="E494" s="44">
        <f t="shared" ref="E494:R494" si="212">E495</f>
        <v>0</v>
      </c>
      <c r="F494" s="44">
        <f t="shared" si="212"/>
        <v>0</v>
      </c>
      <c r="G494" s="44">
        <f t="shared" si="212"/>
        <v>0</v>
      </c>
      <c r="H494" s="44">
        <f t="shared" si="212"/>
        <v>0</v>
      </c>
      <c r="I494" s="44">
        <f t="shared" si="212"/>
        <v>0</v>
      </c>
      <c r="J494" s="44">
        <f t="shared" si="212"/>
        <v>0</v>
      </c>
      <c r="K494" s="44">
        <f t="shared" si="212"/>
        <v>0</v>
      </c>
      <c r="L494" s="44">
        <f t="shared" si="212"/>
        <v>0</v>
      </c>
      <c r="M494" s="44">
        <f t="shared" si="212"/>
        <v>0</v>
      </c>
      <c r="N494" s="44">
        <f t="shared" si="212"/>
        <v>0</v>
      </c>
      <c r="O494" s="44">
        <f t="shared" si="212"/>
        <v>0</v>
      </c>
      <c r="P494" s="44">
        <f t="shared" si="212"/>
        <v>0</v>
      </c>
      <c r="Q494" s="44">
        <f t="shared" si="212"/>
        <v>0</v>
      </c>
      <c r="R494" s="44">
        <f t="shared" si="212"/>
        <v>0</v>
      </c>
      <c r="S494" s="45">
        <v>0</v>
      </c>
      <c r="T494" s="46" t="s">
        <v>32</v>
      </c>
      <c r="W494" s="6"/>
      <c r="X494" s="6"/>
    </row>
    <row r="495" spans="1:24" ht="31.5" x14ac:dyDescent="0.25">
      <c r="A495" s="42" t="s">
        <v>1051</v>
      </c>
      <c r="B495" s="71" t="s">
        <v>1052</v>
      </c>
      <c r="C495" s="83" t="s">
        <v>31</v>
      </c>
      <c r="D495" s="44">
        <v>0</v>
      </c>
      <c r="E495" s="44">
        <v>0</v>
      </c>
      <c r="F495" s="44">
        <v>0</v>
      </c>
      <c r="G495" s="44">
        <v>0</v>
      </c>
      <c r="H495" s="44">
        <v>0</v>
      </c>
      <c r="I495" s="44">
        <v>0</v>
      </c>
      <c r="J495" s="44">
        <v>0</v>
      </c>
      <c r="K495" s="44">
        <v>0</v>
      </c>
      <c r="L495" s="44">
        <v>0</v>
      </c>
      <c r="M495" s="44">
        <v>0</v>
      </c>
      <c r="N495" s="44">
        <v>0</v>
      </c>
      <c r="O495" s="44">
        <v>0</v>
      </c>
      <c r="P495" s="44">
        <v>0</v>
      </c>
      <c r="Q495" s="44">
        <v>0</v>
      </c>
      <c r="R495" s="44">
        <v>0</v>
      </c>
      <c r="S495" s="45">
        <v>0</v>
      </c>
      <c r="T495" s="46" t="s">
        <v>32</v>
      </c>
      <c r="W495" s="6"/>
      <c r="X495" s="6"/>
    </row>
    <row r="496" spans="1:24" ht="31.5" x14ac:dyDescent="0.25">
      <c r="A496" s="42" t="s">
        <v>1053</v>
      </c>
      <c r="B496" s="71" t="s">
        <v>1052</v>
      </c>
      <c r="C496" s="83" t="s">
        <v>31</v>
      </c>
      <c r="D496" s="44">
        <v>0</v>
      </c>
      <c r="E496" s="44">
        <v>0</v>
      </c>
      <c r="F496" s="44">
        <v>0</v>
      </c>
      <c r="G496" s="44">
        <v>0</v>
      </c>
      <c r="H496" s="44">
        <v>0</v>
      </c>
      <c r="I496" s="44">
        <v>0</v>
      </c>
      <c r="J496" s="44">
        <v>0</v>
      </c>
      <c r="K496" s="44">
        <v>0</v>
      </c>
      <c r="L496" s="44">
        <v>0</v>
      </c>
      <c r="M496" s="44">
        <v>0</v>
      </c>
      <c r="N496" s="44">
        <v>0</v>
      </c>
      <c r="O496" s="44">
        <v>0</v>
      </c>
      <c r="P496" s="44">
        <v>0</v>
      </c>
      <c r="Q496" s="44">
        <v>0</v>
      </c>
      <c r="R496" s="44">
        <v>0</v>
      </c>
      <c r="S496" s="45">
        <v>0</v>
      </c>
      <c r="T496" s="46" t="s">
        <v>32</v>
      </c>
      <c r="W496" s="6"/>
      <c r="X496" s="6"/>
    </row>
    <row r="497" spans="1:24" ht="47.25" x14ac:dyDescent="0.25">
      <c r="A497" s="42" t="s">
        <v>1054</v>
      </c>
      <c r="B497" s="71" t="s">
        <v>62</v>
      </c>
      <c r="C497" s="83" t="s">
        <v>31</v>
      </c>
      <c r="D497" s="44">
        <f t="shared" ref="D497:R497" si="213">SUM(D498:D502)</f>
        <v>0</v>
      </c>
      <c r="E497" s="44">
        <f t="shared" si="213"/>
        <v>0</v>
      </c>
      <c r="F497" s="44">
        <f t="shared" si="213"/>
        <v>0</v>
      </c>
      <c r="G497" s="44">
        <f t="shared" si="213"/>
        <v>0</v>
      </c>
      <c r="H497" s="44">
        <f t="shared" si="213"/>
        <v>0</v>
      </c>
      <c r="I497" s="44">
        <f t="shared" si="213"/>
        <v>0</v>
      </c>
      <c r="J497" s="44">
        <f t="shared" si="213"/>
        <v>0</v>
      </c>
      <c r="K497" s="44">
        <f t="shared" si="213"/>
        <v>0</v>
      </c>
      <c r="L497" s="44">
        <f t="shared" si="213"/>
        <v>0</v>
      </c>
      <c r="M497" s="44">
        <f t="shared" si="213"/>
        <v>0</v>
      </c>
      <c r="N497" s="44">
        <f t="shared" si="213"/>
        <v>0</v>
      </c>
      <c r="O497" s="44">
        <f t="shared" si="213"/>
        <v>0</v>
      </c>
      <c r="P497" s="44">
        <f t="shared" si="213"/>
        <v>0</v>
      </c>
      <c r="Q497" s="44">
        <f t="shared" si="213"/>
        <v>0</v>
      </c>
      <c r="R497" s="44">
        <f t="shared" si="213"/>
        <v>0</v>
      </c>
      <c r="S497" s="45">
        <v>0</v>
      </c>
      <c r="T497" s="46" t="s">
        <v>32</v>
      </c>
      <c r="W497" s="6"/>
      <c r="X497" s="6"/>
    </row>
    <row r="498" spans="1:24" ht="78.75" x14ac:dyDescent="0.25">
      <c r="A498" s="42" t="s">
        <v>1055</v>
      </c>
      <c r="B498" s="71" t="s">
        <v>64</v>
      </c>
      <c r="C498" s="83" t="s">
        <v>31</v>
      </c>
      <c r="D498" s="44">
        <v>0</v>
      </c>
      <c r="E498" s="44">
        <v>0</v>
      </c>
      <c r="F498" s="44">
        <v>0</v>
      </c>
      <c r="G498" s="44">
        <v>0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45">
        <v>0</v>
      </c>
      <c r="T498" s="46" t="s">
        <v>32</v>
      </c>
      <c r="W498" s="6"/>
      <c r="X498" s="6"/>
    </row>
    <row r="499" spans="1:24" ht="78.75" x14ac:dyDescent="0.25">
      <c r="A499" s="42" t="s">
        <v>1056</v>
      </c>
      <c r="B499" s="71" t="s">
        <v>66</v>
      </c>
      <c r="C499" s="83" t="s">
        <v>31</v>
      </c>
      <c r="D499" s="44">
        <v>0</v>
      </c>
      <c r="E499" s="44">
        <v>0</v>
      </c>
      <c r="F499" s="44">
        <v>0</v>
      </c>
      <c r="G499" s="44">
        <v>0</v>
      </c>
      <c r="H499" s="44">
        <v>0</v>
      </c>
      <c r="I499" s="44">
        <v>0</v>
      </c>
      <c r="J499" s="44">
        <v>0</v>
      </c>
      <c r="K499" s="44">
        <v>0</v>
      </c>
      <c r="L499" s="44">
        <v>0</v>
      </c>
      <c r="M499" s="44">
        <v>0</v>
      </c>
      <c r="N499" s="44">
        <v>0</v>
      </c>
      <c r="O499" s="44">
        <v>0</v>
      </c>
      <c r="P499" s="44">
        <v>0</v>
      </c>
      <c r="Q499" s="44">
        <v>0</v>
      </c>
      <c r="R499" s="44">
        <v>0</v>
      </c>
      <c r="S499" s="45">
        <v>0</v>
      </c>
      <c r="T499" s="46" t="s">
        <v>32</v>
      </c>
      <c r="W499" s="6"/>
      <c r="X499" s="6"/>
    </row>
    <row r="500" spans="1:24" ht="63" x14ac:dyDescent="0.25">
      <c r="A500" s="42" t="s">
        <v>1057</v>
      </c>
      <c r="B500" s="71" t="s">
        <v>68</v>
      </c>
      <c r="C500" s="83" t="s">
        <v>31</v>
      </c>
      <c r="D500" s="44">
        <v>0</v>
      </c>
      <c r="E500" s="44">
        <v>0</v>
      </c>
      <c r="F500" s="44">
        <v>0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45">
        <v>0</v>
      </c>
      <c r="T500" s="46" t="s">
        <v>32</v>
      </c>
      <c r="W500" s="6"/>
      <c r="X500" s="6"/>
    </row>
    <row r="501" spans="1:24" ht="94.5" x14ac:dyDescent="0.25">
      <c r="A501" s="42" t="s">
        <v>1058</v>
      </c>
      <c r="B501" s="71" t="s">
        <v>70</v>
      </c>
      <c r="C501" s="83" t="s">
        <v>31</v>
      </c>
      <c r="D501" s="44">
        <v>0</v>
      </c>
      <c r="E501" s="44">
        <v>0</v>
      </c>
      <c r="F501" s="44">
        <v>0</v>
      </c>
      <c r="G501" s="44">
        <v>0</v>
      </c>
      <c r="H501" s="44">
        <v>0</v>
      </c>
      <c r="I501" s="44">
        <v>0</v>
      </c>
      <c r="J501" s="44">
        <v>0</v>
      </c>
      <c r="K501" s="44">
        <v>0</v>
      </c>
      <c r="L501" s="44">
        <v>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5">
        <v>0</v>
      </c>
      <c r="T501" s="46" t="s">
        <v>32</v>
      </c>
      <c r="W501" s="6"/>
      <c r="X501" s="6"/>
    </row>
    <row r="502" spans="1:24" ht="78.75" x14ac:dyDescent="0.25">
      <c r="A502" s="42" t="s">
        <v>1059</v>
      </c>
      <c r="B502" s="71" t="s">
        <v>72</v>
      </c>
      <c r="C502" s="83" t="s">
        <v>31</v>
      </c>
      <c r="D502" s="44">
        <v>0</v>
      </c>
      <c r="E502" s="44">
        <v>0</v>
      </c>
      <c r="F502" s="44">
        <v>0</v>
      </c>
      <c r="G502" s="44">
        <v>0</v>
      </c>
      <c r="H502" s="44">
        <v>0</v>
      </c>
      <c r="I502" s="44">
        <v>0</v>
      </c>
      <c r="J502" s="44">
        <v>0</v>
      </c>
      <c r="K502" s="44">
        <v>0</v>
      </c>
      <c r="L502" s="44">
        <v>0</v>
      </c>
      <c r="M502" s="44">
        <v>0</v>
      </c>
      <c r="N502" s="44">
        <v>0</v>
      </c>
      <c r="O502" s="44">
        <v>0</v>
      </c>
      <c r="P502" s="44">
        <v>0</v>
      </c>
      <c r="Q502" s="44">
        <v>0</v>
      </c>
      <c r="R502" s="44">
        <v>0</v>
      </c>
      <c r="S502" s="45">
        <v>0</v>
      </c>
      <c r="T502" s="46" t="s">
        <v>32</v>
      </c>
      <c r="W502" s="6"/>
      <c r="X502" s="6"/>
    </row>
    <row r="503" spans="1:24" ht="31.5" x14ac:dyDescent="0.25">
      <c r="A503" s="42" t="s">
        <v>1060</v>
      </c>
      <c r="B503" s="71" t="s">
        <v>80</v>
      </c>
      <c r="C503" s="83" t="s">
        <v>31</v>
      </c>
      <c r="D503" s="44">
        <v>0</v>
      </c>
      <c r="E503" s="44">
        <v>0</v>
      </c>
      <c r="F503" s="44">
        <v>0</v>
      </c>
      <c r="G503" s="44">
        <v>0</v>
      </c>
      <c r="H503" s="44">
        <v>0</v>
      </c>
      <c r="I503" s="44"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5">
        <v>0</v>
      </c>
      <c r="T503" s="46" t="s">
        <v>32</v>
      </c>
      <c r="W503" s="6"/>
      <c r="X503" s="6"/>
    </row>
    <row r="504" spans="1:24" ht="63" x14ac:dyDescent="0.25">
      <c r="A504" s="42" t="s">
        <v>1061</v>
      </c>
      <c r="B504" s="71" t="s">
        <v>82</v>
      </c>
      <c r="C504" s="83" t="s">
        <v>31</v>
      </c>
      <c r="D504" s="44">
        <f t="shared" ref="D504:R504" si="214">D505+D508+D509+D511</f>
        <v>1794.8909924519999</v>
      </c>
      <c r="E504" s="44">
        <f t="shared" si="214"/>
        <v>294.93343040000002</v>
      </c>
      <c r="F504" s="44">
        <f t="shared" si="214"/>
        <v>1499.957562052</v>
      </c>
      <c r="G504" s="44">
        <f t="shared" si="214"/>
        <v>161.74067250799999</v>
      </c>
      <c r="H504" s="44">
        <f t="shared" si="214"/>
        <v>148.10720806</v>
      </c>
      <c r="I504" s="44">
        <f t="shared" si="214"/>
        <v>22.973572955999991</v>
      </c>
      <c r="J504" s="44">
        <f t="shared" si="214"/>
        <v>40.153371489999998</v>
      </c>
      <c r="K504" s="44">
        <f t="shared" si="214"/>
        <v>42.188449990000002</v>
      </c>
      <c r="L504" s="44">
        <f t="shared" si="214"/>
        <v>51.673456049999992</v>
      </c>
      <c r="M504" s="44">
        <f t="shared" si="214"/>
        <v>28.8884933</v>
      </c>
      <c r="N504" s="44">
        <f t="shared" si="214"/>
        <v>56.280380519999994</v>
      </c>
      <c r="O504" s="44">
        <f t="shared" si="214"/>
        <v>67.690156261999988</v>
      </c>
      <c r="P504" s="44">
        <f t="shared" si="214"/>
        <v>0</v>
      </c>
      <c r="Q504" s="44">
        <f t="shared" si="214"/>
        <v>1351.8503539919998</v>
      </c>
      <c r="R504" s="44">
        <f t="shared" si="214"/>
        <v>54.056691814000004</v>
      </c>
      <c r="S504" s="45">
        <f t="shared" ref="S504:S509" si="215">R504/(I504+K504+M504)</f>
        <v>0.57476230829619768</v>
      </c>
      <c r="T504" s="46" t="s">
        <v>32</v>
      </c>
      <c r="W504" s="6"/>
      <c r="X504" s="6"/>
    </row>
    <row r="505" spans="1:24" ht="31.5" x14ac:dyDescent="0.25">
      <c r="A505" s="42" t="s">
        <v>1062</v>
      </c>
      <c r="B505" s="71" t="s">
        <v>84</v>
      </c>
      <c r="C505" s="83" t="s">
        <v>31</v>
      </c>
      <c r="D505" s="44">
        <f t="shared" ref="D505:R505" si="216">SUM(D506:D507)</f>
        <v>295.22448873400003</v>
      </c>
      <c r="E505" s="44">
        <f t="shared" si="216"/>
        <v>186.75614926</v>
      </c>
      <c r="F505" s="44">
        <f t="shared" si="216"/>
        <v>108.468339474</v>
      </c>
      <c r="G505" s="44">
        <f t="shared" si="216"/>
        <v>85.74452620400001</v>
      </c>
      <c r="H505" s="44">
        <f t="shared" si="216"/>
        <v>54.559723480000002</v>
      </c>
      <c r="I505" s="44">
        <f t="shared" si="216"/>
        <v>11.240982914000009</v>
      </c>
      <c r="J505" s="44">
        <f t="shared" si="216"/>
        <v>-3.1672558499999965</v>
      </c>
      <c r="K505" s="44">
        <f t="shared" si="216"/>
        <v>42.188449990000002</v>
      </c>
      <c r="L505" s="44">
        <f t="shared" si="216"/>
        <v>26.068156629999994</v>
      </c>
      <c r="M505" s="44">
        <f t="shared" si="216"/>
        <v>26.3152133</v>
      </c>
      <c r="N505" s="44">
        <f t="shared" si="216"/>
        <v>31.658822699999998</v>
      </c>
      <c r="O505" s="44">
        <f t="shared" si="216"/>
        <v>5.9998799999999939</v>
      </c>
      <c r="P505" s="44">
        <f t="shared" si="216"/>
        <v>0</v>
      </c>
      <c r="Q505" s="44">
        <f t="shared" si="216"/>
        <v>53.908615994000002</v>
      </c>
      <c r="R505" s="44">
        <f t="shared" si="216"/>
        <v>-25.184922724000018</v>
      </c>
      <c r="S505" s="45">
        <f t="shared" si="215"/>
        <v>-0.31581960573971091</v>
      </c>
      <c r="T505" s="46" t="s">
        <v>32</v>
      </c>
      <c r="W505" s="6"/>
      <c r="X505" s="6"/>
    </row>
    <row r="506" spans="1:24" ht="38.25" customHeight="1" x14ac:dyDescent="0.25">
      <c r="A506" s="54" t="s">
        <v>1062</v>
      </c>
      <c r="B506" s="113" t="s">
        <v>1063</v>
      </c>
      <c r="C506" s="84" t="s">
        <v>1064</v>
      </c>
      <c r="D506" s="52">
        <v>203.03548873400001</v>
      </c>
      <c r="E506" s="52">
        <v>186.75614926</v>
      </c>
      <c r="F506" s="51">
        <f t="shared" ref="F506:F507" si="217">D506-E506</f>
        <v>16.279339474000011</v>
      </c>
      <c r="G506" s="51">
        <f t="shared" ref="G506:H507" si="218">I506+K506+M506+O506</f>
        <v>8.8965262040000095</v>
      </c>
      <c r="H506" s="51">
        <f t="shared" si="218"/>
        <v>-15.874290259999999</v>
      </c>
      <c r="I506" s="52">
        <v>8.8965262040000095</v>
      </c>
      <c r="J506" s="52">
        <v>-15.874290259999999</v>
      </c>
      <c r="K506" s="52">
        <v>0</v>
      </c>
      <c r="L506" s="52">
        <v>0</v>
      </c>
      <c r="M506" s="52">
        <v>0</v>
      </c>
      <c r="N506" s="52">
        <v>0</v>
      </c>
      <c r="O506" s="52">
        <v>0</v>
      </c>
      <c r="P506" s="52">
        <v>0</v>
      </c>
      <c r="Q506" s="52">
        <f>F506-H506</f>
        <v>32.153629734000006</v>
      </c>
      <c r="R506" s="52">
        <f t="shared" ref="R506:R507" si="219">H506-(I506+K506+M506)</f>
        <v>-24.770816464000006</v>
      </c>
      <c r="S506" s="57">
        <f t="shared" si="215"/>
        <v>-2.7843245662405494</v>
      </c>
      <c r="T506" s="53" t="s">
        <v>1065</v>
      </c>
      <c r="W506" s="6"/>
    </row>
    <row r="507" spans="1:24" ht="42.75" customHeight="1" x14ac:dyDescent="0.25">
      <c r="A507" s="54" t="s">
        <v>1062</v>
      </c>
      <c r="B507" s="113" t="s">
        <v>1066</v>
      </c>
      <c r="C507" s="84" t="s">
        <v>1067</v>
      </c>
      <c r="D507" s="52">
        <v>92.188999999999993</v>
      </c>
      <c r="E507" s="52">
        <v>0</v>
      </c>
      <c r="F507" s="51">
        <f t="shared" si="217"/>
        <v>92.188999999999993</v>
      </c>
      <c r="G507" s="51">
        <f t="shared" si="218"/>
        <v>76.847999999999999</v>
      </c>
      <c r="H507" s="51">
        <f t="shared" si="218"/>
        <v>70.434013739999997</v>
      </c>
      <c r="I507" s="52">
        <v>2.3444567099999998</v>
      </c>
      <c r="J507" s="52">
        <v>12.707034410000002</v>
      </c>
      <c r="K507" s="52">
        <v>42.188449990000002</v>
      </c>
      <c r="L507" s="52">
        <v>26.068156629999994</v>
      </c>
      <c r="M507" s="52">
        <v>26.3152133</v>
      </c>
      <c r="N507" s="52">
        <v>31.658822699999998</v>
      </c>
      <c r="O507" s="52">
        <v>5.9998799999999939</v>
      </c>
      <c r="P507" s="52">
        <v>0</v>
      </c>
      <c r="Q507" s="52">
        <f>F507-H507</f>
        <v>21.754986259999995</v>
      </c>
      <c r="R507" s="52">
        <f t="shared" si="219"/>
        <v>-0.41410626000001116</v>
      </c>
      <c r="S507" s="73">
        <f t="shared" si="215"/>
        <v>-5.844985865539002E-3</v>
      </c>
      <c r="T507" s="53" t="s">
        <v>32</v>
      </c>
      <c r="W507" s="6"/>
    </row>
    <row r="508" spans="1:24" ht="40.5" customHeight="1" x14ac:dyDescent="0.25">
      <c r="A508" s="42" t="s">
        <v>1068</v>
      </c>
      <c r="B508" s="85" t="s">
        <v>95</v>
      </c>
      <c r="C508" s="85" t="s">
        <v>31</v>
      </c>
      <c r="D508" s="47">
        <v>0</v>
      </c>
      <c r="E508" s="47">
        <v>0</v>
      </c>
      <c r="F508" s="47">
        <v>0</v>
      </c>
      <c r="G508" s="47">
        <v>0</v>
      </c>
      <c r="H508" s="47">
        <v>0</v>
      </c>
      <c r="I508" s="47">
        <v>0</v>
      </c>
      <c r="J508" s="47">
        <v>0</v>
      </c>
      <c r="K508" s="47">
        <v>0</v>
      </c>
      <c r="L508" s="47">
        <v>0</v>
      </c>
      <c r="M508" s="47">
        <v>0</v>
      </c>
      <c r="N508" s="47">
        <v>0</v>
      </c>
      <c r="O508" s="47">
        <v>0</v>
      </c>
      <c r="P508" s="47">
        <v>0</v>
      </c>
      <c r="Q508" s="47">
        <v>0</v>
      </c>
      <c r="R508" s="47">
        <v>0</v>
      </c>
      <c r="S508" s="45">
        <v>0</v>
      </c>
      <c r="T508" s="46" t="s">
        <v>32</v>
      </c>
      <c r="W508" s="6"/>
      <c r="X508" s="6"/>
    </row>
    <row r="509" spans="1:24" ht="31.5" x14ac:dyDescent="0.25">
      <c r="A509" s="42" t="s">
        <v>1069</v>
      </c>
      <c r="B509" s="71" t="s">
        <v>108</v>
      </c>
      <c r="C509" s="43" t="s">
        <v>31</v>
      </c>
      <c r="D509" s="44">
        <f t="shared" ref="D509:R509" si="220">SUM(D510)</f>
        <v>542.58898337999995</v>
      </c>
      <c r="E509" s="44">
        <f t="shared" si="220"/>
        <v>26.090284969999999</v>
      </c>
      <c r="F509" s="44">
        <f t="shared" si="220"/>
        <v>516.49869840999997</v>
      </c>
      <c r="G509" s="44">
        <f t="shared" si="220"/>
        <v>15.1708</v>
      </c>
      <c r="H509" s="44">
        <f t="shared" si="220"/>
        <v>58.815083229999999</v>
      </c>
      <c r="I509" s="44">
        <f t="shared" si="220"/>
        <v>1</v>
      </c>
      <c r="J509" s="44">
        <f t="shared" si="220"/>
        <v>32.154020269999997</v>
      </c>
      <c r="K509" s="44">
        <f t="shared" si="220"/>
        <v>0</v>
      </c>
      <c r="L509" s="44">
        <f t="shared" si="220"/>
        <v>2.0395051400000002</v>
      </c>
      <c r="M509" s="44">
        <f t="shared" si="220"/>
        <v>2.57328</v>
      </c>
      <c r="N509" s="44">
        <f t="shared" si="220"/>
        <v>24.62155782</v>
      </c>
      <c r="O509" s="44">
        <f t="shared" si="220"/>
        <v>11.597519999999999</v>
      </c>
      <c r="P509" s="44">
        <f t="shared" si="220"/>
        <v>0</v>
      </c>
      <c r="Q509" s="44">
        <f t="shared" si="220"/>
        <v>457.68361517999995</v>
      </c>
      <c r="R509" s="44">
        <f t="shared" si="220"/>
        <v>55.241803230000002</v>
      </c>
      <c r="S509" s="45">
        <f t="shared" si="215"/>
        <v>15.45969060079255</v>
      </c>
      <c r="T509" s="46" t="s">
        <v>32</v>
      </c>
      <c r="W509" s="6"/>
      <c r="X509" s="6"/>
    </row>
    <row r="510" spans="1:24" ht="31.5" x14ac:dyDescent="0.25">
      <c r="A510" s="49" t="s">
        <v>1069</v>
      </c>
      <c r="B510" s="115" t="s">
        <v>1070</v>
      </c>
      <c r="C510" s="74" t="s">
        <v>1071</v>
      </c>
      <c r="D510" s="51">
        <v>542.58898337999995</v>
      </c>
      <c r="E510" s="51">
        <v>26.090284969999999</v>
      </c>
      <c r="F510" s="51">
        <f>D510-E510</f>
        <v>516.49869840999997</v>
      </c>
      <c r="G510" s="51">
        <f>I510+K510+M510+O510</f>
        <v>15.1708</v>
      </c>
      <c r="H510" s="51">
        <f>J510+L510+N510+P510</f>
        <v>58.815083229999999</v>
      </c>
      <c r="I510" s="51">
        <v>1</v>
      </c>
      <c r="J510" s="51">
        <v>32.154020269999997</v>
      </c>
      <c r="K510" s="51">
        <v>0</v>
      </c>
      <c r="L510" s="51">
        <v>2.0395051400000002</v>
      </c>
      <c r="M510" s="51">
        <v>2.57328</v>
      </c>
      <c r="N510" s="51">
        <v>24.62155782</v>
      </c>
      <c r="O510" s="51">
        <v>11.597519999999999</v>
      </c>
      <c r="P510" s="51">
        <v>0</v>
      </c>
      <c r="Q510" s="52">
        <f>F510-H510</f>
        <v>457.68361517999995</v>
      </c>
      <c r="R510" s="52">
        <f>H510-(I510+K510+M510)</f>
        <v>55.241803230000002</v>
      </c>
      <c r="S510" s="76">
        <f>R510/(I510+K510+M510)</f>
        <v>15.45969060079255</v>
      </c>
      <c r="T510" s="53" t="s">
        <v>1072</v>
      </c>
      <c r="W510" s="6"/>
    </row>
    <row r="511" spans="1:24" ht="31.5" x14ac:dyDescent="0.25">
      <c r="A511" s="42" t="s">
        <v>1073</v>
      </c>
      <c r="B511" s="71" t="s">
        <v>113</v>
      </c>
      <c r="C511" s="43" t="s">
        <v>31</v>
      </c>
      <c r="D511" s="44">
        <f t="shared" ref="D511:R511" si="221">SUM(D512:D513)</f>
        <v>957.077520338</v>
      </c>
      <c r="E511" s="44">
        <f t="shared" si="221"/>
        <v>82.08699617000002</v>
      </c>
      <c r="F511" s="44">
        <f t="shared" si="221"/>
        <v>874.99052416799987</v>
      </c>
      <c r="G511" s="44">
        <f t="shared" si="221"/>
        <v>60.825346303999986</v>
      </c>
      <c r="H511" s="44">
        <f t="shared" si="221"/>
        <v>34.732401350000004</v>
      </c>
      <c r="I511" s="44">
        <f t="shared" si="221"/>
        <v>10.732590041999982</v>
      </c>
      <c r="J511" s="44">
        <f t="shared" si="221"/>
        <v>11.16660707</v>
      </c>
      <c r="K511" s="44">
        <f t="shared" si="221"/>
        <v>0</v>
      </c>
      <c r="L511" s="44">
        <f t="shared" si="221"/>
        <v>23.565794279999999</v>
      </c>
      <c r="M511" s="44">
        <f t="shared" si="221"/>
        <v>0</v>
      </c>
      <c r="N511" s="44">
        <f t="shared" si="221"/>
        <v>0</v>
      </c>
      <c r="O511" s="44">
        <f t="shared" si="221"/>
        <v>50.092756262000002</v>
      </c>
      <c r="P511" s="44">
        <f t="shared" si="221"/>
        <v>0</v>
      </c>
      <c r="Q511" s="44">
        <f t="shared" si="221"/>
        <v>840.25812281799995</v>
      </c>
      <c r="R511" s="44">
        <f t="shared" si="221"/>
        <v>23.999811308000019</v>
      </c>
      <c r="S511" s="45">
        <f>R511/(I511+K511+M511)</f>
        <v>2.2361621206140598</v>
      </c>
      <c r="T511" s="46" t="s">
        <v>32</v>
      </c>
      <c r="W511" s="6"/>
      <c r="X511" s="6"/>
    </row>
    <row r="512" spans="1:24" ht="42.75" customHeight="1" x14ac:dyDescent="0.25">
      <c r="A512" s="54" t="s">
        <v>1073</v>
      </c>
      <c r="B512" s="117" t="s">
        <v>1074</v>
      </c>
      <c r="C512" s="55" t="s">
        <v>1075</v>
      </c>
      <c r="D512" s="52">
        <v>844.72881571599999</v>
      </c>
      <c r="E512" s="52">
        <v>11.357976320000001</v>
      </c>
      <c r="F512" s="51">
        <f t="shared" ref="F512:F513" si="222">D512-E512</f>
        <v>833.37083939599995</v>
      </c>
      <c r="G512" s="51">
        <f t="shared" ref="G512:H513" si="223">I512+K512+M512+O512</f>
        <v>50.092756262000002</v>
      </c>
      <c r="H512" s="51">
        <f t="shared" si="223"/>
        <v>15.19031195</v>
      </c>
      <c r="I512" s="52">
        <v>0</v>
      </c>
      <c r="J512" s="52">
        <v>0</v>
      </c>
      <c r="K512" s="52">
        <v>0</v>
      </c>
      <c r="L512" s="52">
        <v>15.19031195</v>
      </c>
      <c r="M512" s="52">
        <v>0</v>
      </c>
      <c r="N512" s="52">
        <v>0</v>
      </c>
      <c r="O512" s="52">
        <v>50.092756262000002</v>
      </c>
      <c r="P512" s="52">
        <v>0</v>
      </c>
      <c r="Q512" s="52">
        <f>F512-H512</f>
        <v>818.18052744599993</v>
      </c>
      <c r="R512" s="52">
        <f t="shared" ref="R512:R513" si="224">H512-(I512+K512+M512)</f>
        <v>15.19031195</v>
      </c>
      <c r="S512" s="57">
        <v>1</v>
      </c>
      <c r="T512" s="53" t="s">
        <v>703</v>
      </c>
      <c r="W512" s="6"/>
    </row>
    <row r="513" spans="1:24" ht="47.25" x14ac:dyDescent="0.25">
      <c r="A513" s="54" t="s">
        <v>1073</v>
      </c>
      <c r="B513" s="117" t="s">
        <v>1076</v>
      </c>
      <c r="C513" s="55" t="s">
        <v>1077</v>
      </c>
      <c r="D513" s="52">
        <v>112.34870462199999</v>
      </c>
      <c r="E513" s="52">
        <v>70.729019850000014</v>
      </c>
      <c r="F513" s="51">
        <f t="shared" si="222"/>
        <v>41.619684771999971</v>
      </c>
      <c r="G513" s="51">
        <f t="shared" si="223"/>
        <v>10.732590041999982</v>
      </c>
      <c r="H513" s="51">
        <f t="shared" si="223"/>
        <v>19.542089400000002</v>
      </c>
      <c r="I513" s="52">
        <v>10.732590041999982</v>
      </c>
      <c r="J513" s="52">
        <v>11.16660707</v>
      </c>
      <c r="K513" s="52">
        <v>0</v>
      </c>
      <c r="L513" s="52">
        <v>8.3754823300000005</v>
      </c>
      <c r="M513" s="52">
        <v>0</v>
      </c>
      <c r="N513" s="52">
        <v>0</v>
      </c>
      <c r="O513" s="52">
        <v>0</v>
      </c>
      <c r="P513" s="52">
        <v>0</v>
      </c>
      <c r="Q513" s="52">
        <f>F513-H513</f>
        <v>22.077595371999969</v>
      </c>
      <c r="R513" s="52">
        <f t="shared" si="224"/>
        <v>8.8094993580000196</v>
      </c>
      <c r="S513" s="73">
        <f t="shared" ref="S513:S515" si="225">R513/(I513+K513+M513)</f>
        <v>0.82081765198574552</v>
      </c>
      <c r="T513" s="53" t="s">
        <v>1078</v>
      </c>
      <c r="W513" s="6"/>
    </row>
    <row r="514" spans="1:24" ht="31.5" x14ac:dyDescent="0.25">
      <c r="A514" s="42" t="s">
        <v>1079</v>
      </c>
      <c r="B514" s="71" t="s">
        <v>131</v>
      </c>
      <c r="C514" s="43" t="s">
        <v>31</v>
      </c>
      <c r="D514" s="44">
        <f t="shared" ref="D514:R514" si="226">D515+D524+D526+D527</f>
        <v>3132.0538073342004</v>
      </c>
      <c r="E514" s="44">
        <f t="shared" si="226"/>
        <v>419.77723287999999</v>
      </c>
      <c r="F514" s="44">
        <f t="shared" si="226"/>
        <v>2712.2765744541998</v>
      </c>
      <c r="G514" s="44">
        <f t="shared" si="226"/>
        <v>926.29965540000001</v>
      </c>
      <c r="H514" s="44">
        <f t="shared" si="226"/>
        <v>1010.5842934399999</v>
      </c>
      <c r="I514" s="44">
        <f t="shared" si="226"/>
        <v>59.959999999999994</v>
      </c>
      <c r="J514" s="44">
        <f t="shared" si="226"/>
        <v>67.705772379999999</v>
      </c>
      <c r="K514" s="44">
        <f t="shared" si="226"/>
        <v>496.76824107599998</v>
      </c>
      <c r="L514" s="44">
        <f t="shared" si="226"/>
        <v>227.80342912999998</v>
      </c>
      <c r="M514" s="44">
        <f t="shared" si="226"/>
        <v>258.12863069799999</v>
      </c>
      <c r="N514" s="44">
        <f t="shared" si="226"/>
        <v>715.07509192999999</v>
      </c>
      <c r="O514" s="44">
        <f t="shared" si="226"/>
        <v>111.44278362600002</v>
      </c>
      <c r="P514" s="44">
        <f t="shared" si="226"/>
        <v>0</v>
      </c>
      <c r="Q514" s="44">
        <f t="shared" si="226"/>
        <v>1863.8872526742002</v>
      </c>
      <c r="R514" s="44">
        <f t="shared" si="226"/>
        <v>33.532450005999983</v>
      </c>
      <c r="S514" s="45">
        <f t="shared" si="225"/>
        <v>4.1151337329950369E-2</v>
      </c>
      <c r="T514" s="46" t="s">
        <v>32</v>
      </c>
      <c r="W514" s="6"/>
      <c r="X514" s="6"/>
    </row>
    <row r="515" spans="1:24" ht="47.25" x14ac:dyDescent="0.25">
      <c r="A515" s="42" t="s">
        <v>1080</v>
      </c>
      <c r="B515" s="71" t="s">
        <v>133</v>
      </c>
      <c r="C515" s="43" t="s">
        <v>31</v>
      </c>
      <c r="D515" s="44">
        <f t="shared" ref="D515:R515" si="227">SUM(D516:D523)</f>
        <v>2602.6811042840004</v>
      </c>
      <c r="E515" s="44">
        <f t="shared" si="227"/>
        <v>293.01587448999999</v>
      </c>
      <c r="F515" s="44">
        <f t="shared" si="227"/>
        <v>2309.665229794</v>
      </c>
      <c r="G515" s="44">
        <f t="shared" si="227"/>
        <v>801.37338784799999</v>
      </c>
      <c r="H515" s="44">
        <f t="shared" si="227"/>
        <v>931.10372632999997</v>
      </c>
      <c r="I515" s="44">
        <f t="shared" si="227"/>
        <v>59.959999999999994</v>
      </c>
      <c r="J515" s="44">
        <f t="shared" si="227"/>
        <v>51.985278979999997</v>
      </c>
      <c r="K515" s="44">
        <f t="shared" si="227"/>
        <v>493.85555999999997</v>
      </c>
      <c r="L515" s="44">
        <f t="shared" si="227"/>
        <v>222.28008799</v>
      </c>
      <c r="M515" s="44">
        <f t="shared" si="227"/>
        <v>238.253872</v>
      </c>
      <c r="N515" s="44">
        <f t="shared" si="227"/>
        <v>656.83835936000003</v>
      </c>
      <c r="O515" s="44">
        <f t="shared" si="227"/>
        <v>9.30395584800001</v>
      </c>
      <c r="P515" s="44">
        <f t="shared" si="227"/>
        <v>0</v>
      </c>
      <c r="Q515" s="44">
        <f t="shared" si="227"/>
        <v>1489.6773486840002</v>
      </c>
      <c r="R515" s="44">
        <f t="shared" si="227"/>
        <v>27.918449109999983</v>
      </c>
      <c r="S515" s="45">
        <f t="shared" si="225"/>
        <v>3.5247477029261225E-2</v>
      </c>
      <c r="T515" s="46" t="s">
        <v>32</v>
      </c>
      <c r="W515" s="6"/>
      <c r="X515" s="6"/>
    </row>
    <row r="516" spans="1:24" ht="31.5" customHeight="1" x14ac:dyDescent="0.25">
      <c r="A516" s="54" t="s">
        <v>1080</v>
      </c>
      <c r="B516" s="117" t="s">
        <v>1081</v>
      </c>
      <c r="C516" s="55" t="s">
        <v>1082</v>
      </c>
      <c r="D516" s="52">
        <v>1.4042000000000001</v>
      </c>
      <c r="E516" s="52">
        <v>1.4042000000000001</v>
      </c>
      <c r="F516" s="51">
        <f t="shared" ref="F516:F523" si="228">D516-E516</f>
        <v>0</v>
      </c>
      <c r="G516" s="51">
        <f t="shared" ref="G516:H523" si="229">I516+K516+M516+O516</f>
        <v>0</v>
      </c>
      <c r="H516" s="51">
        <f t="shared" si="229"/>
        <v>0</v>
      </c>
      <c r="I516" s="52">
        <v>0</v>
      </c>
      <c r="J516" s="52">
        <v>0</v>
      </c>
      <c r="K516" s="52">
        <v>0</v>
      </c>
      <c r="L516" s="52">
        <v>0</v>
      </c>
      <c r="M516" s="52">
        <v>0</v>
      </c>
      <c r="N516" s="52">
        <v>0</v>
      </c>
      <c r="O516" s="52">
        <v>0</v>
      </c>
      <c r="P516" s="52">
        <v>0</v>
      </c>
      <c r="Q516" s="52">
        <f>F516-H516</f>
        <v>0</v>
      </c>
      <c r="R516" s="52">
        <f>H516-(I516+K516+M516)</f>
        <v>0</v>
      </c>
      <c r="S516" s="57">
        <v>0</v>
      </c>
      <c r="T516" s="53" t="s">
        <v>32</v>
      </c>
      <c r="W516" s="6"/>
    </row>
    <row r="517" spans="1:24" ht="31.5" customHeight="1" x14ac:dyDescent="0.25">
      <c r="A517" s="54" t="s">
        <v>1080</v>
      </c>
      <c r="B517" s="117" t="s">
        <v>1083</v>
      </c>
      <c r="C517" s="55" t="s">
        <v>1084</v>
      </c>
      <c r="D517" s="52" t="s">
        <v>32</v>
      </c>
      <c r="E517" s="52" t="s">
        <v>32</v>
      </c>
      <c r="F517" s="52" t="s">
        <v>32</v>
      </c>
      <c r="G517" s="52" t="s">
        <v>32</v>
      </c>
      <c r="H517" s="51">
        <f t="shared" si="229"/>
        <v>-12.895183450000001</v>
      </c>
      <c r="I517" s="52" t="s">
        <v>32</v>
      </c>
      <c r="J517" s="52">
        <v>-12.895183450000001</v>
      </c>
      <c r="K517" s="52" t="s">
        <v>32</v>
      </c>
      <c r="L517" s="52">
        <v>0</v>
      </c>
      <c r="M517" s="52" t="s">
        <v>32</v>
      </c>
      <c r="N517" s="52">
        <v>0</v>
      </c>
      <c r="O517" s="52" t="s">
        <v>32</v>
      </c>
      <c r="P517" s="52">
        <v>0</v>
      </c>
      <c r="Q517" s="52" t="s">
        <v>32</v>
      </c>
      <c r="R517" s="52" t="s">
        <v>32</v>
      </c>
      <c r="S517" s="82" t="s">
        <v>32</v>
      </c>
      <c r="T517" s="53" t="s">
        <v>1065</v>
      </c>
      <c r="W517" s="6"/>
    </row>
    <row r="518" spans="1:24" ht="93" customHeight="1" x14ac:dyDescent="0.25">
      <c r="A518" s="54" t="s">
        <v>1080</v>
      </c>
      <c r="B518" s="117" t="s">
        <v>1085</v>
      </c>
      <c r="C518" s="55" t="s">
        <v>1086</v>
      </c>
      <c r="D518" s="52">
        <v>27.239858399999999</v>
      </c>
      <c r="E518" s="52">
        <v>2.3860584</v>
      </c>
      <c r="F518" s="51">
        <f t="shared" si="228"/>
        <v>24.8538</v>
      </c>
      <c r="G518" s="51">
        <f t="shared" si="229"/>
        <v>0.99999999999999634</v>
      </c>
      <c r="H518" s="51">
        <f t="shared" si="229"/>
        <v>0</v>
      </c>
      <c r="I518" s="52">
        <v>0.99999999999999634</v>
      </c>
      <c r="J518" s="52">
        <v>0</v>
      </c>
      <c r="K518" s="52">
        <v>0</v>
      </c>
      <c r="L518" s="52">
        <v>0</v>
      </c>
      <c r="M518" s="52">
        <v>0</v>
      </c>
      <c r="N518" s="52">
        <v>0</v>
      </c>
      <c r="O518" s="52">
        <v>0</v>
      </c>
      <c r="P518" s="52">
        <v>0</v>
      </c>
      <c r="Q518" s="52">
        <f>F518-H518</f>
        <v>24.8538</v>
      </c>
      <c r="R518" s="52">
        <f t="shared" ref="R518:R520" si="230">H518-(I518+K518+M518)</f>
        <v>-0.99999999999999634</v>
      </c>
      <c r="S518" s="82">
        <f t="shared" ref="S518:S520" si="231">R518/(I518+K518+M518)</f>
        <v>-1</v>
      </c>
      <c r="T518" s="53" t="s">
        <v>1087</v>
      </c>
      <c r="W518" s="6"/>
    </row>
    <row r="519" spans="1:24" ht="47.25" x14ac:dyDescent="0.25">
      <c r="A519" s="49" t="s">
        <v>1080</v>
      </c>
      <c r="B519" s="115" t="s">
        <v>1088</v>
      </c>
      <c r="C519" s="74" t="s">
        <v>1089</v>
      </c>
      <c r="D519" s="51">
        <v>172.91879999999998</v>
      </c>
      <c r="E519" s="51">
        <v>92.994891199999984</v>
      </c>
      <c r="F519" s="51">
        <f t="shared" si="228"/>
        <v>79.923908799999992</v>
      </c>
      <c r="G519" s="51">
        <f t="shared" si="229"/>
        <v>165.71879999999999</v>
      </c>
      <c r="H519" s="51">
        <f t="shared" si="229"/>
        <v>285.59715963000002</v>
      </c>
      <c r="I519" s="51">
        <v>0</v>
      </c>
      <c r="J519" s="51">
        <v>55.43975614</v>
      </c>
      <c r="K519" s="51">
        <v>157.87079999999997</v>
      </c>
      <c r="L519" s="51">
        <v>48.102305090000002</v>
      </c>
      <c r="M519" s="51">
        <v>5.5679999999999996</v>
      </c>
      <c r="N519" s="51">
        <v>182.05509840000002</v>
      </c>
      <c r="O519" s="51">
        <v>2.2800000000000136</v>
      </c>
      <c r="P519" s="51">
        <v>0</v>
      </c>
      <c r="Q519" s="52">
        <f>F519-H519</f>
        <v>-205.67325083000003</v>
      </c>
      <c r="R519" s="52">
        <f t="shared" si="230"/>
        <v>122.15835963000004</v>
      </c>
      <c r="S519" s="82">
        <f t="shared" si="231"/>
        <v>0.74742570081278159</v>
      </c>
      <c r="T519" s="53" t="s">
        <v>703</v>
      </c>
      <c r="W519" s="6"/>
    </row>
    <row r="520" spans="1:24" ht="47.25" x14ac:dyDescent="0.25">
      <c r="A520" s="49" t="s">
        <v>1080</v>
      </c>
      <c r="B520" s="115" t="s">
        <v>1090</v>
      </c>
      <c r="C520" s="74" t="s">
        <v>1091</v>
      </c>
      <c r="D520" s="51">
        <v>1407.8688000000002</v>
      </c>
      <c r="E520" s="51">
        <v>28.420560000000002</v>
      </c>
      <c r="F520" s="51">
        <f t="shared" si="228"/>
        <v>1379.4482400000002</v>
      </c>
      <c r="G520" s="51">
        <f t="shared" si="229"/>
        <v>54</v>
      </c>
      <c r="H520" s="51">
        <f t="shared" si="229"/>
        <v>90.644399760000027</v>
      </c>
      <c r="I520" s="51">
        <v>54</v>
      </c>
      <c r="J520" s="51">
        <v>2.9565244800000001</v>
      </c>
      <c r="K520" s="51">
        <v>0</v>
      </c>
      <c r="L520" s="51">
        <v>4.5854901799999999</v>
      </c>
      <c r="M520" s="51">
        <v>0</v>
      </c>
      <c r="N520" s="51">
        <v>83.102385100000021</v>
      </c>
      <c r="O520" s="51">
        <v>0</v>
      </c>
      <c r="P520" s="51">
        <v>0</v>
      </c>
      <c r="Q520" s="52">
        <f>F520-H520</f>
        <v>1288.8038402400002</v>
      </c>
      <c r="R520" s="52">
        <f t="shared" si="230"/>
        <v>36.644399760000027</v>
      </c>
      <c r="S520" s="82">
        <f t="shared" si="231"/>
        <v>0.67859999555555606</v>
      </c>
      <c r="T520" s="53" t="s">
        <v>703</v>
      </c>
      <c r="W520" s="6"/>
    </row>
    <row r="521" spans="1:24" ht="39" customHeight="1" x14ac:dyDescent="0.25">
      <c r="A521" s="49" t="s">
        <v>1080</v>
      </c>
      <c r="B521" s="115" t="s">
        <v>1092</v>
      </c>
      <c r="C521" s="74" t="s">
        <v>1093</v>
      </c>
      <c r="D521" s="51" t="s">
        <v>32</v>
      </c>
      <c r="E521" s="51" t="s">
        <v>32</v>
      </c>
      <c r="F521" s="51" t="s">
        <v>32</v>
      </c>
      <c r="G521" s="51" t="s">
        <v>32</v>
      </c>
      <c r="H521" s="51">
        <f t="shared" si="229"/>
        <v>124.01102866999999</v>
      </c>
      <c r="I521" s="51" t="s">
        <v>32</v>
      </c>
      <c r="J521" s="51">
        <v>1.03788641</v>
      </c>
      <c r="K521" s="51" t="s">
        <v>32</v>
      </c>
      <c r="L521" s="51">
        <v>0.81317187000000002</v>
      </c>
      <c r="M521" s="51" t="s">
        <v>32</v>
      </c>
      <c r="N521" s="51">
        <v>122.15997038999998</v>
      </c>
      <c r="O521" s="51" t="s">
        <v>32</v>
      </c>
      <c r="P521" s="51">
        <v>0</v>
      </c>
      <c r="Q521" s="52" t="s">
        <v>32</v>
      </c>
      <c r="R521" s="52" t="s">
        <v>32</v>
      </c>
      <c r="S521" s="82" t="s">
        <v>32</v>
      </c>
      <c r="T521" s="53" t="s">
        <v>703</v>
      </c>
      <c r="W521" s="6"/>
    </row>
    <row r="522" spans="1:24" ht="78.75" x14ac:dyDescent="0.25">
      <c r="A522" s="49" t="s">
        <v>1080</v>
      </c>
      <c r="B522" s="115" t="s">
        <v>1094</v>
      </c>
      <c r="C522" s="74" t="s">
        <v>1095</v>
      </c>
      <c r="D522" s="51">
        <v>916.61520000000007</v>
      </c>
      <c r="E522" s="51">
        <v>118.15715223000001</v>
      </c>
      <c r="F522" s="51">
        <f t="shared" si="228"/>
        <v>798.45804777000012</v>
      </c>
      <c r="G522" s="51">
        <f t="shared" si="229"/>
        <v>550.95600000000002</v>
      </c>
      <c r="H522" s="51">
        <f t="shared" si="229"/>
        <v>440.49759736999994</v>
      </c>
      <c r="I522" s="51">
        <v>0</v>
      </c>
      <c r="J522" s="51">
        <v>2.2467407599999998</v>
      </c>
      <c r="K522" s="51">
        <v>335.98475999999999</v>
      </c>
      <c r="L522" s="51">
        <v>168.77912085</v>
      </c>
      <c r="M522" s="51">
        <v>214.97123999999999</v>
      </c>
      <c r="N522" s="51">
        <v>269.47173575999994</v>
      </c>
      <c r="O522" s="51">
        <v>0</v>
      </c>
      <c r="P522" s="51">
        <v>0</v>
      </c>
      <c r="Q522" s="52">
        <f>F522-H522</f>
        <v>357.96045040000018</v>
      </c>
      <c r="R522" s="52">
        <f t="shared" ref="R522:R523" si="232">H522-(I522+K522+M522)</f>
        <v>-110.45840263000008</v>
      </c>
      <c r="S522" s="82">
        <f t="shared" ref="S522:S523" si="233">R522/(I522+K522+M522)</f>
        <v>-0.20048497998025264</v>
      </c>
      <c r="T522" s="53" t="s">
        <v>703</v>
      </c>
      <c r="W522" s="6"/>
    </row>
    <row r="523" spans="1:24" ht="47.25" x14ac:dyDescent="0.25">
      <c r="A523" s="49" t="s">
        <v>1080</v>
      </c>
      <c r="B523" s="115" t="s">
        <v>1096</v>
      </c>
      <c r="C523" s="74" t="s">
        <v>1097</v>
      </c>
      <c r="D523" s="51">
        <v>76.634245883999995</v>
      </c>
      <c r="E523" s="51">
        <v>49.653012660000002</v>
      </c>
      <c r="F523" s="51">
        <f t="shared" si="228"/>
        <v>26.981233223999993</v>
      </c>
      <c r="G523" s="51">
        <f t="shared" si="229"/>
        <v>29.698587847999995</v>
      </c>
      <c r="H523" s="51">
        <f t="shared" si="229"/>
        <v>3.2487243499999998</v>
      </c>
      <c r="I523" s="51">
        <v>4.96</v>
      </c>
      <c r="J523" s="51">
        <v>3.1995546399999997</v>
      </c>
      <c r="K523" s="51">
        <v>0</v>
      </c>
      <c r="L523" s="51">
        <v>0</v>
      </c>
      <c r="M523" s="51">
        <v>17.714631999999998</v>
      </c>
      <c r="N523" s="51">
        <v>4.9169710000000005E-2</v>
      </c>
      <c r="O523" s="51">
        <v>7.0239558479999964</v>
      </c>
      <c r="P523" s="51">
        <v>0</v>
      </c>
      <c r="Q523" s="52">
        <f>F523-H523</f>
        <v>23.732508873999993</v>
      </c>
      <c r="R523" s="52">
        <f t="shared" si="232"/>
        <v>-19.425907649999999</v>
      </c>
      <c r="S523" s="73">
        <f t="shared" si="233"/>
        <v>-0.85672427451082778</v>
      </c>
      <c r="T523" s="53" t="s">
        <v>703</v>
      </c>
      <c r="W523" s="6"/>
    </row>
    <row r="524" spans="1:24" ht="31.5" x14ac:dyDescent="0.25">
      <c r="A524" s="42" t="s">
        <v>1098</v>
      </c>
      <c r="B524" s="71" t="s">
        <v>169</v>
      </c>
      <c r="C524" s="43" t="s">
        <v>31</v>
      </c>
      <c r="D524" s="44">
        <f>SUM(D525)</f>
        <v>0</v>
      </c>
      <c r="E524" s="44">
        <f t="shared" ref="E524:R524" si="234">SUM(E525)</f>
        <v>0</v>
      </c>
      <c r="F524" s="44">
        <f t="shared" si="234"/>
        <v>0</v>
      </c>
      <c r="G524" s="44">
        <f t="shared" si="234"/>
        <v>0</v>
      </c>
      <c r="H524" s="44">
        <f t="shared" si="234"/>
        <v>0.41126214</v>
      </c>
      <c r="I524" s="44">
        <f t="shared" si="234"/>
        <v>0</v>
      </c>
      <c r="J524" s="44">
        <f t="shared" si="234"/>
        <v>0</v>
      </c>
      <c r="K524" s="44">
        <f t="shared" si="234"/>
        <v>0</v>
      </c>
      <c r="L524" s="44">
        <f t="shared" si="234"/>
        <v>0</v>
      </c>
      <c r="M524" s="44">
        <f t="shared" si="234"/>
        <v>0</v>
      </c>
      <c r="N524" s="44">
        <f t="shared" si="234"/>
        <v>0.41126214</v>
      </c>
      <c r="O524" s="44">
        <f t="shared" si="234"/>
        <v>0</v>
      </c>
      <c r="P524" s="44">
        <f t="shared" si="234"/>
        <v>0</v>
      </c>
      <c r="Q524" s="44">
        <f t="shared" si="234"/>
        <v>0</v>
      </c>
      <c r="R524" s="44">
        <f t="shared" si="234"/>
        <v>0</v>
      </c>
      <c r="S524" s="45">
        <v>0</v>
      </c>
      <c r="T524" s="46" t="s">
        <v>32</v>
      </c>
      <c r="W524" s="6"/>
      <c r="X524" s="6"/>
    </row>
    <row r="525" spans="1:24" ht="47.25" x14ac:dyDescent="0.25">
      <c r="A525" s="54" t="s">
        <v>1098</v>
      </c>
      <c r="B525" s="117" t="s">
        <v>1099</v>
      </c>
      <c r="C525" s="55" t="s">
        <v>1100</v>
      </c>
      <c r="D525" s="52" t="s">
        <v>32</v>
      </c>
      <c r="E525" s="52" t="s">
        <v>32</v>
      </c>
      <c r="F525" s="52" t="s">
        <v>32</v>
      </c>
      <c r="G525" s="52" t="s">
        <v>32</v>
      </c>
      <c r="H525" s="52">
        <f t="shared" ref="H525" si="235">J525+L525+N525+P525</f>
        <v>0.41126214</v>
      </c>
      <c r="I525" s="52" t="s">
        <v>32</v>
      </c>
      <c r="J525" s="52">
        <v>0</v>
      </c>
      <c r="K525" s="52" t="s">
        <v>32</v>
      </c>
      <c r="L525" s="52">
        <v>0</v>
      </c>
      <c r="M525" s="52" t="s">
        <v>32</v>
      </c>
      <c r="N525" s="52">
        <v>0.41126214</v>
      </c>
      <c r="O525" s="52" t="s">
        <v>32</v>
      </c>
      <c r="P525" s="52">
        <v>0</v>
      </c>
      <c r="Q525" s="52" t="s">
        <v>32</v>
      </c>
      <c r="R525" s="52" t="s">
        <v>32</v>
      </c>
      <c r="S525" s="76" t="s">
        <v>32</v>
      </c>
      <c r="T525" s="53" t="s">
        <v>1101</v>
      </c>
      <c r="W525" s="6"/>
      <c r="X525" s="6"/>
    </row>
    <row r="526" spans="1:24" ht="31.5" x14ac:dyDescent="0.25">
      <c r="A526" s="42" t="s">
        <v>1102</v>
      </c>
      <c r="B526" s="71" t="s">
        <v>171</v>
      </c>
      <c r="C526" s="43" t="s">
        <v>31</v>
      </c>
      <c r="D526" s="44">
        <v>0</v>
      </c>
      <c r="E526" s="44">
        <v>0</v>
      </c>
      <c r="F526" s="44">
        <v>0</v>
      </c>
      <c r="G526" s="44">
        <v>0</v>
      </c>
      <c r="H526" s="44">
        <v>0</v>
      </c>
      <c r="I526" s="44">
        <v>0</v>
      </c>
      <c r="J526" s="44">
        <v>0</v>
      </c>
      <c r="K526" s="44">
        <v>0</v>
      </c>
      <c r="L526" s="44">
        <v>0</v>
      </c>
      <c r="M526" s="44">
        <v>0</v>
      </c>
      <c r="N526" s="44">
        <v>0</v>
      </c>
      <c r="O526" s="44">
        <v>0</v>
      </c>
      <c r="P526" s="44">
        <v>0</v>
      </c>
      <c r="Q526" s="44">
        <v>0</v>
      </c>
      <c r="R526" s="44">
        <v>0</v>
      </c>
      <c r="S526" s="45">
        <v>0</v>
      </c>
      <c r="T526" s="46" t="s">
        <v>32</v>
      </c>
      <c r="W526" s="6"/>
      <c r="X526" s="6"/>
    </row>
    <row r="527" spans="1:24" ht="47.25" x14ac:dyDescent="0.25">
      <c r="A527" s="42" t="s">
        <v>1103</v>
      </c>
      <c r="B527" s="71" t="s">
        <v>208</v>
      </c>
      <c r="C527" s="43" t="s">
        <v>31</v>
      </c>
      <c r="D527" s="44">
        <f>SUM(D528:D543)</f>
        <v>529.37270305020002</v>
      </c>
      <c r="E527" s="44">
        <f t="shared" ref="E527:R527" si="236">SUM(E528:E543)</f>
        <v>126.76135838999998</v>
      </c>
      <c r="F527" s="44">
        <f t="shared" si="236"/>
        <v>402.61134466019996</v>
      </c>
      <c r="G527" s="44">
        <f t="shared" si="236"/>
        <v>124.926267552</v>
      </c>
      <c r="H527" s="44">
        <f t="shared" si="236"/>
        <v>79.069304970000005</v>
      </c>
      <c r="I527" s="44">
        <f t="shared" si="236"/>
        <v>0</v>
      </c>
      <c r="J527" s="44">
        <f t="shared" si="236"/>
        <v>15.720493400000001</v>
      </c>
      <c r="K527" s="44">
        <f t="shared" si="236"/>
        <v>2.9126810760000001</v>
      </c>
      <c r="L527" s="44">
        <f t="shared" si="236"/>
        <v>5.5233411399999994</v>
      </c>
      <c r="M527" s="44">
        <f t="shared" si="236"/>
        <v>19.874758697999997</v>
      </c>
      <c r="N527" s="44">
        <f t="shared" si="236"/>
        <v>57.825470429999989</v>
      </c>
      <c r="O527" s="44">
        <f t="shared" si="236"/>
        <v>102.13882777800001</v>
      </c>
      <c r="P527" s="44">
        <f t="shared" si="236"/>
        <v>0</v>
      </c>
      <c r="Q527" s="44">
        <f t="shared" si="236"/>
        <v>374.20990399020002</v>
      </c>
      <c r="R527" s="44">
        <f t="shared" si="236"/>
        <v>5.6140008959999994</v>
      </c>
      <c r="S527" s="45">
        <f t="shared" ref="S527:S532" si="237">R527/(I527+K527+M527)</f>
        <v>0.24636382812980417</v>
      </c>
      <c r="T527" s="46" t="s">
        <v>32</v>
      </c>
      <c r="W527" s="6"/>
      <c r="X527" s="6"/>
    </row>
    <row r="528" spans="1:24" ht="31.5" x14ac:dyDescent="0.25">
      <c r="A528" s="54" t="s">
        <v>1103</v>
      </c>
      <c r="B528" s="113" t="s">
        <v>1104</v>
      </c>
      <c r="C528" s="68" t="s">
        <v>1105</v>
      </c>
      <c r="D528" s="52">
        <v>64.950399030200003</v>
      </c>
      <c r="E528" s="52">
        <v>35.551499389999996</v>
      </c>
      <c r="F528" s="51">
        <f t="shared" ref="F528:F540" si="238">D528-E528</f>
        <v>29.398899640200007</v>
      </c>
      <c r="G528" s="51">
        <f t="shared" ref="G528:H543" si="239">I528+K528+M528+O528</f>
        <v>2.3906000000000001</v>
      </c>
      <c r="H528" s="51">
        <f t="shared" si="239"/>
        <v>0</v>
      </c>
      <c r="I528" s="52">
        <v>0</v>
      </c>
      <c r="J528" s="52">
        <v>0</v>
      </c>
      <c r="K528" s="52">
        <v>0</v>
      </c>
      <c r="L528" s="52">
        <v>0</v>
      </c>
      <c r="M528" s="52">
        <v>0.40770000000000001</v>
      </c>
      <c r="N528" s="52">
        <v>0</v>
      </c>
      <c r="O528" s="52">
        <v>1.9829000000000001</v>
      </c>
      <c r="P528" s="52">
        <v>0</v>
      </c>
      <c r="Q528" s="52">
        <f>F528-H528</f>
        <v>29.398899640200007</v>
      </c>
      <c r="R528" s="52">
        <f t="shared" ref="R528:R532" si="240">H528-(I528+K528+M528)</f>
        <v>-0.40770000000000001</v>
      </c>
      <c r="S528" s="57">
        <f t="shared" si="237"/>
        <v>-1</v>
      </c>
      <c r="T528" s="53" t="s">
        <v>703</v>
      </c>
      <c r="W528" s="6"/>
    </row>
    <row r="529" spans="1:24" ht="31.5" x14ac:dyDescent="0.25">
      <c r="A529" s="54" t="s">
        <v>1103</v>
      </c>
      <c r="B529" s="113" t="s">
        <v>1106</v>
      </c>
      <c r="C529" s="68" t="s">
        <v>1107</v>
      </c>
      <c r="D529" s="52">
        <v>157.24565999999999</v>
      </c>
      <c r="E529" s="52">
        <v>38.373056930000004</v>
      </c>
      <c r="F529" s="51">
        <f t="shared" si="238"/>
        <v>118.87260306999998</v>
      </c>
      <c r="G529" s="51">
        <f t="shared" si="239"/>
        <v>8.5619999999999994</v>
      </c>
      <c r="H529" s="51">
        <f t="shared" si="239"/>
        <v>0</v>
      </c>
      <c r="I529" s="52">
        <v>0</v>
      </c>
      <c r="J529" s="52">
        <v>0</v>
      </c>
      <c r="K529" s="52">
        <v>0</v>
      </c>
      <c r="L529" s="52">
        <v>0</v>
      </c>
      <c r="M529" s="52">
        <v>2.0232000000000001</v>
      </c>
      <c r="N529" s="52">
        <v>0</v>
      </c>
      <c r="O529" s="52">
        <v>6.5387999999999993</v>
      </c>
      <c r="P529" s="52">
        <v>0</v>
      </c>
      <c r="Q529" s="52">
        <f>F529-H529</f>
        <v>118.87260306999998</v>
      </c>
      <c r="R529" s="52">
        <f t="shared" si="240"/>
        <v>-2.0232000000000001</v>
      </c>
      <c r="S529" s="82">
        <f t="shared" si="237"/>
        <v>-1</v>
      </c>
      <c r="T529" s="53" t="s">
        <v>1108</v>
      </c>
      <c r="W529" s="6"/>
    </row>
    <row r="530" spans="1:24" ht="31.5" x14ac:dyDescent="0.25">
      <c r="A530" s="54" t="s">
        <v>1103</v>
      </c>
      <c r="B530" s="130" t="s">
        <v>1109</v>
      </c>
      <c r="C530" s="66" t="s">
        <v>1110</v>
      </c>
      <c r="D530" s="52">
        <v>75.159344069999989</v>
      </c>
      <c r="E530" s="52">
        <v>30.675499240000001</v>
      </c>
      <c r="F530" s="51">
        <f t="shared" si="238"/>
        <v>44.483844829999988</v>
      </c>
      <c r="G530" s="51">
        <f t="shared" si="239"/>
        <v>5.9763999999999999</v>
      </c>
      <c r="H530" s="51">
        <f t="shared" si="239"/>
        <v>1.63222606</v>
      </c>
      <c r="I530" s="52">
        <v>0</v>
      </c>
      <c r="J530" s="52">
        <v>1.1541600000000001</v>
      </c>
      <c r="K530" s="52">
        <v>0</v>
      </c>
      <c r="L530" s="52">
        <v>0</v>
      </c>
      <c r="M530" s="52">
        <v>0.95255999999999996</v>
      </c>
      <c r="N530" s="52">
        <v>0.4780660599999999</v>
      </c>
      <c r="O530" s="52">
        <v>5.0238399999999999</v>
      </c>
      <c r="P530" s="52">
        <v>0</v>
      </c>
      <c r="Q530" s="52">
        <f>F530-H530</f>
        <v>42.851618769999988</v>
      </c>
      <c r="R530" s="52">
        <f t="shared" si="240"/>
        <v>0.67966606000000007</v>
      </c>
      <c r="S530" s="82">
        <f t="shared" si="237"/>
        <v>0.71351522213823815</v>
      </c>
      <c r="T530" s="53" t="s">
        <v>1111</v>
      </c>
      <c r="W530" s="6"/>
    </row>
    <row r="531" spans="1:24" ht="47.25" x14ac:dyDescent="0.25">
      <c r="A531" s="62" t="s">
        <v>1103</v>
      </c>
      <c r="B531" s="118" t="s">
        <v>1112</v>
      </c>
      <c r="C531" s="86" t="s">
        <v>1113</v>
      </c>
      <c r="D531" s="52">
        <v>11.717173599999999</v>
      </c>
      <c r="E531" s="52">
        <v>0.95997359999999998</v>
      </c>
      <c r="F531" s="51">
        <f t="shared" si="238"/>
        <v>10.757199999999999</v>
      </c>
      <c r="G531" s="51">
        <f t="shared" si="239"/>
        <v>10.757199999999999</v>
      </c>
      <c r="H531" s="51">
        <f t="shared" si="239"/>
        <v>1.0543199999999999</v>
      </c>
      <c r="I531" s="52">
        <v>0</v>
      </c>
      <c r="J531" s="52">
        <v>0</v>
      </c>
      <c r="K531" s="52">
        <v>0</v>
      </c>
      <c r="L531" s="52">
        <v>0</v>
      </c>
      <c r="M531" s="52">
        <v>0</v>
      </c>
      <c r="N531" s="52">
        <v>1.0543199999999999</v>
      </c>
      <c r="O531" s="52">
        <v>10.757199999999999</v>
      </c>
      <c r="P531" s="52">
        <v>0</v>
      </c>
      <c r="Q531" s="52">
        <f>F531-H531</f>
        <v>9.7028799999999986</v>
      </c>
      <c r="R531" s="52">
        <f t="shared" si="240"/>
        <v>1.0543199999999999</v>
      </c>
      <c r="S531" s="82">
        <v>1</v>
      </c>
      <c r="T531" s="53" t="s">
        <v>1114</v>
      </c>
      <c r="W531" s="6"/>
    </row>
    <row r="532" spans="1:24" ht="31.5" x14ac:dyDescent="0.25">
      <c r="A532" s="54" t="s">
        <v>1103</v>
      </c>
      <c r="B532" s="130" t="s">
        <v>1115</v>
      </c>
      <c r="C532" s="66" t="s">
        <v>1116</v>
      </c>
      <c r="D532" s="52">
        <v>13.845023980000001</v>
      </c>
      <c r="E532" s="52">
        <v>1.8450239800000001</v>
      </c>
      <c r="F532" s="51">
        <f t="shared" si="238"/>
        <v>12</v>
      </c>
      <c r="G532" s="51">
        <f t="shared" si="239"/>
        <v>12</v>
      </c>
      <c r="H532" s="51">
        <f t="shared" si="239"/>
        <v>0.48599999999999999</v>
      </c>
      <c r="I532" s="52">
        <v>0</v>
      </c>
      <c r="J532" s="52">
        <v>0</v>
      </c>
      <c r="K532" s="52">
        <v>0.6</v>
      </c>
      <c r="L532" s="52">
        <v>5.3999999999999999E-2</v>
      </c>
      <c r="M532" s="52">
        <v>0</v>
      </c>
      <c r="N532" s="52">
        <v>0.432</v>
      </c>
      <c r="O532" s="52">
        <v>11.4</v>
      </c>
      <c r="P532" s="52">
        <v>0</v>
      </c>
      <c r="Q532" s="52">
        <f>F532-H532</f>
        <v>11.513999999999999</v>
      </c>
      <c r="R532" s="52">
        <f t="shared" si="240"/>
        <v>-0.11399999999999999</v>
      </c>
      <c r="S532" s="82">
        <f t="shared" si="237"/>
        <v>-0.19</v>
      </c>
      <c r="T532" s="53" t="s">
        <v>703</v>
      </c>
      <c r="W532" s="6"/>
    </row>
    <row r="533" spans="1:24" ht="47.25" x14ac:dyDescent="0.25">
      <c r="A533" s="54" t="s">
        <v>1103</v>
      </c>
      <c r="B533" s="130" t="s">
        <v>1117</v>
      </c>
      <c r="C533" s="66" t="s">
        <v>1118</v>
      </c>
      <c r="D533" s="52" t="s">
        <v>32</v>
      </c>
      <c r="E533" s="52" t="s">
        <v>32</v>
      </c>
      <c r="F533" s="52" t="s">
        <v>32</v>
      </c>
      <c r="G533" s="52" t="s">
        <v>32</v>
      </c>
      <c r="H533" s="51">
        <f t="shared" si="239"/>
        <v>2.5861696300000001</v>
      </c>
      <c r="I533" s="52" t="s">
        <v>32</v>
      </c>
      <c r="J533" s="52">
        <v>1.6404345600000001</v>
      </c>
      <c r="K533" s="52" t="s">
        <v>32</v>
      </c>
      <c r="L533" s="52">
        <v>5.5080700000000003E-3</v>
      </c>
      <c r="M533" s="52" t="s">
        <v>32</v>
      </c>
      <c r="N533" s="52">
        <v>0.94022699999999981</v>
      </c>
      <c r="O533" s="52" t="s">
        <v>32</v>
      </c>
      <c r="P533" s="52">
        <v>0</v>
      </c>
      <c r="Q533" s="52" t="s">
        <v>32</v>
      </c>
      <c r="R533" s="52" t="s">
        <v>32</v>
      </c>
      <c r="S533" s="82" t="s">
        <v>32</v>
      </c>
      <c r="T533" s="53" t="s">
        <v>1119</v>
      </c>
      <c r="W533" s="6"/>
    </row>
    <row r="534" spans="1:24" ht="47.25" x14ac:dyDescent="0.25">
      <c r="A534" s="54" t="s">
        <v>1103</v>
      </c>
      <c r="B534" s="130" t="s">
        <v>1120</v>
      </c>
      <c r="C534" s="66" t="s">
        <v>1121</v>
      </c>
      <c r="D534" s="52">
        <v>19.476969779999997</v>
      </c>
      <c r="E534" s="52">
        <v>1.2</v>
      </c>
      <c r="F534" s="51">
        <f t="shared" si="238"/>
        <v>18.276969779999998</v>
      </c>
      <c r="G534" s="51">
        <f t="shared" si="239"/>
        <v>18.276969779999998</v>
      </c>
      <c r="H534" s="51">
        <f t="shared" si="239"/>
        <v>8.0746321600000002</v>
      </c>
      <c r="I534" s="52">
        <v>0</v>
      </c>
      <c r="J534" s="52">
        <v>0</v>
      </c>
      <c r="K534" s="52">
        <v>0</v>
      </c>
      <c r="L534" s="52">
        <v>1.4692435499999998</v>
      </c>
      <c r="M534" s="52">
        <v>6.1614657699999995</v>
      </c>
      <c r="N534" s="52">
        <v>6.6053886100000003</v>
      </c>
      <c r="O534" s="52">
        <v>12.115504009999999</v>
      </c>
      <c r="P534" s="52">
        <v>0</v>
      </c>
      <c r="Q534" s="52">
        <f t="shared" ref="Q534:Q540" si="241">F534-H534</f>
        <v>10.202337619999998</v>
      </c>
      <c r="R534" s="52">
        <f t="shared" ref="R534:R537" si="242">H534-(I534+K534+M534)</f>
        <v>1.9131663900000007</v>
      </c>
      <c r="S534" s="82">
        <f t="shared" ref="S534:S537" si="243">R534/(I534+K534+M534)</f>
        <v>0.31050507483384115</v>
      </c>
      <c r="T534" s="53" t="s">
        <v>1114</v>
      </c>
      <c r="W534" s="6"/>
    </row>
    <row r="535" spans="1:24" ht="94.5" x14ac:dyDescent="0.25">
      <c r="A535" s="54" t="s">
        <v>1103</v>
      </c>
      <c r="B535" s="124" t="s">
        <v>1122</v>
      </c>
      <c r="C535" s="66" t="s">
        <v>1123</v>
      </c>
      <c r="D535" s="69">
        <v>29.566927688</v>
      </c>
      <c r="E535" s="52">
        <v>16.101775269999997</v>
      </c>
      <c r="F535" s="51">
        <f t="shared" si="238"/>
        <v>13.465152418000002</v>
      </c>
      <c r="G535" s="51">
        <f t="shared" si="239"/>
        <v>11.726404624000001</v>
      </c>
      <c r="H535" s="51">
        <f t="shared" si="239"/>
        <v>5.6062035199999993</v>
      </c>
      <c r="I535" s="52">
        <v>0</v>
      </c>
      <c r="J535" s="52">
        <v>1.1675251200000001</v>
      </c>
      <c r="K535" s="52">
        <v>0</v>
      </c>
      <c r="L535" s="52">
        <v>0</v>
      </c>
      <c r="M535" s="52">
        <v>7.1180269000000003</v>
      </c>
      <c r="N535" s="52">
        <v>4.4386783999999997</v>
      </c>
      <c r="O535" s="52">
        <v>4.6083777240000003</v>
      </c>
      <c r="P535" s="52">
        <v>0</v>
      </c>
      <c r="Q535" s="52">
        <f t="shared" si="241"/>
        <v>7.8589488980000031</v>
      </c>
      <c r="R535" s="52">
        <f t="shared" si="242"/>
        <v>-1.5118233800000009</v>
      </c>
      <c r="S535" s="82">
        <f t="shared" si="243"/>
        <v>-0.21239360306435492</v>
      </c>
      <c r="T535" s="53" t="s">
        <v>703</v>
      </c>
      <c r="W535" s="6"/>
    </row>
    <row r="536" spans="1:24" ht="63" x14ac:dyDescent="0.25">
      <c r="A536" s="54" t="s">
        <v>1103</v>
      </c>
      <c r="B536" s="124" t="s">
        <v>1124</v>
      </c>
      <c r="C536" s="66" t="s">
        <v>1125</v>
      </c>
      <c r="D536" s="69">
        <v>17.938044779999998</v>
      </c>
      <c r="E536" s="52">
        <v>1.27031721</v>
      </c>
      <c r="F536" s="51">
        <f t="shared" si="238"/>
        <v>16.667727569999997</v>
      </c>
      <c r="G536" s="51">
        <f t="shared" si="239"/>
        <v>10.007178317999999</v>
      </c>
      <c r="H536" s="51">
        <f t="shared" si="239"/>
        <v>9.3275236600000007</v>
      </c>
      <c r="I536" s="52">
        <v>0</v>
      </c>
      <c r="J536" s="52">
        <v>8.3275236600000007</v>
      </c>
      <c r="K536" s="52">
        <v>0</v>
      </c>
      <c r="L536" s="52">
        <v>1</v>
      </c>
      <c r="M536" s="52">
        <v>0</v>
      </c>
      <c r="N536" s="52">
        <v>0</v>
      </c>
      <c r="O536" s="52">
        <v>10.007178317999999</v>
      </c>
      <c r="P536" s="52">
        <v>0</v>
      </c>
      <c r="Q536" s="52">
        <f t="shared" si="241"/>
        <v>7.3402039099999961</v>
      </c>
      <c r="R536" s="52">
        <f t="shared" si="242"/>
        <v>9.3275236600000007</v>
      </c>
      <c r="S536" s="82">
        <v>1</v>
      </c>
      <c r="T536" s="53" t="s">
        <v>1111</v>
      </c>
      <c r="W536" s="6"/>
    </row>
    <row r="537" spans="1:24" ht="63" x14ac:dyDescent="0.25">
      <c r="A537" s="54" t="s">
        <v>1103</v>
      </c>
      <c r="B537" s="124" t="s">
        <v>1126</v>
      </c>
      <c r="C537" s="66" t="s">
        <v>1127</v>
      </c>
      <c r="D537" s="69">
        <v>27.542622396000002</v>
      </c>
      <c r="E537" s="52">
        <v>0.78421277</v>
      </c>
      <c r="F537" s="51">
        <f t="shared" si="238"/>
        <v>26.758409626000002</v>
      </c>
      <c r="G537" s="51">
        <f t="shared" si="239"/>
        <v>2.8012651040000001</v>
      </c>
      <c r="H537" s="51">
        <f t="shared" si="239"/>
        <v>2.2205352700000001</v>
      </c>
      <c r="I537" s="52">
        <v>0</v>
      </c>
      <c r="J537" s="52">
        <v>2.0535270000000001E-2</v>
      </c>
      <c r="K537" s="52">
        <v>2.3126810760000001</v>
      </c>
      <c r="L537" s="52">
        <v>2.2000000000000002</v>
      </c>
      <c r="M537" s="52">
        <v>0.44610602799999999</v>
      </c>
      <c r="N537" s="52">
        <v>0</v>
      </c>
      <c r="O537" s="52">
        <v>4.2478000000000016E-2</v>
      </c>
      <c r="P537" s="52">
        <v>0</v>
      </c>
      <c r="Q537" s="52">
        <f t="shared" si="241"/>
        <v>24.537874356000003</v>
      </c>
      <c r="R537" s="52">
        <f t="shared" si="242"/>
        <v>-0.53825183399999998</v>
      </c>
      <c r="S537" s="82">
        <f t="shared" si="243"/>
        <v>-0.1951045201058037</v>
      </c>
      <c r="T537" s="53" t="s">
        <v>1128</v>
      </c>
      <c r="W537" s="6"/>
    </row>
    <row r="538" spans="1:24" ht="94.5" x14ac:dyDescent="0.25">
      <c r="A538" s="54" t="s">
        <v>1103</v>
      </c>
      <c r="B538" s="124" t="s">
        <v>1129</v>
      </c>
      <c r="C538" s="66" t="s">
        <v>1130</v>
      </c>
      <c r="D538" s="69" t="s">
        <v>32</v>
      </c>
      <c r="E538" s="52" t="s">
        <v>32</v>
      </c>
      <c r="F538" s="51" t="s">
        <v>32</v>
      </c>
      <c r="G538" s="51" t="s">
        <v>32</v>
      </c>
      <c r="H538" s="51">
        <f t="shared" si="239"/>
        <v>7.1132689999999998E-2</v>
      </c>
      <c r="I538" s="52" t="s">
        <v>32</v>
      </c>
      <c r="J538" s="52">
        <v>0</v>
      </c>
      <c r="K538" s="52" t="s">
        <v>32</v>
      </c>
      <c r="L538" s="52">
        <v>0</v>
      </c>
      <c r="M538" s="52" t="s">
        <v>32</v>
      </c>
      <c r="N538" s="52">
        <v>7.1132689999999998E-2</v>
      </c>
      <c r="O538" s="52" t="s">
        <v>32</v>
      </c>
      <c r="P538" s="52">
        <v>0</v>
      </c>
      <c r="Q538" s="52" t="s">
        <v>32</v>
      </c>
      <c r="R538" s="52" t="s">
        <v>32</v>
      </c>
      <c r="S538" s="82" t="s">
        <v>32</v>
      </c>
      <c r="T538" s="53" t="s">
        <v>1131</v>
      </c>
      <c r="W538" s="6"/>
    </row>
    <row r="539" spans="1:24" ht="31.5" x14ac:dyDescent="0.25">
      <c r="A539" s="54" t="s">
        <v>1103</v>
      </c>
      <c r="B539" s="124" t="s">
        <v>1132</v>
      </c>
      <c r="C539" s="66" t="s">
        <v>1133</v>
      </c>
      <c r="D539" s="69">
        <v>35.808249726</v>
      </c>
      <c r="E539" s="52">
        <v>0</v>
      </c>
      <c r="F539" s="51">
        <f t="shared" si="238"/>
        <v>35.808249726</v>
      </c>
      <c r="G539" s="51">
        <f t="shared" si="239"/>
        <v>35.228249726000001</v>
      </c>
      <c r="H539" s="51">
        <f t="shared" si="239"/>
        <v>0</v>
      </c>
      <c r="I539" s="52">
        <v>0</v>
      </c>
      <c r="J539" s="52">
        <v>0</v>
      </c>
      <c r="K539" s="52">
        <v>0</v>
      </c>
      <c r="L539" s="52">
        <v>0</v>
      </c>
      <c r="M539" s="52">
        <v>2.7656999999999998</v>
      </c>
      <c r="N539" s="52">
        <v>0</v>
      </c>
      <c r="O539" s="52">
        <v>32.462549725999999</v>
      </c>
      <c r="P539" s="52">
        <v>0</v>
      </c>
      <c r="Q539" s="52">
        <f t="shared" si="241"/>
        <v>35.808249726</v>
      </c>
      <c r="R539" s="52">
        <f t="shared" ref="R539:R540" si="244">H539-(I539+K539+M539)</f>
        <v>-2.7656999999999998</v>
      </c>
      <c r="S539" s="82">
        <f t="shared" ref="S539" si="245">R539/(I539+K539+M539)</f>
        <v>-1</v>
      </c>
      <c r="T539" s="53" t="s">
        <v>1134</v>
      </c>
      <c r="W539" s="6"/>
    </row>
    <row r="540" spans="1:24" ht="31.5" x14ac:dyDescent="0.25">
      <c r="A540" s="54" t="s">
        <v>1103</v>
      </c>
      <c r="B540" s="124" t="s">
        <v>1135</v>
      </c>
      <c r="C540" s="66" t="s">
        <v>1136</v>
      </c>
      <c r="D540" s="69">
        <v>76.122287999999998</v>
      </c>
      <c r="E540" s="52">
        <v>0</v>
      </c>
      <c r="F540" s="51">
        <f t="shared" si="238"/>
        <v>76.122287999999998</v>
      </c>
      <c r="G540" s="51">
        <f t="shared" si="239"/>
        <v>7.2</v>
      </c>
      <c r="H540" s="51">
        <f t="shared" si="239"/>
        <v>0</v>
      </c>
      <c r="I540" s="52">
        <v>0</v>
      </c>
      <c r="J540" s="52">
        <v>0</v>
      </c>
      <c r="K540" s="52">
        <v>0</v>
      </c>
      <c r="L540" s="52">
        <v>0</v>
      </c>
      <c r="M540" s="52">
        <v>0</v>
      </c>
      <c r="N540" s="52">
        <v>0</v>
      </c>
      <c r="O540" s="52">
        <v>7.2</v>
      </c>
      <c r="P540" s="52">
        <v>0</v>
      </c>
      <c r="Q540" s="52">
        <f t="shared" si="241"/>
        <v>76.122287999999998</v>
      </c>
      <c r="R540" s="52">
        <f t="shared" si="244"/>
        <v>0</v>
      </c>
      <c r="S540" s="82">
        <v>0</v>
      </c>
      <c r="T540" s="53" t="s">
        <v>32</v>
      </c>
      <c r="W540" s="6"/>
    </row>
    <row r="541" spans="1:24" ht="31.5" x14ac:dyDescent="0.25">
      <c r="A541" s="54" t="s">
        <v>1103</v>
      </c>
      <c r="B541" s="124" t="s">
        <v>1137</v>
      </c>
      <c r="C541" s="66" t="s">
        <v>1138</v>
      </c>
      <c r="D541" s="69" t="s">
        <v>32</v>
      </c>
      <c r="E541" s="69" t="s">
        <v>32</v>
      </c>
      <c r="F541" s="69" t="s">
        <v>32</v>
      </c>
      <c r="G541" s="69" t="s">
        <v>32</v>
      </c>
      <c r="H541" s="51">
        <f t="shared" si="239"/>
        <v>33.309061979999996</v>
      </c>
      <c r="I541" s="52" t="s">
        <v>32</v>
      </c>
      <c r="J541" s="52">
        <v>3.4103147899999997</v>
      </c>
      <c r="K541" s="52" t="s">
        <v>32</v>
      </c>
      <c r="L541" s="52">
        <v>0.79458951999999994</v>
      </c>
      <c r="M541" s="52" t="s">
        <v>32</v>
      </c>
      <c r="N541" s="52">
        <v>29.104157669999996</v>
      </c>
      <c r="O541" s="52" t="s">
        <v>32</v>
      </c>
      <c r="P541" s="52">
        <v>0</v>
      </c>
      <c r="Q541" s="52" t="s">
        <v>32</v>
      </c>
      <c r="R541" s="52" t="s">
        <v>32</v>
      </c>
      <c r="S541" s="82" t="s">
        <v>32</v>
      </c>
      <c r="T541" s="53" t="s">
        <v>703</v>
      </c>
      <c r="W541" s="6"/>
    </row>
    <row r="542" spans="1:24" ht="72" customHeight="1" x14ac:dyDescent="0.25">
      <c r="A542" s="54" t="s">
        <v>1103</v>
      </c>
      <c r="B542" s="124" t="s">
        <v>1139</v>
      </c>
      <c r="C542" s="66" t="s">
        <v>1140</v>
      </c>
      <c r="D542" s="69" t="s">
        <v>32</v>
      </c>
      <c r="E542" s="69" t="s">
        <v>32</v>
      </c>
      <c r="F542" s="69" t="s">
        <v>32</v>
      </c>
      <c r="G542" s="69" t="s">
        <v>32</v>
      </c>
      <c r="H542" s="51">
        <f t="shared" si="239"/>
        <v>14.2155</v>
      </c>
      <c r="I542" s="52" t="s">
        <v>32</v>
      </c>
      <c r="J542" s="52">
        <v>0</v>
      </c>
      <c r="K542" s="52" t="s">
        <v>32</v>
      </c>
      <c r="L542" s="52">
        <v>0</v>
      </c>
      <c r="M542" s="52" t="s">
        <v>32</v>
      </c>
      <c r="N542" s="52">
        <v>14.2155</v>
      </c>
      <c r="O542" s="52" t="s">
        <v>32</v>
      </c>
      <c r="P542" s="52">
        <v>0</v>
      </c>
      <c r="Q542" s="52" t="s">
        <v>32</v>
      </c>
      <c r="R542" s="52" t="s">
        <v>32</v>
      </c>
      <c r="S542" s="82" t="s">
        <v>32</v>
      </c>
      <c r="T542" s="53" t="s">
        <v>1141</v>
      </c>
      <c r="W542" s="6"/>
    </row>
    <row r="543" spans="1:24" ht="78.75" x14ac:dyDescent="0.25">
      <c r="A543" s="54" t="s">
        <v>1103</v>
      </c>
      <c r="B543" s="124" t="s">
        <v>1142</v>
      </c>
      <c r="C543" s="66" t="s">
        <v>1143</v>
      </c>
      <c r="D543" s="69" t="s">
        <v>32</v>
      </c>
      <c r="E543" s="69" t="s">
        <v>32</v>
      </c>
      <c r="F543" s="69" t="s">
        <v>32</v>
      </c>
      <c r="G543" s="69" t="s">
        <v>32</v>
      </c>
      <c r="H543" s="51">
        <f t="shared" si="239"/>
        <v>0.48599999999999999</v>
      </c>
      <c r="I543" s="52" t="s">
        <v>32</v>
      </c>
      <c r="J543" s="52">
        <v>0</v>
      </c>
      <c r="K543" s="52" t="s">
        <v>32</v>
      </c>
      <c r="L543" s="52">
        <v>0</v>
      </c>
      <c r="M543" s="52" t="s">
        <v>32</v>
      </c>
      <c r="N543" s="52">
        <v>0.48599999999999999</v>
      </c>
      <c r="O543" s="52" t="s">
        <v>32</v>
      </c>
      <c r="P543" s="52">
        <v>0</v>
      </c>
      <c r="Q543" s="52" t="s">
        <v>32</v>
      </c>
      <c r="R543" s="52" t="s">
        <v>32</v>
      </c>
      <c r="S543" s="73" t="s">
        <v>32</v>
      </c>
      <c r="T543" s="53" t="s">
        <v>1144</v>
      </c>
      <c r="W543" s="6"/>
    </row>
    <row r="544" spans="1:24" ht="47.25" x14ac:dyDescent="0.25">
      <c r="A544" s="42" t="s">
        <v>1145</v>
      </c>
      <c r="B544" s="71" t="s">
        <v>352</v>
      </c>
      <c r="C544" s="43" t="s">
        <v>31</v>
      </c>
      <c r="D544" s="44">
        <f t="shared" ref="D544:R544" si="246">D545</f>
        <v>0</v>
      </c>
      <c r="E544" s="44">
        <f t="shared" si="246"/>
        <v>0</v>
      </c>
      <c r="F544" s="44">
        <f t="shared" si="246"/>
        <v>0</v>
      </c>
      <c r="G544" s="44">
        <f t="shared" si="246"/>
        <v>0</v>
      </c>
      <c r="H544" s="44">
        <f t="shared" si="246"/>
        <v>0</v>
      </c>
      <c r="I544" s="44">
        <f t="shared" si="246"/>
        <v>0</v>
      </c>
      <c r="J544" s="44">
        <f t="shared" si="246"/>
        <v>0</v>
      </c>
      <c r="K544" s="44">
        <f t="shared" si="246"/>
        <v>0</v>
      </c>
      <c r="L544" s="44">
        <f t="shared" si="246"/>
        <v>0</v>
      </c>
      <c r="M544" s="44">
        <f t="shared" si="246"/>
        <v>0</v>
      </c>
      <c r="N544" s="44">
        <f t="shared" si="246"/>
        <v>0</v>
      </c>
      <c r="O544" s="44">
        <f t="shared" si="246"/>
        <v>0</v>
      </c>
      <c r="P544" s="44">
        <f t="shared" si="246"/>
        <v>0</v>
      </c>
      <c r="Q544" s="44">
        <f t="shared" si="246"/>
        <v>0</v>
      </c>
      <c r="R544" s="44">
        <f t="shared" si="246"/>
        <v>0</v>
      </c>
      <c r="S544" s="45">
        <v>0</v>
      </c>
      <c r="T544" s="46" t="s">
        <v>32</v>
      </c>
      <c r="W544" s="6"/>
      <c r="X544" s="6"/>
    </row>
    <row r="545" spans="1:24" x14ac:dyDescent="0.25">
      <c r="A545" s="42" t="s">
        <v>1146</v>
      </c>
      <c r="B545" s="71" t="s">
        <v>360</v>
      </c>
      <c r="C545" s="43" t="s">
        <v>31</v>
      </c>
      <c r="D545" s="44">
        <v>0</v>
      </c>
      <c r="E545" s="44">
        <f t="shared" ref="E545:R545" si="247">E546+E547</f>
        <v>0</v>
      </c>
      <c r="F545" s="44">
        <f t="shared" si="247"/>
        <v>0</v>
      </c>
      <c r="G545" s="44">
        <f t="shared" si="247"/>
        <v>0</v>
      </c>
      <c r="H545" s="44">
        <f t="shared" si="247"/>
        <v>0</v>
      </c>
      <c r="I545" s="44">
        <f t="shared" si="247"/>
        <v>0</v>
      </c>
      <c r="J545" s="44">
        <f t="shared" si="247"/>
        <v>0</v>
      </c>
      <c r="K545" s="44">
        <f t="shared" si="247"/>
        <v>0</v>
      </c>
      <c r="L545" s="44">
        <f t="shared" si="247"/>
        <v>0</v>
      </c>
      <c r="M545" s="44">
        <f t="shared" si="247"/>
        <v>0</v>
      </c>
      <c r="N545" s="44">
        <f t="shared" si="247"/>
        <v>0</v>
      </c>
      <c r="O545" s="44">
        <f t="shared" si="247"/>
        <v>0</v>
      </c>
      <c r="P545" s="44">
        <f t="shared" si="247"/>
        <v>0</v>
      </c>
      <c r="Q545" s="44">
        <f t="shared" si="247"/>
        <v>0</v>
      </c>
      <c r="R545" s="44">
        <f t="shared" si="247"/>
        <v>0</v>
      </c>
      <c r="S545" s="45">
        <v>0</v>
      </c>
      <c r="T545" s="46" t="s">
        <v>32</v>
      </c>
      <c r="W545" s="6"/>
      <c r="X545" s="6"/>
    </row>
    <row r="546" spans="1:24" ht="47.25" x14ac:dyDescent="0.25">
      <c r="A546" s="42" t="s">
        <v>1147</v>
      </c>
      <c r="B546" s="71" t="s">
        <v>356</v>
      </c>
      <c r="C546" s="43" t="s">
        <v>31</v>
      </c>
      <c r="D546" s="44">
        <v>0</v>
      </c>
      <c r="E546" s="44">
        <v>0</v>
      </c>
      <c r="F546" s="44">
        <v>0</v>
      </c>
      <c r="G546" s="44">
        <v>0</v>
      </c>
      <c r="H546" s="44">
        <v>0</v>
      </c>
      <c r="I546" s="44">
        <v>0</v>
      </c>
      <c r="J546" s="44">
        <v>0</v>
      </c>
      <c r="K546" s="44">
        <v>0</v>
      </c>
      <c r="L546" s="44">
        <v>0</v>
      </c>
      <c r="M546" s="44">
        <v>0</v>
      </c>
      <c r="N546" s="44">
        <v>0</v>
      </c>
      <c r="O546" s="44">
        <v>0</v>
      </c>
      <c r="P546" s="44">
        <v>0</v>
      </c>
      <c r="Q546" s="44">
        <v>0</v>
      </c>
      <c r="R546" s="44">
        <v>0</v>
      </c>
      <c r="S546" s="45">
        <v>0</v>
      </c>
      <c r="T546" s="46" t="s">
        <v>32</v>
      </c>
      <c r="W546" s="6"/>
      <c r="X546" s="6"/>
    </row>
    <row r="547" spans="1:24" ht="47.25" x14ac:dyDescent="0.25">
      <c r="A547" s="42" t="s">
        <v>1148</v>
      </c>
      <c r="B547" s="71" t="s">
        <v>358</v>
      </c>
      <c r="C547" s="43" t="s">
        <v>31</v>
      </c>
      <c r="D547" s="44">
        <v>0</v>
      </c>
      <c r="E547" s="44">
        <v>0</v>
      </c>
      <c r="F547" s="44">
        <v>0</v>
      </c>
      <c r="G547" s="44">
        <v>0</v>
      </c>
      <c r="H547" s="44">
        <v>0</v>
      </c>
      <c r="I547" s="44">
        <v>0</v>
      </c>
      <c r="J547" s="44">
        <v>0</v>
      </c>
      <c r="K547" s="44">
        <v>0</v>
      </c>
      <c r="L547" s="44">
        <v>0</v>
      </c>
      <c r="M547" s="44">
        <v>0</v>
      </c>
      <c r="N547" s="44">
        <v>0</v>
      </c>
      <c r="O547" s="44">
        <v>0</v>
      </c>
      <c r="P547" s="44">
        <v>0</v>
      </c>
      <c r="Q547" s="44">
        <v>0</v>
      </c>
      <c r="R547" s="44">
        <v>0</v>
      </c>
      <c r="S547" s="45">
        <v>0</v>
      </c>
      <c r="T547" s="46" t="s">
        <v>32</v>
      </c>
      <c r="W547" s="6"/>
      <c r="X547" s="6"/>
    </row>
    <row r="548" spans="1:24" x14ac:dyDescent="0.25">
      <c r="A548" s="42" t="s">
        <v>1149</v>
      </c>
      <c r="B548" s="71" t="s">
        <v>360</v>
      </c>
      <c r="C548" s="43" t="s">
        <v>31</v>
      </c>
      <c r="D548" s="44">
        <v>0</v>
      </c>
      <c r="E548" s="44">
        <v>0</v>
      </c>
      <c r="F548" s="44">
        <v>0</v>
      </c>
      <c r="G548" s="44">
        <v>0</v>
      </c>
      <c r="H548" s="44">
        <v>0</v>
      </c>
      <c r="I548" s="44">
        <v>0</v>
      </c>
      <c r="J548" s="44">
        <v>0</v>
      </c>
      <c r="K548" s="44">
        <v>0</v>
      </c>
      <c r="L548" s="44">
        <v>0</v>
      </c>
      <c r="M548" s="44">
        <v>0</v>
      </c>
      <c r="N548" s="44">
        <v>0</v>
      </c>
      <c r="O548" s="44">
        <v>0</v>
      </c>
      <c r="P548" s="44">
        <v>0</v>
      </c>
      <c r="Q548" s="44">
        <v>0</v>
      </c>
      <c r="R548" s="44">
        <v>0</v>
      </c>
      <c r="S548" s="45">
        <v>0</v>
      </c>
      <c r="T548" s="46" t="s">
        <v>32</v>
      </c>
      <c r="W548" s="6"/>
      <c r="X548" s="6"/>
    </row>
    <row r="549" spans="1:24" ht="47.25" x14ac:dyDescent="0.25">
      <c r="A549" s="42" t="s">
        <v>1150</v>
      </c>
      <c r="B549" s="71" t="s">
        <v>356</v>
      </c>
      <c r="C549" s="43" t="s">
        <v>31</v>
      </c>
      <c r="D549" s="44">
        <v>0</v>
      </c>
      <c r="E549" s="44">
        <v>0</v>
      </c>
      <c r="F549" s="44">
        <v>0</v>
      </c>
      <c r="G549" s="44">
        <v>0</v>
      </c>
      <c r="H549" s="44">
        <v>0</v>
      </c>
      <c r="I549" s="44"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>
        <v>0</v>
      </c>
      <c r="P549" s="44">
        <v>0</v>
      </c>
      <c r="Q549" s="44">
        <v>0</v>
      </c>
      <c r="R549" s="44">
        <v>0</v>
      </c>
      <c r="S549" s="45">
        <v>0</v>
      </c>
      <c r="T549" s="46" t="s">
        <v>32</v>
      </c>
      <c r="W549" s="6"/>
      <c r="X549" s="6"/>
    </row>
    <row r="550" spans="1:24" ht="47.25" x14ac:dyDescent="0.25">
      <c r="A550" s="42" t="s">
        <v>1151</v>
      </c>
      <c r="B550" s="71" t="s">
        <v>358</v>
      </c>
      <c r="C550" s="43" t="s">
        <v>31</v>
      </c>
      <c r="D550" s="44">
        <v>0</v>
      </c>
      <c r="E550" s="44">
        <v>0</v>
      </c>
      <c r="F550" s="44">
        <v>0</v>
      </c>
      <c r="G550" s="44">
        <v>0</v>
      </c>
      <c r="H550" s="44">
        <v>0</v>
      </c>
      <c r="I550" s="44">
        <v>0</v>
      </c>
      <c r="J550" s="44">
        <v>0</v>
      </c>
      <c r="K550" s="44">
        <v>0</v>
      </c>
      <c r="L550" s="44">
        <v>0</v>
      </c>
      <c r="M550" s="44">
        <v>0</v>
      </c>
      <c r="N550" s="44">
        <v>0</v>
      </c>
      <c r="O550" s="44">
        <v>0</v>
      </c>
      <c r="P550" s="44">
        <v>0</v>
      </c>
      <c r="Q550" s="44">
        <v>0</v>
      </c>
      <c r="R550" s="44">
        <v>0</v>
      </c>
      <c r="S550" s="45">
        <v>0</v>
      </c>
      <c r="T550" s="46" t="s">
        <v>32</v>
      </c>
      <c r="W550" s="6"/>
      <c r="X550" s="6"/>
    </row>
    <row r="551" spans="1:24" x14ac:dyDescent="0.25">
      <c r="A551" s="42" t="s">
        <v>1152</v>
      </c>
      <c r="B551" s="71" t="s">
        <v>364</v>
      </c>
      <c r="C551" s="43" t="s">
        <v>31</v>
      </c>
      <c r="D551" s="44">
        <f t="shared" ref="D551:R551" si="248">D552+D553+D554+D555</f>
        <v>84.575956000000005</v>
      </c>
      <c r="E551" s="44">
        <f t="shared" si="248"/>
        <v>0.42730000000000001</v>
      </c>
      <c r="F551" s="44">
        <f t="shared" si="248"/>
        <v>84.148656000000003</v>
      </c>
      <c r="G551" s="44">
        <f t="shared" si="248"/>
        <v>40.593889080000004</v>
      </c>
      <c r="H551" s="44">
        <f t="shared" si="248"/>
        <v>0</v>
      </c>
      <c r="I551" s="44">
        <f t="shared" si="248"/>
        <v>0</v>
      </c>
      <c r="J551" s="44">
        <f t="shared" si="248"/>
        <v>0</v>
      </c>
      <c r="K551" s="44">
        <f t="shared" si="248"/>
        <v>0</v>
      </c>
      <c r="L551" s="44">
        <f t="shared" si="248"/>
        <v>0</v>
      </c>
      <c r="M551" s="44">
        <f t="shared" si="248"/>
        <v>9.9563299999999995</v>
      </c>
      <c r="N551" s="44">
        <f t="shared" si="248"/>
        <v>0</v>
      </c>
      <c r="O551" s="44">
        <f t="shared" si="248"/>
        <v>30.637559080000003</v>
      </c>
      <c r="P551" s="44">
        <f t="shared" si="248"/>
        <v>0</v>
      </c>
      <c r="Q551" s="44">
        <f t="shared" si="248"/>
        <v>84.148656000000003</v>
      </c>
      <c r="R551" s="44">
        <f t="shared" si="248"/>
        <v>-9.9563299999999995</v>
      </c>
      <c r="S551" s="45">
        <f t="shared" ref="S551:S555" si="249">R551/(I551+K551+M551)</f>
        <v>-1</v>
      </c>
      <c r="T551" s="46" t="s">
        <v>32</v>
      </c>
      <c r="W551" s="6"/>
      <c r="X551" s="6"/>
    </row>
    <row r="552" spans="1:24" ht="31.5" x14ac:dyDescent="0.25">
      <c r="A552" s="42" t="s">
        <v>1153</v>
      </c>
      <c r="B552" s="46" t="s">
        <v>366</v>
      </c>
      <c r="C552" s="46" t="s">
        <v>31</v>
      </c>
      <c r="D552" s="44">
        <v>0</v>
      </c>
      <c r="E552" s="44">
        <v>0</v>
      </c>
      <c r="F552" s="44">
        <v>0</v>
      </c>
      <c r="G552" s="44">
        <v>0</v>
      </c>
      <c r="H552" s="44">
        <v>0</v>
      </c>
      <c r="I552" s="44">
        <v>0</v>
      </c>
      <c r="J552" s="44">
        <v>0</v>
      </c>
      <c r="K552" s="44">
        <v>0</v>
      </c>
      <c r="L552" s="44">
        <v>0</v>
      </c>
      <c r="M552" s="44">
        <v>0</v>
      </c>
      <c r="N552" s="44">
        <v>0</v>
      </c>
      <c r="O552" s="44">
        <v>0</v>
      </c>
      <c r="P552" s="44">
        <v>0</v>
      </c>
      <c r="Q552" s="44">
        <v>0</v>
      </c>
      <c r="R552" s="44">
        <v>0</v>
      </c>
      <c r="S552" s="45">
        <v>0</v>
      </c>
      <c r="T552" s="46" t="s">
        <v>32</v>
      </c>
      <c r="W552" s="6"/>
      <c r="X552" s="6"/>
    </row>
    <row r="553" spans="1:24" ht="31.5" x14ac:dyDescent="0.25">
      <c r="A553" s="42" t="s">
        <v>1154</v>
      </c>
      <c r="B553" s="46" t="s">
        <v>368</v>
      </c>
      <c r="C553" s="46" t="s">
        <v>31</v>
      </c>
      <c r="D553" s="47">
        <v>0</v>
      </c>
      <c r="E553" s="47">
        <v>0</v>
      </c>
      <c r="F553" s="47">
        <v>0</v>
      </c>
      <c r="G553" s="47">
        <v>0</v>
      </c>
      <c r="H553" s="47">
        <v>0</v>
      </c>
      <c r="I553" s="47">
        <v>0</v>
      </c>
      <c r="J553" s="47">
        <v>0</v>
      </c>
      <c r="K553" s="47">
        <v>0</v>
      </c>
      <c r="L553" s="47">
        <v>0</v>
      </c>
      <c r="M553" s="47">
        <v>0</v>
      </c>
      <c r="N553" s="47">
        <v>0</v>
      </c>
      <c r="O553" s="47">
        <v>0</v>
      </c>
      <c r="P553" s="47">
        <v>0</v>
      </c>
      <c r="Q553" s="47">
        <v>0</v>
      </c>
      <c r="R553" s="47">
        <v>0</v>
      </c>
      <c r="S553" s="45">
        <v>0</v>
      </c>
      <c r="T553" s="46" t="s">
        <v>32</v>
      </c>
      <c r="W553" s="6"/>
      <c r="X553" s="6"/>
    </row>
    <row r="554" spans="1:24" ht="31.5" x14ac:dyDescent="0.25">
      <c r="A554" s="42" t="s">
        <v>1155</v>
      </c>
      <c r="B554" s="72" t="s">
        <v>373</v>
      </c>
      <c r="C554" s="72" t="s">
        <v>31</v>
      </c>
      <c r="D554" s="47">
        <v>0</v>
      </c>
      <c r="E554" s="44">
        <v>0</v>
      </c>
      <c r="F554" s="44">
        <v>0</v>
      </c>
      <c r="G554" s="44">
        <v>0</v>
      </c>
      <c r="H554" s="44">
        <v>0</v>
      </c>
      <c r="I554" s="44">
        <v>0</v>
      </c>
      <c r="J554" s="44">
        <v>0</v>
      </c>
      <c r="K554" s="44">
        <v>0</v>
      </c>
      <c r="L554" s="44">
        <v>0</v>
      </c>
      <c r="M554" s="44">
        <v>0</v>
      </c>
      <c r="N554" s="44">
        <v>0</v>
      </c>
      <c r="O554" s="44">
        <v>0</v>
      </c>
      <c r="P554" s="44">
        <v>0</v>
      </c>
      <c r="Q554" s="44">
        <v>0</v>
      </c>
      <c r="R554" s="44">
        <v>0</v>
      </c>
      <c r="S554" s="45">
        <v>0</v>
      </c>
      <c r="T554" s="46" t="s">
        <v>32</v>
      </c>
      <c r="W554" s="6"/>
      <c r="X554" s="6"/>
    </row>
    <row r="555" spans="1:24" x14ac:dyDescent="0.25">
      <c r="A555" s="42" t="s">
        <v>1156</v>
      </c>
      <c r="B555" s="71" t="s">
        <v>381</v>
      </c>
      <c r="C555" s="43" t="s">
        <v>31</v>
      </c>
      <c r="D555" s="44">
        <f>SUM(D556:D556)</f>
        <v>84.575956000000005</v>
      </c>
      <c r="E555" s="44">
        <f t="shared" ref="E555:R555" si="250">SUM(E556:E556)</f>
        <v>0.42730000000000001</v>
      </c>
      <c r="F555" s="44">
        <f t="shared" si="250"/>
        <v>84.148656000000003</v>
      </c>
      <c r="G555" s="44">
        <f t="shared" si="250"/>
        <v>40.593889080000004</v>
      </c>
      <c r="H555" s="44">
        <f t="shared" si="250"/>
        <v>0</v>
      </c>
      <c r="I555" s="44">
        <f t="shared" si="250"/>
        <v>0</v>
      </c>
      <c r="J555" s="44">
        <f t="shared" si="250"/>
        <v>0</v>
      </c>
      <c r="K555" s="44">
        <f t="shared" si="250"/>
        <v>0</v>
      </c>
      <c r="L555" s="44">
        <f t="shared" si="250"/>
        <v>0</v>
      </c>
      <c r="M555" s="44">
        <f t="shared" si="250"/>
        <v>9.9563299999999995</v>
      </c>
      <c r="N555" s="44">
        <f t="shared" si="250"/>
        <v>0</v>
      </c>
      <c r="O555" s="44">
        <f t="shared" si="250"/>
        <v>30.637559080000003</v>
      </c>
      <c r="P555" s="44">
        <f t="shared" si="250"/>
        <v>0</v>
      </c>
      <c r="Q555" s="44">
        <f t="shared" si="250"/>
        <v>84.148656000000003</v>
      </c>
      <c r="R555" s="44">
        <f t="shared" si="250"/>
        <v>-9.9563299999999995</v>
      </c>
      <c r="S555" s="45">
        <f t="shared" si="249"/>
        <v>-1</v>
      </c>
      <c r="T555" s="46" t="s">
        <v>32</v>
      </c>
      <c r="W555" s="6"/>
      <c r="X555" s="6"/>
    </row>
    <row r="556" spans="1:24" ht="31.5" x14ac:dyDescent="0.25">
      <c r="A556" s="49" t="s">
        <v>1156</v>
      </c>
      <c r="B556" s="114" t="s">
        <v>1157</v>
      </c>
      <c r="C556" s="56" t="s">
        <v>1158</v>
      </c>
      <c r="D556" s="59">
        <v>84.575956000000005</v>
      </c>
      <c r="E556" s="51">
        <v>0.42730000000000001</v>
      </c>
      <c r="F556" s="51">
        <f>D556-E556</f>
        <v>84.148656000000003</v>
      </c>
      <c r="G556" s="51">
        <f>I556+K556+M556+O556</f>
        <v>40.593889080000004</v>
      </c>
      <c r="H556" s="51">
        <f>J556+L556+N556+P556</f>
        <v>0</v>
      </c>
      <c r="I556" s="51">
        <v>0</v>
      </c>
      <c r="J556" s="51">
        <v>0</v>
      </c>
      <c r="K556" s="51">
        <v>0</v>
      </c>
      <c r="L556" s="51">
        <v>0</v>
      </c>
      <c r="M556" s="51">
        <v>9.9563299999999995</v>
      </c>
      <c r="N556" s="51">
        <v>0</v>
      </c>
      <c r="O556" s="51">
        <v>30.637559080000003</v>
      </c>
      <c r="P556" s="51">
        <v>0</v>
      </c>
      <c r="Q556" s="52">
        <f>F556-H556</f>
        <v>84.148656000000003</v>
      </c>
      <c r="R556" s="52">
        <f>H556-(I556+K556+M556)</f>
        <v>-9.9563299999999995</v>
      </c>
      <c r="S556" s="76">
        <f>R556/(I556+K556+M556)</f>
        <v>-1</v>
      </c>
      <c r="T556" s="53" t="s">
        <v>32</v>
      </c>
      <c r="W556" s="6"/>
    </row>
    <row r="557" spans="1:24" ht="47.25" x14ac:dyDescent="0.25">
      <c r="A557" s="42" t="s">
        <v>1159</v>
      </c>
      <c r="B557" s="71" t="s">
        <v>398</v>
      </c>
      <c r="C557" s="43" t="s">
        <v>31</v>
      </c>
      <c r="D557" s="44">
        <v>0</v>
      </c>
      <c r="E557" s="44">
        <v>0</v>
      </c>
      <c r="F557" s="44">
        <v>0</v>
      </c>
      <c r="G557" s="44">
        <v>0</v>
      </c>
      <c r="H557" s="44">
        <v>0</v>
      </c>
      <c r="I557" s="44">
        <v>0</v>
      </c>
      <c r="J557" s="44">
        <v>0</v>
      </c>
      <c r="K557" s="44">
        <v>0</v>
      </c>
      <c r="L557" s="44">
        <v>0</v>
      </c>
      <c r="M557" s="44">
        <v>0</v>
      </c>
      <c r="N557" s="44">
        <v>0</v>
      </c>
      <c r="O557" s="44">
        <v>0</v>
      </c>
      <c r="P557" s="44">
        <v>0</v>
      </c>
      <c r="Q557" s="44">
        <v>0</v>
      </c>
      <c r="R557" s="44">
        <v>0</v>
      </c>
      <c r="S557" s="45">
        <v>0</v>
      </c>
      <c r="T557" s="46" t="s">
        <v>32</v>
      </c>
      <c r="W557" s="6"/>
      <c r="X557" s="6"/>
    </row>
    <row r="558" spans="1:24" ht="31.5" x14ac:dyDescent="0.25">
      <c r="A558" s="42" t="s">
        <v>1160</v>
      </c>
      <c r="B558" s="71" t="s">
        <v>400</v>
      </c>
      <c r="C558" s="43" t="s">
        <v>31</v>
      </c>
      <c r="D558" s="44">
        <f>SUM(D559:D565)</f>
        <v>135.33618474600001</v>
      </c>
      <c r="E558" s="44">
        <f t="shared" ref="E558:R558" si="251">SUM(E559:E565)</f>
        <v>18.023279989999999</v>
      </c>
      <c r="F558" s="44">
        <f t="shared" si="251"/>
        <v>117.31290475600002</v>
      </c>
      <c r="G558" s="44">
        <f t="shared" si="251"/>
        <v>86.202904756000009</v>
      </c>
      <c r="H558" s="44">
        <f t="shared" si="251"/>
        <v>41.695867130000003</v>
      </c>
      <c r="I558" s="44">
        <f t="shared" si="251"/>
        <v>0</v>
      </c>
      <c r="J558" s="44">
        <f t="shared" si="251"/>
        <v>0.33636248999999996</v>
      </c>
      <c r="K558" s="44">
        <f t="shared" si="251"/>
        <v>0</v>
      </c>
      <c r="L558" s="44">
        <f t="shared" si="251"/>
        <v>31.745555760000002</v>
      </c>
      <c r="M558" s="44">
        <f t="shared" si="251"/>
        <v>0</v>
      </c>
      <c r="N558" s="44">
        <f t="shared" si="251"/>
        <v>9.6139488800000006</v>
      </c>
      <c r="O558" s="44">
        <f t="shared" si="251"/>
        <v>86.202904756000009</v>
      </c>
      <c r="P558" s="44">
        <f t="shared" si="251"/>
        <v>0</v>
      </c>
      <c r="Q558" s="44">
        <f t="shared" si="251"/>
        <v>76.723580626</v>
      </c>
      <c r="R558" s="44">
        <f t="shared" si="251"/>
        <v>40.589324130000001</v>
      </c>
      <c r="S558" s="45">
        <v>1</v>
      </c>
      <c r="T558" s="46" t="s">
        <v>32</v>
      </c>
      <c r="W558" s="6"/>
      <c r="X558" s="6"/>
    </row>
    <row r="559" spans="1:24" ht="47.25" x14ac:dyDescent="0.25">
      <c r="A559" s="62" t="s">
        <v>1160</v>
      </c>
      <c r="B559" s="118" t="s">
        <v>1161</v>
      </c>
      <c r="C559" s="86" t="s">
        <v>1162</v>
      </c>
      <c r="D559" s="52">
        <v>62.743985739999999</v>
      </c>
      <c r="E559" s="52">
        <v>0</v>
      </c>
      <c r="F559" s="51">
        <f t="shared" ref="F559:F564" si="252">D559-E559</f>
        <v>62.743985739999999</v>
      </c>
      <c r="G559" s="51">
        <f t="shared" ref="G559:H565" si="253">I559+K559+M559+O559</f>
        <v>31.63398574</v>
      </c>
      <c r="H559" s="51">
        <f t="shared" si="253"/>
        <v>14.708040840000001</v>
      </c>
      <c r="I559" s="52">
        <v>0</v>
      </c>
      <c r="J559" s="52">
        <v>0</v>
      </c>
      <c r="K559" s="52">
        <v>0</v>
      </c>
      <c r="L559" s="52">
        <v>5.9655549600000004</v>
      </c>
      <c r="M559" s="52">
        <v>0</v>
      </c>
      <c r="N559" s="52">
        <v>8.7424858800000003</v>
      </c>
      <c r="O559" s="52">
        <v>31.63398574</v>
      </c>
      <c r="P559" s="52">
        <v>0</v>
      </c>
      <c r="Q559" s="52">
        <f>F559-H559</f>
        <v>48.035944899999997</v>
      </c>
      <c r="R559" s="52">
        <f t="shared" ref="R559:R561" si="254">H559-(I559+K559+M559)</f>
        <v>14.708040840000001</v>
      </c>
      <c r="S559" s="57">
        <v>1</v>
      </c>
      <c r="T559" s="53" t="s">
        <v>1114</v>
      </c>
      <c r="W559" s="6"/>
    </row>
    <row r="560" spans="1:24" ht="31.5" x14ac:dyDescent="0.25">
      <c r="A560" s="62" t="s">
        <v>1160</v>
      </c>
      <c r="B560" s="118" t="s">
        <v>1163</v>
      </c>
      <c r="C560" s="86" t="s">
        <v>1164</v>
      </c>
      <c r="D560" s="52">
        <v>22.759506385999998</v>
      </c>
      <c r="E560" s="52">
        <v>18.023279989999999</v>
      </c>
      <c r="F560" s="51">
        <f t="shared" si="252"/>
        <v>4.7362263959999993</v>
      </c>
      <c r="G560" s="51">
        <f t="shared" si="253"/>
        <v>4.7362263960000002</v>
      </c>
      <c r="H560" s="51">
        <f t="shared" si="253"/>
        <v>0</v>
      </c>
      <c r="I560" s="52">
        <v>0</v>
      </c>
      <c r="J560" s="52">
        <v>0</v>
      </c>
      <c r="K560" s="52">
        <v>0</v>
      </c>
      <c r="L560" s="52">
        <v>0</v>
      </c>
      <c r="M560" s="52">
        <v>0</v>
      </c>
      <c r="N560" s="52">
        <v>0</v>
      </c>
      <c r="O560" s="52">
        <v>4.7362263960000002</v>
      </c>
      <c r="P560" s="52">
        <v>0</v>
      </c>
      <c r="Q560" s="52">
        <f>F560-H560</f>
        <v>4.7362263959999993</v>
      </c>
      <c r="R560" s="52">
        <f t="shared" si="254"/>
        <v>0</v>
      </c>
      <c r="S560" s="82">
        <v>0</v>
      </c>
      <c r="T560" s="53" t="s">
        <v>32</v>
      </c>
      <c r="W560" s="6"/>
    </row>
    <row r="561" spans="1:24" ht="31.5" x14ac:dyDescent="0.25">
      <c r="A561" s="62" t="s">
        <v>1160</v>
      </c>
      <c r="B561" s="118" t="s">
        <v>1165</v>
      </c>
      <c r="C561" s="86" t="s">
        <v>1166</v>
      </c>
      <c r="D561" s="52">
        <v>44.204680356000004</v>
      </c>
      <c r="E561" s="52">
        <v>0</v>
      </c>
      <c r="F561" s="51">
        <f t="shared" si="252"/>
        <v>44.204680356000004</v>
      </c>
      <c r="G561" s="51">
        <f t="shared" si="253"/>
        <v>44.204680356000004</v>
      </c>
      <c r="H561" s="51">
        <f t="shared" si="253"/>
        <v>25.881283290000002</v>
      </c>
      <c r="I561" s="52">
        <v>0</v>
      </c>
      <c r="J561" s="52">
        <v>0.10128248999999999</v>
      </c>
      <c r="K561" s="52">
        <v>0</v>
      </c>
      <c r="L561" s="52">
        <v>25.780000800000003</v>
      </c>
      <c r="M561" s="52">
        <v>0</v>
      </c>
      <c r="N561" s="52">
        <v>0</v>
      </c>
      <c r="O561" s="52">
        <v>44.204680356000004</v>
      </c>
      <c r="P561" s="52">
        <v>0</v>
      </c>
      <c r="Q561" s="52">
        <f>F561-H561</f>
        <v>18.323397066000002</v>
      </c>
      <c r="R561" s="52">
        <f t="shared" si="254"/>
        <v>25.881283290000002</v>
      </c>
      <c r="S561" s="82">
        <v>1</v>
      </c>
      <c r="T561" s="53" t="s">
        <v>1167</v>
      </c>
      <c r="W561" s="6"/>
    </row>
    <row r="562" spans="1:24" ht="31.5" x14ac:dyDescent="0.25">
      <c r="A562" s="62" t="s">
        <v>1160</v>
      </c>
      <c r="B562" s="118" t="s">
        <v>1168</v>
      </c>
      <c r="C562" s="86" t="s">
        <v>1169</v>
      </c>
      <c r="D562" s="52" t="s">
        <v>32</v>
      </c>
      <c r="E562" s="52" t="s">
        <v>32</v>
      </c>
      <c r="F562" s="52" t="s">
        <v>32</v>
      </c>
      <c r="G562" s="52" t="s">
        <v>32</v>
      </c>
      <c r="H562" s="51">
        <f t="shared" si="253"/>
        <v>0.33407999999999999</v>
      </c>
      <c r="I562" s="52" t="s">
        <v>32</v>
      </c>
      <c r="J562" s="52">
        <v>0.33407999999999999</v>
      </c>
      <c r="K562" s="52" t="s">
        <v>32</v>
      </c>
      <c r="L562" s="52">
        <v>0</v>
      </c>
      <c r="M562" s="52" t="s">
        <v>32</v>
      </c>
      <c r="N562" s="52">
        <v>0</v>
      </c>
      <c r="O562" s="52" t="s">
        <v>32</v>
      </c>
      <c r="P562" s="52">
        <v>0</v>
      </c>
      <c r="Q562" s="52" t="s">
        <v>32</v>
      </c>
      <c r="R562" s="52" t="s">
        <v>32</v>
      </c>
      <c r="S562" s="82" t="s">
        <v>32</v>
      </c>
      <c r="T562" s="53" t="s">
        <v>1111</v>
      </c>
      <c r="W562" s="6"/>
    </row>
    <row r="563" spans="1:24" ht="47.25" x14ac:dyDescent="0.25">
      <c r="A563" s="62" t="s">
        <v>1160</v>
      </c>
      <c r="B563" s="118" t="s">
        <v>1170</v>
      </c>
      <c r="C563" s="86" t="s">
        <v>1171</v>
      </c>
      <c r="D563" s="52" t="s">
        <v>32</v>
      </c>
      <c r="E563" s="52" t="s">
        <v>32</v>
      </c>
      <c r="F563" s="52" t="s">
        <v>32</v>
      </c>
      <c r="G563" s="52" t="s">
        <v>32</v>
      </c>
      <c r="H563" s="51">
        <f t="shared" si="253"/>
        <v>-9.9000000000000005E-2</v>
      </c>
      <c r="I563" s="52" t="s">
        <v>32</v>
      </c>
      <c r="J563" s="52">
        <v>-9.9000000000000005E-2</v>
      </c>
      <c r="K563" s="52" t="s">
        <v>32</v>
      </c>
      <c r="L563" s="52">
        <v>0</v>
      </c>
      <c r="M563" s="52" t="s">
        <v>32</v>
      </c>
      <c r="N563" s="52">
        <v>0</v>
      </c>
      <c r="O563" s="52" t="s">
        <v>32</v>
      </c>
      <c r="P563" s="52">
        <v>0</v>
      </c>
      <c r="Q563" s="52" t="s">
        <v>32</v>
      </c>
      <c r="R563" s="52" t="s">
        <v>32</v>
      </c>
      <c r="S563" s="82" t="s">
        <v>32</v>
      </c>
      <c r="T563" s="53" t="s">
        <v>1172</v>
      </c>
      <c r="W563" s="6"/>
    </row>
    <row r="564" spans="1:24" ht="47.25" x14ac:dyDescent="0.25">
      <c r="A564" s="62" t="s">
        <v>1160</v>
      </c>
      <c r="B564" s="118" t="s">
        <v>1173</v>
      </c>
      <c r="C564" s="86" t="s">
        <v>1174</v>
      </c>
      <c r="D564" s="52">
        <v>5.6280122639999988</v>
      </c>
      <c r="E564" s="52">
        <v>0</v>
      </c>
      <c r="F564" s="51">
        <f t="shared" si="252"/>
        <v>5.6280122639999988</v>
      </c>
      <c r="G564" s="51">
        <f t="shared" si="253"/>
        <v>5.6280122639999988</v>
      </c>
      <c r="H564" s="51">
        <f t="shared" si="253"/>
        <v>0</v>
      </c>
      <c r="I564" s="52">
        <v>0</v>
      </c>
      <c r="J564" s="52">
        <v>0</v>
      </c>
      <c r="K564" s="52">
        <v>0</v>
      </c>
      <c r="L564" s="52">
        <v>0</v>
      </c>
      <c r="M564" s="52">
        <v>0</v>
      </c>
      <c r="N564" s="52">
        <v>0</v>
      </c>
      <c r="O564" s="52">
        <v>5.6280122639999988</v>
      </c>
      <c r="P564" s="52">
        <v>0</v>
      </c>
      <c r="Q564" s="52">
        <f>F564-H564</f>
        <v>5.6280122639999988</v>
      </c>
      <c r="R564" s="52">
        <f>H564-(I564+K564+M564)</f>
        <v>0</v>
      </c>
      <c r="S564" s="82">
        <v>0</v>
      </c>
      <c r="T564" s="53" t="s">
        <v>32</v>
      </c>
      <c r="W564" s="6"/>
    </row>
    <row r="565" spans="1:24" ht="126" x14ac:dyDescent="0.25">
      <c r="A565" s="62" t="s">
        <v>1160</v>
      </c>
      <c r="B565" s="118" t="s">
        <v>1175</v>
      </c>
      <c r="C565" s="86" t="s">
        <v>1176</v>
      </c>
      <c r="D565" s="52" t="s">
        <v>32</v>
      </c>
      <c r="E565" s="52" t="s">
        <v>32</v>
      </c>
      <c r="F565" s="51" t="s">
        <v>32</v>
      </c>
      <c r="G565" s="51" t="s">
        <v>32</v>
      </c>
      <c r="H565" s="51">
        <f t="shared" si="253"/>
        <v>0.87146299999999999</v>
      </c>
      <c r="I565" s="52" t="s">
        <v>32</v>
      </c>
      <c r="J565" s="52">
        <v>0</v>
      </c>
      <c r="K565" s="52" t="s">
        <v>32</v>
      </c>
      <c r="L565" s="52">
        <v>0</v>
      </c>
      <c r="M565" s="52" t="s">
        <v>32</v>
      </c>
      <c r="N565" s="52">
        <v>0.87146299999999999</v>
      </c>
      <c r="O565" s="52" t="s">
        <v>32</v>
      </c>
      <c r="P565" s="52">
        <v>0</v>
      </c>
      <c r="Q565" s="52" t="s">
        <v>32</v>
      </c>
      <c r="R565" s="52" t="s">
        <v>32</v>
      </c>
      <c r="S565" s="73" t="s">
        <v>32</v>
      </c>
      <c r="T565" s="53" t="s">
        <v>1177</v>
      </c>
      <c r="W565" s="6"/>
    </row>
    <row r="566" spans="1:24" x14ac:dyDescent="0.25">
      <c r="A566" s="42" t="s">
        <v>1178</v>
      </c>
      <c r="B566" s="46" t="s">
        <v>1179</v>
      </c>
      <c r="C566" s="46" t="s">
        <v>31</v>
      </c>
      <c r="D566" s="87">
        <f t="shared" ref="D566:R566" si="255">SUM(D567,D582,D587,D597,D604,D609,D610)</f>
        <v>327.189631287</v>
      </c>
      <c r="E566" s="44">
        <f t="shared" si="255"/>
        <v>93.050167549999998</v>
      </c>
      <c r="F566" s="44">
        <f t="shared" si="255"/>
        <v>234.139463737</v>
      </c>
      <c r="G566" s="44">
        <f t="shared" si="255"/>
        <v>45.019387429999988</v>
      </c>
      <c r="H566" s="44">
        <f t="shared" si="255"/>
        <v>37.907619279999999</v>
      </c>
      <c r="I566" s="44">
        <f t="shared" si="255"/>
        <v>4.4538691160000008</v>
      </c>
      <c r="J566" s="44">
        <f t="shared" si="255"/>
        <v>27.138547080000002</v>
      </c>
      <c r="K566" s="44">
        <f t="shared" si="255"/>
        <v>18.403855199999999</v>
      </c>
      <c r="L566" s="44">
        <f t="shared" si="255"/>
        <v>5.1040744899999995</v>
      </c>
      <c r="M566" s="44">
        <f t="shared" si="255"/>
        <v>7.8640152299999997</v>
      </c>
      <c r="N566" s="44">
        <f t="shared" si="255"/>
        <v>5.6649977099999997</v>
      </c>
      <c r="O566" s="44">
        <f t="shared" si="255"/>
        <v>14.297647883999987</v>
      </c>
      <c r="P566" s="44">
        <f t="shared" si="255"/>
        <v>0</v>
      </c>
      <c r="Q566" s="44">
        <f t="shared" si="255"/>
        <v>199.10317842699999</v>
      </c>
      <c r="R566" s="44">
        <f t="shared" si="255"/>
        <v>4.3145457639999991</v>
      </c>
      <c r="S566" s="45">
        <f t="shared" ref="S566" si="256">R566/(I566+K566+M566)</f>
        <v>0.14043950074961681</v>
      </c>
      <c r="T566" s="46" t="s">
        <v>32</v>
      </c>
      <c r="W566" s="6"/>
      <c r="X566" s="6"/>
    </row>
    <row r="567" spans="1:24" ht="31.5" x14ac:dyDescent="0.25">
      <c r="A567" s="42" t="s">
        <v>1180</v>
      </c>
      <c r="B567" s="71" t="s">
        <v>50</v>
      </c>
      <c r="C567" s="43" t="s">
        <v>31</v>
      </c>
      <c r="D567" s="44">
        <f>SUM(D568,D571,D574,D581)</f>
        <v>0</v>
      </c>
      <c r="E567" s="44">
        <f t="shared" ref="E567:R567" si="257">E568+E571+E574+E581</f>
        <v>0</v>
      </c>
      <c r="F567" s="44">
        <f t="shared" si="257"/>
        <v>0</v>
      </c>
      <c r="G567" s="44">
        <f t="shared" si="257"/>
        <v>0</v>
      </c>
      <c r="H567" s="44">
        <f t="shared" si="257"/>
        <v>2.8713339699999998</v>
      </c>
      <c r="I567" s="44">
        <f t="shared" si="257"/>
        <v>0</v>
      </c>
      <c r="J567" s="44">
        <f t="shared" si="257"/>
        <v>2.8713339699999998</v>
      </c>
      <c r="K567" s="44">
        <f t="shared" si="257"/>
        <v>0</v>
      </c>
      <c r="L567" s="44">
        <f t="shared" si="257"/>
        <v>0</v>
      </c>
      <c r="M567" s="44">
        <f t="shared" si="257"/>
        <v>0</v>
      </c>
      <c r="N567" s="44">
        <f t="shared" si="257"/>
        <v>0</v>
      </c>
      <c r="O567" s="44">
        <f t="shared" si="257"/>
        <v>0</v>
      </c>
      <c r="P567" s="44">
        <f t="shared" si="257"/>
        <v>0</v>
      </c>
      <c r="Q567" s="44">
        <f t="shared" si="257"/>
        <v>0</v>
      </c>
      <c r="R567" s="44">
        <f t="shared" si="257"/>
        <v>0</v>
      </c>
      <c r="S567" s="45">
        <v>0</v>
      </c>
      <c r="T567" s="46" t="s">
        <v>32</v>
      </c>
      <c r="W567" s="6"/>
      <c r="X567" s="6"/>
    </row>
    <row r="568" spans="1:24" ht="94.5" x14ac:dyDescent="0.25">
      <c r="A568" s="71" t="s">
        <v>1181</v>
      </c>
      <c r="B568" s="71" t="s">
        <v>52</v>
      </c>
      <c r="C568" s="43" t="s">
        <v>31</v>
      </c>
      <c r="D568" s="44">
        <f t="shared" ref="D568:R568" si="258">D569+D570</f>
        <v>0</v>
      </c>
      <c r="E568" s="44">
        <f t="shared" si="258"/>
        <v>0</v>
      </c>
      <c r="F568" s="44">
        <f t="shared" si="258"/>
        <v>0</v>
      </c>
      <c r="G568" s="44">
        <f t="shared" si="258"/>
        <v>0</v>
      </c>
      <c r="H568" s="44">
        <f t="shared" si="258"/>
        <v>0</v>
      </c>
      <c r="I568" s="44">
        <f t="shared" si="258"/>
        <v>0</v>
      </c>
      <c r="J568" s="44">
        <f t="shared" si="258"/>
        <v>0</v>
      </c>
      <c r="K568" s="44">
        <f t="shared" si="258"/>
        <v>0</v>
      </c>
      <c r="L568" s="44">
        <f t="shared" si="258"/>
        <v>0</v>
      </c>
      <c r="M568" s="44">
        <f t="shared" si="258"/>
        <v>0</v>
      </c>
      <c r="N568" s="44">
        <f t="shared" si="258"/>
        <v>0</v>
      </c>
      <c r="O568" s="44">
        <f t="shared" si="258"/>
        <v>0</v>
      </c>
      <c r="P568" s="44">
        <f t="shared" si="258"/>
        <v>0</v>
      </c>
      <c r="Q568" s="44">
        <f t="shared" si="258"/>
        <v>0</v>
      </c>
      <c r="R568" s="44">
        <f t="shared" si="258"/>
        <v>0</v>
      </c>
      <c r="S568" s="45">
        <v>0</v>
      </c>
      <c r="T568" s="46" t="s">
        <v>32</v>
      </c>
      <c r="W568" s="6"/>
      <c r="X568" s="6"/>
    </row>
    <row r="569" spans="1:24" ht="31.5" x14ac:dyDescent="0.25">
      <c r="A569" s="71" t="s">
        <v>1182</v>
      </c>
      <c r="B569" s="71" t="s">
        <v>56</v>
      </c>
      <c r="C569" s="43" t="s">
        <v>31</v>
      </c>
      <c r="D569" s="44">
        <v>0</v>
      </c>
      <c r="E569" s="44">
        <v>0</v>
      </c>
      <c r="F569" s="44">
        <v>0</v>
      </c>
      <c r="G569" s="44">
        <v>0</v>
      </c>
      <c r="H569" s="44">
        <v>0</v>
      </c>
      <c r="I569" s="44">
        <v>0</v>
      </c>
      <c r="J569" s="44">
        <v>0</v>
      </c>
      <c r="K569" s="44">
        <v>0</v>
      </c>
      <c r="L569" s="44">
        <v>0</v>
      </c>
      <c r="M569" s="44">
        <v>0</v>
      </c>
      <c r="N569" s="44">
        <v>0</v>
      </c>
      <c r="O569" s="44">
        <v>0</v>
      </c>
      <c r="P569" s="44">
        <v>0</v>
      </c>
      <c r="Q569" s="44">
        <v>0</v>
      </c>
      <c r="R569" s="44">
        <v>0</v>
      </c>
      <c r="S569" s="45">
        <v>0</v>
      </c>
      <c r="T569" s="46" t="s">
        <v>32</v>
      </c>
      <c r="W569" s="6"/>
      <c r="X569" s="6"/>
    </row>
    <row r="570" spans="1:24" ht="31.5" x14ac:dyDescent="0.25">
      <c r="A570" s="71" t="s">
        <v>1183</v>
      </c>
      <c r="B570" s="71" t="s">
        <v>56</v>
      </c>
      <c r="C570" s="43" t="s">
        <v>31</v>
      </c>
      <c r="D570" s="44">
        <v>0</v>
      </c>
      <c r="E570" s="44">
        <v>0</v>
      </c>
      <c r="F570" s="44">
        <v>0</v>
      </c>
      <c r="G570" s="44">
        <v>0</v>
      </c>
      <c r="H570" s="44">
        <v>0</v>
      </c>
      <c r="I570" s="44">
        <v>0</v>
      </c>
      <c r="J570" s="44">
        <v>0</v>
      </c>
      <c r="K570" s="44">
        <v>0</v>
      </c>
      <c r="L570" s="44">
        <v>0</v>
      </c>
      <c r="M570" s="44">
        <v>0</v>
      </c>
      <c r="N570" s="44">
        <v>0</v>
      </c>
      <c r="O570" s="44">
        <v>0</v>
      </c>
      <c r="P570" s="44">
        <v>0</v>
      </c>
      <c r="Q570" s="44">
        <v>0</v>
      </c>
      <c r="R570" s="44">
        <v>0</v>
      </c>
      <c r="S570" s="45">
        <v>0</v>
      </c>
      <c r="T570" s="46" t="s">
        <v>32</v>
      </c>
      <c r="W570" s="6"/>
      <c r="X570" s="6"/>
    </row>
    <row r="571" spans="1:24" ht="47.25" x14ac:dyDescent="0.25">
      <c r="A571" s="42" t="s">
        <v>1184</v>
      </c>
      <c r="B571" s="71" t="s">
        <v>58</v>
      </c>
      <c r="C571" s="43" t="s">
        <v>31</v>
      </c>
      <c r="D571" s="44">
        <f t="shared" ref="D571:R571" si="259">D572+D573</f>
        <v>0</v>
      </c>
      <c r="E571" s="44">
        <f t="shared" si="259"/>
        <v>0</v>
      </c>
      <c r="F571" s="44">
        <f t="shared" si="259"/>
        <v>0</v>
      </c>
      <c r="G571" s="44">
        <f t="shared" si="259"/>
        <v>0</v>
      </c>
      <c r="H571" s="44">
        <f t="shared" si="259"/>
        <v>0</v>
      </c>
      <c r="I571" s="44">
        <f t="shared" si="259"/>
        <v>0</v>
      </c>
      <c r="J571" s="44">
        <f t="shared" si="259"/>
        <v>0</v>
      </c>
      <c r="K571" s="44">
        <f t="shared" si="259"/>
        <v>0</v>
      </c>
      <c r="L571" s="44">
        <f t="shared" si="259"/>
        <v>0</v>
      </c>
      <c r="M571" s="44">
        <f t="shared" si="259"/>
        <v>0</v>
      </c>
      <c r="N571" s="44">
        <f t="shared" si="259"/>
        <v>0</v>
      </c>
      <c r="O571" s="44">
        <f t="shared" si="259"/>
        <v>0</v>
      </c>
      <c r="P571" s="44">
        <f t="shared" si="259"/>
        <v>0</v>
      </c>
      <c r="Q571" s="44">
        <f t="shared" si="259"/>
        <v>0</v>
      </c>
      <c r="R571" s="44">
        <f t="shared" si="259"/>
        <v>0</v>
      </c>
      <c r="S571" s="45">
        <v>0</v>
      </c>
      <c r="T571" s="46" t="s">
        <v>32</v>
      </c>
      <c r="W571" s="6"/>
      <c r="X571" s="6"/>
    </row>
    <row r="572" spans="1:24" ht="31.5" x14ac:dyDescent="0.25">
      <c r="A572" s="42" t="s">
        <v>1185</v>
      </c>
      <c r="B572" s="71" t="s">
        <v>1052</v>
      </c>
      <c r="C572" s="43" t="s">
        <v>31</v>
      </c>
      <c r="D572" s="44">
        <v>0</v>
      </c>
      <c r="E572" s="44">
        <v>0</v>
      </c>
      <c r="F572" s="44">
        <v>0</v>
      </c>
      <c r="G572" s="44">
        <v>0</v>
      </c>
      <c r="H572" s="44">
        <v>0</v>
      </c>
      <c r="I572" s="44">
        <v>0</v>
      </c>
      <c r="J572" s="44">
        <v>0</v>
      </c>
      <c r="K572" s="44">
        <v>0</v>
      </c>
      <c r="L572" s="44">
        <v>0</v>
      </c>
      <c r="M572" s="44">
        <v>0</v>
      </c>
      <c r="N572" s="44">
        <v>0</v>
      </c>
      <c r="O572" s="44">
        <v>0</v>
      </c>
      <c r="P572" s="44">
        <v>0</v>
      </c>
      <c r="Q572" s="44">
        <v>0</v>
      </c>
      <c r="R572" s="44">
        <v>0</v>
      </c>
      <c r="S572" s="45">
        <v>0</v>
      </c>
      <c r="T572" s="46" t="s">
        <v>32</v>
      </c>
      <c r="W572" s="6"/>
      <c r="X572" s="6"/>
    </row>
    <row r="573" spans="1:24" ht="31.5" x14ac:dyDescent="0.25">
      <c r="A573" s="42" t="s">
        <v>1186</v>
      </c>
      <c r="B573" s="71" t="s">
        <v>56</v>
      </c>
      <c r="C573" s="43" t="s">
        <v>31</v>
      </c>
      <c r="D573" s="44">
        <v>0</v>
      </c>
      <c r="E573" s="44">
        <v>0</v>
      </c>
      <c r="F573" s="44">
        <v>0</v>
      </c>
      <c r="G573" s="44">
        <v>0</v>
      </c>
      <c r="H573" s="44">
        <v>0</v>
      </c>
      <c r="I573" s="44">
        <v>0</v>
      </c>
      <c r="J573" s="44">
        <v>0</v>
      </c>
      <c r="K573" s="44">
        <v>0</v>
      </c>
      <c r="L573" s="44">
        <v>0</v>
      </c>
      <c r="M573" s="44">
        <v>0</v>
      </c>
      <c r="N573" s="44">
        <v>0</v>
      </c>
      <c r="O573" s="44">
        <v>0</v>
      </c>
      <c r="P573" s="44">
        <v>0</v>
      </c>
      <c r="Q573" s="44">
        <v>0</v>
      </c>
      <c r="R573" s="44">
        <v>0</v>
      </c>
      <c r="S573" s="45">
        <v>0</v>
      </c>
      <c r="T573" s="46" t="s">
        <v>32</v>
      </c>
      <c r="W573" s="6"/>
      <c r="X573" s="6"/>
    </row>
    <row r="574" spans="1:24" ht="47.25" x14ac:dyDescent="0.25">
      <c r="A574" s="42" t="s">
        <v>1187</v>
      </c>
      <c r="B574" s="71" t="s">
        <v>62</v>
      </c>
      <c r="C574" s="43" t="s">
        <v>31</v>
      </c>
      <c r="D574" s="44">
        <f>SUM(D575,D576,D577,D578,D579)</f>
        <v>0</v>
      </c>
      <c r="E574" s="44">
        <f t="shared" ref="E574:R574" si="260">E575+E576+E577+E578+E579</f>
        <v>0</v>
      </c>
      <c r="F574" s="44">
        <f t="shared" si="260"/>
        <v>0</v>
      </c>
      <c r="G574" s="44">
        <f t="shared" si="260"/>
        <v>0</v>
      </c>
      <c r="H574" s="44">
        <f t="shared" si="260"/>
        <v>2.8713339699999998</v>
      </c>
      <c r="I574" s="44">
        <f t="shared" si="260"/>
        <v>0</v>
      </c>
      <c r="J574" s="44">
        <f t="shared" si="260"/>
        <v>2.8713339699999998</v>
      </c>
      <c r="K574" s="44">
        <f t="shared" si="260"/>
        <v>0</v>
      </c>
      <c r="L574" s="44">
        <f t="shared" si="260"/>
        <v>0</v>
      </c>
      <c r="M574" s="44">
        <f t="shared" si="260"/>
        <v>0</v>
      </c>
      <c r="N574" s="44">
        <f t="shared" si="260"/>
        <v>0</v>
      </c>
      <c r="O574" s="44">
        <f t="shared" si="260"/>
        <v>0</v>
      </c>
      <c r="P574" s="44">
        <f t="shared" si="260"/>
        <v>0</v>
      </c>
      <c r="Q574" s="44">
        <f t="shared" si="260"/>
        <v>0</v>
      </c>
      <c r="R574" s="44">
        <f t="shared" si="260"/>
        <v>0</v>
      </c>
      <c r="S574" s="45">
        <v>0</v>
      </c>
      <c r="T574" s="46" t="s">
        <v>32</v>
      </c>
      <c r="W574" s="6"/>
      <c r="X574" s="6"/>
    </row>
    <row r="575" spans="1:24" ht="78.75" x14ac:dyDescent="0.25">
      <c r="A575" s="42" t="s">
        <v>1188</v>
      </c>
      <c r="B575" s="71" t="s">
        <v>64</v>
      </c>
      <c r="C575" s="43" t="s">
        <v>31</v>
      </c>
      <c r="D575" s="44">
        <v>0</v>
      </c>
      <c r="E575" s="44">
        <v>0</v>
      </c>
      <c r="F575" s="44">
        <v>0</v>
      </c>
      <c r="G575" s="44">
        <v>0</v>
      </c>
      <c r="H575" s="44">
        <v>0</v>
      </c>
      <c r="I575" s="44">
        <v>0</v>
      </c>
      <c r="J575" s="44">
        <v>0</v>
      </c>
      <c r="K575" s="44">
        <v>0</v>
      </c>
      <c r="L575" s="44">
        <v>0</v>
      </c>
      <c r="M575" s="44">
        <v>0</v>
      </c>
      <c r="N575" s="44">
        <v>0</v>
      </c>
      <c r="O575" s="44">
        <v>0</v>
      </c>
      <c r="P575" s="44">
        <v>0</v>
      </c>
      <c r="Q575" s="44">
        <v>0</v>
      </c>
      <c r="R575" s="44">
        <v>0</v>
      </c>
      <c r="S575" s="45">
        <v>0</v>
      </c>
      <c r="T575" s="46" t="s">
        <v>32</v>
      </c>
      <c r="W575" s="6"/>
      <c r="X575" s="6"/>
    </row>
    <row r="576" spans="1:24" ht="78.75" x14ac:dyDescent="0.25">
      <c r="A576" s="42" t="s">
        <v>1189</v>
      </c>
      <c r="B576" s="46" t="s">
        <v>66</v>
      </c>
      <c r="C576" s="46" t="s">
        <v>31</v>
      </c>
      <c r="D576" s="47">
        <v>0</v>
      </c>
      <c r="E576" s="44">
        <v>0</v>
      </c>
      <c r="F576" s="44">
        <v>0</v>
      </c>
      <c r="G576" s="44">
        <v>0</v>
      </c>
      <c r="H576" s="44">
        <v>0</v>
      </c>
      <c r="I576" s="44">
        <v>0</v>
      </c>
      <c r="J576" s="44">
        <v>0</v>
      </c>
      <c r="K576" s="44">
        <v>0</v>
      </c>
      <c r="L576" s="44">
        <v>0</v>
      </c>
      <c r="M576" s="44">
        <v>0</v>
      </c>
      <c r="N576" s="44">
        <v>0</v>
      </c>
      <c r="O576" s="44">
        <v>0</v>
      </c>
      <c r="P576" s="44">
        <v>0</v>
      </c>
      <c r="Q576" s="44">
        <v>0</v>
      </c>
      <c r="R576" s="44">
        <v>0</v>
      </c>
      <c r="S576" s="45">
        <v>0</v>
      </c>
      <c r="T576" s="46" t="s">
        <v>32</v>
      </c>
      <c r="W576" s="6"/>
      <c r="X576" s="6"/>
    </row>
    <row r="577" spans="1:24" ht="63" x14ac:dyDescent="0.25">
      <c r="A577" s="42" t="s">
        <v>1190</v>
      </c>
      <c r="B577" s="71" t="s">
        <v>68</v>
      </c>
      <c r="C577" s="43" t="s">
        <v>31</v>
      </c>
      <c r="D577" s="44">
        <v>0</v>
      </c>
      <c r="E577" s="44">
        <v>0</v>
      </c>
      <c r="F577" s="44">
        <v>0</v>
      </c>
      <c r="G577" s="44">
        <v>0</v>
      </c>
      <c r="H577" s="44">
        <v>0</v>
      </c>
      <c r="I577" s="44">
        <v>0</v>
      </c>
      <c r="J577" s="44">
        <v>0</v>
      </c>
      <c r="K577" s="44">
        <v>0</v>
      </c>
      <c r="L577" s="44">
        <v>0</v>
      </c>
      <c r="M577" s="44">
        <v>0</v>
      </c>
      <c r="N577" s="44">
        <v>0</v>
      </c>
      <c r="O577" s="44">
        <v>0</v>
      </c>
      <c r="P577" s="44">
        <v>0</v>
      </c>
      <c r="Q577" s="44">
        <v>0</v>
      </c>
      <c r="R577" s="44">
        <v>0</v>
      </c>
      <c r="S577" s="45">
        <v>0</v>
      </c>
      <c r="T577" s="46" t="s">
        <v>32</v>
      </c>
      <c r="W577" s="6"/>
      <c r="X577" s="6"/>
    </row>
    <row r="578" spans="1:24" ht="94.5" x14ac:dyDescent="0.25">
      <c r="A578" s="42" t="s">
        <v>1191</v>
      </c>
      <c r="B578" s="71" t="s">
        <v>70</v>
      </c>
      <c r="C578" s="43" t="s">
        <v>31</v>
      </c>
      <c r="D578" s="44">
        <v>0</v>
      </c>
      <c r="E578" s="44">
        <v>0</v>
      </c>
      <c r="F578" s="44">
        <v>0</v>
      </c>
      <c r="G578" s="44">
        <v>0</v>
      </c>
      <c r="H578" s="44">
        <v>0</v>
      </c>
      <c r="I578" s="44">
        <v>0</v>
      </c>
      <c r="J578" s="44">
        <v>0</v>
      </c>
      <c r="K578" s="44">
        <v>0</v>
      </c>
      <c r="L578" s="44">
        <v>0</v>
      </c>
      <c r="M578" s="44">
        <v>0</v>
      </c>
      <c r="N578" s="44">
        <v>0</v>
      </c>
      <c r="O578" s="44">
        <v>0</v>
      </c>
      <c r="P578" s="44">
        <v>0</v>
      </c>
      <c r="Q578" s="44">
        <v>0</v>
      </c>
      <c r="R578" s="44">
        <v>0</v>
      </c>
      <c r="S578" s="45">
        <v>0</v>
      </c>
      <c r="T578" s="46" t="s">
        <v>32</v>
      </c>
      <c r="W578" s="6"/>
      <c r="X578" s="6"/>
    </row>
    <row r="579" spans="1:24" ht="78.75" x14ac:dyDescent="0.25">
      <c r="A579" s="46" t="s">
        <v>1192</v>
      </c>
      <c r="B579" s="46" t="s">
        <v>72</v>
      </c>
      <c r="C579" s="46" t="s">
        <v>31</v>
      </c>
      <c r="D579" s="44">
        <f>SUM(D580)</f>
        <v>0</v>
      </c>
      <c r="E579" s="44">
        <f t="shared" ref="E579:R579" si="261">SUM(E580)</f>
        <v>0</v>
      </c>
      <c r="F579" s="44">
        <f t="shared" si="261"/>
        <v>0</v>
      </c>
      <c r="G579" s="44">
        <f t="shared" si="261"/>
        <v>0</v>
      </c>
      <c r="H579" s="44">
        <f t="shared" si="261"/>
        <v>2.8713339699999998</v>
      </c>
      <c r="I579" s="44">
        <f>SUM(I580)</f>
        <v>0</v>
      </c>
      <c r="J579" s="44">
        <f>SUM(J580)</f>
        <v>2.8713339699999998</v>
      </c>
      <c r="K579" s="44">
        <f>SUM(K580)</f>
        <v>0</v>
      </c>
      <c r="L579" s="44">
        <f>SUM(L580)</f>
        <v>0</v>
      </c>
      <c r="M579" s="44">
        <f t="shared" si="261"/>
        <v>0</v>
      </c>
      <c r="N579" s="44">
        <f t="shared" si="261"/>
        <v>0</v>
      </c>
      <c r="O579" s="44">
        <f t="shared" si="261"/>
        <v>0</v>
      </c>
      <c r="P579" s="44">
        <f t="shared" si="261"/>
        <v>0</v>
      </c>
      <c r="Q579" s="44">
        <f t="shared" si="261"/>
        <v>0</v>
      </c>
      <c r="R579" s="44">
        <f t="shared" si="261"/>
        <v>0</v>
      </c>
      <c r="S579" s="45">
        <v>0</v>
      </c>
      <c r="T579" s="46" t="s">
        <v>32</v>
      </c>
      <c r="W579" s="6"/>
      <c r="X579" s="6"/>
    </row>
    <row r="580" spans="1:24" ht="86.25" customHeight="1" x14ac:dyDescent="0.25">
      <c r="A580" s="53" t="s">
        <v>1192</v>
      </c>
      <c r="B580" s="120" t="s">
        <v>1193</v>
      </c>
      <c r="C580" s="53" t="s">
        <v>1194</v>
      </c>
      <c r="D580" s="52" t="s">
        <v>32</v>
      </c>
      <c r="E580" s="52" t="s">
        <v>32</v>
      </c>
      <c r="F580" s="52" t="s">
        <v>32</v>
      </c>
      <c r="G580" s="52" t="s">
        <v>32</v>
      </c>
      <c r="H580" s="52">
        <f>J580+L580+N580+P580</f>
        <v>2.8713339699999998</v>
      </c>
      <c r="I580" s="52" t="s">
        <v>32</v>
      </c>
      <c r="J580" s="52">
        <v>2.8713339699999998</v>
      </c>
      <c r="K580" s="52" t="s">
        <v>32</v>
      </c>
      <c r="L580" s="52">
        <v>0</v>
      </c>
      <c r="M580" s="52" t="s">
        <v>32</v>
      </c>
      <c r="N580" s="52">
        <v>0</v>
      </c>
      <c r="O580" s="52" t="s">
        <v>32</v>
      </c>
      <c r="P580" s="52">
        <v>0</v>
      </c>
      <c r="Q580" s="52" t="s">
        <v>32</v>
      </c>
      <c r="R580" s="52" t="s">
        <v>32</v>
      </c>
      <c r="S580" s="76" t="s">
        <v>32</v>
      </c>
      <c r="T580" s="53" t="s">
        <v>1195</v>
      </c>
      <c r="W580" s="6"/>
    </row>
    <row r="581" spans="1:24" ht="31.5" x14ac:dyDescent="0.25">
      <c r="A581" s="46" t="s">
        <v>1196</v>
      </c>
      <c r="B581" s="46" t="s">
        <v>80</v>
      </c>
      <c r="C581" s="46" t="s">
        <v>31</v>
      </c>
      <c r="D581" s="44">
        <v>0</v>
      </c>
      <c r="E581" s="44">
        <v>0</v>
      </c>
      <c r="F581" s="44">
        <v>0</v>
      </c>
      <c r="G581" s="44">
        <v>0</v>
      </c>
      <c r="H581" s="44">
        <v>0</v>
      </c>
      <c r="I581" s="44">
        <v>0</v>
      </c>
      <c r="J581" s="44">
        <v>0</v>
      </c>
      <c r="K581" s="44">
        <v>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5">
        <v>0</v>
      </c>
      <c r="T581" s="46" t="s">
        <v>32</v>
      </c>
      <c r="W581" s="6"/>
      <c r="X581" s="6"/>
    </row>
    <row r="582" spans="1:24" ht="63" x14ac:dyDescent="0.25">
      <c r="A582" s="46" t="s">
        <v>1197</v>
      </c>
      <c r="B582" s="46" t="s">
        <v>82</v>
      </c>
      <c r="C582" s="46" t="s">
        <v>31</v>
      </c>
      <c r="D582" s="44">
        <f t="shared" ref="D582:R582" si="262">D583+D584+D585+D586</f>
        <v>0</v>
      </c>
      <c r="E582" s="44">
        <f t="shared" si="262"/>
        <v>0</v>
      </c>
      <c r="F582" s="44">
        <f t="shared" si="262"/>
        <v>0</v>
      </c>
      <c r="G582" s="44">
        <f t="shared" si="262"/>
        <v>0</v>
      </c>
      <c r="H582" s="44">
        <f t="shared" si="262"/>
        <v>0</v>
      </c>
      <c r="I582" s="44">
        <f t="shared" si="262"/>
        <v>0</v>
      </c>
      <c r="J582" s="44">
        <f t="shared" si="262"/>
        <v>0</v>
      </c>
      <c r="K582" s="44">
        <f t="shared" si="262"/>
        <v>0</v>
      </c>
      <c r="L582" s="44">
        <f t="shared" si="262"/>
        <v>0</v>
      </c>
      <c r="M582" s="44">
        <f t="shared" si="262"/>
        <v>0</v>
      </c>
      <c r="N582" s="44">
        <f t="shared" si="262"/>
        <v>0</v>
      </c>
      <c r="O582" s="44">
        <f t="shared" si="262"/>
        <v>0</v>
      </c>
      <c r="P582" s="44">
        <f t="shared" si="262"/>
        <v>0</v>
      </c>
      <c r="Q582" s="44">
        <f t="shared" si="262"/>
        <v>0</v>
      </c>
      <c r="R582" s="44">
        <f t="shared" si="262"/>
        <v>0</v>
      </c>
      <c r="S582" s="45">
        <v>0</v>
      </c>
      <c r="T582" s="46" t="s">
        <v>32</v>
      </c>
      <c r="W582" s="6"/>
      <c r="X582" s="6"/>
    </row>
    <row r="583" spans="1:24" ht="31.5" x14ac:dyDescent="0.25">
      <c r="A583" s="46" t="s">
        <v>1198</v>
      </c>
      <c r="B583" s="46" t="s">
        <v>84</v>
      </c>
      <c r="C583" s="46" t="s">
        <v>31</v>
      </c>
      <c r="D583" s="44">
        <v>0</v>
      </c>
      <c r="E583" s="44">
        <v>0</v>
      </c>
      <c r="F583" s="44">
        <v>0</v>
      </c>
      <c r="G583" s="44">
        <v>0</v>
      </c>
      <c r="H583" s="44">
        <v>0</v>
      </c>
      <c r="I583" s="44">
        <v>0</v>
      </c>
      <c r="J583" s="44">
        <v>0</v>
      </c>
      <c r="K583" s="44">
        <v>0</v>
      </c>
      <c r="L583" s="44">
        <v>0</v>
      </c>
      <c r="M583" s="44">
        <v>0</v>
      </c>
      <c r="N583" s="44">
        <v>0</v>
      </c>
      <c r="O583" s="44">
        <v>0</v>
      </c>
      <c r="P583" s="44">
        <v>0</v>
      </c>
      <c r="Q583" s="44">
        <v>0</v>
      </c>
      <c r="R583" s="44">
        <v>0</v>
      </c>
      <c r="S583" s="45">
        <v>0</v>
      </c>
      <c r="T583" s="46" t="s">
        <v>32</v>
      </c>
      <c r="W583" s="6"/>
      <c r="X583" s="6"/>
    </row>
    <row r="584" spans="1:24" x14ac:dyDescent="0.25">
      <c r="A584" s="46" t="s">
        <v>1199</v>
      </c>
      <c r="B584" s="46" t="s">
        <v>95</v>
      </c>
      <c r="C584" s="46" t="s">
        <v>31</v>
      </c>
      <c r="D584" s="44">
        <v>0</v>
      </c>
      <c r="E584" s="44">
        <v>0</v>
      </c>
      <c r="F584" s="44">
        <v>0</v>
      </c>
      <c r="G584" s="44">
        <v>0</v>
      </c>
      <c r="H584" s="44">
        <v>0</v>
      </c>
      <c r="I584" s="44">
        <v>0</v>
      </c>
      <c r="J584" s="44">
        <v>0</v>
      </c>
      <c r="K584" s="44">
        <v>0</v>
      </c>
      <c r="L584" s="44">
        <v>0</v>
      </c>
      <c r="M584" s="44">
        <v>0</v>
      </c>
      <c r="N584" s="44">
        <v>0</v>
      </c>
      <c r="O584" s="44">
        <v>0</v>
      </c>
      <c r="P584" s="44">
        <v>0</v>
      </c>
      <c r="Q584" s="44">
        <v>0</v>
      </c>
      <c r="R584" s="44">
        <v>0</v>
      </c>
      <c r="S584" s="45">
        <v>0</v>
      </c>
      <c r="T584" s="46" t="s">
        <v>32</v>
      </c>
      <c r="W584" s="6"/>
      <c r="X584" s="6"/>
    </row>
    <row r="585" spans="1:24" ht="31.5" x14ac:dyDescent="0.25">
      <c r="A585" s="46" t="s">
        <v>1200</v>
      </c>
      <c r="B585" s="46" t="s">
        <v>108</v>
      </c>
      <c r="C585" s="46" t="s">
        <v>31</v>
      </c>
      <c r="D585" s="44">
        <v>0</v>
      </c>
      <c r="E585" s="44">
        <v>0</v>
      </c>
      <c r="F585" s="44">
        <v>0</v>
      </c>
      <c r="G585" s="44">
        <v>0</v>
      </c>
      <c r="H585" s="44">
        <v>0</v>
      </c>
      <c r="I585" s="44">
        <v>0</v>
      </c>
      <c r="J585" s="44">
        <v>0</v>
      </c>
      <c r="K585" s="44">
        <v>0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5">
        <v>0</v>
      </c>
      <c r="T585" s="46" t="s">
        <v>32</v>
      </c>
      <c r="W585" s="6"/>
      <c r="X585" s="6"/>
    </row>
    <row r="586" spans="1:24" ht="31.5" x14ac:dyDescent="0.25">
      <c r="A586" s="46" t="s">
        <v>1201</v>
      </c>
      <c r="B586" s="46" t="s">
        <v>113</v>
      </c>
      <c r="C586" s="46" t="s">
        <v>31</v>
      </c>
      <c r="D586" s="44">
        <v>0</v>
      </c>
      <c r="E586" s="44">
        <v>0</v>
      </c>
      <c r="F586" s="44">
        <v>0</v>
      </c>
      <c r="G586" s="44">
        <v>0</v>
      </c>
      <c r="H586" s="44">
        <v>0</v>
      </c>
      <c r="I586" s="44">
        <v>0</v>
      </c>
      <c r="J586" s="44">
        <v>0</v>
      </c>
      <c r="K586" s="44">
        <v>0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5">
        <v>0</v>
      </c>
      <c r="T586" s="46" t="s">
        <v>32</v>
      </c>
      <c r="W586" s="6"/>
      <c r="X586" s="6"/>
    </row>
    <row r="587" spans="1:24" ht="31.5" x14ac:dyDescent="0.25">
      <c r="A587" s="46" t="s">
        <v>1202</v>
      </c>
      <c r="B587" s="46" t="s">
        <v>131</v>
      </c>
      <c r="C587" s="46" t="s">
        <v>31</v>
      </c>
      <c r="D587" s="44">
        <f t="shared" ref="D587:R587" si="263">D588+D589+D590+D591</f>
        <v>309.29615288700001</v>
      </c>
      <c r="E587" s="44">
        <f t="shared" si="263"/>
        <v>85.25016755</v>
      </c>
      <c r="F587" s="44">
        <f t="shared" si="263"/>
        <v>224.04598533699999</v>
      </c>
      <c r="G587" s="44">
        <f t="shared" si="263"/>
        <v>34.925909029999985</v>
      </c>
      <c r="H587" s="44">
        <f t="shared" si="263"/>
        <v>24.929897669999999</v>
      </c>
      <c r="I587" s="44">
        <f t="shared" si="263"/>
        <v>4.4538691160000008</v>
      </c>
      <c r="J587" s="44">
        <f t="shared" si="263"/>
        <v>14.378265470000001</v>
      </c>
      <c r="K587" s="44">
        <f t="shared" si="263"/>
        <v>18.403855199999999</v>
      </c>
      <c r="L587" s="44">
        <f t="shared" si="263"/>
        <v>5.1040744899999995</v>
      </c>
      <c r="M587" s="44">
        <f t="shared" si="263"/>
        <v>7.8640152299999997</v>
      </c>
      <c r="N587" s="44">
        <f t="shared" si="263"/>
        <v>5.4475577099999999</v>
      </c>
      <c r="O587" s="44">
        <f t="shared" si="263"/>
        <v>4.204169483999987</v>
      </c>
      <c r="P587" s="44">
        <f t="shared" si="263"/>
        <v>0</v>
      </c>
      <c r="Q587" s="44">
        <f t="shared" si="263"/>
        <v>199.11608766699999</v>
      </c>
      <c r="R587" s="44">
        <f t="shared" si="263"/>
        <v>-5.7918418760000003</v>
      </c>
      <c r="S587" s="45">
        <f t="shared" ref="S587:S596" si="264">R587/(I587+K587+M587)</f>
        <v>-0.18852584396556751</v>
      </c>
      <c r="T587" s="46" t="s">
        <v>32</v>
      </c>
      <c r="W587" s="6"/>
      <c r="X587" s="6"/>
    </row>
    <row r="588" spans="1:24" ht="47.25" x14ac:dyDescent="0.25">
      <c r="A588" s="46" t="s">
        <v>1203</v>
      </c>
      <c r="B588" s="46" t="s">
        <v>133</v>
      </c>
      <c r="C588" s="46" t="s">
        <v>31</v>
      </c>
      <c r="D588" s="44">
        <v>0</v>
      </c>
      <c r="E588" s="44">
        <v>0</v>
      </c>
      <c r="F588" s="44">
        <v>0</v>
      </c>
      <c r="G588" s="44">
        <v>0</v>
      </c>
      <c r="H588" s="44">
        <v>0</v>
      </c>
      <c r="I588" s="44">
        <v>0</v>
      </c>
      <c r="J588" s="44">
        <v>0</v>
      </c>
      <c r="K588" s="44">
        <v>0</v>
      </c>
      <c r="L588" s="44">
        <v>0</v>
      </c>
      <c r="M588" s="44">
        <v>0</v>
      </c>
      <c r="N588" s="44">
        <v>0</v>
      </c>
      <c r="O588" s="44">
        <v>0</v>
      </c>
      <c r="P588" s="44">
        <v>0</v>
      </c>
      <c r="Q588" s="44">
        <v>0</v>
      </c>
      <c r="R588" s="44">
        <v>0</v>
      </c>
      <c r="S588" s="45">
        <v>0</v>
      </c>
      <c r="T588" s="46" t="s">
        <v>32</v>
      </c>
      <c r="W588" s="6"/>
      <c r="X588" s="6"/>
    </row>
    <row r="589" spans="1:24" ht="31.5" x14ac:dyDescent="0.25">
      <c r="A589" s="46" t="s">
        <v>1204</v>
      </c>
      <c r="B589" s="46" t="s">
        <v>169</v>
      </c>
      <c r="C589" s="46" t="s">
        <v>31</v>
      </c>
      <c r="D589" s="44">
        <v>0</v>
      </c>
      <c r="E589" s="44">
        <v>0</v>
      </c>
      <c r="F589" s="44">
        <v>0</v>
      </c>
      <c r="G589" s="44">
        <v>0</v>
      </c>
      <c r="H589" s="44">
        <v>0</v>
      </c>
      <c r="I589" s="44">
        <v>0</v>
      </c>
      <c r="J589" s="44">
        <v>0</v>
      </c>
      <c r="K589" s="44">
        <v>0</v>
      </c>
      <c r="L589" s="44">
        <v>0</v>
      </c>
      <c r="M589" s="44">
        <v>0</v>
      </c>
      <c r="N589" s="44">
        <v>0</v>
      </c>
      <c r="O589" s="44">
        <v>0</v>
      </c>
      <c r="P589" s="44">
        <v>0</v>
      </c>
      <c r="Q589" s="44">
        <v>0</v>
      </c>
      <c r="R589" s="44">
        <v>0</v>
      </c>
      <c r="S589" s="45">
        <v>0</v>
      </c>
      <c r="T589" s="46" t="s">
        <v>32</v>
      </c>
      <c r="W589" s="6"/>
      <c r="X589" s="6"/>
    </row>
    <row r="590" spans="1:24" ht="31.5" x14ac:dyDescent="0.25">
      <c r="A590" s="46" t="s">
        <v>1205</v>
      </c>
      <c r="B590" s="46" t="s">
        <v>171</v>
      </c>
      <c r="C590" s="46" t="s">
        <v>31</v>
      </c>
      <c r="D590" s="44">
        <v>0</v>
      </c>
      <c r="E590" s="44">
        <v>0</v>
      </c>
      <c r="F590" s="44">
        <v>0</v>
      </c>
      <c r="G590" s="44">
        <v>0</v>
      </c>
      <c r="H590" s="44">
        <v>0</v>
      </c>
      <c r="I590" s="44">
        <v>0</v>
      </c>
      <c r="J590" s="44">
        <v>0</v>
      </c>
      <c r="K590" s="44">
        <v>0</v>
      </c>
      <c r="L590" s="44">
        <v>0</v>
      </c>
      <c r="M590" s="44">
        <v>0</v>
      </c>
      <c r="N590" s="44">
        <v>0</v>
      </c>
      <c r="O590" s="44">
        <v>0</v>
      </c>
      <c r="P590" s="44">
        <v>0</v>
      </c>
      <c r="Q590" s="44">
        <v>0</v>
      </c>
      <c r="R590" s="44">
        <v>0</v>
      </c>
      <c r="S590" s="45">
        <v>0</v>
      </c>
      <c r="T590" s="46" t="s">
        <v>32</v>
      </c>
      <c r="W590" s="6"/>
      <c r="X590" s="6"/>
    </row>
    <row r="591" spans="1:24" ht="47.25" x14ac:dyDescent="0.25">
      <c r="A591" s="46" t="s">
        <v>1206</v>
      </c>
      <c r="B591" s="46" t="s">
        <v>208</v>
      </c>
      <c r="C591" s="46" t="s">
        <v>31</v>
      </c>
      <c r="D591" s="44">
        <f>SUM(D592:D596)</f>
        <v>309.29615288700001</v>
      </c>
      <c r="E591" s="44">
        <f t="shared" ref="E591:R591" si="265">SUM(E592:E596)</f>
        <v>85.25016755</v>
      </c>
      <c r="F591" s="44">
        <f t="shared" si="265"/>
        <v>224.04598533699999</v>
      </c>
      <c r="G591" s="44">
        <f t="shared" si="265"/>
        <v>34.925909029999985</v>
      </c>
      <c r="H591" s="44">
        <f t="shared" si="265"/>
        <v>24.929897669999999</v>
      </c>
      <c r="I591" s="44">
        <f t="shared" si="265"/>
        <v>4.4538691160000008</v>
      </c>
      <c r="J591" s="44">
        <f t="shared" si="265"/>
        <v>14.378265470000001</v>
      </c>
      <c r="K591" s="44">
        <f t="shared" si="265"/>
        <v>18.403855199999999</v>
      </c>
      <c r="L591" s="44">
        <f t="shared" si="265"/>
        <v>5.1040744899999995</v>
      </c>
      <c r="M591" s="44">
        <f t="shared" si="265"/>
        <v>7.8640152299999997</v>
      </c>
      <c r="N591" s="44">
        <f t="shared" si="265"/>
        <v>5.4475577099999999</v>
      </c>
      <c r="O591" s="44">
        <f t="shared" si="265"/>
        <v>4.204169483999987</v>
      </c>
      <c r="P591" s="44">
        <f t="shared" si="265"/>
        <v>0</v>
      </c>
      <c r="Q591" s="44">
        <f t="shared" si="265"/>
        <v>199.11608766699999</v>
      </c>
      <c r="R591" s="44">
        <f t="shared" si="265"/>
        <v>-5.7918418760000003</v>
      </c>
      <c r="S591" s="45">
        <f t="shared" si="264"/>
        <v>-0.18852584396556751</v>
      </c>
      <c r="T591" s="46" t="s">
        <v>32</v>
      </c>
      <c r="W591" s="6"/>
      <c r="X591" s="6"/>
    </row>
    <row r="592" spans="1:24" ht="57" customHeight="1" x14ac:dyDescent="0.25">
      <c r="A592" s="53" t="s">
        <v>1206</v>
      </c>
      <c r="B592" s="120" t="s">
        <v>1207</v>
      </c>
      <c r="C592" s="53" t="s">
        <v>1208</v>
      </c>
      <c r="D592" s="52">
        <v>76.366949172399984</v>
      </c>
      <c r="E592" s="52">
        <v>29.878239059999999</v>
      </c>
      <c r="F592" s="51">
        <f t="shared" ref="F592:F596" si="266">D592-E592</f>
        <v>46.488710112399986</v>
      </c>
      <c r="G592" s="51">
        <f t="shared" ref="G592:H596" si="267">I592+K592+M592+O592</f>
        <v>4.0109531160000005</v>
      </c>
      <c r="H592" s="51">
        <f t="shared" si="267"/>
        <v>0.53012846999999996</v>
      </c>
      <c r="I592" s="52">
        <v>4.0109531160000005</v>
      </c>
      <c r="J592" s="52">
        <v>0</v>
      </c>
      <c r="K592" s="52">
        <v>0</v>
      </c>
      <c r="L592" s="52">
        <v>0</v>
      </c>
      <c r="M592" s="52">
        <v>0</v>
      </c>
      <c r="N592" s="52">
        <v>0.53012846999999996</v>
      </c>
      <c r="O592" s="52">
        <v>0</v>
      </c>
      <c r="P592" s="52">
        <v>0</v>
      </c>
      <c r="Q592" s="52">
        <f>F592-H592</f>
        <v>45.958581642399984</v>
      </c>
      <c r="R592" s="52">
        <f t="shared" ref="R592:R596" si="268">H592-(I592+K592+M592)</f>
        <v>-3.4808246460000003</v>
      </c>
      <c r="S592" s="57">
        <f t="shared" si="264"/>
        <v>-0.86782980137930887</v>
      </c>
      <c r="T592" s="53" t="s">
        <v>274</v>
      </c>
      <c r="W592" s="6"/>
    </row>
    <row r="593" spans="1:24" ht="93.75" customHeight="1" x14ac:dyDescent="0.25">
      <c r="A593" s="53" t="s">
        <v>1206</v>
      </c>
      <c r="B593" s="120" t="s">
        <v>1209</v>
      </c>
      <c r="C593" s="53" t="s">
        <v>1210</v>
      </c>
      <c r="D593" s="52">
        <v>69.961588414000005</v>
      </c>
      <c r="E593" s="52">
        <v>29.948349820000001</v>
      </c>
      <c r="F593" s="51">
        <f t="shared" si="266"/>
        <v>40.013238594000001</v>
      </c>
      <c r="G593" s="51">
        <f t="shared" si="267"/>
        <v>8.4194637639999925</v>
      </c>
      <c r="H593" s="51">
        <f t="shared" si="267"/>
        <v>9.1762043999999996</v>
      </c>
      <c r="I593" s="52">
        <v>0.182474</v>
      </c>
      <c r="J593" s="52">
        <v>4.4180349300000001</v>
      </c>
      <c r="K593" s="52">
        <v>3.5724740000000001</v>
      </c>
      <c r="L593" s="52">
        <v>4.7581694699999995</v>
      </c>
      <c r="M593" s="52">
        <v>1.9824739999999998</v>
      </c>
      <c r="N593" s="52">
        <v>0</v>
      </c>
      <c r="O593" s="52">
        <v>2.6820417639999921</v>
      </c>
      <c r="P593" s="52">
        <v>0</v>
      </c>
      <c r="Q593" s="52">
        <f>F593-H593</f>
        <v>30.837034194000001</v>
      </c>
      <c r="R593" s="52">
        <f t="shared" si="268"/>
        <v>3.4387823999999991</v>
      </c>
      <c r="S593" s="82">
        <f t="shared" si="264"/>
        <v>0.59936020045239813</v>
      </c>
      <c r="T593" s="53" t="s">
        <v>1211</v>
      </c>
      <c r="W593" s="6"/>
    </row>
    <row r="594" spans="1:24" ht="59.25" customHeight="1" x14ac:dyDescent="0.25">
      <c r="A594" s="53" t="s">
        <v>1206</v>
      </c>
      <c r="B594" s="120" t="s">
        <v>1212</v>
      </c>
      <c r="C594" s="53" t="s">
        <v>1213</v>
      </c>
      <c r="D594" s="52">
        <v>78.568700351999993</v>
      </c>
      <c r="E594" s="52">
        <v>1.2920939999999999E-2</v>
      </c>
      <c r="F594" s="51">
        <f t="shared" si="266"/>
        <v>78.555779411999993</v>
      </c>
      <c r="G594" s="51">
        <f t="shared" si="267"/>
        <v>17.783653719999997</v>
      </c>
      <c r="H594" s="51">
        <f t="shared" si="267"/>
        <v>13.730071260000001</v>
      </c>
      <c r="I594" s="52">
        <v>0.26044200000000001</v>
      </c>
      <c r="J594" s="52">
        <v>9.5468159999999997</v>
      </c>
      <c r="K594" s="52">
        <v>12.337642000000001</v>
      </c>
      <c r="L594" s="52">
        <v>0.24180102000000001</v>
      </c>
      <c r="M594" s="52">
        <v>3.6634419999999999</v>
      </c>
      <c r="N594" s="52">
        <v>3.9414542400000001</v>
      </c>
      <c r="O594" s="52">
        <v>1.522127719999995</v>
      </c>
      <c r="P594" s="52">
        <v>0</v>
      </c>
      <c r="Q594" s="52">
        <f>F594-H594</f>
        <v>64.82570815199999</v>
      </c>
      <c r="R594" s="52">
        <f t="shared" si="268"/>
        <v>-2.5314547399999991</v>
      </c>
      <c r="S594" s="82">
        <f t="shared" si="264"/>
        <v>-0.15567141361763953</v>
      </c>
      <c r="T594" s="53" t="s">
        <v>1214</v>
      </c>
      <c r="W594" s="6"/>
    </row>
    <row r="595" spans="1:24" ht="48.75" customHeight="1" x14ac:dyDescent="0.25">
      <c r="A595" s="53" t="s">
        <v>1206</v>
      </c>
      <c r="B595" s="120" t="s">
        <v>1215</v>
      </c>
      <c r="C595" s="53" t="s">
        <v>1216</v>
      </c>
      <c r="D595" s="52">
        <v>1.3177391999999999</v>
      </c>
      <c r="E595" s="52">
        <v>0</v>
      </c>
      <c r="F595" s="51">
        <f t="shared" si="266"/>
        <v>1.3177391999999999</v>
      </c>
      <c r="G595" s="51">
        <f t="shared" si="267"/>
        <v>1.3177391999999999</v>
      </c>
      <c r="H595" s="51">
        <f t="shared" si="267"/>
        <v>0</v>
      </c>
      <c r="I595" s="52">
        <v>0</v>
      </c>
      <c r="J595" s="52">
        <v>0</v>
      </c>
      <c r="K595" s="52">
        <v>1.3177391999999999</v>
      </c>
      <c r="L595" s="52">
        <v>0</v>
      </c>
      <c r="M595" s="52">
        <v>0</v>
      </c>
      <c r="N595" s="52">
        <v>0</v>
      </c>
      <c r="O595" s="52">
        <v>0</v>
      </c>
      <c r="P595" s="52">
        <v>0</v>
      </c>
      <c r="Q595" s="52">
        <f>F595-H595</f>
        <v>1.3177391999999999</v>
      </c>
      <c r="R595" s="52">
        <f t="shared" si="268"/>
        <v>-1.3177391999999999</v>
      </c>
      <c r="S595" s="82">
        <f t="shared" si="264"/>
        <v>-1</v>
      </c>
      <c r="T595" s="53" t="s">
        <v>1217</v>
      </c>
      <c r="W595" s="6"/>
    </row>
    <row r="596" spans="1:24" ht="31.5" x14ac:dyDescent="0.25">
      <c r="A596" s="58" t="s">
        <v>1206</v>
      </c>
      <c r="B596" s="112" t="s">
        <v>1218</v>
      </c>
      <c r="C596" s="58" t="s">
        <v>1219</v>
      </c>
      <c r="D596" s="51">
        <v>83.081175748600003</v>
      </c>
      <c r="E596" s="51">
        <v>25.41065773</v>
      </c>
      <c r="F596" s="51">
        <f t="shared" si="266"/>
        <v>57.670518018600006</v>
      </c>
      <c r="G596" s="51">
        <f t="shared" si="267"/>
        <v>3.3940992300000001</v>
      </c>
      <c r="H596" s="51">
        <f t="shared" si="267"/>
        <v>1.49349354</v>
      </c>
      <c r="I596" s="51">
        <v>0</v>
      </c>
      <c r="J596" s="51">
        <v>0.41341454</v>
      </c>
      <c r="K596" s="51">
        <v>1.1759999999999999</v>
      </c>
      <c r="L596" s="51">
        <v>0.104104</v>
      </c>
      <c r="M596" s="51">
        <v>2.21809923</v>
      </c>
      <c r="N596" s="51">
        <v>0.97597500000000004</v>
      </c>
      <c r="O596" s="51">
        <v>0</v>
      </c>
      <c r="P596" s="51">
        <v>0</v>
      </c>
      <c r="Q596" s="52">
        <f>F596-H596</f>
        <v>56.177024478600003</v>
      </c>
      <c r="R596" s="52">
        <f t="shared" si="268"/>
        <v>-1.9006056900000001</v>
      </c>
      <c r="S596" s="73">
        <f t="shared" si="264"/>
        <v>-0.55997351910067761</v>
      </c>
      <c r="T596" s="53" t="s">
        <v>703</v>
      </c>
      <c r="W596" s="6"/>
    </row>
    <row r="597" spans="1:24" ht="47.25" x14ac:dyDescent="0.25">
      <c r="A597" s="46" t="s">
        <v>1220</v>
      </c>
      <c r="B597" s="46" t="s">
        <v>352</v>
      </c>
      <c r="C597" s="46" t="s">
        <v>31</v>
      </c>
      <c r="D597" s="44">
        <v>0</v>
      </c>
      <c r="E597" s="44">
        <f t="shared" ref="E597:R597" si="269">E598</f>
        <v>0</v>
      </c>
      <c r="F597" s="44">
        <f t="shared" si="269"/>
        <v>0</v>
      </c>
      <c r="G597" s="44">
        <f t="shared" si="269"/>
        <v>0</v>
      </c>
      <c r="H597" s="44">
        <f t="shared" si="269"/>
        <v>0</v>
      </c>
      <c r="I597" s="44">
        <f t="shared" si="269"/>
        <v>0</v>
      </c>
      <c r="J597" s="44">
        <f t="shared" si="269"/>
        <v>0</v>
      </c>
      <c r="K597" s="44">
        <f t="shared" si="269"/>
        <v>0</v>
      </c>
      <c r="L597" s="44">
        <f t="shared" si="269"/>
        <v>0</v>
      </c>
      <c r="M597" s="44">
        <f t="shared" si="269"/>
        <v>0</v>
      </c>
      <c r="N597" s="44">
        <f t="shared" si="269"/>
        <v>0</v>
      </c>
      <c r="O597" s="44">
        <f t="shared" si="269"/>
        <v>0</v>
      </c>
      <c r="P597" s="44">
        <f t="shared" si="269"/>
        <v>0</v>
      </c>
      <c r="Q597" s="44">
        <f t="shared" si="269"/>
        <v>0</v>
      </c>
      <c r="R597" s="44">
        <f t="shared" si="269"/>
        <v>0</v>
      </c>
      <c r="S597" s="45">
        <v>0</v>
      </c>
      <c r="T597" s="46" t="s">
        <v>32</v>
      </c>
      <c r="W597" s="6"/>
      <c r="X597" s="6"/>
    </row>
    <row r="598" spans="1:24" x14ac:dyDescent="0.25">
      <c r="A598" s="46" t="s">
        <v>1221</v>
      </c>
      <c r="B598" s="46" t="s">
        <v>360</v>
      </c>
      <c r="C598" s="46" t="s">
        <v>31</v>
      </c>
      <c r="D598" s="44">
        <v>0</v>
      </c>
      <c r="E598" s="44">
        <f t="shared" ref="E598:R598" si="270">E599+E600</f>
        <v>0</v>
      </c>
      <c r="F598" s="44">
        <f t="shared" si="270"/>
        <v>0</v>
      </c>
      <c r="G598" s="44">
        <f t="shared" si="270"/>
        <v>0</v>
      </c>
      <c r="H598" s="44">
        <f t="shared" si="270"/>
        <v>0</v>
      </c>
      <c r="I598" s="44">
        <f t="shared" si="270"/>
        <v>0</v>
      </c>
      <c r="J598" s="44">
        <f t="shared" si="270"/>
        <v>0</v>
      </c>
      <c r="K598" s="44">
        <f t="shared" si="270"/>
        <v>0</v>
      </c>
      <c r="L598" s="44">
        <f t="shared" si="270"/>
        <v>0</v>
      </c>
      <c r="M598" s="44">
        <f t="shared" si="270"/>
        <v>0</v>
      </c>
      <c r="N598" s="44">
        <f t="shared" si="270"/>
        <v>0</v>
      </c>
      <c r="O598" s="44">
        <f t="shared" si="270"/>
        <v>0</v>
      </c>
      <c r="P598" s="44">
        <f t="shared" si="270"/>
        <v>0</v>
      </c>
      <c r="Q598" s="44">
        <f t="shared" si="270"/>
        <v>0</v>
      </c>
      <c r="R598" s="44">
        <f t="shared" si="270"/>
        <v>0</v>
      </c>
      <c r="S598" s="45">
        <v>0</v>
      </c>
      <c r="T598" s="46" t="s">
        <v>32</v>
      </c>
      <c r="W598" s="6"/>
      <c r="X598" s="6"/>
    </row>
    <row r="599" spans="1:24" ht="47.25" x14ac:dyDescent="0.25">
      <c r="A599" s="46" t="s">
        <v>1222</v>
      </c>
      <c r="B599" s="46" t="s">
        <v>356</v>
      </c>
      <c r="C599" s="46" t="s">
        <v>31</v>
      </c>
      <c r="D599" s="44">
        <v>0</v>
      </c>
      <c r="E599" s="44">
        <v>0</v>
      </c>
      <c r="F599" s="44">
        <v>0</v>
      </c>
      <c r="G599" s="44">
        <v>0</v>
      </c>
      <c r="H599" s="44">
        <v>0</v>
      </c>
      <c r="I599" s="44">
        <v>0</v>
      </c>
      <c r="J599" s="44">
        <v>0</v>
      </c>
      <c r="K599" s="44">
        <v>0</v>
      </c>
      <c r="L599" s="44">
        <v>0</v>
      </c>
      <c r="M599" s="44">
        <v>0</v>
      </c>
      <c r="N599" s="44">
        <v>0</v>
      </c>
      <c r="O599" s="44">
        <v>0</v>
      </c>
      <c r="P599" s="44">
        <v>0</v>
      </c>
      <c r="Q599" s="44">
        <v>0</v>
      </c>
      <c r="R599" s="44">
        <v>0</v>
      </c>
      <c r="S599" s="45">
        <v>0</v>
      </c>
      <c r="T599" s="46" t="s">
        <v>32</v>
      </c>
      <c r="W599" s="6"/>
      <c r="X599" s="6"/>
    </row>
    <row r="600" spans="1:24" ht="47.25" x14ac:dyDescent="0.25">
      <c r="A600" s="46" t="s">
        <v>1223</v>
      </c>
      <c r="B600" s="46" t="s">
        <v>358</v>
      </c>
      <c r="C600" s="46" t="s">
        <v>31</v>
      </c>
      <c r="D600" s="44">
        <v>0</v>
      </c>
      <c r="E600" s="44">
        <v>0</v>
      </c>
      <c r="F600" s="44">
        <v>0</v>
      </c>
      <c r="G600" s="44">
        <v>0</v>
      </c>
      <c r="H600" s="44">
        <v>0</v>
      </c>
      <c r="I600" s="44">
        <v>0</v>
      </c>
      <c r="J600" s="44">
        <v>0</v>
      </c>
      <c r="K600" s="44">
        <v>0</v>
      </c>
      <c r="L600" s="44">
        <v>0</v>
      </c>
      <c r="M600" s="44">
        <v>0</v>
      </c>
      <c r="N600" s="44">
        <v>0</v>
      </c>
      <c r="O600" s="44">
        <v>0</v>
      </c>
      <c r="P600" s="44">
        <v>0</v>
      </c>
      <c r="Q600" s="44">
        <v>0</v>
      </c>
      <c r="R600" s="44">
        <v>0</v>
      </c>
      <c r="S600" s="45">
        <v>0</v>
      </c>
      <c r="T600" s="46" t="s">
        <v>32</v>
      </c>
      <c r="W600" s="6"/>
      <c r="X600" s="6"/>
    </row>
    <row r="601" spans="1:24" x14ac:dyDescent="0.25">
      <c r="A601" s="46" t="s">
        <v>1224</v>
      </c>
      <c r="B601" s="46" t="s">
        <v>360</v>
      </c>
      <c r="C601" s="46" t="s">
        <v>31</v>
      </c>
      <c r="D601" s="44">
        <v>0</v>
      </c>
      <c r="E601" s="44">
        <v>0</v>
      </c>
      <c r="F601" s="44">
        <v>0</v>
      </c>
      <c r="G601" s="44">
        <v>0</v>
      </c>
      <c r="H601" s="44">
        <v>0</v>
      </c>
      <c r="I601" s="44">
        <v>0</v>
      </c>
      <c r="J601" s="44">
        <v>0</v>
      </c>
      <c r="K601" s="44">
        <v>0</v>
      </c>
      <c r="L601" s="44">
        <v>0</v>
      </c>
      <c r="M601" s="44">
        <v>0</v>
      </c>
      <c r="N601" s="44">
        <v>0</v>
      </c>
      <c r="O601" s="44">
        <v>0</v>
      </c>
      <c r="P601" s="44">
        <v>0</v>
      </c>
      <c r="Q601" s="44">
        <v>0</v>
      </c>
      <c r="R601" s="44">
        <v>0</v>
      </c>
      <c r="S601" s="45">
        <v>0</v>
      </c>
      <c r="T601" s="46" t="s">
        <v>32</v>
      </c>
      <c r="W601" s="6"/>
      <c r="X601" s="6"/>
    </row>
    <row r="602" spans="1:24" ht="47.25" x14ac:dyDescent="0.25">
      <c r="A602" s="46" t="s">
        <v>1225</v>
      </c>
      <c r="B602" s="46" t="s">
        <v>356</v>
      </c>
      <c r="C602" s="46" t="s">
        <v>31</v>
      </c>
      <c r="D602" s="44">
        <v>0</v>
      </c>
      <c r="E602" s="44">
        <v>0</v>
      </c>
      <c r="F602" s="44">
        <v>0</v>
      </c>
      <c r="G602" s="44">
        <v>0</v>
      </c>
      <c r="H602" s="44">
        <v>0</v>
      </c>
      <c r="I602" s="44">
        <v>0</v>
      </c>
      <c r="J602" s="44">
        <v>0</v>
      </c>
      <c r="K602" s="44">
        <v>0</v>
      </c>
      <c r="L602" s="44">
        <v>0</v>
      </c>
      <c r="M602" s="44">
        <v>0</v>
      </c>
      <c r="N602" s="44">
        <v>0</v>
      </c>
      <c r="O602" s="44">
        <v>0</v>
      </c>
      <c r="P602" s="44">
        <v>0</v>
      </c>
      <c r="Q602" s="44">
        <v>0</v>
      </c>
      <c r="R602" s="44">
        <v>0</v>
      </c>
      <c r="S602" s="45">
        <v>0</v>
      </c>
      <c r="T602" s="46" t="s">
        <v>32</v>
      </c>
      <c r="W602" s="6"/>
      <c r="X602" s="6"/>
    </row>
    <row r="603" spans="1:24" ht="47.25" x14ac:dyDescent="0.25">
      <c r="A603" s="46" t="s">
        <v>1226</v>
      </c>
      <c r="B603" s="46" t="s">
        <v>358</v>
      </c>
      <c r="C603" s="46" t="s">
        <v>31</v>
      </c>
      <c r="D603" s="44">
        <v>0</v>
      </c>
      <c r="E603" s="44">
        <v>0</v>
      </c>
      <c r="F603" s="44">
        <v>0</v>
      </c>
      <c r="G603" s="44">
        <v>0</v>
      </c>
      <c r="H603" s="44">
        <v>0</v>
      </c>
      <c r="I603" s="44">
        <v>0</v>
      </c>
      <c r="J603" s="44">
        <v>0</v>
      </c>
      <c r="K603" s="44">
        <v>0</v>
      </c>
      <c r="L603" s="44">
        <v>0</v>
      </c>
      <c r="M603" s="44">
        <v>0</v>
      </c>
      <c r="N603" s="44">
        <v>0</v>
      </c>
      <c r="O603" s="44">
        <v>0</v>
      </c>
      <c r="P603" s="44">
        <v>0</v>
      </c>
      <c r="Q603" s="44">
        <v>0</v>
      </c>
      <c r="R603" s="44">
        <v>0</v>
      </c>
      <c r="S603" s="45">
        <v>0</v>
      </c>
      <c r="T603" s="46" t="s">
        <v>32</v>
      </c>
      <c r="W603" s="6"/>
      <c r="X603" s="6"/>
    </row>
    <row r="604" spans="1:24" x14ac:dyDescent="0.25">
      <c r="A604" s="46" t="s">
        <v>1227</v>
      </c>
      <c r="B604" s="46" t="s">
        <v>364</v>
      </c>
      <c r="C604" s="46" t="s">
        <v>31</v>
      </c>
      <c r="D604" s="44">
        <f t="shared" ref="D604:R604" si="271">SUM(D605,D606,D607,D608)</f>
        <v>0</v>
      </c>
      <c r="E604" s="44">
        <f t="shared" si="271"/>
        <v>0</v>
      </c>
      <c r="F604" s="44">
        <f t="shared" si="271"/>
        <v>0</v>
      </c>
      <c r="G604" s="44">
        <f t="shared" si="271"/>
        <v>0</v>
      </c>
      <c r="H604" s="44">
        <f t="shared" si="271"/>
        <v>0</v>
      </c>
      <c r="I604" s="44">
        <f t="shared" si="271"/>
        <v>0</v>
      </c>
      <c r="J604" s="44">
        <f t="shared" si="271"/>
        <v>0</v>
      </c>
      <c r="K604" s="44">
        <f t="shared" si="271"/>
        <v>0</v>
      </c>
      <c r="L604" s="44">
        <f t="shared" si="271"/>
        <v>0</v>
      </c>
      <c r="M604" s="44">
        <f t="shared" si="271"/>
        <v>0</v>
      </c>
      <c r="N604" s="44">
        <f t="shared" si="271"/>
        <v>0</v>
      </c>
      <c r="O604" s="44">
        <f t="shared" si="271"/>
        <v>0</v>
      </c>
      <c r="P604" s="44">
        <f t="shared" si="271"/>
        <v>0</v>
      </c>
      <c r="Q604" s="44">
        <f t="shared" si="271"/>
        <v>0</v>
      </c>
      <c r="R604" s="44">
        <f t="shared" si="271"/>
        <v>0</v>
      </c>
      <c r="S604" s="45">
        <v>0</v>
      </c>
      <c r="T604" s="46" t="s">
        <v>32</v>
      </c>
      <c r="W604" s="6"/>
      <c r="X604" s="6"/>
    </row>
    <row r="605" spans="1:24" ht="31.5" x14ac:dyDescent="0.25">
      <c r="A605" s="46" t="s">
        <v>1228</v>
      </c>
      <c r="B605" s="46" t="s">
        <v>366</v>
      </c>
      <c r="C605" s="46" t="s">
        <v>31</v>
      </c>
      <c r="D605" s="44">
        <v>0</v>
      </c>
      <c r="E605" s="44">
        <v>0</v>
      </c>
      <c r="F605" s="44">
        <v>0</v>
      </c>
      <c r="G605" s="44">
        <v>0</v>
      </c>
      <c r="H605" s="44">
        <v>0</v>
      </c>
      <c r="I605" s="44">
        <v>0</v>
      </c>
      <c r="J605" s="44">
        <v>0</v>
      </c>
      <c r="K605" s="44">
        <v>0</v>
      </c>
      <c r="L605" s="44">
        <v>0</v>
      </c>
      <c r="M605" s="44">
        <v>0</v>
      </c>
      <c r="N605" s="44">
        <v>0</v>
      </c>
      <c r="O605" s="44">
        <v>0</v>
      </c>
      <c r="P605" s="44">
        <v>0</v>
      </c>
      <c r="Q605" s="44">
        <v>0</v>
      </c>
      <c r="R605" s="44">
        <v>0</v>
      </c>
      <c r="S605" s="45">
        <v>0</v>
      </c>
      <c r="T605" s="46" t="s">
        <v>32</v>
      </c>
      <c r="W605" s="6"/>
      <c r="X605" s="6"/>
    </row>
    <row r="606" spans="1:24" ht="31.5" x14ac:dyDescent="0.25">
      <c r="A606" s="46" t="s">
        <v>1229</v>
      </c>
      <c r="B606" s="46" t="s">
        <v>368</v>
      </c>
      <c r="C606" s="46" t="s">
        <v>31</v>
      </c>
      <c r="D606" s="44">
        <v>0</v>
      </c>
      <c r="E606" s="44">
        <v>0</v>
      </c>
      <c r="F606" s="44">
        <v>0</v>
      </c>
      <c r="G606" s="44">
        <v>0</v>
      </c>
      <c r="H606" s="44">
        <v>0</v>
      </c>
      <c r="I606" s="44">
        <v>0</v>
      </c>
      <c r="J606" s="44">
        <v>0</v>
      </c>
      <c r="K606" s="44">
        <v>0</v>
      </c>
      <c r="L606" s="44">
        <v>0</v>
      </c>
      <c r="M606" s="44">
        <v>0</v>
      </c>
      <c r="N606" s="44">
        <v>0</v>
      </c>
      <c r="O606" s="44">
        <v>0</v>
      </c>
      <c r="P606" s="44">
        <v>0</v>
      </c>
      <c r="Q606" s="44">
        <v>0</v>
      </c>
      <c r="R606" s="44">
        <v>0</v>
      </c>
      <c r="S606" s="45">
        <v>0</v>
      </c>
      <c r="T606" s="46" t="s">
        <v>32</v>
      </c>
      <c r="W606" s="6"/>
      <c r="X606" s="6"/>
    </row>
    <row r="607" spans="1:24" ht="31.5" x14ac:dyDescent="0.25">
      <c r="A607" s="46" t="s">
        <v>1230</v>
      </c>
      <c r="B607" s="46" t="s">
        <v>373</v>
      </c>
      <c r="C607" s="46" t="s">
        <v>31</v>
      </c>
      <c r="D607" s="44">
        <v>0</v>
      </c>
      <c r="E607" s="44">
        <v>0</v>
      </c>
      <c r="F607" s="44">
        <v>0</v>
      </c>
      <c r="G607" s="44">
        <v>0</v>
      </c>
      <c r="H607" s="44">
        <v>0</v>
      </c>
      <c r="I607" s="44">
        <v>0</v>
      </c>
      <c r="J607" s="44">
        <v>0</v>
      </c>
      <c r="K607" s="44">
        <v>0</v>
      </c>
      <c r="L607" s="44">
        <v>0</v>
      </c>
      <c r="M607" s="44">
        <v>0</v>
      </c>
      <c r="N607" s="44">
        <v>0</v>
      </c>
      <c r="O607" s="44">
        <v>0</v>
      </c>
      <c r="P607" s="44">
        <v>0</v>
      </c>
      <c r="Q607" s="44">
        <v>0</v>
      </c>
      <c r="R607" s="44">
        <v>0</v>
      </c>
      <c r="S607" s="45">
        <v>0</v>
      </c>
      <c r="T607" s="46" t="s">
        <v>32</v>
      </c>
      <c r="W607" s="6"/>
      <c r="X607" s="6"/>
    </row>
    <row r="608" spans="1:24" x14ac:dyDescent="0.25">
      <c r="A608" s="46" t="s">
        <v>1231</v>
      </c>
      <c r="B608" s="46" t="s">
        <v>381</v>
      </c>
      <c r="C608" s="46" t="s">
        <v>31</v>
      </c>
      <c r="D608" s="44">
        <v>0</v>
      </c>
      <c r="E608" s="44">
        <v>0</v>
      </c>
      <c r="F608" s="44">
        <v>0</v>
      </c>
      <c r="G608" s="44">
        <v>0</v>
      </c>
      <c r="H608" s="44">
        <v>0</v>
      </c>
      <c r="I608" s="44">
        <v>0</v>
      </c>
      <c r="J608" s="44">
        <v>0</v>
      </c>
      <c r="K608" s="44">
        <v>0</v>
      </c>
      <c r="L608" s="44">
        <v>0</v>
      </c>
      <c r="M608" s="44">
        <v>0</v>
      </c>
      <c r="N608" s="44">
        <v>0</v>
      </c>
      <c r="O608" s="44">
        <v>0</v>
      </c>
      <c r="P608" s="44">
        <v>0</v>
      </c>
      <c r="Q608" s="44">
        <v>0</v>
      </c>
      <c r="R608" s="44">
        <v>0</v>
      </c>
      <c r="S608" s="45">
        <v>0</v>
      </c>
      <c r="T608" s="46" t="s">
        <v>32</v>
      </c>
      <c r="W608" s="6"/>
      <c r="X608" s="6"/>
    </row>
    <row r="609" spans="1:24" ht="47.25" x14ac:dyDescent="0.25">
      <c r="A609" s="46" t="s">
        <v>1232</v>
      </c>
      <c r="B609" s="46" t="s">
        <v>398</v>
      </c>
      <c r="C609" s="46" t="s">
        <v>31</v>
      </c>
      <c r="D609" s="44">
        <v>0</v>
      </c>
      <c r="E609" s="44">
        <v>0</v>
      </c>
      <c r="F609" s="44">
        <v>0</v>
      </c>
      <c r="G609" s="44">
        <v>0</v>
      </c>
      <c r="H609" s="44">
        <v>0</v>
      </c>
      <c r="I609" s="44">
        <v>0</v>
      </c>
      <c r="J609" s="44">
        <v>0</v>
      </c>
      <c r="K609" s="44">
        <v>0</v>
      </c>
      <c r="L609" s="44">
        <v>0</v>
      </c>
      <c r="M609" s="44">
        <v>0</v>
      </c>
      <c r="N609" s="44">
        <v>0</v>
      </c>
      <c r="O609" s="44">
        <v>0</v>
      </c>
      <c r="P609" s="44">
        <v>0</v>
      </c>
      <c r="Q609" s="44">
        <v>0</v>
      </c>
      <c r="R609" s="44">
        <v>0</v>
      </c>
      <c r="S609" s="45">
        <v>0</v>
      </c>
      <c r="T609" s="46" t="s">
        <v>32</v>
      </c>
      <c r="W609" s="6"/>
      <c r="X609" s="6"/>
    </row>
    <row r="610" spans="1:24" ht="31.5" x14ac:dyDescent="0.25">
      <c r="A610" s="46" t="s">
        <v>1233</v>
      </c>
      <c r="B610" s="46" t="s">
        <v>400</v>
      </c>
      <c r="C610" s="46" t="s">
        <v>31</v>
      </c>
      <c r="D610" s="44">
        <f>SUM(D611:D614)</f>
        <v>17.893478400000003</v>
      </c>
      <c r="E610" s="44">
        <f t="shared" ref="E610:R610" si="272">SUM(E611:E614)</f>
        <v>7.8</v>
      </c>
      <c r="F610" s="44">
        <f t="shared" si="272"/>
        <v>10.0934784</v>
      </c>
      <c r="G610" s="44">
        <f t="shared" si="272"/>
        <v>10.0934784</v>
      </c>
      <c r="H610" s="44">
        <f t="shared" si="272"/>
        <v>10.106387639999999</v>
      </c>
      <c r="I610" s="44">
        <f t="shared" si="272"/>
        <v>0</v>
      </c>
      <c r="J610" s="44">
        <f t="shared" si="272"/>
        <v>9.8889476399999996</v>
      </c>
      <c r="K610" s="44">
        <f t="shared" si="272"/>
        <v>0</v>
      </c>
      <c r="L610" s="44">
        <f t="shared" si="272"/>
        <v>0</v>
      </c>
      <c r="M610" s="44">
        <f t="shared" si="272"/>
        <v>0</v>
      </c>
      <c r="N610" s="44">
        <f t="shared" si="272"/>
        <v>0.21743999999999999</v>
      </c>
      <c r="O610" s="44">
        <f t="shared" si="272"/>
        <v>10.0934784</v>
      </c>
      <c r="P610" s="44">
        <f t="shared" si="272"/>
        <v>0</v>
      </c>
      <c r="Q610" s="44">
        <f t="shared" si="272"/>
        <v>-1.2909239999999877E-2</v>
      </c>
      <c r="R610" s="44">
        <f t="shared" si="272"/>
        <v>10.106387639999999</v>
      </c>
      <c r="S610" s="45">
        <v>1</v>
      </c>
      <c r="T610" s="46" t="s">
        <v>32</v>
      </c>
      <c r="W610" s="6"/>
      <c r="X610" s="6"/>
    </row>
    <row r="611" spans="1:24" ht="47.25" x14ac:dyDescent="0.25">
      <c r="A611" s="58" t="s">
        <v>1233</v>
      </c>
      <c r="B611" s="112" t="s">
        <v>1234</v>
      </c>
      <c r="C611" s="58" t="s">
        <v>1235</v>
      </c>
      <c r="D611" s="52">
        <v>0.28177848</v>
      </c>
      <c r="E611" s="52">
        <v>0</v>
      </c>
      <c r="F611" s="51">
        <f t="shared" ref="F611:F614" si="273">D611-E611</f>
        <v>0.28177848</v>
      </c>
      <c r="G611" s="51">
        <f t="shared" ref="G611:H614" si="274">I611+K611+M611+O611</f>
        <v>0.28177848</v>
      </c>
      <c r="H611" s="51">
        <f t="shared" si="274"/>
        <v>0.28732967999999998</v>
      </c>
      <c r="I611" s="52">
        <v>0</v>
      </c>
      <c r="J611" s="52">
        <v>0.28732967999999998</v>
      </c>
      <c r="K611" s="52">
        <v>0</v>
      </c>
      <c r="L611" s="52">
        <v>0</v>
      </c>
      <c r="M611" s="52">
        <v>0</v>
      </c>
      <c r="N611" s="52">
        <v>0</v>
      </c>
      <c r="O611" s="52">
        <v>0.28177848</v>
      </c>
      <c r="P611" s="52">
        <v>0</v>
      </c>
      <c r="Q611" s="52">
        <f>F611-H611</f>
        <v>-5.5511999999999784E-3</v>
      </c>
      <c r="R611" s="52">
        <f t="shared" ref="R611:R614" si="275">H611-(I611+K611+M611)</f>
        <v>0.28732967999999998</v>
      </c>
      <c r="S611" s="57">
        <v>1</v>
      </c>
      <c r="T611" s="53" t="s">
        <v>952</v>
      </c>
      <c r="W611" s="6"/>
    </row>
    <row r="612" spans="1:24" ht="47.25" x14ac:dyDescent="0.25">
      <c r="A612" s="58" t="s">
        <v>1233</v>
      </c>
      <c r="B612" s="112" t="s">
        <v>1236</v>
      </c>
      <c r="C612" s="58" t="s">
        <v>1237</v>
      </c>
      <c r="D612" s="52">
        <v>17.216120400000001</v>
      </c>
      <c r="E612" s="52">
        <v>7.8</v>
      </c>
      <c r="F612" s="51">
        <f t="shared" si="273"/>
        <v>9.4161204000000005</v>
      </c>
      <c r="G612" s="51">
        <f t="shared" si="274"/>
        <v>9.4161204000000005</v>
      </c>
      <c r="H612" s="51">
        <f t="shared" si="274"/>
        <v>9.6016179600000005</v>
      </c>
      <c r="I612" s="52">
        <v>0</v>
      </c>
      <c r="J612" s="52">
        <v>9.6016179600000005</v>
      </c>
      <c r="K612" s="52">
        <v>0</v>
      </c>
      <c r="L612" s="52">
        <v>0</v>
      </c>
      <c r="M612" s="52">
        <v>0</v>
      </c>
      <c r="N612" s="52">
        <v>0</v>
      </c>
      <c r="O612" s="52">
        <v>9.4161204000000005</v>
      </c>
      <c r="P612" s="52">
        <v>0</v>
      </c>
      <c r="Q612" s="52">
        <f>F612-H612</f>
        <v>-0.18549755999999995</v>
      </c>
      <c r="R612" s="52">
        <f t="shared" si="275"/>
        <v>9.6016179600000005</v>
      </c>
      <c r="S612" s="82">
        <v>1</v>
      </c>
      <c r="T612" s="53" t="s">
        <v>952</v>
      </c>
      <c r="W612" s="6"/>
    </row>
    <row r="613" spans="1:24" ht="31.5" x14ac:dyDescent="0.25">
      <c r="A613" s="58" t="s">
        <v>1233</v>
      </c>
      <c r="B613" s="112" t="s">
        <v>1238</v>
      </c>
      <c r="C613" s="58" t="s">
        <v>1239</v>
      </c>
      <c r="D613" s="52">
        <v>0.26170404000000003</v>
      </c>
      <c r="E613" s="52">
        <v>0</v>
      </c>
      <c r="F613" s="51">
        <f t="shared" si="273"/>
        <v>0.26170404000000003</v>
      </c>
      <c r="G613" s="51">
        <f t="shared" si="274"/>
        <v>0.26170404000000003</v>
      </c>
      <c r="H613" s="51">
        <f t="shared" si="274"/>
        <v>0</v>
      </c>
      <c r="I613" s="52">
        <v>0</v>
      </c>
      <c r="J613" s="52">
        <v>0</v>
      </c>
      <c r="K613" s="52">
        <v>0</v>
      </c>
      <c r="L613" s="52">
        <v>0</v>
      </c>
      <c r="M613" s="52">
        <v>0</v>
      </c>
      <c r="N613" s="52">
        <v>0</v>
      </c>
      <c r="O613" s="52">
        <v>0.26170404000000003</v>
      </c>
      <c r="P613" s="52">
        <v>0</v>
      </c>
      <c r="Q613" s="52">
        <f>F613-H613</f>
        <v>0.26170404000000003</v>
      </c>
      <c r="R613" s="52">
        <f t="shared" si="275"/>
        <v>0</v>
      </c>
      <c r="S613" s="82">
        <v>0</v>
      </c>
      <c r="T613" s="53" t="s">
        <v>32</v>
      </c>
      <c r="W613" s="6"/>
    </row>
    <row r="614" spans="1:24" ht="58.5" customHeight="1" x14ac:dyDescent="0.25">
      <c r="A614" s="53" t="s">
        <v>1233</v>
      </c>
      <c r="B614" s="120" t="s">
        <v>1240</v>
      </c>
      <c r="C614" s="53" t="s">
        <v>1241</v>
      </c>
      <c r="D614" s="52">
        <v>0.13387548000000002</v>
      </c>
      <c r="E614" s="52">
        <v>0</v>
      </c>
      <c r="F614" s="51">
        <f t="shared" si="273"/>
        <v>0.13387548000000002</v>
      </c>
      <c r="G614" s="51">
        <f t="shared" si="274"/>
        <v>0.13387548000000002</v>
      </c>
      <c r="H614" s="51">
        <f t="shared" si="274"/>
        <v>0.21743999999999999</v>
      </c>
      <c r="I614" s="52">
        <v>0</v>
      </c>
      <c r="J614" s="52">
        <v>0</v>
      </c>
      <c r="K614" s="52">
        <v>0</v>
      </c>
      <c r="L614" s="52">
        <v>0</v>
      </c>
      <c r="M614" s="52">
        <v>0</v>
      </c>
      <c r="N614" s="52">
        <v>0.21743999999999999</v>
      </c>
      <c r="O614" s="52">
        <v>0.13387548000000002</v>
      </c>
      <c r="P614" s="52">
        <v>0</v>
      </c>
      <c r="Q614" s="52">
        <f>F614-H614</f>
        <v>-8.3564519999999975E-2</v>
      </c>
      <c r="R614" s="52">
        <f t="shared" si="275"/>
        <v>0.21743999999999999</v>
      </c>
      <c r="S614" s="82">
        <v>1</v>
      </c>
      <c r="T614" s="53" t="s">
        <v>585</v>
      </c>
      <c r="W614" s="6"/>
    </row>
    <row r="615" spans="1:24" x14ac:dyDescent="0.25">
      <c r="A615" s="88"/>
      <c r="B615" s="88"/>
      <c r="C615" s="88"/>
      <c r="D615" s="89"/>
      <c r="E615" s="89"/>
      <c r="F615" s="89"/>
      <c r="G615" s="89"/>
      <c r="H615" s="90"/>
      <c r="I615" s="89"/>
      <c r="J615" s="89"/>
      <c r="K615" s="89"/>
      <c r="L615" s="89"/>
      <c r="M615" s="89"/>
      <c r="N615" s="89"/>
      <c r="O615" s="89"/>
      <c r="P615" s="89"/>
      <c r="Q615" s="89"/>
      <c r="R615" s="89"/>
      <c r="S615" s="91"/>
      <c r="T615" s="92"/>
      <c r="W615" s="6"/>
    </row>
    <row r="617" spans="1:24" ht="99" customHeight="1" x14ac:dyDescent="0.25">
      <c r="B617" s="6"/>
    </row>
  </sheetData>
  <mergeCells count="27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U16:W18"/>
    <mergeCell ref="Z17:AB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A333:B334 A386:B386 A425:B428 A422:B423 A170 A289:C291 A419:C421 A532:C534 N289:N295 D101:D102 A81:C90 A92:C93 I95 D112 O528:O534 O163 I60:I62 O158:R160 O419:R423 O289:R293 O425:R425 N488:R491 K60:K62 K353:K354 M60:M62 L58:L62 K95 O60:O62 N58:N77 M95 N158:N164 N510 N528:N543 O95 J58:J62 A41:C42 A405:C411 A401:C403 J158:J164 J289:J295 J297:J309 I348:J354 J510 J528:J543 D272:D275 I63:L77 L158:L164 L289:L295 L297:L309 L510 L528:L543 P58:P62 A368:C384 D264:D266 D63:D76 D165:D166 D350:E351 E60:E77 D161:D163 D341:E347 I315:R318 I57:P57 I360:J384 D412:E425 L419:N425 I387:I411 M387:M411 A387:C399 J386:J411 L386:L411 K393:K402 L360:P384 I98:I112 K98:K112 M98:M112 O98:O112 N95:N150 E98:E101 L95:L150 J95:J150 E173 D57:E57 I359:P359 D41:D46 A47:C52 A229:C241 D224:D235 E177:E190 A490:C498 I509:R509 A566:B582 I581:R584 I173:P173 F429:F448 O295:R295 I341:J345 L341:S345 K342:K345 E103:E112 D534:E534 D335:Q340 F581:H583 E584:H584 F412:R415 F416:P418 D151:F157 G151:R154 F95:H101 E158:H171 F173:H190 D509:H510 D556:H557 F224:R231 D492:R492 D488:L491 F103:H125 E102:H102 E272:E279 G272:Q279 F534:H540 D528:H533 F341:H354 F419:J425 T341:T353 T404:T405 T412:T429 T366:T383 T331:T336 D296:R296 F57:H77 F213:H223 E213:E231 D297:H309 I171:R171 I557:R557 T355:T359 T361 T363:T364 T388 T390:T401 T486:T511 T513:T516 T520:T531 T533 T537:T615 D288:H295 D287:R287 D286:H286 F272:F285 D280:E285 G280:R285 D385:T385 D558:R558 E235:S235 D237:D260 D236:S236 E232:R234 D541:H543 E172:R172 F127:H142 F144:H147 H143 N174:N223 I177:I223 K177:K223 M177:M223 O177:O223 T208:T210 P174:P223 E191:H210 J174:J223 L174:L223 I432:I487 O432:O487 L429:L487 J429:J487 N429:N487 M432:M491 A432:C487 G429:H487 K475:K487 D428:S428 D426:R427 Q57:S62 O63:S77 D78:S94 O161:S162 P163:S164 I165:S170 Q173:S223 R267:S279 O294:S294 N297:S309 R334:S340 L352:S354 Q359:S384 N386:S411 O424:S424 P431:T484 P429:S430 P485:S487 P510:S510 P528:S543 I556:S556 E20:S48 D49:S55 S224:S234 E237:S266 S280:S293 S295:S296 S310:S320 D333:S333 I346:S347 K348:S351 S412:S423 S425:S427 S488:S492 D493:S505 S508:S509 D511:S527 S557:S558 S581:S591 D449:F487 D432:E448 D310:R312 D313:H318 D319:R320 A355:C355 D321:S330 D355:S358 A310:C327 A358:C366 D359:H384 D386:H411 A509:C527 A167:D169 C170:D170 A77:D77 A103:D107 A111:D111 A60:D62 A583:D584 C108:D110 A276:D279 A95:E95 A158:D160 A171:D173 A261:D263 A98:D100 A20:D40 C19:T19 A508:R508 A585:R591 A126:H126 A148:H150 A213:D223 A267:Q271 A56:S56 A211:H212 A177:D210 A544:S555 C566:C581 A592:S615 A113:E125 A127:E147 A331:S332 A348:E349 A352:E354 A506:S507 D559:S580 T20:T144 T217:T305 S171:S172 S95:S160 P95:R150 T146:T206 T214:T215 T309:T327 A15:T18">
    <cfRule type="containsBlanks" dxfId="1024" priority="1005">
      <formula>LEN(TRIM(A15))=0</formula>
    </cfRule>
  </conditionalFormatting>
  <conditionalFormatting sqref="D500:D501 D582 D259 D44:D46 D65:D73 D164 D530:D531 D153:D154 D294 D506:D507 D557:D565 D280:R280 E558:R558">
    <cfRule type="containsBlanks" dxfId="1023" priority="1001">
      <formula>LEN(TRIM(D44))=0</formula>
    </cfRule>
  </conditionalFormatting>
  <conditionalFormatting sqref="G500:G501 G582 G259 G280 G44 G514 G557 G153:G154 G525:G526 G46">
    <cfRule type="containsBlanks" dxfId="1022" priority="1000">
      <formula>LEN(TRIM(G44))=0</formula>
    </cfRule>
  </conditionalFormatting>
  <conditionalFormatting sqref="E254:E258">
    <cfRule type="containsBlanks" dxfId="1021" priority="930">
      <formula>LEN(TRIM(E254))=0</formula>
    </cfRule>
  </conditionalFormatting>
  <conditionalFormatting sqref="O582:R582 O259:R259 O500:R501 O280:R280 O44:R44 O164 O514:R514 O530:O531 O557:R557 O566:R578 O153:R154 O506:P507 O60:O62 O171:R171 R49:R50 O294:P294 O158:R160 O525:R526 O516:P523 O65:P73 O167:P170 O46:Q46">
    <cfRule type="containsBlanks" dxfId="1020" priority="997">
      <formula>LEN(TRIM(O44))=0</formula>
    </cfRule>
  </conditionalFormatting>
  <conditionalFormatting sqref="J65:J73">
    <cfRule type="containsBlanks" dxfId="1019" priority="995">
      <formula>LEN(TRIM(J65))=0</formula>
    </cfRule>
  </conditionalFormatting>
  <conditionalFormatting sqref="J167:J170">
    <cfRule type="containsBlanks" dxfId="1018" priority="993">
      <formula>LEN(TRIM(J167))=0</formula>
    </cfRule>
  </conditionalFormatting>
  <conditionalFormatting sqref="E423 H423 J423 L423 L425 J425 H425 E425">
    <cfRule type="containsBlanks" dxfId="1017" priority="1004">
      <formula>LEN(TRIM(E423))=0</formula>
    </cfRule>
  </conditionalFormatting>
  <conditionalFormatting sqref="J576">
    <cfRule type="containsBlanks" dxfId="1016" priority="988">
      <formula>LEN(TRIM(J576))=0</formula>
    </cfRule>
  </conditionalFormatting>
  <conditionalFormatting sqref="O582:R582 O259:R259 O280:R280 O425:R425 O500:R501 O44:R44 O164 O514:R514 O530:O531 O557:R557 O566:R578 O153:R154 O506:P507 O60:O62 O171:R171 R49:R50 O294:P294 O158:R160 O525:R526 O516:P523 O65:P73 O167:P170 O46:Q46 O336:P340">
    <cfRule type="containsBlanks" dxfId="1015" priority="999">
      <formula>LEN(TRIM(O44))=0</formula>
    </cfRule>
  </conditionalFormatting>
  <conditionalFormatting sqref="J20:J29 L20:L29 J153:J154 J289:J291 J567:J575 J577:J578 L500:L501 E500:E501 J500:J501 L153:L154 L289:L291 L567:L575 L577:L578 H500:H501 H582 H44 H259 E259 E280 E44 E65:E73 E164 H514 E514 E530:E531 E557 E153:E154 E294 E506:E507 H525:H526 H557 J44 J65:J77 J161 J163:J164 J245:J247 J250:J251 J261:J263 J294 J297:J309 J346 J352:J354 J506:J507 J510 J528:J543 J555:J557 L44 L65:L77 L161 L163:L164 L245:L247 L250:L251 L261:L263 L294 L297:L309 L346 L352:L354 L506:L507 L510 L528:L543 L555:L557 L57:L62 J57:J62 L46:L48 J46:J48 E46 H46 T52 S385:T385 T404:T405 T334:T336 T327 S331:T333 T359 T366:T383 T388 T361 T363:T364 T390:T401 S513:T516 S533:T533 S429:T429 S103:S125 S127 S129:S136 S139:S142 S144:S147 S192:S204 S208:S209 S213:S222 S341:T353 S355:T358 S365:S369 S430:S448 S451:S483 S19:T51 S52:S54 S56:S61 S63:S88 S90:S101 S149:S190 S252:T305 S327:S330 S334:S340 S354 S359:S363 S374:S384 S386:S427 T412:T428 T486:T511 S485:S512 S517:S532 T520:T531 S534:S614 T537:T614 T173:T206 S224:S251 T217:T251 S309:T326 S306:S308">
    <cfRule type="containsBlanks" dxfId="1014" priority="1003">
      <formula>LEN(TRIM(E19))=0</formula>
    </cfRule>
  </conditionalFormatting>
  <conditionalFormatting sqref="A44:B45 A500:B501 A259:B259 A280:B280 A65:B65 A164:B164 A530:B530 A557:B558 A153:B154 A294:B294 A19 A68:B70 A72:B73 A46">
    <cfRule type="containsBlanks" dxfId="1013" priority="1002">
      <formula>LEN(TRIM(A19))=0</formula>
    </cfRule>
  </conditionalFormatting>
  <conditionalFormatting sqref="L294">
    <cfRule type="containsBlanks" dxfId="1012" priority="979">
      <formula>LEN(TRIM(L294))=0</formula>
    </cfRule>
  </conditionalFormatting>
  <conditionalFormatting sqref="O423:R423 O425:R425">
    <cfRule type="containsBlanks" dxfId="1011" priority="998">
      <formula>LEN(TRIM(O423))=0</formula>
    </cfRule>
  </conditionalFormatting>
  <conditionalFormatting sqref="J576">
    <cfRule type="containsBlanks" dxfId="1010" priority="987">
      <formula>LEN(TRIM(J576))=0</formula>
    </cfRule>
  </conditionalFormatting>
  <conditionalFormatting sqref="J65:J73">
    <cfRule type="containsBlanks" dxfId="1009" priority="996">
      <formula>LEN(TRIM(J65))=0</formula>
    </cfRule>
  </conditionalFormatting>
  <conditionalFormatting sqref="J506:J507">
    <cfRule type="containsBlanks" dxfId="1008" priority="990">
      <formula>LEN(TRIM(J506))=0</formula>
    </cfRule>
  </conditionalFormatting>
  <conditionalFormatting sqref="J506:J507">
    <cfRule type="containsBlanks" dxfId="1007" priority="989">
      <formula>LEN(TRIM(J506))=0</formula>
    </cfRule>
  </conditionalFormatting>
  <conditionalFormatting sqref="J582">
    <cfRule type="containsBlanks" dxfId="1006" priority="986">
      <formula>LEN(TRIM(J582))=0</formula>
    </cfRule>
  </conditionalFormatting>
  <conditionalFormatting sqref="J582">
    <cfRule type="containsBlanks" dxfId="1005" priority="985">
      <formula>LEN(TRIM(J582))=0</formula>
    </cfRule>
  </conditionalFormatting>
  <conditionalFormatting sqref="L506:L507">
    <cfRule type="containsBlanks" dxfId="1004" priority="978">
      <formula>LEN(TRIM(L506))=0</formula>
    </cfRule>
  </conditionalFormatting>
  <conditionalFormatting sqref="L506:L507">
    <cfRule type="containsBlanks" dxfId="1003" priority="977">
      <formula>LEN(TRIM(L506))=0</formula>
    </cfRule>
  </conditionalFormatting>
  <conditionalFormatting sqref="N500:N501 N582 N259 N280 N44 N65:N73 N514 N557 N153:N154 N294 N506:N507 N46">
    <cfRule type="containsBlanks" dxfId="1002" priority="971">
      <formula>LEN(TRIM(N44))=0</formula>
    </cfRule>
  </conditionalFormatting>
  <conditionalFormatting sqref="L582">
    <cfRule type="containsBlanks" dxfId="1001" priority="974">
      <formula>LEN(TRIM(L582))=0</formula>
    </cfRule>
  </conditionalFormatting>
  <conditionalFormatting sqref="L582">
    <cfRule type="containsBlanks" dxfId="1000" priority="973">
      <formula>LEN(TRIM(L582))=0</formula>
    </cfRule>
  </conditionalFormatting>
  <conditionalFormatting sqref="L576">
    <cfRule type="containsBlanks" dxfId="999" priority="976">
      <formula>LEN(TRIM(L576))=0</formula>
    </cfRule>
  </conditionalFormatting>
  <conditionalFormatting sqref="L576">
    <cfRule type="containsBlanks" dxfId="998" priority="975">
      <formula>LEN(TRIM(L576))=0</formula>
    </cfRule>
  </conditionalFormatting>
  <conditionalFormatting sqref="O297:P309">
    <cfRule type="containsBlanks" dxfId="997" priority="903">
      <formula>LEN(TRIM(O297))=0</formula>
    </cfRule>
  </conditionalFormatting>
  <conditionalFormatting sqref="O297:P309">
    <cfRule type="containsBlanks" dxfId="996" priority="902">
      <formula>LEN(TRIM(O297))=0</formula>
    </cfRule>
  </conditionalFormatting>
  <conditionalFormatting sqref="J167:J170">
    <cfRule type="containsBlanks" dxfId="995" priority="994">
      <formula>LEN(TRIM(J167))=0</formula>
    </cfRule>
  </conditionalFormatting>
  <conditionalFormatting sqref="L65:L73">
    <cfRule type="containsBlanks" dxfId="994" priority="983">
      <formula>LEN(TRIM(L65))=0</formula>
    </cfRule>
  </conditionalFormatting>
  <conditionalFormatting sqref="J294">
    <cfRule type="containsBlanks" dxfId="993" priority="992">
      <formula>LEN(TRIM(J294))=0</formula>
    </cfRule>
  </conditionalFormatting>
  <conditionalFormatting sqref="J294">
    <cfRule type="containsBlanks" dxfId="992" priority="991">
      <formula>LEN(TRIM(J294))=0</formula>
    </cfRule>
  </conditionalFormatting>
  <conditionalFormatting sqref="L294">
    <cfRule type="containsBlanks" dxfId="991" priority="980">
      <formula>LEN(TRIM(L294))=0</formula>
    </cfRule>
  </conditionalFormatting>
  <conditionalFormatting sqref="L65:L73">
    <cfRule type="containsBlanks" dxfId="990" priority="984">
      <formula>LEN(TRIM(L65))=0</formula>
    </cfRule>
  </conditionalFormatting>
  <conditionalFormatting sqref="L167:L170">
    <cfRule type="containsBlanks" dxfId="989" priority="982">
      <formula>LEN(TRIM(L167))=0</formula>
    </cfRule>
  </conditionalFormatting>
  <conditionalFormatting sqref="L167:L170">
    <cfRule type="containsBlanks" dxfId="988" priority="981">
      <formula>LEN(TRIM(L167))=0</formula>
    </cfRule>
  </conditionalFormatting>
  <conditionalFormatting sqref="O581:R581">
    <cfRule type="containsBlanks" dxfId="987" priority="966">
      <formula>LEN(TRIM(O581))=0</formula>
    </cfRule>
  </conditionalFormatting>
  <conditionalFormatting sqref="J581">
    <cfRule type="containsBlanks" dxfId="986" priority="965">
      <formula>LEN(TRIM(J581))=0</formula>
    </cfRule>
  </conditionalFormatting>
  <conditionalFormatting sqref="E171">
    <cfRule type="containsBlanks" dxfId="985" priority="947">
      <formula>LEN(TRIM(E171))=0</formula>
    </cfRule>
  </conditionalFormatting>
  <conditionalFormatting sqref="J581">
    <cfRule type="containsBlanks" dxfId="984" priority="964">
      <formula>LEN(TRIM(J581))=0</formula>
    </cfRule>
  </conditionalFormatting>
  <conditionalFormatting sqref="L581">
    <cfRule type="containsBlanks" dxfId="983" priority="963">
      <formula>LEN(TRIM(L581))=0</formula>
    </cfRule>
  </conditionalFormatting>
  <conditionalFormatting sqref="J297:J309">
    <cfRule type="containsBlanks" dxfId="982" priority="901">
      <formula>LEN(TRIM(J297))=0</formula>
    </cfRule>
  </conditionalFormatting>
  <conditionalFormatting sqref="J297:J309">
    <cfRule type="containsBlanks" dxfId="981" priority="900">
      <formula>LEN(TRIM(J297))=0</formula>
    </cfRule>
  </conditionalFormatting>
  <conditionalFormatting sqref="N280 N425 N500:N501 N582 N259 N336:N340 N44 N65:N73 N514 N557 N153:N154 N294 N506:N507 N46">
    <cfRule type="containsBlanks" dxfId="980" priority="972">
      <formula>LEN(TRIM(N44))=0</formula>
    </cfRule>
  </conditionalFormatting>
  <conditionalFormatting sqref="N423 N425">
    <cfRule type="containsBlanks" dxfId="979" priority="1006">
      <formula>LEN(TRIM(N423))=0</formula>
    </cfRule>
  </conditionalFormatting>
  <conditionalFormatting sqref="H581">
    <cfRule type="containsBlanks" dxfId="978" priority="969">
      <formula>LEN(TRIM(H581))=0</formula>
    </cfRule>
  </conditionalFormatting>
  <conditionalFormatting sqref="D581">
    <cfRule type="containsBlanks" dxfId="977" priority="968">
      <formula>LEN(TRIM(D581))=0</formula>
    </cfRule>
  </conditionalFormatting>
  <conditionalFormatting sqref="O581:R581">
    <cfRule type="containsBlanks" dxfId="976" priority="1007">
      <formula>LEN(TRIM(O581))=0</formula>
    </cfRule>
  </conditionalFormatting>
  <conditionalFormatting sqref="G581">
    <cfRule type="containsBlanks" dxfId="975" priority="967">
      <formula>LEN(TRIM(G581))=0</formula>
    </cfRule>
  </conditionalFormatting>
  <conditionalFormatting sqref="H581">
    <cfRule type="containsBlanks" dxfId="974" priority="970">
      <formula>LEN(TRIM(H581))=0</formula>
    </cfRule>
  </conditionalFormatting>
  <conditionalFormatting sqref="L581">
    <cfRule type="containsBlanks" dxfId="973" priority="962">
      <formula>LEN(TRIM(L581))=0</formula>
    </cfRule>
  </conditionalFormatting>
  <conditionalFormatting sqref="N581">
    <cfRule type="containsBlanks" dxfId="972" priority="960">
      <formula>LEN(TRIM(N581))=0</formula>
    </cfRule>
  </conditionalFormatting>
  <conditionalFormatting sqref="N581">
    <cfRule type="containsBlanks" dxfId="971" priority="961">
      <formula>LEN(TRIM(N581))=0</formula>
    </cfRule>
  </conditionalFormatting>
  <conditionalFormatting sqref="D581:D582 A259:B259 A280:B280 A333:B334 A386:B386 A425:B428 A422:B423 A65:B65 A164:B164 A530:B530 A557:B558 A44:B45 A153:B154 A294:B294 A500:B501 A19 O164 A68:B70 A72:B73 D164:E164 A46">
    <cfRule type="containsBlanks" dxfId="970" priority="959">
      <formula>LEN(TRIM(A19))=0</formula>
    </cfRule>
  </conditionalFormatting>
  <conditionalFormatting sqref="C582 C259 C280 C386 C422:C423 C65 C164 C530 C557:C558 C44:C46 C153:C154 C294 C500:C501 C68:C70 C72:C73 C333:C334 C425:C428">
    <cfRule type="containsBlanks" dxfId="969" priority="958">
      <formula>LEN(TRIM(C44))=0</formula>
    </cfRule>
  </conditionalFormatting>
  <conditionalFormatting sqref="C73 C164 C153:C154">
    <cfRule type="containsBlanks" dxfId="968" priority="957">
      <formula>LEN(TRIM(C73))=0</formula>
    </cfRule>
  </conditionalFormatting>
  <conditionalFormatting sqref="H583 H585:H591">
    <cfRule type="containsBlanks" dxfId="967" priority="955">
      <formula>LEN(TRIM(H583))=0</formula>
    </cfRule>
  </conditionalFormatting>
  <conditionalFormatting sqref="E510 E513">
    <cfRule type="containsBlanks" dxfId="966" priority="942">
      <formula>LEN(TRIM(E510))=0</formula>
    </cfRule>
  </conditionalFormatting>
  <conditionalFormatting sqref="E514 E516:E523">
    <cfRule type="containsBlanks" dxfId="965" priority="941">
      <formula>LEN(TRIM(E514))=0</formula>
    </cfRule>
  </conditionalFormatting>
  <conditionalFormatting sqref="H583 H585:H591">
    <cfRule type="containsBlanks" dxfId="964" priority="956">
      <formula>LEN(TRIM(H583))=0</formula>
    </cfRule>
  </conditionalFormatting>
  <conditionalFormatting sqref="E581:E582">
    <cfRule type="containsBlanks" dxfId="963" priority="935">
      <formula>LEN(TRIM(E581))=0</formula>
    </cfRule>
  </conditionalFormatting>
  <conditionalFormatting sqref="O583:R583 O585:R591">
    <cfRule type="containsBlanks" dxfId="962" priority="953">
      <formula>LEN(TRIM(O583))=0</formula>
    </cfRule>
  </conditionalFormatting>
  <conditionalFormatting sqref="O583:R583 O585:R591">
    <cfRule type="containsBlanks" dxfId="961" priority="954">
      <formula>LEN(TRIM(O583))=0</formula>
    </cfRule>
  </conditionalFormatting>
  <conditionalFormatting sqref="D583:D584">
    <cfRule type="containsBlanks" dxfId="960" priority="952">
      <formula>LEN(TRIM(D583))=0</formula>
    </cfRule>
  </conditionalFormatting>
  <conditionalFormatting sqref="E19:E29">
    <cfRule type="containsBlanks" dxfId="959" priority="951">
      <formula>LEN(TRIM(E19))=0</formula>
    </cfRule>
  </conditionalFormatting>
  <conditionalFormatting sqref="E44 E46">
    <cfRule type="containsBlanks" dxfId="958" priority="950">
      <formula>LEN(TRIM(E44))=0</formula>
    </cfRule>
  </conditionalFormatting>
  <conditionalFormatting sqref="E57">
    <cfRule type="containsBlanks" dxfId="957" priority="949">
      <formula>LEN(TRIM(E57))=0</formula>
    </cfRule>
  </conditionalFormatting>
  <conditionalFormatting sqref="E153:E154">
    <cfRule type="containsBlanks" dxfId="956" priority="948">
      <formula>LEN(TRIM(E153))=0</formula>
    </cfRule>
  </conditionalFormatting>
  <conditionalFormatting sqref="E259">
    <cfRule type="containsBlanks" dxfId="955" priority="946">
      <formula>LEN(TRIM(E259))=0</formula>
    </cfRule>
  </conditionalFormatting>
  <conditionalFormatting sqref="E280">
    <cfRule type="containsBlanks" dxfId="954" priority="945">
      <formula>LEN(TRIM(E280))=0</formula>
    </cfRule>
  </conditionalFormatting>
  <conditionalFormatting sqref="E289:E291">
    <cfRule type="containsBlanks" dxfId="953" priority="944">
      <formula>LEN(TRIM(E289))=0</formula>
    </cfRule>
  </conditionalFormatting>
  <conditionalFormatting sqref="E500:E501">
    <cfRule type="containsBlanks" dxfId="952" priority="943">
      <formula>LEN(TRIM(E500))=0</formula>
    </cfRule>
  </conditionalFormatting>
  <conditionalFormatting sqref="E557">
    <cfRule type="containsBlanks" dxfId="951" priority="939">
      <formula>LEN(TRIM(E557))=0</formula>
    </cfRule>
  </conditionalFormatting>
  <conditionalFormatting sqref="E585:E586">
    <cfRule type="containsBlanks" dxfId="950" priority="932">
      <formula>LEN(TRIM(E585))=0</formula>
    </cfRule>
  </conditionalFormatting>
  <conditionalFormatting sqref="E587:E591">
    <cfRule type="containsBlanks" dxfId="949" priority="931">
      <formula>LEN(TRIM(E587))=0</formula>
    </cfRule>
  </conditionalFormatting>
  <conditionalFormatting sqref="E525:E526">
    <cfRule type="containsBlanks" dxfId="948" priority="940">
      <formula>LEN(TRIM(E525))=0</formula>
    </cfRule>
  </conditionalFormatting>
  <conditionalFormatting sqref="E566:E578">
    <cfRule type="containsBlanks" dxfId="947" priority="938">
      <formula>LEN(TRIM(E566))=0</formula>
    </cfRule>
  </conditionalFormatting>
  <conditionalFormatting sqref="E582">
    <cfRule type="containsBlanks" dxfId="946" priority="937">
      <formula>LEN(TRIM(E582))=0</formula>
    </cfRule>
  </conditionalFormatting>
  <conditionalFormatting sqref="E581">
    <cfRule type="containsBlanks" dxfId="945" priority="936">
      <formula>LEN(TRIM(E581))=0</formula>
    </cfRule>
  </conditionalFormatting>
  <conditionalFormatting sqref="E583">
    <cfRule type="containsBlanks" dxfId="944" priority="934">
      <formula>LEN(TRIM(E583))=0</formula>
    </cfRule>
  </conditionalFormatting>
  <conditionalFormatting sqref="E583">
    <cfRule type="containsBlanks" dxfId="943" priority="933">
      <formula>LEN(TRIM(E583))=0</formula>
    </cfRule>
  </conditionalFormatting>
  <conditionalFormatting sqref="E267:E270 E272:E279">
    <cfRule type="containsBlanks" dxfId="942" priority="917">
      <formula>LEN(TRIM(E267))=0</formula>
    </cfRule>
  </conditionalFormatting>
  <conditionalFormatting sqref="O254:P258">
    <cfRule type="containsBlanks" dxfId="941" priority="927">
      <formula>LEN(TRIM(O254))=0</formula>
    </cfRule>
  </conditionalFormatting>
  <conditionalFormatting sqref="D254:D258">
    <cfRule type="containsBlanks" dxfId="940" priority="928">
      <formula>LEN(TRIM(D254))=0</formula>
    </cfRule>
  </conditionalFormatting>
  <conditionalFormatting sqref="E254:E258">
    <cfRule type="containsBlanks" dxfId="939" priority="1008">
      <formula>LEN(TRIM(E254))=0</formula>
    </cfRule>
  </conditionalFormatting>
  <conditionalFormatting sqref="O254:P258">
    <cfRule type="containsBlanks" dxfId="938" priority="926">
      <formula>LEN(TRIM(O254))=0</formula>
    </cfRule>
  </conditionalFormatting>
  <conditionalFormatting sqref="J254:J258">
    <cfRule type="containsBlanks" dxfId="937" priority="924">
      <formula>LEN(TRIM(J254))=0</formula>
    </cfRule>
  </conditionalFormatting>
  <conditionalFormatting sqref="A254:B254 A256:B257">
    <cfRule type="containsBlanks" dxfId="936" priority="929">
      <formula>LEN(TRIM(A254))=0</formula>
    </cfRule>
  </conditionalFormatting>
  <conditionalFormatting sqref="A254:B254 A256:B257">
    <cfRule type="containsBlanks" dxfId="935" priority="919">
      <formula>LEN(TRIM(A254))=0</formula>
    </cfRule>
  </conditionalFormatting>
  <conditionalFormatting sqref="J254:J258">
    <cfRule type="containsBlanks" dxfId="934" priority="925">
      <formula>LEN(TRIM(J254))=0</formula>
    </cfRule>
  </conditionalFormatting>
  <conditionalFormatting sqref="L254:L258">
    <cfRule type="containsBlanks" dxfId="933" priority="923">
      <formula>LEN(TRIM(L254))=0</formula>
    </cfRule>
  </conditionalFormatting>
  <conditionalFormatting sqref="L254:L258">
    <cfRule type="containsBlanks" dxfId="932" priority="922">
      <formula>LEN(TRIM(L254))=0</formula>
    </cfRule>
  </conditionalFormatting>
  <conditionalFormatting sqref="N254:N258">
    <cfRule type="containsBlanks" dxfId="931" priority="920">
      <formula>LEN(TRIM(N254))=0</formula>
    </cfRule>
  </conditionalFormatting>
  <conditionalFormatting sqref="N254:N258">
    <cfRule type="containsBlanks" dxfId="930" priority="921">
      <formula>LEN(TRIM(N254))=0</formula>
    </cfRule>
  </conditionalFormatting>
  <conditionalFormatting sqref="E151 J151 L151 H151">
    <cfRule type="containsBlanks" dxfId="929" priority="765">
      <formula>LEN(TRIM(E151))=0</formula>
    </cfRule>
  </conditionalFormatting>
  <conditionalFormatting sqref="C254 C256:C257">
    <cfRule type="containsBlanks" dxfId="928" priority="918">
      <formula>LEN(TRIM(C254))=0</formula>
    </cfRule>
  </conditionalFormatting>
  <conditionalFormatting sqref="C94">
    <cfRule type="containsBlanks" dxfId="927" priority="767">
      <formula>LEN(TRIM(C94))=0</formula>
    </cfRule>
  </conditionalFormatting>
  <conditionalFormatting sqref="E94">
    <cfRule type="containsBlanks" dxfId="926" priority="766">
      <formula>LEN(TRIM(E94))=0</formula>
    </cfRule>
  </conditionalFormatting>
  <conditionalFormatting sqref="J267:J270 J272:J279">
    <cfRule type="containsBlanks" dxfId="925" priority="913">
      <formula>LEN(TRIM(J267))=0</formula>
    </cfRule>
  </conditionalFormatting>
  <conditionalFormatting sqref="D267:D270 D272:D279">
    <cfRule type="containsBlanks" dxfId="924" priority="916">
      <formula>LEN(TRIM(D267))=0</formula>
    </cfRule>
  </conditionalFormatting>
  <conditionalFormatting sqref="C556">
    <cfRule type="containsBlanks" dxfId="923" priority="819">
      <formula>LEN(TRIM(C556))=0</formula>
    </cfRule>
  </conditionalFormatting>
  <conditionalFormatting sqref="O267:P270 O272:P279">
    <cfRule type="containsBlanks" dxfId="922" priority="914">
      <formula>LEN(TRIM(O267))=0</formula>
    </cfRule>
  </conditionalFormatting>
  <conditionalFormatting sqref="J267:J270 J272:J279">
    <cfRule type="containsBlanks" dxfId="921" priority="912">
      <formula>LEN(TRIM(J267))=0</formula>
    </cfRule>
  </conditionalFormatting>
  <conditionalFormatting sqref="E267:E270 E272:E279">
    <cfRule type="containsBlanks" dxfId="920" priority="1009">
      <formula>LEN(TRIM(E267))=0</formula>
    </cfRule>
  </conditionalFormatting>
  <conditionalFormatting sqref="O267:P270 O272:P279">
    <cfRule type="containsBlanks" dxfId="919" priority="915">
      <formula>LEN(TRIM(O267))=0</formula>
    </cfRule>
  </conditionalFormatting>
  <conditionalFormatting sqref="L267:L270 L272:L279">
    <cfRule type="containsBlanks" dxfId="918" priority="911">
      <formula>LEN(TRIM(L267))=0</formula>
    </cfRule>
  </conditionalFormatting>
  <conditionalFormatting sqref="L267:L270 L272:L279">
    <cfRule type="containsBlanks" dxfId="917" priority="910">
      <formula>LEN(TRIM(L267))=0</formula>
    </cfRule>
  </conditionalFormatting>
  <conditionalFormatting sqref="N267:N270 N272:N279">
    <cfRule type="containsBlanks" dxfId="916" priority="908">
      <formula>LEN(TRIM(N267))=0</formula>
    </cfRule>
  </conditionalFormatting>
  <conditionalFormatting sqref="N267:N270 N272:N279">
    <cfRule type="containsBlanks" dxfId="915" priority="909">
      <formula>LEN(TRIM(N267))=0</formula>
    </cfRule>
  </conditionalFormatting>
  <conditionalFormatting sqref="E297:E309">
    <cfRule type="containsBlanks" dxfId="914" priority="907">
      <formula>LEN(TRIM(E297))=0</formula>
    </cfRule>
  </conditionalFormatting>
  <conditionalFormatting sqref="D297:D309">
    <cfRule type="containsBlanks" dxfId="913" priority="904">
      <formula>LEN(TRIM(D297))=0</formula>
    </cfRule>
  </conditionalFormatting>
  <conditionalFormatting sqref="E297:E309">
    <cfRule type="containsBlanks" dxfId="912" priority="906">
      <formula>LEN(TRIM(E297))=0</formula>
    </cfRule>
  </conditionalFormatting>
  <conditionalFormatting sqref="A297:B309">
    <cfRule type="containsBlanks" dxfId="911" priority="905">
      <formula>LEN(TRIM(A297))=0</formula>
    </cfRule>
  </conditionalFormatting>
  <conditionalFormatting sqref="L297:L309">
    <cfRule type="containsBlanks" dxfId="910" priority="899">
      <formula>LEN(TRIM(L297))=0</formula>
    </cfRule>
  </conditionalFormatting>
  <conditionalFormatting sqref="L297:L309">
    <cfRule type="containsBlanks" dxfId="909" priority="898">
      <formula>LEN(TRIM(L297))=0</formula>
    </cfRule>
  </conditionalFormatting>
  <conditionalFormatting sqref="N297:N309">
    <cfRule type="containsBlanks" dxfId="908" priority="896">
      <formula>LEN(TRIM(N297))=0</formula>
    </cfRule>
  </conditionalFormatting>
  <conditionalFormatting sqref="N297:N309">
    <cfRule type="containsBlanks" dxfId="907" priority="897">
      <formula>LEN(TRIM(N297))=0</formula>
    </cfRule>
  </conditionalFormatting>
  <conditionalFormatting sqref="A297:B309">
    <cfRule type="containsBlanks" dxfId="906" priority="895">
      <formula>LEN(TRIM(A297))=0</formula>
    </cfRule>
  </conditionalFormatting>
  <conditionalFormatting sqref="C297:C309">
    <cfRule type="containsBlanks" dxfId="905" priority="894">
      <formula>LEN(TRIM(C297))=0</formula>
    </cfRule>
  </conditionalFormatting>
  <conditionalFormatting sqref="A54:B55">
    <cfRule type="containsBlanks" dxfId="904" priority="806">
      <formula>LEN(TRIM(A54))=0</formula>
    </cfRule>
  </conditionalFormatting>
  <conditionalFormatting sqref="A424:B424">
    <cfRule type="containsBlanks" dxfId="903" priority="893">
      <formula>LEN(TRIM(A424))=0</formula>
    </cfRule>
  </conditionalFormatting>
  <conditionalFormatting sqref="A424:B424">
    <cfRule type="containsBlanks" dxfId="902" priority="892">
      <formula>LEN(TRIM(A424))=0</formula>
    </cfRule>
  </conditionalFormatting>
  <conditionalFormatting sqref="C424">
    <cfRule type="containsBlanks" dxfId="901" priority="891">
      <formula>LEN(TRIM(C424))=0</formula>
    </cfRule>
  </conditionalFormatting>
  <conditionalFormatting sqref="L419:L421 J419:J421">
    <cfRule type="containsBlanks" dxfId="900" priority="890">
      <formula>LEN(TRIM(J419))=0</formula>
    </cfRule>
  </conditionalFormatting>
  <conditionalFormatting sqref="N264:N265">
    <cfRule type="containsBlanks" dxfId="899" priority="670">
      <formula>LEN(TRIM(N264))=0</formula>
    </cfRule>
  </conditionalFormatting>
  <conditionalFormatting sqref="N281:N282 N284">
    <cfRule type="containsBlanks" dxfId="898" priority="659">
      <formula>LEN(TRIM(N281))=0</formula>
    </cfRule>
  </conditionalFormatting>
  <conditionalFormatting sqref="O281:R282 O284:R284">
    <cfRule type="containsBlanks" dxfId="897" priority="660">
      <formula>LEN(TRIM(O281))=0</formula>
    </cfRule>
  </conditionalFormatting>
  <conditionalFormatting sqref="A281:B284">
    <cfRule type="containsBlanks" dxfId="896" priority="657">
      <formula>LEN(TRIM(A281))=0</formula>
    </cfRule>
  </conditionalFormatting>
  <conditionalFormatting sqref="G94">
    <cfRule type="containsBlanks" dxfId="895" priority="773">
      <formula>LEN(TRIM(G94))=0</formula>
    </cfRule>
  </conditionalFormatting>
  <conditionalFormatting sqref="C350:C351">
    <cfRule type="containsBlanks" dxfId="894" priority="592">
      <formula>LEN(TRIM(C350))=0</formula>
    </cfRule>
  </conditionalFormatting>
  <conditionalFormatting sqref="A151:B151">
    <cfRule type="containsBlanks" dxfId="893" priority="756">
      <formula>LEN(TRIM(A151))=0</formula>
    </cfRule>
  </conditionalFormatting>
  <conditionalFormatting sqref="O488:R489">
    <cfRule type="containsBlanks" dxfId="892" priority="559">
      <formula>LEN(TRIM(O488))=0</formula>
    </cfRule>
  </conditionalFormatting>
  <conditionalFormatting sqref="H226:H228 E226:E228 L226:L228 J226:J228">
    <cfRule type="containsBlanks" dxfId="891" priority="705">
      <formula>LEN(TRIM(E226))=0</formula>
    </cfRule>
  </conditionalFormatting>
  <conditionalFormatting sqref="C503:C505">
    <cfRule type="containsBlanks" dxfId="890" priority="540">
      <formula>LEN(TRIM(C503))=0</formula>
    </cfRule>
  </conditionalFormatting>
  <conditionalFormatting sqref="A74:B76">
    <cfRule type="containsBlanks" dxfId="889" priority="887">
      <formula>LEN(TRIM(A74))=0</formula>
    </cfRule>
  </conditionalFormatting>
  <conditionalFormatting sqref="E74:E76">
    <cfRule type="containsBlanks" dxfId="888" priority="888">
      <formula>LEN(TRIM(E74))=0</formula>
    </cfRule>
  </conditionalFormatting>
  <conditionalFormatting sqref="E74:E76">
    <cfRule type="containsBlanks" dxfId="887" priority="889">
      <formula>LEN(TRIM(E74))=0</formula>
    </cfRule>
  </conditionalFormatting>
  <conditionalFormatting sqref="D74:D76">
    <cfRule type="containsBlanks" dxfId="886" priority="886">
      <formula>LEN(TRIM(D74))=0</formula>
    </cfRule>
  </conditionalFormatting>
  <conditionalFormatting sqref="O74:P76 O77">
    <cfRule type="containsBlanks" dxfId="885" priority="885">
      <formula>LEN(TRIM(O74))=0</formula>
    </cfRule>
  </conditionalFormatting>
  <conditionalFormatting sqref="O74:P76 O77">
    <cfRule type="containsBlanks" dxfId="884" priority="884">
      <formula>LEN(TRIM(O74))=0</formula>
    </cfRule>
  </conditionalFormatting>
  <conditionalFormatting sqref="J74:J76">
    <cfRule type="containsBlanks" dxfId="883" priority="883">
      <formula>LEN(TRIM(J74))=0</formula>
    </cfRule>
  </conditionalFormatting>
  <conditionalFormatting sqref="N74:N76">
    <cfRule type="containsBlanks" dxfId="882" priority="878">
      <formula>LEN(TRIM(N74))=0</formula>
    </cfRule>
  </conditionalFormatting>
  <conditionalFormatting sqref="J74:J76">
    <cfRule type="containsBlanks" dxfId="881" priority="882">
      <formula>LEN(TRIM(J74))=0</formula>
    </cfRule>
  </conditionalFormatting>
  <conditionalFormatting sqref="L74:L76">
    <cfRule type="containsBlanks" dxfId="880" priority="880">
      <formula>LEN(TRIM(L74))=0</formula>
    </cfRule>
  </conditionalFormatting>
  <conditionalFormatting sqref="L74:L76">
    <cfRule type="containsBlanks" dxfId="879" priority="881">
      <formula>LEN(TRIM(L74))=0</formula>
    </cfRule>
  </conditionalFormatting>
  <conditionalFormatting sqref="N74:N76">
    <cfRule type="containsBlanks" dxfId="878" priority="879">
      <formula>LEN(TRIM(N74))=0</formula>
    </cfRule>
  </conditionalFormatting>
  <conditionalFormatting sqref="A74:B76">
    <cfRule type="containsBlanks" dxfId="877" priority="877">
      <formula>LEN(TRIM(A74))=0</formula>
    </cfRule>
  </conditionalFormatting>
  <conditionalFormatting sqref="C74:C76">
    <cfRule type="containsBlanks" dxfId="876" priority="876">
      <formula>LEN(TRIM(C74))=0</formula>
    </cfRule>
  </conditionalFormatting>
  <conditionalFormatting sqref="C74:C76">
    <cfRule type="containsBlanks" dxfId="875" priority="875">
      <formula>LEN(TRIM(C74))=0</formula>
    </cfRule>
  </conditionalFormatting>
  <conditionalFormatting sqref="E344 E346">
    <cfRule type="containsBlanks" dxfId="874" priority="603">
      <formula>LEN(TRIM(E344))=0</formula>
    </cfRule>
  </conditionalFormatting>
  <conditionalFormatting sqref="E161">
    <cfRule type="containsBlanks" dxfId="873" priority="874">
      <formula>LEN(TRIM(E161))=0</formula>
    </cfRule>
  </conditionalFormatting>
  <conditionalFormatting sqref="D161">
    <cfRule type="containsBlanks" dxfId="872" priority="871">
      <formula>LEN(TRIM(D161))=0</formula>
    </cfRule>
  </conditionalFormatting>
  <conditionalFormatting sqref="O161:P161">
    <cfRule type="containsBlanks" dxfId="871" priority="869">
      <formula>LEN(TRIM(O161))=0</formula>
    </cfRule>
  </conditionalFormatting>
  <conditionalFormatting sqref="O161:P161">
    <cfRule type="containsBlanks" dxfId="870" priority="870">
      <formula>LEN(TRIM(O161))=0</formula>
    </cfRule>
  </conditionalFormatting>
  <conditionalFormatting sqref="E161">
    <cfRule type="containsBlanks" dxfId="869" priority="873">
      <formula>LEN(TRIM(E161))=0</formula>
    </cfRule>
  </conditionalFormatting>
  <conditionalFormatting sqref="A161:B161">
    <cfRule type="containsBlanks" dxfId="868" priority="872">
      <formula>LEN(TRIM(A161))=0</formula>
    </cfRule>
  </conditionalFormatting>
  <conditionalFormatting sqref="N161">
    <cfRule type="containsBlanks" dxfId="867" priority="863">
      <formula>LEN(TRIM(N161))=0</formula>
    </cfRule>
  </conditionalFormatting>
  <conditionalFormatting sqref="J161">
    <cfRule type="containsBlanks" dxfId="866" priority="868">
      <formula>LEN(TRIM(J161))=0</formula>
    </cfRule>
  </conditionalFormatting>
  <conditionalFormatting sqref="J161">
    <cfRule type="containsBlanks" dxfId="865" priority="867">
      <formula>LEN(TRIM(J161))=0</formula>
    </cfRule>
  </conditionalFormatting>
  <conditionalFormatting sqref="L161">
    <cfRule type="containsBlanks" dxfId="864" priority="866">
      <formula>LEN(TRIM(L161))=0</formula>
    </cfRule>
  </conditionalFormatting>
  <conditionalFormatting sqref="L161">
    <cfRule type="containsBlanks" dxfId="863" priority="865">
      <formula>LEN(TRIM(L161))=0</formula>
    </cfRule>
  </conditionalFormatting>
  <conditionalFormatting sqref="N161">
    <cfRule type="containsBlanks" dxfId="862" priority="864">
      <formula>LEN(TRIM(N161))=0</formula>
    </cfRule>
  </conditionalFormatting>
  <conditionalFormatting sqref="A161:B161">
    <cfRule type="containsBlanks" dxfId="861" priority="862">
      <formula>LEN(TRIM(A161))=0</formula>
    </cfRule>
  </conditionalFormatting>
  <conditionalFormatting sqref="C161">
    <cfRule type="containsBlanks" dxfId="860" priority="861">
      <formula>LEN(TRIM(C161))=0</formula>
    </cfRule>
  </conditionalFormatting>
  <conditionalFormatting sqref="C161">
    <cfRule type="containsBlanks" dxfId="859" priority="860">
      <formula>LEN(TRIM(C161))=0</formula>
    </cfRule>
  </conditionalFormatting>
  <conditionalFormatting sqref="E163">
    <cfRule type="containsBlanks" dxfId="858" priority="859">
      <formula>LEN(TRIM(E163))=0</formula>
    </cfRule>
  </conditionalFormatting>
  <conditionalFormatting sqref="D163">
    <cfRule type="containsBlanks" dxfId="857" priority="856">
      <formula>LEN(TRIM(D163))=0</formula>
    </cfRule>
  </conditionalFormatting>
  <conditionalFormatting sqref="O163">
    <cfRule type="containsBlanks" dxfId="856" priority="855">
      <formula>LEN(TRIM(O163))=0</formula>
    </cfRule>
  </conditionalFormatting>
  <conditionalFormatting sqref="E412">
    <cfRule type="containsBlanks" dxfId="855" priority="576">
      <formula>LEN(TRIM(E412))=0</formula>
    </cfRule>
  </conditionalFormatting>
  <conditionalFormatting sqref="O163">
    <cfRule type="containsBlanks" dxfId="854" priority="854">
      <formula>LEN(TRIM(O163))=0</formula>
    </cfRule>
  </conditionalFormatting>
  <conditionalFormatting sqref="E163">
    <cfRule type="containsBlanks" dxfId="853" priority="858">
      <formula>LEN(TRIM(E163))=0</formula>
    </cfRule>
  </conditionalFormatting>
  <conditionalFormatting sqref="A163:B163">
    <cfRule type="containsBlanks" dxfId="852" priority="857">
      <formula>LEN(TRIM(A163))=0</formula>
    </cfRule>
  </conditionalFormatting>
  <conditionalFormatting sqref="A163:B163">
    <cfRule type="containsBlanks" dxfId="851" priority="853">
      <formula>LEN(TRIM(A163))=0</formula>
    </cfRule>
  </conditionalFormatting>
  <conditionalFormatting sqref="C163">
    <cfRule type="containsBlanks" dxfId="850" priority="852">
      <formula>LEN(TRIM(C163))=0</formula>
    </cfRule>
  </conditionalFormatting>
  <conditionalFormatting sqref="C163">
    <cfRule type="containsBlanks" dxfId="849" priority="851">
      <formula>LEN(TRIM(C163))=0</formula>
    </cfRule>
  </conditionalFormatting>
  <conditionalFormatting sqref="E166">
    <cfRule type="containsBlanks" dxfId="848" priority="850">
      <formula>LEN(TRIM(E166))=0</formula>
    </cfRule>
  </conditionalFormatting>
  <conditionalFormatting sqref="D166">
    <cfRule type="containsBlanks" dxfId="847" priority="847">
      <formula>LEN(TRIM(D166))=0</formula>
    </cfRule>
  </conditionalFormatting>
  <conditionalFormatting sqref="O166:P166">
    <cfRule type="containsBlanks" dxfId="846" priority="845">
      <formula>LEN(TRIM(O166))=0</formula>
    </cfRule>
  </conditionalFormatting>
  <conditionalFormatting sqref="O166:P166">
    <cfRule type="containsBlanks" dxfId="845" priority="846">
      <formula>LEN(TRIM(O166))=0</formula>
    </cfRule>
  </conditionalFormatting>
  <conditionalFormatting sqref="E166">
    <cfRule type="containsBlanks" dxfId="844" priority="849">
      <formula>LEN(TRIM(E166))=0</formula>
    </cfRule>
  </conditionalFormatting>
  <conditionalFormatting sqref="A166:B166">
    <cfRule type="containsBlanks" dxfId="843" priority="848">
      <formula>LEN(TRIM(A166))=0</formula>
    </cfRule>
  </conditionalFormatting>
  <conditionalFormatting sqref="N166">
    <cfRule type="containsBlanks" dxfId="842" priority="839">
      <formula>LEN(TRIM(N166))=0</formula>
    </cfRule>
  </conditionalFormatting>
  <conditionalFormatting sqref="J166">
    <cfRule type="containsBlanks" dxfId="841" priority="844">
      <formula>LEN(TRIM(J166))=0</formula>
    </cfRule>
  </conditionalFormatting>
  <conditionalFormatting sqref="J166">
    <cfRule type="containsBlanks" dxfId="840" priority="843">
      <formula>LEN(TRIM(J166))=0</formula>
    </cfRule>
  </conditionalFormatting>
  <conditionalFormatting sqref="L166">
    <cfRule type="containsBlanks" dxfId="839" priority="842">
      <formula>LEN(TRIM(L166))=0</formula>
    </cfRule>
  </conditionalFormatting>
  <conditionalFormatting sqref="L166">
    <cfRule type="containsBlanks" dxfId="838" priority="841">
      <formula>LEN(TRIM(L166))=0</formula>
    </cfRule>
  </conditionalFormatting>
  <conditionalFormatting sqref="N166">
    <cfRule type="containsBlanks" dxfId="837" priority="840">
      <formula>LEN(TRIM(N166))=0</formula>
    </cfRule>
  </conditionalFormatting>
  <conditionalFormatting sqref="A166:B166">
    <cfRule type="containsBlanks" dxfId="836" priority="838">
      <formula>LEN(TRIM(A166))=0</formula>
    </cfRule>
  </conditionalFormatting>
  <conditionalFormatting sqref="C166">
    <cfRule type="containsBlanks" dxfId="835" priority="837">
      <formula>LEN(TRIM(C166))=0</formula>
    </cfRule>
  </conditionalFormatting>
  <conditionalFormatting sqref="C166">
    <cfRule type="containsBlanks" dxfId="834" priority="836">
      <formula>LEN(TRIM(C166))=0</formula>
    </cfRule>
  </conditionalFormatting>
  <conditionalFormatting sqref="A528:B529">
    <cfRule type="containsBlanks" dxfId="833" priority="835">
      <formula>LEN(TRIM(A528))=0</formula>
    </cfRule>
  </conditionalFormatting>
  <conditionalFormatting sqref="A528:B529">
    <cfRule type="containsBlanks" dxfId="832" priority="834">
      <formula>LEN(TRIM(A528))=0</formula>
    </cfRule>
  </conditionalFormatting>
  <conditionalFormatting sqref="C528:C529">
    <cfRule type="containsBlanks" dxfId="831" priority="833">
      <formula>LEN(TRIM(C528))=0</formula>
    </cfRule>
  </conditionalFormatting>
  <conditionalFormatting sqref="E556">
    <cfRule type="containsBlanks" dxfId="830" priority="832">
      <formula>LEN(TRIM(E556))=0</formula>
    </cfRule>
  </conditionalFormatting>
  <conditionalFormatting sqref="D556">
    <cfRule type="containsBlanks" dxfId="829" priority="829">
      <formula>LEN(TRIM(D556))=0</formula>
    </cfRule>
  </conditionalFormatting>
  <conditionalFormatting sqref="O556:P556">
    <cfRule type="containsBlanks" dxfId="828" priority="827">
      <formula>LEN(TRIM(O556))=0</formula>
    </cfRule>
  </conditionalFormatting>
  <conditionalFormatting sqref="O556:P556">
    <cfRule type="containsBlanks" dxfId="827" priority="828">
      <formula>LEN(TRIM(O556))=0</formula>
    </cfRule>
  </conditionalFormatting>
  <conditionalFormatting sqref="E556">
    <cfRule type="containsBlanks" dxfId="826" priority="831">
      <formula>LEN(TRIM(E556))=0</formula>
    </cfRule>
  </conditionalFormatting>
  <conditionalFormatting sqref="A556:B556">
    <cfRule type="containsBlanks" dxfId="825" priority="830">
      <formula>LEN(TRIM(A556))=0</formula>
    </cfRule>
  </conditionalFormatting>
  <conditionalFormatting sqref="J556">
    <cfRule type="containsBlanks" dxfId="824" priority="826">
      <formula>LEN(TRIM(J556))=0</formula>
    </cfRule>
  </conditionalFormatting>
  <conditionalFormatting sqref="J556">
    <cfRule type="containsBlanks" dxfId="823" priority="825">
      <formula>LEN(TRIM(J556))=0</formula>
    </cfRule>
  </conditionalFormatting>
  <conditionalFormatting sqref="L556">
    <cfRule type="containsBlanks" dxfId="822" priority="824">
      <formula>LEN(TRIM(L556))=0</formula>
    </cfRule>
  </conditionalFormatting>
  <conditionalFormatting sqref="L556">
    <cfRule type="containsBlanks" dxfId="821" priority="823">
      <formula>LEN(TRIM(L556))=0</formula>
    </cfRule>
  </conditionalFormatting>
  <conditionalFormatting sqref="N556">
    <cfRule type="containsBlanks" dxfId="820" priority="821">
      <formula>LEN(TRIM(N556))=0</formula>
    </cfRule>
  </conditionalFormatting>
  <conditionalFormatting sqref="N556">
    <cfRule type="containsBlanks" dxfId="819" priority="822">
      <formula>LEN(TRIM(N556))=0</formula>
    </cfRule>
  </conditionalFormatting>
  <conditionalFormatting sqref="A556:B556">
    <cfRule type="containsBlanks" dxfId="818" priority="820">
      <formula>LEN(TRIM(A556))=0</formula>
    </cfRule>
  </conditionalFormatting>
  <conditionalFormatting sqref="E43 J43 L43 H43">
    <cfRule type="containsBlanks" dxfId="817" priority="818">
      <formula>LEN(TRIM(E43))=0</formula>
    </cfRule>
  </conditionalFormatting>
  <conditionalFormatting sqref="D43">
    <cfRule type="containsBlanks" dxfId="816" priority="815">
      <formula>LEN(TRIM(D43))=0</formula>
    </cfRule>
  </conditionalFormatting>
  <conditionalFormatting sqref="G43">
    <cfRule type="containsBlanks" dxfId="815" priority="814">
      <formula>LEN(TRIM(G43))=0</formula>
    </cfRule>
  </conditionalFormatting>
  <conditionalFormatting sqref="O43:R43">
    <cfRule type="containsBlanks" dxfId="814" priority="812">
      <formula>LEN(TRIM(O43))=0</formula>
    </cfRule>
  </conditionalFormatting>
  <conditionalFormatting sqref="O43:R43">
    <cfRule type="containsBlanks" dxfId="813" priority="813">
      <formula>LEN(TRIM(O43))=0</formula>
    </cfRule>
  </conditionalFormatting>
  <conditionalFormatting sqref="E43 J43 L43 H43">
    <cfRule type="containsBlanks" dxfId="812" priority="817">
      <formula>LEN(TRIM(E43))=0</formula>
    </cfRule>
  </conditionalFormatting>
  <conditionalFormatting sqref="A43:B43">
    <cfRule type="containsBlanks" dxfId="811" priority="816">
      <formula>LEN(TRIM(A43))=0</formula>
    </cfRule>
  </conditionalFormatting>
  <conditionalFormatting sqref="N43">
    <cfRule type="containsBlanks" dxfId="810" priority="810">
      <formula>LEN(TRIM(N43))=0</formula>
    </cfRule>
  </conditionalFormatting>
  <conditionalFormatting sqref="N43">
    <cfRule type="containsBlanks" dxfId="809" priority="811">
      <formula>LEN(TRIM(N43))=0</formula>
    </cfRule>
  </conditionalFormatting>
  <conditionalFormatting sqref="A43:B43">
    <cfRule type="containsBlanks" dxfId="808" priority="809">
      <formula>LEN(TRIM(A43))=0</formula>
    </cfRule>
  </conditionalFormatting>
  <conditionalFormatting sqref="C43">
    <cfRule type="containsBlanks" dxfId="807" priority="808">
      <formula>LEN(TRIM(C43))=0</formula>
    </cfRule>
  </conditionalFormatting>
  <conditionalFormatting sqref="E43">
    <cfRule type="containsBlanks" dxfId="806" priority="807">
      <formula>LEN(TRIM(E43))=0</formula>
    </cfRule>
  </conditionalFormatting>
  <conditionalFormatting sqref="A54:B55">
    <cfRule type="containsBlanks" dxfId="805" priority="805">
      <formula>LEN(TRIM(A54))=0</formula>
    </cfRule>
  </conditionalFormatting>
  <conditionalFormatting sqref="C54:C55">
    <cfRule type="containsBlanks" dxfId="804" priority="804">
      <formula>LEN(TRIM(C54))=0</formula>
    </cfRule>
  </conditionalFormatting>
  <conditionalFormatting sqref="E63:E64 J63:J64 L63:L64 H63:H64">
    <cfRule type="containsBlanks" dxfId="803" priority="803">
      <formula>LEN(TRIM(E63))=0</formula>
    </cfRule>
  </conditionalFormatting>
  <conditionalFormatting sqref="D63:D64 J64 L64 N64:R64">
    <cfRule type="containsBlanks" dxfId="802" priority="800">
      <formula>LEN(TRIM(D63))=0</formula>
    </cfRule>
  </conditionalFormatting>
  <conditionalFormatting sqref="G63:G64">
    <cfRule type="containsBlanks" dxfId="801" priority="799">
      <formula>LEN(TRIM(G63))=0</formula>
    </cfRule>
  </conditionalFormatting>
  <conditionalFormatting sqref="O63:R64">
    <cfRule type="containsBlanks" dxfId="800" priority="797">
      <formula>LEN(TRIM(O63))=0</formula>
    </cfRule>
  </conditionalFormatting>
  <conditionalFormatting sqref="O63:R64">
    <cfRule type="containsBlanks" dxfId="799" priority="798">
      <formula>LEN(TRIM(O63))=0</formula>
    </cfRule>
  </conditionalFormatting>
  <conditionalFormatting sqref="E63:E64 J63:J64 L63:L64 H63:H64">
    <cfRule type="containsBlanks" dxfId="798" priority="802">
      <formula>LEN(TRIM(E63))=0</formula>
    </cfRule>
  </conditionalFormatting>
  <conditionalFormatting sqref="A63:B64">
    <cfRule type="containsBlanks" dxfId="797" priority="801">
      <formula>LEN(TRIM(A63))=0</formula>
    </cfRule>
  </conditionalFormatting>
  <conditionalFormatting sqref="N63:N64">
    <cfRule type="containsBlanks" dxfId="796" priority="795">
      <formula>LEN(TRIM(N63))=0</formula>
    </cfRule>
  </conditionalFormatting>
  <conditionalFormatting sqref="N63:N64">
    <cfRule type="containsBlanks" dxfId="795" priority="796">
      <formula>LEN(TRIM(N63))=0</formula>
    </cfRule>
  </conditionalFormatting>
  <conditionalFormatting sqref="A63:B64">
    <cfRule type="containsBlanks" dxfId="794" priority="794">
      <formula>LEN(TRIM(A63))=0</formula>
    </cfRule>
  </conditionalFormatting>
  <conditionalFormatting sqref="C63:C64">
    <cfRule type="containsBlanks" dxfId="793" priority="793">
      <formula>LEN(TRIM(C63))=0</formula>
    </cfRule>
  </conditionalFormatting>
  <conditionalFormatting sqref="E63:E64">
    <cfRule type="containsBlanks" dxfId="792" priority="792">
      <formula>LEN(TRIM(E63))=0</formula>
    </cfRule>
  </conditionalFormatting>
  <conditionalFormatting sqref="E78 J78 L78 H78">
    <cfRule type="containsBlanks" dxfId="791" priority="791">
      <formula>LEN(TRIM(E78))=0</formula>
    </cfRule>
  </conditionalFormatting>
  <conditionalFormatting sqref="D78">
    <cfRule type="containsBlanks" dxfId="790" priority="788">
      <formula>LEN(TRIM(D78))=0</formula>
    </cfRule>
  </conditionalFormatting>
  <conditionalFormatting sqref="G78">
    <cfRule type="containsBlanks" dxfId="789" priority="787">
      <formula>LEN(TRIM(G78))=0</formula>
    </cfRule>
  </conditionalFormatting>
  <conditionalFormatting sqref="O78:R78">
    <cfRule type="containsBlanks" dxfId="788" priority="785">
      <formula>LEN(TRIM(O78))=0</formula>
    </cfRule>
  </conditionalFormatting>
  <conditionalFormatting sqref="O78:R78">
    <cfRule type="containsBlanks" dxfId="787" priority="786">
      <formula>LEN(TRIM(O78))=0</formula>
    </cfRule>
  </conditionalFormatting>
  <conditionalFormatting sqref="E78 J78 L78 H78">
    <cfRule type="containsBlanks" dxfId="786" priority="790">
      <formula>LEN(TRIM(E78))=0</formula>
    </cfRule>
  </conditionalFormatting>
  <conditionalFormatting sqref="A78:B78">
    <cfRule type="containsBlanks" dxfId="785" priority="789">
      <formula>LEN(TRIM(A78))=0</formula>
    </cfRule>
  </conditionalFormatting>
  <conditionalFormatting sqref="N78">
    <cfRule type="containsBlanks" dxfId="784" priority="783">
      <formula>LEN(TRIM(N78))=0</formula>
    </cfRule>
  </conditionalFormatting>
  <conditionalFormatting sqref="N78">
    <cfRule type="containsBlanks" dxfId="783" priority="784">
      <formula>LEN(TRIM(N78))=0</formula>
    </cfRule>
  </conditionalFormatting>
  <conditionalFormatting sqref="A78:B78">
    <cfRule type="containsBlanks" dxfId="782" priority="782">
      <formula>LEN(TRIM(A78))=0</formula>
    </cfRule>
  </conditionalFormatting>
  <conditionalFormatting sqref="C78">
    <cfRule type="containsBlanks" dxfId="781" priority="781">
      <formula>LEN(TRIM(C78))=0</formula>
    </cfRule>
  </conditionalFormatting>
  <conditionalFormatting sqref="E78">
    <cfRule type="containsBlanks" dxfId="780" priority="780">
      <formula>LEN(TRIM(E78))=0</formula>
    </cfRule>
  </conditionalFormatting>
  <conditionalFormatting sqref="C79">
    <cfRule type="containsBlanks" dxfId="779" priority="777">
      <formula>LEN(TRIM(C79))=0</formula>
    </cfRule>
  </conditionalFormatting>
  <conditionalFormatting sqref="A79:B79 A80">
    <cfRule type="containsBlanks" dxfId="778" priority="778">
      <formula>LEN(TRIM(A79))=0</formula>
    </cfRule>
  </conditionalFormatting>
  <conditionalFormatting sqref="A79:B79 A80">
    <cfRule type="containsBlanks" dxfId="777" priority="779">
      <formula>LEN(TRIM(A79))=0</formula>
    </cfRule>
  </conditionalFormatting>
  <conditionalFormatting sqref="E94 J94 L94 H94">
    <cfRule type="containsBlanks" dxfId="776" priority="776">
      <formula>LEN(TRIM(E94))=0</formula>
    </cfRule>
  </conditionalFormatting>
  <conditionalFormatting sqref="O94:R94">
    <cfRule type="containsBlanks" dxfId="775" priority="771">
      <formula>LEN(TRIM(O94))=0</formula>
    </cfRule>
  </conditionalFormatting>
  <conditionalFormatting sqref="O94:R94">
    <cfRule type="containsBlanks" dxfId="774" priority="772">
      <formula>LEN(TRIM(O94))=0</formula>
    </cfRule>
  </conditionalFormatting>
  <conditionalFormatting sqref="E94 J94 L94 H94">
    <cfRule type="containsBlanks" dxfId="773" priority="775">
      <formula>LEN(TRIM(E94))=0</formula>
    </cfRule>
  </conditionalFormatting>
  <conditionalFormatting sqref="A94:B94">
    <cfRule type="containsBlanks" dxfId="772" priority="774">
      <formula>LEN(TRIM(A94))=0</formula>
    </cfRule>
  </conditionalFormatting>
  <conditionalFormatting sqref="N94">
    <cfRule type="containsBlanks" dxfId="771" priority="769">
      <formula>LEN(TRIM(N94))=0</formula>
    </cfRule>
  </conditionalFormatting>
  <conditionalFormatting sqref="N94">
    <cfRule type="containsBlanks" dxfId="770" priority="770">
      <formula>LEN(TRIM(N94))=0</formula>
    </cfRule>
  </conditionalFormatting>
  <conditionalFormatting sqref="A94:B94">
    <cfRule type="containsBlanks" dxfId="769" priority="768">
      <formula>LEN(TRIM(A94))=0</formula>
    </cfRule>
  </conditionalFormatting>
  <conditionalFormatting sqref="D151">
    <cfRule type="containsBlanks" dxfId="768" priority="762">
      <formula>LEN(TRIM(D151))=0</formula>
    </cfRule>
  </conditionalFormatting>
  <conditionalFormatting sqref="G151">
    <cfRule type="containsBlanks" dxfId="767" priority="761">
      <formula>LEN(TRIM(G151))=0</formula>
    </cfRule>
  </conditionalFormatting>
  <conditionalFormatting sqref="O151:R151">
    <cfRule type="containsBlanks" dxfId="766" priority="759">
      <formula>LEN(TRIM(O151))=0</formula>
    </cfRule>
  </conditionalFormatting>
  <conditionalFormatting sqref="O151:R151">
    <cfRule type="containsBlanks" dxfId="765" priority="760">
      <formula>LEN(TRIM(O151))=0</formula>
    </cfRule>
  </conditionalFormatting>
  <conditionalFormatting sqref="E151 J151 L151 H151">
    <cfRule type="containsBlanks" dxfId="764" priority="764">
      <formula>LEN(TRIM(E151))=0</formula>
    </cfRule>
  </conditionalFormatting>
  <conditionalFormatting sqref="A151:B151">
    <cfRule type="containsBlanks" dxfId="763" priority="763">
      <formula>LEN(TRIM(A151))=0</formula>
    </cfRule>
  </conditionalFormatting>
  <conditionalFormatting sqref="N151">
    <cfRule type="containsBlanks" dxfId="762" priority="757">
      <formula>LEN(TRIM(N151))=0</formula>
    </cfRule>
  </conditionalFormatting>
  <conditionalFormatting sqref="N151">
    <cfRule type="containsBlanks" dxfId="761" priority="758">
      <formula>LEN(TRIM(N151))=0</formula>
    </cfRule>
  </conditionalFormatting>
  <conditionalFormatting sqref="C151">
    <cfRule type="containsBlanks" dxfId="760" priority="755">
      <formula>LEN(TRIM(C151))=0</formula>
    </cfRule>
  </conditionalFormatting>
  <conditionalFormatting sqref="E151">
    <cfRule type="containsBlanks" dxfId="759" priority="754">
      <formula>LEN(TRIM(E151))=0</formula>
    </cfRule>
  </conditionalFormatting>
  <conditionalFormatting sqref="E152 J152 L152 H152">
    <cfRule type="containsBlanks" dxfId="758" priority="753">
      <formula>LEN(TRIM(E152))=0</formula>
    </cfRule>
  </conditionalFormatting>
  <conditionalFormatting sqref="D152">
    <cfRule type="containsBlanks" dxfId="757" priority="750">
      <formula>LEN(TRIM(D152))=0</formula>
    </cfRule>
  </conditionalFormatting>
  <conditionalFormatting sqref="G152">
    <cfRule type="containsBlanks" dxfId="756" priority="749">
      <formula>LEN(TRIM(G152))=0</formula>
    </cfRule>
  </conditionalFormatting>
  <conditionalFormatting sqref="O152:R152">
    <cfRule type="containsBlanks" dxfId="755" priority="747">
      <formula>LEN(TRIM(O152))=0</formula>
    </cfRule>
  </conditionalFormatting>
  <conditionalFormatting sqref="O152:R152">
    <cfRule type="containsBlanks" dxfId="754" priority="748">
      <formula>LEN(TRIM(O152))=0</formula>
    </cfRule>
  </conditionalFormatting>
  <conditionalFormatting sqref="E152 J152 L152 H152">
    <cfRule type="containsBlanks" dxfId="753" priority="752">
      <formula>LEN(TRIM(E152))=0</formula>
    </cfRule>
  </conditionalFormatting>
  <conditionalFormatting sqref="A152:B152">
    <cfRule type="containsBlanks" dxfId="752" priority="751">
      <formula>LEN(TRIM(A152))=0</formula>
    </cfRule>
  </conditionalFormatting>
  <conditionalFormatting sqref="N152">
    <cfRule type="containsBlanks" dxfId="751" priority="745">
      <formula>LEN(TRIM(N152))=0</formula>
    </cfRule>
  </conditionalFormatting>
  <conditionalFormatting sqref="N152">
    <cfRule type="containsBlanks" dxfId="750" priority="746">
      <formula>LEN(TRIM(N152))=0</formula>
    </cfRule>
  </conditionalFormatting>
  <conditionalFormatting sqref="A152:B152">
    <cfRule type="containsBlanks" dxfId="749" priority="744">
      <formula>LEN(TRIM(A152))=0</formula>
    </cfRule>
  </conditionalFormatting>
  <conditionalFormatting sqref="C152">
    <cfRule type="containsBlanks" dxfId="748" priority="743">
      <formula>LEN(TRIM(C152))=0</formula>
    </cfRule>
  </conditionalFormatting>
  <conditionalFormatting sqref="E152">
    <cfRule type="containsBlanks" dxfId="747" priority="742">
      <formula>LEN(TRIM(E152))=0</formula>
    </cfRule>
  </conditionalFormatting>
  <conditionalFormatting sqref="H162 E162 L162 J162">
    <cfRule type="containsBlanks" dxfId="746" priority="741">
      <formula>LEN(TRIM(E162))=0</formula>
    </cfRule>
  </conditionalFormatting>
  <conditionalFormatting sqref="G162">
    <cfRule type="containsBlanks" dxfId="745" priority="738">
      <formula>LEN(TRIM(G162))=0</formula>
    </cfRule>
  </conditionalFormatting>
  <conditionalFormatting sqref="O162:R162">
    <cfRule type="containsBlanks" dxfId="744" priority="736">
      <formula>LEN(TRIM(O162))=0</formula>
    </cfRule>
  </conditionalFormatting>
  <conditionalFormatting sqref="O162:R162">
    <cfRule type="containsBlanks" dxfId="743" priority="737">
      <formula>LEN(TRIM(O162))=0</formula>
    </cfRule>
  </conditionalFormatting>
  <conditionalFormatting sqref="H162 E162 L162 J162">
    <cfRule type="containsBlanks" dxfId="742" priority="740">
      <formula>LEN(TRIM(E162))=0</formula>
    </cfRule>
  </conditionalFormatting>
  <conditionalFormatting sqref="A162:B162">
    <cfRule type="containsBlanks" dxfId="741" priority="739">
      <formula>LEN(TRIM(A162))=0</formula>
    </cfRule>
  </conditionalFormatting>
  <conditionalFormatting sqref="N162">
    <cfRule type="containsBlanks" dxfId="740" priority="734">
      <formula>LEN(TRIM(N162))=0</formula>
    </cfRule>
  </conditionalFormatting>
  <conditionalFormatting sqref="N162">
    <cfRule type="containsBlanks" dxfId="739" priority="735">
      <formula>LEN(TRIM(N162))=0</formula>
    </cfRule>
  </conditionalFormatting>
  <conditionalFormatting sqref="A162:B162">
    <cfRule type="containsBlanks" dxfId="738" priority="733">
      <formula>LEN(TRIM(A162))=0</formula>
    </cfRule>
  </conditionalFormatting>
  <conditionalFormatting sqref="C162">
    <cfRule type="containsBlanks" dxfId="737" priority="732">
      <formula>LEN(TRIM(C162))=0</formula>
    </cfRule>
  </conditionalFormatting>
  <conditionalFormatting sqref="C162">
    <cfRule type="containsBlanks" dxfId="736" priority="731">
      <formula>LEN(TRIM(C162))=0</formula>
    </cfRule>
  </conditionalFormatting>
  <conditionalFormatting sqref="E162">
    <cfRule type="containsBlanks" dxfId="735" priority="730">
      <formula>LEN(TRIM(E162))=0</formula>
    </cfRule>
  </conditionalFormatting>
  <conditionalFormatting sqref="H165 E165 L165 J165">
    <cfRule type="containsBlanks" dxfId="734" priority="729">
      <formula>LEN(TRIM(E165))=0</formula>
    </cfRule>
  </conditionalFormatting>
  <conditionalFormatting sqref="G165">
    <cfRule type="containsBlanks" dxfId="733" priority="726">
      <formula>LEN(TRIM(G165))=0</formula>
    </cfRule>
  </conditionalFormatting>
  <conditionalFormatting sqref="O165:R165">
    <cfRule type="containsBlanks" dxfId="732" priority="724">
      <formula>LEN(TRIM(O165))=0</formula>
    </cfRule>
  </conditionalFormatting>
  <conditionalFormatting sqref="O165:R165">
    <cfRule type="containsBlanks" dxfId="731" priority="725">
      <formula>LEN(TRIM(O165))=0</formula>
    </cfRule>
  </conditionalFormatting>
  <conditionalFormatting sqref="H165 E165 L165 J165">
    <cfRule type="containsBlanks" dxfId="730" priority="728">
      <formula>LEN(TRIM(E165))=0</formula>
    </cfRule>
  </conditionalFormatting>
  <conditionalFormatting sqref="A165:B165">
    <cfRule type="containsBlanks" dxfId="729" priority="727">
      <formula>LEN(TRIM(A165))=0</formula>
    </cfRule>
  </conditionalFormatting>
  <conditionalFormatting sqref="N165">
    <cfRule type="containsBlanks" dxfId="728" priority="722">
      <formula>LEN(TRIM(N165))=0</formula>
    </cfRule>
  </conditionalFormatting>
  <conditionalFormatting sqref="N165">
    <cfRule type="containsBlanks" dxfId="727" priority="723">
      <formula>LEN(TRIM(N165))=0</formula>
    </cfRule>
  </conditionalFormatting>
  <conditionalFormatting sqref="A165:B165">
    <cfRule type="containsBlanks" dxfId="726" priority="721">
      <formula>LEN(TRIM(A165))=0</formula>
    </cfRule>
  </conditionalFormatting>
  <conditionalFormatting sqref="C165">
    <cfRule type="containsBlanks" dxfId="725" priority="720">
      <formula>LEN(TRIM(C165))=0</formula>
    </cfRule>
  </conditionalFormatting>
  <conditionalFormatting sqref="C165">
    <cfRule type="containsBlanks" dxfId="724" priority="719">
      <formula>LEN(TRIM(C165))=0</formula>
    </cfRule>
  </conditionalFormatting>
  <conditionalFormatting sqref="E165">
    <cfRule type="containsBlanks" dxfId="723" priority="718">
      <formula>LEN(TRIM(E165))=0</formula>
    </cfRule>
  </conditionalFormatting>
  <conditionalFormatting sqref="H224:H225 E224:E225 L224:L225 J224:J225">
    <cfRule type="containsBlanks" dxfId="722" priority="717">
      <formula>LEN(TRIM(E224))=0</formula>
    </cfRule>
  </conditionalFormatting>
  <conditionalFormatting sqref="G224:G225">
    <cfRule type="containsBlanks" dxfId="721" priority="714">
      <formula>LEN(TRIM(G224))=0</formula>
    </cfRule>
  </conditionalFormatting>
  <conditionalFormatting sqref="O224:R225">
    <cfRule type="containsBlanks" dxfId="720" priority="712">
      <formula>LEN(TRIM(O224))=0</formula>
    </cfRule>
  </conditionalFormatting>
  <conditionalFormatting sqref="O224:R225">
    <cfRule type="containsBlanks" dxfId="719" priority="713">
      <formula>LEN(TRIM(O224))=0</formula>
    </cfRule>
  </conditionalFormatting>
  <conditionalFormatting sqref="H224:H225 E224:E225 L224:L225 J224:J225">
    <cfRule type="containsBlanks" dxfId="718" priority="716">
      <formula>LEN(TRIM(E224))=0</formula>
    </cfRule>
  </conditionalFormatting>
  <conditionalFormatting sqref="A224:B225">
    <cfRule type="containsBlanks" dxfId="717" priority="715">
      <formula>LEN(TRIM(A224))=0</formula>
    </cfRule>
  </conditionalFormatting>
  <conditionalFormatting sqref="N224:N225">
    <cfRule type="containsBlanks" dxfId="716" priority="710">
      <formula>LEN(TRIM(N224))=0</formula>
    </cfRule>
  </conditionalFormatting>
  <conditionalFormatting sqref="N224:N225">
    <cfRule type="containsBlanks" dxfId="715" priority="711">
      <formula>LEN(TRIM(N224))=0</formula>
    </cfRule>
  </conditionalFormatting>
  <conditionalFormatting sqref="A224:B225">
    <cfRule type="containsBlanks" dxfId="714" priority="709">
      <formula>LEN(TRIM(A224))=0</formula>
    </cfRule>
  </conditionalFormatting>
  <conditionalFormatting sqref="C224:C225">
    <cfRule type="containsBlanks" dxfId="713" priority="708">
      <formula>LEN(TRIM(C224))=0</formula>
    </cfRule>
  </conditionalFormatting>
  <conditionalFormatting sqref="C224:C225">
    <cfRule type="containsBlanks" dxfId="712" priority="707">
      <formula>LEN(TRIM(C224))=0</formula>
    </cfRule>
  </conditionalFormatting>
  <conditionalFormatting sqref="E224:E225">
    <cfRule type="containsBlanks" dxfId="711" priority="706">
      <formula>LEN(TRIM(E224))=0</formula>
    </cfRule>
  </conditionalFormatting>
  <conditionalFormatting sqref="G226:G228">
    <cfRule type="containsBlanks" dxfId="710" priority="702">
      <formula>LEN(TRIM(G226))=0</formula>
    </cfRule>
  </conditionalFormatting>
  <conditionalFormatting sqref="O226:R228">
    <cfRule type="containsBlanks" dxfId="709" priority="700">
      <formula>LEN(TRIM(O226))=0</formula>
    </cfRule>
  </conditionalFormatting>
  <conditionalFormatting sqref="O226:R228">
    <cfRule type="containsBlanks" dxfId="708" priority="701">
      <formula>LEN(TRIM(O226))=0</formula>
    </cfRule>
  </conditionalFormatting>
  <conditionalFormatting sqref="H226:H228 E226:E228 L226:L228 J226:J228">
    <cfRule type="containsBlanks" dxfId="707" priority="704">
      <formula>LEN(TRIM(E226))=0</formula>
    </cfRule>
  </conditionalFormatting>
  <conditionalFormatting sqref="A226:B228">
    <cfRule type="containsBlanks" dxfId="706" priority="703">
      <formula>LEN(TRIM(A226))=0</formula>
    </cfRule>
  </conditionalFormatting>
  <conditionalFormatting sqref="N226:N228">
    <cfRule type="containsBlanks" dxfId="705" priority="698">
      <formula>LEN(TRIM(N226))=0</formula>
    </cfRule>
  </conditionalFormatting>
  <conditionalFormatting sqref="N226:N228">
    <cfRule type="containsBlanks" dxfId="704" priority="699">
      <formula>LEN(TRIM(N226))=0</formula>
    </cfRule>
  </conditionalFormatting>
  <conditionalFormatting sqref="A226:B228">
    <cfRule type="containsBlanks" dxfId="703" priority="697">
      <formula>LEN(TRIM(A226))=0</formula>
    </cfRule>
  </conditionalFormatting>
  <conditionalFormatting sqref="C226:C228">
    <cfRule type="containsBlanks" dxfId="702" priority="696">
      <formula>LEN(TRIM(C226))=0</formula>
    </cfRule>
  </conditionalFormatting>
  <conditionalFormatting sqref="C226:C228">
    <cfRule type="containsBlanks" dxfId="701" priority="695">
      <formula>LEN(TRIM(C226))=0</formula>
    </cfRule>
  </conditionalFormatting>
  <conditionalFormatting sqref="E226:E228">
    <cfRule type="containsBlanks" dxfId="700" priority="694">
      <formula>LEN(TRIM(E226))=0</formula>
    </cfRule>
  </conditionalFormatting>
  <conditionalFormatting sqref="H242:H243 E242:E243 L242:L243 J242:J243 J248 L248 E247:E248 H248 E250:E251 L250:L251 J250:J251 J253 L253 E253">
    <cfRule type="containsBlanks" dxfId="699" priority="693">
      <formula>LEN(TRIM(E242))=0</formula>
    </cfRule>
  </conditionalFormatting>
  <conditionalFormatting sqref="G242:G243 G248">
    <cfRule type="containsBlanks" dxfId="698" priority="690">
      <formula>LEN(TRIM(G242))=0</formula>
    </cfRule>
  </conditionalFormatting>
  <conditionalFormatting sqref="O242:R243 O248:R248 O250:P251 O253:P253 O247">
    <cfRule type="containsBlanks" dxfId="697" priority="688">
      <formula>LEN(TRIM(O242))=0</formula>
    </cfRule>
  </conditionalFormatting>
  <conditionalFormatting sqref="O242:R243 O248:R248 O250:P251 O253:P253 O247">
    <cfRule type="containsBlanks" dxfId="696" priority="689">
      <formula>LEN(TRIM(O242))=0</formula>
    </cfRule>
  </conditionalFormatting>
  <conditionalFormatting sqref="H242:H243 E242:E243 L242:L243 J242:J243 J248 L248 E247:E248 H248 E250:E251 L250:L251 J250:J251 J253 L253 E253">
    <cfRule type="containsBlanks" dxfId="695" priority="692">
      <formula>LEN(TRIM(E242))=0</formula>
    </cfRule>
  </conditionalFormatting>
  <conditionalFormatting sqref="A242:B253">
    <cfRule type="containsBlanks" dxfId="694" priority="691">
      <formula>LEN(TRIM(A242))=0</formula>
    </cfRule>
  </conditionalFormatting>
  <conditionalFormatting sqref="N242:N243 N248 N250:N251 N253">
    <cfRule type="containsBlanks" dxfId="693" priority="686">
      <formula>LEN(TRIM(N242))=0</formula>
    </cfRule>
  </conditionalFormatting>
  <conditionalFormatting sqref="N242:N243 N248 N250:N251 N253">
    <cfRule type="containsBlanks" dxfId="692" priority="687">
      <formula>LEN(TRIM(N242))=0</formula>
    </cfRule>
  </conditionalFormatting>
  <conditionalFormatting sqref="A242:B253">
    <cfRule type="containsBlanks" dxfId="691" priority="685">
      <formula>LEN(TRIM(A242))=0</formula>
    </cfRule>
  </conditionalFormatting>
  <conditionalFormatting sqref="C242:C253">
    <cfRule type="containsBlanks" dxfId="690" priority="684">
      <formula>LEN(TRIM(C242))=0</formula>
    </cfRule>
  </conditionalFormatting>
  <conditionalFormatting sqref="C242:C253">
    <cfRule type="containsBlanks" dxfId="689" priority="683">
      <formula>LEN(TRIM(C242))=0</formula>
    </cfRule>
  </conditionalFormatting>
  <conditionalFormatting sqref="E242:E243 E247:E248 E250:E251 E253">
    <cfRule type="containsBlanks" dxfId="688" priority="682">
      <formula>LEN(TRIM(E242))=0</formula>
    </cfRule>
  </conditionalFormatting>
  <conditionalFormatting sqref="C260">
    <cfRule type="containsBlanks" dxfId="687" priority="679">
      <formula>LEN(TRIM(C260))=0</formula>
    </cfRule>
  </conditionalFormatting>
  <conditionalFormatting sqref="A260:B260">
    <cfRule type="containsBlanks" dxfId="686" priority="680">
      <formula>LEN(TRIM(A260))=0</formula>
    </cfRule>
  </conditionalFormatting>
  <conditionalFormatting sqref="A260:B260">
    <cfRule type="containsBlanks" dxfId="685" priority="681">
      <formula>LEN(TRIM(A260))=0</formula>
    </cfRule>
  </conditionalFormatting>
  <conditionalFormatting sqref="C260">
    <cfRule type="containsBlanks" dxfId="684" priority="678">
      <formula>LEN(TRIM(C260))=0</formula>
    </cfRule>
  </conditionalFormatting>
  <conditionalFormatting sqref="H264:H265 E264:E265 L264:L265 J264:J265">
    <cfRule type="containsBlanks" dxfId="683" priority="677">
      <formula>LEN(TRIM(E264))=0</formula>
    </cfRule>
  </conditionalFormatting>
  <conditionalFormatting sqref="G264:G265">
    <cfRule type="containsBlanks" dxfId="682" priority="674">
      <formula>LEN(TRIM(G264))=0</formula>
    </cfRule>
  </conditionalFormatting>
  <conditionalFormatting sqref="O264:R266">
    <cfRule type="containsBlanks" dxfId="681" priority="672">
      <formula>LEN(TRIM(O264))=0</formula>
    </cfRule>
  </conditionalFormatting>
  <conditionalFormatting sqref="O264:R266">
    <cfRule type="containsBlanks" dxfId="680" priority="673">
      <formula>LEN(TRIM(O264))=0</formula>
    </cfRule>
  </conditionalFormatting>
  <conditionalFormatting sqref="H264:H265 E264:E265 L264:L265 J264:J265">
    <cfRule type="containsBlanks" dxfId="679" priority="676">
      <formula>LEN(TRIM(E264))=0</formula>
    </cfRule>
  </conditionalFormatting>
  <conditionalFormatting sqref="A264:B266">
    <cfRule type="containsBlanks" dxfId="678" priority="675">
      <formula>LEN(TRIM(A264))=0</formula>
    </cfRule>
  </conditionalFormatting>
  <conditionalFormatting sqref="N264:N265">
    <cfRule type="containsBlanks" dxfId="677" priority="671">
      <formula>LEN(TRIM(N264))=0</formula>
    </cfRule>
  </conditionalFormatting>
  <conditionalFormatting sqref="A264:B266">
    <cfRule type="containsBlanks" dxfId="676" priority="669">
      <formula>LEN(TRIM(A264))=0</formula>
    </cfRule>
  </conditionalFormatting>
  <conditionalFormatting sqref="C264:C266">
    <cfRule type="containsBlanks" dxfId="675" priority="668">
      <formula>LEN(TRIM(C264))=0</formula>
    </cfRule>
  </conditionalFormatting>
  <conditionalFormatting sqref="C264:C266">
    <cfRule type="containsBlanks" dxfId="674" priority="667">
      <formula>LEN(TRIM(C264))=0</formula>
    </cfRule>
  </conditionalFormatting>
  <conditionalFormatting sqref="E264:E265">
    <cfRule type="containsBlanks" dxfId="673" priority="666">
      <formula>LEN(TRIM(E264))=0</formula>
    </cfRule>
  </conditionalFormatting>
  <conditionalFormatting sqref="H281:H282 E281:E282 L281:L282 J281:J282 J284 L284 E284 H284">
    <cfRule type="containsBlanks" dxfId="672" priority="665">
      <formula>LEN(TRIM(E281))=0</formula>
    </cfRule>
  </conditionalFormatting>
  <conditionalFormatting sqref="G281:G282 G284">
    <cfRule type="containsBlanks" dxfId="671" priority="662">
      <formula>LEN(TRIM(G281))=0</formula>
    </cfRule>
  </conditionalFormatting>
  <conditionalFormatting sqref="O281:R282 O284:R284">
    <cfRule type="containsBlanks" dxfId="670" priority="661">
      <formula>LEN(TRIM(O281))=0</formula>
    </cfRule>
  </conditionalFormatting>
  <conditionalFormatting sqref="H281:H282 E281:E282 L281:L282 J281:J282 J284 L284 E284 H284">
    <cfRule type="containsBlanks" dxfId="669" priority="664">
      <formula>LEN(TRIM(E281))=0</formula>
    </cfRule>
  </conditionalFormatting>
  <conditionalFormatting sqref="A281:B284">
    <cfRule type="containsBlanks" dxfId="668" priority="663">
      <formula>LEN(TRIM(A281))=0</formula>
    </cfRule>
  </conditionalFormatting>
  <conditionalFormatting sqref="N281:N282 N284">
    <cfRule type="containsBlanks" dxfId="667" priority="658">
      <formula>LEN(TRIM(N281))=0</formula>
    </cfRule>
  </conditionalFormatting>
  <conditionalFormatting sqref="C281:C284">
    <cfRule type="containsBlanks" dxfId="666" priority="656">
      <formula>LEN(TRIM(C281))=0</formula>
    </cfRule>
  </conditionalFormatting>
  <conditionalFormatting sqref="C281:C284">
    <cfRule type="containsBlanks" dxfId="665" priority="655">
      <formula>LEN(TRIM(C281))=0</formula>
    </cfRule>
  </conditionalFormatting>
  <conditionalFormatting sqref="E281:E282 E284">
    <cfRule type="containsBlanks" dxfId="664" priority="654">
      <formula>LEN(TRIM(E281))=0</formula>
    </cfRule>
  </conditionalFormatting>
  <conditionalFormatting sqref="J292:J293 L292:L293 H292:H293 E292:E293">
    <cfRule type="containsBlanks" dxfId="663" priority="653">
      <formula>LEN(TRIM(E292))=0</formula>
    </cfRule>
  </conditionalFormatting>
  <conditionalFormatting sqref="D292:D293">
    <cfRule type="containsBlanks" dxfId="662" priority="650">
      <formula>LEN(TRIM(D292))=0</formula>
    </cfRule>
  </conditionalFormatting>
  <conditionalFormatting sqref="G292:G293">
    <cfRule type="containsBlanks" dxfId="661" priority="649">
      <formula>LEN(TRIM(G292))=0</formula>
    </cfRule>
  </conditionalFormatting>
  <conditionalFormatting sqref="O292:R293">
    <cfRule type="containsBlanks" dxfId="660" priority="647">
      <formula>LEN(TRIM(O292))=0</formula>
    </cfRule>
  </conditionalFormatting>
  <conditionalFormatting sqref="O292:R293">
    <cfRule type="containsBlanks" dxfId="659" priority="648">
      <formula>LEN(TRIM(O292))=0</formula>
    </cfRule>
  </conditionalFormatting>
  <conditionalFormatting sqref="J292:J293 L292:L293 H292:H293 E292:E293">
    <cfRule type="containsBlanks" dxfId="658" priority="652">
      <formula>LEN(TRIM(E292))=0</formula>
    </cfRule>
  </conditionalFormatting>
  <conditionalFormatting sqref="A292:B293">
    <cfRule type="containsBlanks" dxfId="657" priority="651">
      <formula>LEN(TRIM(A292))=0</formula>
    </cfRule>
  </conditionalFormatting>
  <conditionalFormatting sqref="N292:N293">
    <cfRule type="containsBlanks" dxfId="656" priority="645">
      <formula>LEN(TRIM(N292))=0</formula>
    </cfRule>
  </conditionalFormatting>
  <conditionalFormatting sqref="N292:N293">
    <cfRule type="containsBlanks" dxfId="655" priority="646">
      <formula>LEN(TRIM(N292))=0</formula>
    </cfRule>
  </conditionalFormatting>
  <conditionalFormatting sqref="A292:B293">
    <cfRule type="containsBlanks" dxfId="654" priority="644">
      <formula>LEN(TRIM(A292))=0</formula>
    </cfRule>
  </conditionalFormatting>
  <conditionalFormatting sqref="C292:C293">
    <cfRule type="containsBlanks" dxfId="653" priority="643">
      <formula>LEN(TRIM(C292))=0</formula>
    </cfRule>
  </conditionalFormatting>
  <conditionalFormatting sqref="E292:E293">
    <cfRule type="containsBlanks" dxfId="652" priority="642">
      <formula>LEN(TRIM(E292))=0</formula>
    </cfRule>
  </conditionalFormatting>
  <conditionalFormatting sqref="J295 L295 H295 E295">
    <cfRule type="containsBlanks" dxfId="651" priority="641">
      <formula>LEN(TRIM(E295))=0</formula>
    </cfRule>
  </conditionalFormatting>
  <conditionalFormatting sqref="D295:D296 E296:R296">
    <cfRule type="containsBlanks" dxfId="650" priority="638">
      <formula>LEN(TRIM(D295))=0</formula>
    </cfRule>
  </conditionalFormatting>
  <conditionalFormatting sqref="G295">
    <cfRule type="containsBlanks" dxfId="649" priority="637">
      <formula>LEN(TRIM(G295))=0</formula>
    </cfRule>
  </conditionalFormatting>
  <conditionalFormatting sqref="O295:R295">
    <cfRule type="containsBlanks" dxfId="648" priority="635">
      <formula>LEN(TRIM(O295))=0</formula>
    </cfRule>
  </conditionalFormatting>
  <conditionalFormatting sqref="O295:R295">
    <cfRule type="containsBlanks" dxfId="647" priority="636">
      <formula>LEN(TRIM(O295))=0</formula>
    </cfRule>
  </conditionalFormatting>
  <conditionalFormatting sqref="J295 L295 H295 E295">
    <cfRule type="containsBlanks" dxfId="646" priority="640">
      <formula>LEN(TRIM(E295))=0</formula>
    </cfRule>
  </conditionalFormatting>
  <conditionalFormatting sqref="A295:B296">
    <cfRule type="containsBlanks" dxfId="645" priority="639">
      <formula>LEN(TRIM(A295))=0</formula>
    </cfRule>
  </conditionalFormatting>
  <conditionalFormatting sqref="N295">
    <cfRule type="containsBlanks" dxfId="644" priority="633">
      <formula>LEN(TRIM(N295))=0</formula>
    </cfRule>
  </conditionalFormatting>
  <conditionalFormatting sqref="N295">
    <cfRule type="containsBlanks" dxfId="643" priority="634">
      <formula>LEN(TRIM(N295))=0</formula>
    </cfRule>
  </conditionalFormatting>
  <conditionalFormatting sqref="A295:B296">
    <cfRule type="containsBlanks" dxfId="642" priority="632">
      <formula>LEN(TRIM(A295))=0</formula>
    </cfRule>
  </conditionalFormatting>
  <conditionalFormatting sqref="C295:C296">
    <cfRule type="containsBlanks" dxfId="641" priority="631">
      <formula>LEN(TRIM(C295))=0</formula>
    </cfRule>
  </conditionalFormatting>
  <conditionalFormatting sqref="E295">
    <cfRule type="containsBlanks" dxfId="640" priority="630">
      <formula>LEN(TRIM(E295))=0</formula>
    </cfRule>
  </conditionalFormatting>
  <conditionalFormatting sqref="J341:J342 L341:L342 H341:H342 E341:E342">
    <cfRule type="containsBlanks" dxfId="639" priority="629">
      <formula>LEN(TRIM(E341))=0</formula>
    </cfRule>
  </conditionalFormatting>
  <conditionalFormatting sqref="D341:D342">
    <cfRule type="containsBlanks" dxfId="638" priority="626">
      <formula>LEN(TRIM(D341))=0</formula>
    </cfRule>
  </conditionalFormatting>
  <conditionalFormatting sqref="G341:G342">
    <cfRule type="containsBlanks" dxfId="637" priority="625">
      <formula>LEN(TRIM(G341))=0</formula>
    </cfRule>
  </conditionalFormatting>
  <conditionalFormatting sqref="O341:R342">
    <cfRule type="containsBlanks" dxfId="636" priority="623">
      <formula>LEN(TRIM(O341))=0</formula>
    </cfRule>
  </conditionalFormatting>
  <conditionalFormatting sqref="O341:R342">
    <cfRule type="containsBlanks" dxfId="635" priority="624">
      <formula>LEN(TRIM(O341))=0</formula>
    </cfRule>
  </conditionalFormatting>
  <conditionalFormatting sqref="J341:J342 L341:L342 H341:H342 E341:E342">
    <cfRule type="containsBlanks" dxfId="634" priority="628">
      <formula>LEN(TRIM(E341))=0</formula>
    </cfRule>
  </conditionalFormatting>
  <conditionalFormatting sqref="A341:B342">
    <cfRule type="containsBlanks" dxfId="633" priority="627">
      <formula>LEN(TRIM(A341))=0</formula>
    </cfRule>
  </conditionalFormatting>
  <conditionalFormatting sqref="N341:N342">
    <cfRule type="containsBlanks" dxfId="632" priority="621">
      <formula>LEN(TRIM(N341))=0</formula>
    </cfRule>
  </conditionalFormatting>
  <conditionalFormatting sqref="N341:N342">
    <cfRule type="containsBlanks" dxfId="631" priority="622">
      <formula>LEN(TRIM(N341))=0</formula>
    </cfRule>
  </conditionalFormatting>
  <conditionalFormatting sqref="A341:B342">
    <cfRule type="containsBlanks" dxfId="630" priority="620">
      <formula>LEN(TRIM(A341))=0</formula>
    </cfRule>
  </conditionalFormatting>
  <conditionalFormatting sqref="C341:C342">
    <cfRule type="containsBlanks" dxfId="629" priority="619">
      <formula>LEN(TRIM(C341))=0</formula>
    </cfRule>
  </conditionalFormatting>
  <conditionalFormatting sqref="E341:E342">
    <cfRule type="containsBlanks" dxfId="628" priority="618">
      <formula>LEN(TRIM(E341))=0</formula>
    </cfRule>
  </conditionalFormatting>
  <conditionalFormatting sqref="A343:B343">
    <cfRule type="containsBlanks" dxfId="627" priority="617">
      <formula>LEN(TRIM(A343))=0</formula>
    </cfRule>
  </conditionalFormatting>
  <conditionalFormatting sqref="A343:B343">
    <cfRule type="containsBlanks" dxfId="626" priority="616">
      <formula>LEN(TRIM(A343))=0</formula>
    </cfRule>
  </conditionalFormatting>
  <conditionalFormatting sqref="C343">
    <cfRule type="containsBlanks" dxfId="625" priority="615">
      <formula>LEN(TRIM(C343))=0</formula>
    </cfRule>
  </conditionalFormatting>
  <conditionalFormatting sqref="J344 L344 H344 E344 E346 H346 L346 J346">
    <cfRule type="containsBlanks" dxfId="624" priority="614">
      <formula>LEN(TRIM(E344))=0</formula>
    </cfRule>
  </conditionalFormatting>
  <conditionalFormatting sqref="D344:D347">
    <cfRule type="containsBlanks" dxfId="623" priority="611">
      <formula>LEN(TRIM(D344))=0</formula>
    </cfRule>
  </conditionalFormatting>
  <conditionalFormatting sqref="G344 G346">
    <cfRule type="containsBlanks" dxfId="622" priority="610">
      <formula>LEN(TRIM(G344))=0</formula>
    </cfRule>
  </conditionalFormatting>
  <conditionalFormatting sqref="O344:R344 O346:Q346">
    <cfRule type="containsBlanks" dxfId="621" priority="608">
      <formula>LEN(TRIM(O344))=0</formula>
    </cfRule>
  </conditionalFormatting>
  <conditionalFormatting sqref="O344:R344 O346:Q346">
    <cfRule type="containsBlanks" dxfId="620" priority="609">
      <formula>LEN(TRIM(O344))=0</formula>
    </cfRule>
  </conditionalFormatting>
  <conditionalFormatting sqref="J344 L344 H344 E344 E346 H346 L346 J346">
    <cfRule type="containsBlanks" dxfId="619" priority="613">
      <formula>LEN(TRIM(E344))=0</formula>
    </cfRule>
  </conditionalFormatting>
  <conditionalFormatting sqref="A344:B347">
    <cfRule type="containsBlanks" dxfId="618" priority="612">
      <formula>LEN(TRIM(A344))=0</formula>
    </cfRule>
  </conditionalFormatting>
  <conditionalFormatting sqref="N344 N346">
    <cfRule type="containsBlanks" dxfId="617" priority="606">
      <formula>LEN(TRIM(N344))=0</formula>
    </cfRule>
  </conditionalFormatting>
  <conditionalFormatting sqref="N344 N346">
    <cfRule type="containsBlanks" dxfId="616" priority="607">
      <formula>LEN(TRIM(N344))=0</formula>
    </cfRule>
  </conditionalFormatting>
  <conditionalFormatting sqref="A344:B347">
    <cfRule type="containsBlanks" dxfId="615" priority="605">
      <formula>LEN(TRIM(A344))=0</formula>
    </cfRule>
  </conditionalFormatting>
  <conditionalFormatting sqref="C344:C347">
    <cfRule type="containsBlanks" dxfId="614" priority="604">
      <formula>LEN(TRIM(C344))=0</formula>
    </cfRule>
  </conditionalFormatting>
  <conditionalFormatting sqref="J350:J351 L350:L351 H350:H351 E350:E351">
    <cfRule type="containsBlanks" dxfId="613" priority="602">
      <formula>LEN(TRIM(E350))=0</formula>
    </cfRule>
  </conditionalFormatting>
  <conditionalFormatting sqref="D350:D351">
    <cfRule type="containsBlanks" dxfId="612" priority="599">
      <formula>LEN(TRIM(D350))=0</formula>
    </cfRule>
  </conditionalFormatting>
  <conditionalFormatting sqref="G350:G351">
    <cfRule type="containsBlanks" dxfId="611" priority="598">
      <formula>LEN(TRIM(G350))=0</formula>
    </cfRule>
  </conditionalFormatting>
  <conditionalFormatting sqref="O350:R351">
    <cfRule type="containsBlanks" dxfId="610" priority="596">
      <formula>LEN(TRIM(O350))=0</formula>
    </cfRule>
  </conditionalFormatting>
  <conditionalFormatting sqref="O350:R351">
    <cfRule type="containsBlanks" dxfId="609" priority="597">
      <formula>LEN(TRIM(O350))=0</formula>
    </cfRule>
  </conditionalFormatting>
  <conditionalFormatting sqref="J350:J351 L350:L351 H350:H351 E350:E351">
    <cfRule type="containsBlanks" dxfId="608" priority="601">
      <formula>LEN(TRIM(E350))=0</formula>
    </cfRule>
  </conditionalFormatting>
  <conditionalFormatting sqref="A350:B351">
    <cfRule type="containsBlanks" dxfId="607" priority="600">
      <formula>LEN(TRIM(A350))=0</formula>
    </cfRule>
  </conditionalFormatting>
  <conditionalFormatting sqref="N350:N351">
    <cfRule type="containsBlanks" dxfId="606" priority="594">
      <formula>LEN(TRIM(N350))=0</formula>
    </cfRule>
  </conditionalFormatting>
  <conditionalFormatting sqref="N350:N351">
    <cfRule type="containsBlanks" dxfId="605" priority="595">
      <formula>LEN(TRIM(N350))=0</formula>
    </cfRule>
  </conditionalFormatting>
  <conditionalFormatting sqref="A350:B351">
    <cfRule type="containsBlanks" dxfId="604" priority="593">
      <formula>LEN(TRIM(A350))=0</formula>
    </cfRule>
  </conditionalFormatting>
  <conditionalFormatting sqref="E350:E351">
    <cfRule type="containsBlanks" dxfId="603" priority="591">
      <formula>LEN(TRIM(E350))=0</formula>
    </cfRule>
  </conditionalFormatting>
  <conditionalFormatting sqref="A385:B385">
    <cfRule type="containsBlanks" dxfId="602" priority="590">
      <formula>LEN(TRIM(A385))=0</formula>
    </cfRule>
  </conditionalFormatting>
  <conditionalFormatting sqref="A385:B385">
    <cfRule type="containsBlanks" dxfId="601" priority="589">
      <formula>LEN(TRIM(A385))=0</formula>
    </cfRule>
  </conditionalFormatting>
  <conditionalFormatting sqref="C385">
    <cfRule type="containsBlanks" dxfId="600" priority="588">
      <formula>LEN(TRIM(C385))=0</formula>
    </cfRule>
  </conditionalFormatting>
  <conditionalFormatting sqref="J412 L412 H412 E412">
    <cfRule type="containsBlanks" dxfId="599" priority="587">
      <formula>LEN(TRIM(E412))=0</formula>
    </cfRule>
  </conditionalFormatting>
  <conditionalFormatting sqref="D412">
    <cfRule type="containsBlanks" dxfId="598" priority="584">
      <formula>LEN(TRIM(D412))=0</formula>
    </cfRule>
  </conditionalFormatting>
  <conditionalFormatting sqref="G412">
    <cfRule type="containsBlanks" dxfId="597" priority="583">
      <formula>LEN(TRIM(G412))=0</formula>
    </cfRule>
  </conditionalFormatting>
  <conditionalFormatting sqref="O412:R412">
    <cfRule type="containsBlanks" dxfId="596" priority="581">
      <formula>LEN(TRIM(O412))=0</formula>
    </cfRule>
  </conditionalFormatting>
  <conditionalFormatting sqref="O412:R412">
    <cfRule type="containsBlanks" dxfId="595" priority="582">
      <formula>LEN(TRIM(O412))=0</formula>
    </cfRule>
  </conditionalFormatting>
  <conditionalFormatting sqref="J412 L412 H412 E412">
    <cfRule type="containsBlanks" dxfId="594" priority="586">
      <formula>LEN(TRIM(E412))=0</formula>
    </cfRule>
  </conditionalFormatting>
  <conditionalFormatting sqref="A412:B412">
    <cfRule type="containsBlanks" dxfId="593" priority="585">
      <formula>LEN(TRIM(A412))=0</formula>
    </cfRule>
  </conditionalFormatting>
  <conditionalFormatting sqref="N412">
    <cfRule type="containsBlanks" dxfId="592" priority="579">
      <formula>LEN(TRIM(N412))=0</formula>
    </cfRule>
  </conditionalFormatting>
  <conditionalFormatting sqref="N412">
    <cfRule type="containsBlanks" dxfId="591" priority="580">
      <formula>LEN(TRIM(N412))=0</formula>
    </cfRule>
  </conditionalFormatting>
  <conditionalFormatting sqref="A412:B412">
    <cfRule type="containsBlanks" dxfId="590" priority="578">
      <formula>LEN(TRIM(A412))=0</formula>
    </cfRule>
  </conditionalFormatting>
  <conditionalFormatting sqref="C412">
    <cfRule type="containsBlanks" dxfId="589" priority="577">
      <formula>LEN(TRIM(C412))=0</formula>
    </cfRule>
  </conditionalFormatting>
  <conditionalFormatting sqref="J413:J415 L413:L415 H413:H415 E413:E415">
    <cfRule type="containsBlanks" dxfId="588" priority="575">
      <formula>LEN(TRIM(E413))=0</formula>
    </cfRule>
  </conditionalFormatting>
  <conditionalFormatting sqref="D413:D415">
    <cfRule type="containsBlanks" dxfId="587" priority="572">
      <formula>LEN(TRIM(D413))=0</formula>
    </cfRule>
  </conditionalFormatting>
  <conditionalFormatting sqref="G413:G415">
    <cfRule type="containsBlanks" dxfId="586" priority="571">
      <formula>LEN(TRIM(G413))=0</formula>
    </cfRule>
  </conditionalFormatting>
  <conditionalFormatting sqref="O413:R415">
    <cfRule type="containsBlanks" dxfId="585" priority="569">
      <formula>LEN(TRIM(O413))=0</formula>
    </cfRule>
  </conditionalFormatting>
  <conditionalFormatting sqref="O413:R415">
    <cfRule type="containsBlanks" dxfId="584" priority="570">
      <formula>LEN(TRIM(O413))=0</formula>
    </cfRule>
  </conditionalFormatting>
  <conditionalFormatting sqref="J413:J415 L413:L415 H413:H415 E413:E415">
    <cfRule type="containsBlanks" dxfId="583" priority="574">
      <formula>LEN(TRIM(E413))=0</formula>
    </cfRule>
  </conditionalFormatting>
  <conditionalFormatting sqref="A413:B415">
    <cfRule type="containsBlanks" dxfId="582" priority="573">
      <formula>LEN(TRIM(A413))=0</formula>
    </cfRule>
  </conditionalFormatting>
  <conditionalFormatting sqref="N413:N415">
    <cfRule type="containsBlanks" dxfId="581" priority="567">
      <formula>LEN(TRIM(N413))=0</formula>
    </cfRule>
  </conditionalFormatting>
  <conditionalFormatting sqref="N413:N415">
    <cfRule type="containsBlanks" dxfId="580" priority="568">
      <formula>LEN(TRIM(N413))=0</formula>
    </cfRule>
  </conditionalFormatting>
  <conditionalFormatting sqref="A413:B415">
    <cfRule type="containsBlanks" dxfId="579" priority="566">
      <formula>LEN(TRIM(A413))=0</formula>
    </cfRule>
  </conditionalFormatting>
  <conditionalFormatting sqref="C413:C415">
    <cfRule type="containsBlanks" dxfId="578" priority="565">
      <formula>LEN(TRIM(C413))=0</formula>
    </cfRule>
  </conditionalFormatting>
  <conditionalFormatting sqref="E413:E415">
    <cfRule type="containsBlanks" dxfId="577" priority="564">
      <formula>LEN(TRIM(E413))=0</formula>
    </cfRule>
  </conditionalFormatting>
  <conditionalFormatting sqref="A488:B489">
    <cfRule type="containsBlanks" dxfId="576" priority="563">
      <formula>LEN(TRIM(A488))=0</formula>
    </cfRule>
  </conditionalFormatting>
  <conditionalFormatting sqref="L488:L489 J488:J489 H488:H489 E488:E489">
    <cfRule type="containsBlanks" dxfId="575" priority="562">
      <formula>LEN(TRIM(E488))=0</formula>
    </cfRule>
  </conditionalFormatting>
  <conditionalFormatting sqref="O488:R489">
    <cfRule type="containsBlanks" dxfId="574" priority="560">
      <formula>LEN(TRIM(O488))=0</formula>
    </cfRule>
  </conditionalFormatting>
  <conditionalFormatting sqref="L488:L489 J488:J489">
    <cfRule type="containsBlanks" dxfId="573" priority="561">
      <formula>LEN(TRIM(J488))=0</formula>
    </cfRule>
  </conditionalFormatting>
  <conditionalFormatting sqref="N488:N489">
    <cfRule type="containsBlanks" dxfId="572" priority="558">
      <formula>LEN(TRIM(N488))=0</formula>
    </cfRule>
  </conditionalFormatting>
  <conditionalFormatting sqref="N488:N489">
    <cfRule type="containsBlanks" dxfId="571" priority="557">
      <formula>LEN(TRIM(N488))=0</formula>
    </cfRule>
  </conditionalFormatting>
  <conditionalFormatting sqref="A488:B489">
    <cfRule type="containsBlanks" dxfId="570" priority="556">
      <formula>LEN(TRIM(A488))=0</formula>
    </cfRule>
  </conditionalFormatting>
  <conditionalFormatting sqref="C488:C489">
    <cfRule type="containsBlanks" dxfId="569" priority="555">
      <formula>LEN(TRIM(C488))=0</formula>
    </cfRule>
  </conditionalFormatting>
  <conditionalFormatting sqref="A499:B499">
    <cfRule type="containsBlanks" dxfId="568" priority="554">
      <formula>LEN(TRIM(A499))=0</formula>
    </cfRule>
  </conditionalFormatting>
  <conditionalFormatting sqref="O499:R499">
    <cfRule type="containsBlanks" dxfId="567" priority="552">
      <formula>LEN(TRIM(O499))=0</formula>
    </cfRule>
  </conditionalFormatting>
  <conditionalFormatting sqref="J499 L499">
    <cfRule type="containsBlanks" dxfId="566" priority="553">
      <formula>LEN(TRIM(J499))=0</formula>
    </cfRule>
  </conditionalFormatting>
  <conditionalFormatting sqref="N499">
    <cfRule type="containsBlanks" dxfId="565" priority="551">
      <formula>LEN(TRIM(N499))=0</formula>
    </cfRule>
  </conditionalFormatting>
  <conditionalFormatting sqref="A499:B499">
    <cfRule type="containsBlanks" dxfId="564" priority="550">
      <formula>LEN(TRIM(A499))=0</formula>
    </cfRule>
  </conditionalFormatting>
  <conditionalFormatting sqref="C499">
    <cfRule type="containsBlanks" dxfId="563" priority="549">
      <formula>LEN(TRIM(C499))=0</formula>
    </cfRule>
  </conditionalFormatting>
  <conditionalFormatting sqref="A502:B502">
    <cfRule type="containsBlanks" dxfId="562" priority="548">
      <formula>LEN(TRIM(A502))=0</formula>
    </cfRule>
  </conditionalFormatting>
  <conditionalFormatting sqref="A502:B502">
    <cfRule type="containsBlanks" dxfId="561" priority="547">
      <formula>LEN(TRIM(A502))=0</formula>
    </cfRule>
  </conditionalFormatting>
  <conditionalFormatting sqref="C502">
    <cfRule type="containsBlanks" dxfId="560" priority="546">
      <formula>LEN(TRIM(C502))=0</formula>
    </cfRule>
  </conditionalFormatting>
  <conditionalFormatting sqref="A503:B505">
    <cfRule type="containsBlanks" dxfId="559" priority="545">
      <formula>LEN(TRIM(A503))=0</formula>
    </cfRule>
  </conditionalFormatting>
  <conditionalFormatting sqref="O503:R505">
    <cfRule type="containsBlanks" dxfId="558" priority="543">
      <formula>LEN(TRIM(O503))=0</formula>
    </cfRule>
  </conditionalFormatting>
  <conditionalFormatting sqref="J503:J505 L503:L505">
    <cfRule type="containsBlanks" dxfId="557" priority="544">
      <formula>LEN(TRIM(J503))=0</formula>
    </cfRule>
  </conditionalFormatting>
  <conditionalFormatting sqref="N503:N505">
    <cfRule type="containsBlanks" dxfId="556" priority="542">
      <formula>LEN(TRIM(N503))=0</formula>
    </cfRule>
  </conditionalFormatting>
  <conditionalFormatting sqref="A503:B505">
    <cfRule type="containsBlanks" dxfId="555" priority="541">
      <formula>LEN(TRIM(A503))=0</formula>
    </cfRule>
  </conditionalFormatting>
  <conditionalFormatting sqref="A416:B418">
    <cfRule type="containsBlanks" dxfId="554" priority="481">
      <formula>LEN(TRIM(A416))=0</formula>
    </cfRule>
  </conditionalFormatting>
  <conditionalFormatting sqref="G416:G418">
    <cfRule type="containsBlanks" dxfId="553" priority="479">
      <formula>LEN(TRIM(G416))=0</formula>
    </cfRule>
  </conditionalFormatting>
  <conditionalFormatting sqref="D416:D418">
    <cfRule type="containsBlanks" dxfId="552" priority="480">
      <formula>LEN(TRIM(D416))=0</formula>
    </cfRule>
  </conditionalFormatting>
  <conditionalFormatting sqref="Q416:R418">
    <cfRule type="containsBlanks" dxfId="551" priority="478">
      <formula>LEN(TRIM(Q416))=0</formula>
    </cfRule>
  </conditionalFormatting>
  <conditionalFormatting sqref="Q416:R418">
    <cfRule type="containsBlanks" dxfId="550" priority="477">
      <formula>LEN(TRIM(Q416))=0</formula>
    </cfRule>
  </conditionalFormatting>
  <conditionalFormatting sqref="A416:B418">
    <cfRule type="containsBlanks" dxfId="549" priority="476">
      <formula>LEN(TRIM(A416))=0</formula>
    </cfRule>
  </conditionalFormatting>
  <conditionalFormatting sqref="E416:E418">
    <cfRule type="containsBlanks" dxfId="548" priority="474">
      <formula>LEN(TRIM(E416))=0</formula>
    </cfRule>
  </conditionalFormatting>
  <conditionalFormatting sqref="C416:C418">
    <cfRule type="containsBlanks" dxfId="547" priority="475">
      <formula>LEN(TRIM(C416))=0</formula>
    </cfRule>
  </conditionalFormatting>
  <conditionalFormatting sqref="L155:L157">
    <cfRule type="containsBlanks" dxfId="546" priority="520">
      <formula>LEN(TRIM(L155))=0</formula>
    </cfRule>
  </conditionalFormatting>
  <conditionalFormatting sqref="B19">
    <cfRule type="containsBlanks" dxfId="545" priority="539">
      <formula>LEN(TRIM(B19))=0</formula>
    </cfRule>
  </conditionalFormatting>
  <conditionalFormatting sqref="E58:E59 O58:O59">
    <cfRule type="containsBlanks" dxfId="544" priority="538">
      <formula>LEN(TRIM(E58))=0</formula>
    </cfRule>
  </conditionalFormatting>
  <conditionalFormatting sqref="O58:O59">
    <cfRule type="containsBlanks" dxfId="543" priority="536">
      <formula>LEN(TRIM(O58))=0</formula>
    </cfRule>
  </conditionalFormatting>
  <conditionalFormatting sqref="A429:B431">
    <cfRule type="containsBlanks" dxfId="542" priority="473">
      <formula>LEN(TRIM(A429))=0</formula>
    </cfRule>
  </conditionalFormatting>
  <conditionalFormatting sqref="O58:O59">
    <cfRule type="containsBlanks" dxfId="541" priority="535">
      <formula>LEN(TRIM(O58))=0</formula>
    </cfRule>
  </conditionalFormatting>
  <conditionalFormatting sqref="E58:E59">
    <cfRule type="containsBlanks" dxfId="540" priority="537">
      <formula>LEN(TRIM(E58))=0</formula>
    </cfRule>
  </conditionalFormatting>
  <conditionalFormatting sqref="A58:C59">
    <cfRule type="containsBlanks" dxfId="539" priority="534">
      <formula>LEN(TRIM(A58))=0</formula>
    </cfRule>
  </conditionalFormatting>
  <conditionalFormatting sqref="O155:P157">
    <cfRule type="containsBlanks" dxfId="538" priority="525">
      <formula>LEN(TRIM(O155))=0</formula>
    </cfRule>
  </conditionalFormatting>
  <conditionalFormatting sqref="O155:P157">
    <cfRule type="containsBlanks" dxfId="537" priority="524">
      <formula>LEN(TRIM(O155))=0</formula>
    </cfRule>
  </conditionalFormatting>
  <conditionalFormatting sqref="J155:J157">
    <cfRule type="containsBlanks" dxfId="536" priority="523">
      <formula>LEN(TRIM(J155))=0</formula>
    </cfRule>
  </conditionalFormatting>
  <conditionalFormatting sqref="L155:L157">
    <cfRule type="containsBlanks" dxfId="535" priority="521">
      <formula>LEN(TRIM(L155))=0</formula>
    </cfRule>
  </conditionalFormatting>
  <conditionalFormatting sqref="I151">
    <cfRule type="containsBlanks" dxfId="534" priority="388">
      <formula>LEN(TRIM(I151))=0</formula>
    </cfRule>
  </conditionalFormatting>
  <conditionalFormatting sqref="I65:I73">
    <cfRule type="containsBlanks" dxfId="533" priority="431">
      <formula>LEN(TRIM(I65))=0</formula>
    </cfRule>
  </conditionalFormatting>
  <conditionalFormatting sqref="O113:O150 F143:G143">
    <cfRule type="containsBlanks" dxfId="532" priority="533">
      <formula>LEN(TRIM(F113))=0</formula>
    </cfRule>
  </conditionalFormatting>
  <conditionalFormatting sqref="H155:H157">
    <cfRule type="containsBlanks" dxfId="531" priority="532">
      <formula>LEN(TRIM(H155))=0</formula>
    </cfRule>
  </conditionalFormatting>
  <conditionalFormatting sqref="H155:H157">
    <cfRule type="containsBlanks" dxfId="530" priority="531">
      <formula>LEN(TRIM(H155))=0</formula>
    </cfRule>
  </conditionalFormatting>
  <conditionalFormatting sqref="E155">
    <cfRule type="containsBlanks" dxfId="529" priority="530">
      <formula>LEN(TRIM(E155))=0</formula>
    </cfRule>
  </conditionalFormatting>
  <conditionalFormatting sqref="D155">
    <cfRule type="containsBlanks" dxfId="528" priority="527">
      <formula>LEN(TRIM(D155))=0</formula>
    </cfRule>
  </conditionalFormatting>
  <conditionalFormatting sqref="G155">
    <cfRule type="containsBlanks" dxfId="527" priority="526">
      <formula>LEN(TRIM(G155))=0</formula>
    </cfRule>
  </conditionalFormatting>
  <conditionalFormatting sqref="I254:I258">
    <cfRule type="containsBlanks" dxfId="526" priority="411">
      <formula>LEN(TRIM(I254))=0</formula>
    </cfRule>
  </conditionalFormatting>
  <conditionalFormatting sqref="E155">
    <cfRule type="containsBlanks" dxfId="525" priority="529">
      <formula>LEN(TRIM(E155))=0</formula>
    </cfRule>
  </conditionalFormatting>
  <conditionalFormatting sqref="A155:B157">
    <cfRule type="containsBlanks" dxfId="524" priority="528">
      <formula>LEN(TRIM(A155))=0</formula>
    </cfRule>
  </conditionalFormatting>
  <conditionalFormatting sqref="N155:N157">
    <cfRule type="containsBlanks" dxfId="523" priority="518">
      <formula>LEN(TRIM(N155))=0</formula>
    </cfRule>
  </conditionalFormatting>
  <conditionalFormatting sqref="J155:J157">
    <cfRule type="containsBlanks" dxfId="522" priority="522">
      <formula>LEN(TRIM(J155))=0</formula>
    </cfRule>
  </conditionalFormatting>
  <conditionalFormatting sqref="N155:N157">
    <cfRule type="containsBlanks" dxfId="521" priority="519">
      <formula>LEN(TRIM(N155))=0</formula>
    </cfRule>
  </conditionalFormatting>
  <conditionalFormatting sqref="A155:B157 J155:J157 G155 L155:L157 N155:P157">
    <cfRule type="containsBlanks" dxfId="520" priority="517">
      <formula>LEN(TRIM(A155))=0</formula>
    </cfRule>
  </conditionalFormatting>
  <conditionalFormatting sqref="C155:C157">
    <cfRule type="containsBlanks" dxfId="519" priority="516">
      <formula>LEN(TRIM(C155))=0</formula>
    </cfRule>
  </conditionalFormatting>
  <conditionalFormatting sqref="C155:C157">
    <cfRule type="containsBlanks" dxfId="518" priority="515">
      <formula>LEN(TRIM(C155))=0</formula>
    </cfRule>
  </conditionalFormatting>
  <conditionalFormatting sqref="O174:O176 D174:E176">
    <cfRule type="containsBlanks" dxfId="517" priority="514">
      <formula>LEN(TRIM(D174))=0</formula>
    </cfRule>
  </conditionalFormatting>
  <conditionalFormatting sqref="D174:D176">
    <cfRule type="containsBlanks" dxfId="516" priority="511">
      <formula>LEN(TRIM(D174))=0</formula>
    </cfRule>
  </conditionalFormatting>
  <conditionalFormatting sqref="O174:O176">
    <cfRule type="containsBlanks" dxfId="515" priority="510">
      <formula>LEN(TRIM(O174))=0</formula>
    </cfRule>
  </conditionalFormatting>
  <conditionalFormatting sqref="O174:O176">
    <cfRule type="containsBlanks" dxfId="514" priority="509">
      <formula>LEN(TRIM(O174))=0</formula>
    </cfRule>
  </conditionalFormatting>
  <conditionalFormatting sqref="E174:E176">
    <cfRule type="containsBlanks" dxfId="513" priority="513">
      <formula>LEN(TRIM(E174))=0</formula>
    </cfRule>
  </conditionalFormatting>
  <conditionalFormatting sqref="A174:B176">
    <cfRule type="containsBlanks" dxfId="512" priority="512">
      <formula>LEN(TRIM(A174))=0</formula>
    </cfRule>
  </conditionalFormatting>
  <conditionalFormatting sqref="A174:B176">
    <cfRule type="containsBlanks" dxfId="511" priority="508">
      <formula>LEN(TRIM(A174))=0</formula>
    </cfRule>
  </conditionalFormatting>
  <conditionalFormatting sqref="C174:C176">
    <cfRule type="containsBlanks" dxfId="510" priority="507">
      <formula>LEN(TRIM(C174))=0</formula>
    </cfRule>
  </conditionalFormatting>
  <conditionalFormatting sqref="C174:C176">
    <cfRule type="containsBlanks" dxfId="509" priority="506">
      <formula>LEN(TRIM(C174))=0</formula>
    </cfRule>
  </conditionalFormatting>
  <conditionalFormatting sqref="E174:E176">
    <cfRule type="containsBlanks" dxfId="508" priority="505">
      <formula>LEN(TRIM(E174))=0</formula>
    </cfRule>
  </conditionalFormatting>
  <conditionalFormatting sqref="O286:R286 O288:R288">
    <cfRule type="containsBlanks" dxfId="507" priority="497">
      <formula>LEN(TRIM(O286))=0</formula>
    </cfRule>
  </conditionalFormatting>
  <conditionalFormatting sqref="O286:R286 O288:R288">
    <cfRule type="containsBlanks" dxfId="506" priority="498">
      <formula>LEN(TRIM(O286))=0</formula>
    </cfRule>
  </conditionalFormatting>
  <conditionalFormatting sqref="N286 N288">
    <cfRule type="containsBlanks" dxfId="505" priority="496">
      <formula>LEN(TRIM(N286))=0</formula>
    </cfRule>
  </conditionalFormatting>
  <conditionalFormatting sqref="N286 N288">
    <cfRule type="containsBlanks" dxfId="504" priority="495">
      <formula>LEN(TRIM(N286))=0</formula>
    </cfRule>
  </conditionalFormatting>
  <conditionalFormatting sqref="B170">
    <cfRule type="containsBlanks" dxfId="503" priority="504">
      <formula>LEN(TRIM(B170))=0</formula>
    </cfRule>
  </conditionalFormatting>
  <conditionalFormatting sqref="C285:C288">
    <cfRule type="containsBlanks" dxfId="502" priority="493">
      <formula>LEN(TRIM(C285))=0</formula>
    </cfRule>
  </conditionalFormatting>
  <conditionalFormatting sqref="C285:C288">
    <cfRule type="containsBlanks" dxfId="501" priority="492">
      <formula>LEN(TRIM(C285))=0</formula>
    </cfRule>
  </conditionalFormatting>
  <conditionalFormatting sqref="I78">
    <cfRule type="containsBlanks" dxfId="500" priority="390">
      <formula>LEN(TRIM(I78))=0</formula>
    </cfRule>
  </conditionalFormatting>
  <conditionalFormatting sqref="I43">
    <cfRule type="containsBlanks" dxfId="499" priority="394">
      <formula>LEN(TRIM(I43))=0</formula>
    </cfRule>
  </conditionalFormatting>
  <conditionalFormatting sqref="J286 L286 N286:R286 N288:R288 L288 J288">
    <cfRule type="containsBlanks" dxfId="498" priority="503">
      <formula>LEN(TRIM(J286))=0</formula>
    </cfRule>
  </conditionalFormatting>
  <conditionalFormatting sqref="H286 E286 L286 J286 J288 L288 E288 H288">
    <cfRule type="containsBlanks" dxfId="497" priority="502">
      <formula>LEN(TRIM(E286))=0</formula>
    </cfRule>
  </conditionalFormatting>
  <conditionalFormatting sqref="G286 G288">
    <cfRule type="containsBlanks" dxfId="496" priority="499">
      <formula>LEN(TRIM(G286))=0</formula>
    </cfRule>
  </conditionalFormatting>
  <conditionalFormatting sqref="I281:I282 I284">
    <cfRule type="containsBlanks" dxfId="495" priority="374">
      <formula>LEN(TRIM(I281))=0</formula>
    </cfRule>
  </conditionalFormatting>
  <conditionalFormatting sqref="H286 E286 L286 J286 J288 L288 E288 H288">
    <cfRule type="containsBlanks" dxfId="494" priority="501">
      <formula>LEN(TRIM(E286))=0</formula>
    </cfRule>
  </conditionalFormatting>
  <conditionalFormatting sqref="A285:B288">
    <cfRule type="containsBlanks" dxfId="493" priority="500">
      <formula>LEN(TRIM(A285))=0</formula>
    </cfRule>
  </conditionalFormatting>
  <conditionalFormatting sqref="A285:B288">
    <cfRule type="containsBlanks" dxfId="492" priority="494">
      <formula>LEN(TRIM(A285))=0</formula>
    </cfRule>
  </conditionalFormatting>
  <conditionalFormatting sqref="E286 E288">
    <cfRule type="containsBlanks" dxfId="491" priority="491">
      <formula>LEN(TRIM(E286))=0</formula>
    </cfRule>
  </conditionalFormatting>
  <conditionalFormatting sqref="J313:J314 L313:L314 N313:R314">
    <cfRule type="containsBlanks" dxfId="490" priority="490">
      <formula>LEN(TRIM(J313))=0</formula>
    </cfRule>
  </conditionalFormatting>
  <conditionalFormatting sqref="D429:D431 O429:O431">
    <cfRule type="containsBlanks" dxfId="489" priority="489">
      <formula>LEN(TRIM(D429))=0</formula>
    </cfRule>
  </conditionalFormatting>
  <conditionalFormatting sqref="O429:O431">
    <cfRule type="containsBlanks" dxfId="488" priority="488">
      <formula>LEN(TRIM(O429))=0</formula>
    </cfRule>
  </conditionalFormatting>
  <conditionalFormatting sqref="C429:C431">
    <cfRule type="containsBlanks" dxfId="487" priority="487">
      <formula>LEN(TRIM(C429))=0</formula>
    </cfRule>
  </conditionalFormatting>
  <conditionalFormatting sqref="O429:O431">
    <cfRule type="containsBlanks" dxfId="486" priority="485">
      <formula>LEN(TRIM(O429))=0</formula>
    </cfRule>
  </conditionalFormatting>
  <conditionalFormatting sqref="D429:D431">
    <cfRule type="containsBlanks" dxfId="485" priority="486">
      <formula>LEN(TRIM(D429))=0</formula>
    </cfRule>
  </conditionalFormatting>
  <conditionalFormatting sqref="K344 K346">
    <cfRule type="containsBlanks" dxfId="484" priority="256">
      <formula>LEN(TRIM(K344))=0</formula>
    </cfRule>
  </conditionalFormatting>
  <conditionalFormatting sqref="K166">
    <cfRule type="containsBlanks" dxfId="483" priority="291">
      <formula>LEN(TRIM(K166))=0</formula>
    </cfRule>
  </conditionalFormatting>
  <conditionalFormatting sqref="I242:I243 I247:I248 I250:I251 I253">
    <cfRule type="containsBlanks" dxfId="482" priority="376">
      <formula>LEN(TRIM(I242))=0</formula>
    </cfRule>
  </conditionalFormatting>
  <conditionalFormatting sqref="M74:M76">
    <cfRule type="containsBlanks" dxfId="481" priority="206">
      <formula>LEN(TRIM(M74))=0</formula>
    </cfRule>
  </conditionalFormatting>
  <conditionalFormatting sqref="I174:I176">
    <cfRule type="containsBlanks" dxfId="480" priority="346">
      <formula>LEN(TRIM(I174))=0</formula>
    </cfRule>
  </conditionalFormatting>
  <conditionalFormatting sqref="M74:M76">
    <cfRule type="containsBlanks" dxfId="479" priority="205">
      <formula>LEN(TRIM(M74))=0</formula>
    </cfRule>
  </conditionalFormatting>
  <conditionalFormatting sqref="E416:E418 H416:H418">
    <cfRule type="containsBlanks" dxfId="478" priority="482">
      <formula>LEN(TRIM(E416))=0</formula>
    </cfRule>
  </conditionalFormatting>
  <conditionalFormatting sqref="Q416:R418">
    <cfRule type="containsBlanks" dxfId="477" priority="484">
      <formula>LEN(TRIM(Q416))=0</formula>
    </cfRule>
  </conditionalFormatting>
  <conditionalFormatting sqref="E416:E418 H416:H418">
    <cfRule type="containsBlanks" dxfId="476" priority="483">
      <formula>LEN(TRIM(E416))=0</formula>
    </cfRule>
  </conditionalFormatting>
  <conditionalFormatting sqref="M254:M258">
    <cfRule type="containsBlanks" dxfId="475" priority="212">
      <formula>LEN(TRIM(M254))=0</formula>
    </cfRule>
  </conditionalFormatting>
  <conditionalFormatting sqref="C536:C543">
    <cfRule type="containsBlanks" dxfId="474" priority="456">
      <formula>LEN(TRIM(C536))=0</formula>
    </cfRule>
  </conditionalFormatting>
  <conditionalFormatting sqref="A536:B543">
    <cfRule type="containsBlanks" dxfId="473" priority="457">
      <formula>LEN(TRIM(A536))=0</formula>
    </cfRule>
  </conditionalFormatting>
  <conditionalFormatting sqref="M292:M293">
    <cfRule type="containsBlanks" dxfId="472" priority="171">
      <formula>LEN(TRIM(M292))=0</formula>
    </cfRule>
  </conditionalFormatting>
  <conditionalFormatting sqref="M295">
    <cfRule type="containsBlanks" dxfId="471" priority="170">
      <formula>LEN(TRIM(M295))=0</formula>
    </cfRule>
  </conditionalFormatting>
  <conditionalFormatting sqref="D536:D543">
    <cfRule type="containsBlanks" dxfId="470" priority="460">
      <formula>LEN(TRIM(D536))=0</formula>
    </cfRule>
  </conditionalFormatting>
  <conditionalFormatting sqref="A536:B543">
    <cfRule type="containsBlanks" dxfId="469" priority="461">
      <formula>LEN(TRIM(A536))=0</formula>
    </cfRule>
  </conditionalFormatting>
  <conditionalFormatting sqref="O536:O543">
    <cfRule type="containsBlanks" dxfId="468" priority="459">
      <formula>LEN(TRIM(O536))=0</formula>
    </cfRule>
  </conditionalFormatting>
  <conditionalFormatting sqref="O536:O543">
    <cfRule type="containsBlanks" dxfId="467" priority="458">
      <formula>LEN(TRIM(O536))=0</formula>
    </cfRule>
  </conditionalFormatting>
  <conditionalFormatting sqref="E535">
    <cfRule type="containsBlanks" dxfId="466" priority="470">
      <formula>LEN(TRIM(E535))=0</formula>
    </cfRule>
  </conditionalFormatting>
  <conditionalFormatting sqref="A429:B431">
    <cfRule type="containsBlanks" dxfId="465" priority="472">
      <formula>LEN(TRIM(A429))=0</formula>
    </cfRule>
  </conditionalFormatting>
  <conditionalFormatting sqref="D535:E540 O535:O543">
    <cfRule type="containsBlanks" dxfId="464" priority="471">
      <formula>LEN(TRIM(D535))=0</formula>
    </cfRule>
  </conditionalFormatting>
  <conditionalFormatting sqref="D535">
    <cfRule type="containsBlanks" dxfId="463" priority="468">
      <formula>LEN(TRIM(D535))=0</formula>
    </cfRule>
  </conditionalFormatting>
  <conditionalFormatting sqref="O535:O538">
    <cfRule type="containsBlanks" dxfId="462" priority="467">
      <formula>LEN(TRIM(O535))=0</formula>
    </cfRule>
  </conditionalFormatting>
  <conditionalFormatting sqref="O535:O538">
    <cfRule type="containsBlanks" dxfId="461" priority="466">
      <formula>LEN(TRIM(O535))=0</formula>
    </cfRule>
  </conditionalFormatting>
  <conditionalFormatting sqref="M166">
    <cfRule type="containsBlanks" dxfId="460" priority="201">
      <formula>LEN(TRIM(M166))=0</formula>
    </cfRule>
  </conditionalFormatting>
  <conditionalFormatting sqref="K294">
    <cfRule type="containsBlanks" dxfId="459" priority="319">
      <formula>LEN(TRIM(K294))=0</formula>
    </cfRule>
  </conditionalFormatting>
  <conditionalFormatting sqref="A535:B535">
    <cfRule type="containsBlanks" dxfId="458" priority="469">
      <formula>LEN(TRIM(A535))=0</formula>
    </cfRule>
  </conditionalFormatting>
  <conditionalFormatting sqref="A535:B535">
    <cfRule type="containsBlanks" dxfId="457" priority="465">
      <formula>LEN(TRIM(A535))=0</formula>
    </cfRule>
  </conditionalFormatting>
  <conditionalFormatting sqref="C535">
    <cfRule type="containsBlanks" dxfId="456" priority="464">
      <formula>LEN(TRIM(C535))=0</formula>
    </cfRule>
  </conditionalFormatting>
  <conditionalFormatting sqref="E536:E540">
    <cfRule type="containsBlanks" dxfId="455" priority="463">
      <formula>LEN(TRIM(E536))=0</formula>
    </cfRule>
  </conditionalFormatting>
  <conditionalFormatting sqref="M151">
    <cfRule type="containsBlanks" dxfId="454" priority="189">
      <formula>LEN(TRIM(M151))=0</formula>
    </cfRule>
  </conditionalFormatting>
  <conditionalFormatting sqref="K267:K270 K272:K279">
    <cfRule type="containsBlanks" dxfId="453" priority="308">
      <formula>LEN(TRIM(K267))=0</formula>
    </cfRule>
  </conditionalFormatting>
  <conditionalFormatting sqref="E536:E540">
    <cfRule type="containsBlanks" dxfId="452" priority="462">
      <formula>LEN(TRIM(E536))=0</formula>
    </cfRule>
  </conditionalFormatting>
  <conditionalFormatting sqref="M413:M415">
    <cfRule type="containsBlanks" dxfId="451" priority="161">
      <formula>LEN(TRIM(M413))=0</formula>
    </cfRule>
  </conditionalFormatting>
  <conditionalFormatting sqref="K165">
    <cfRule type="containsBlanks" dxfId="450" priority="273">
      <formula>LEN(TRIM(K165))=0</formula>
    </cfRule>
  </conditionalFormatting>
  <conditionalFormatting sqref="K413:K415">
    <cfRule type="containsBlanks" dxfId="449" priority="251">
      <formula>LEN(TRIM(K413))=0</formula>
    </cfRule>
  </conditionalFormatting>
  <conditionalFormatting sqref="D47">
    <cfRule type="containsBlanks" dxfId="448" priority="454">
      <formula>LEN(TRIM(D47))=0</formula>
    </cfRule>
  </conditionalFormatting>
  <conditionalFormatting sqref="D47:D48">
    <cfRule type="containsBlanks" dxfId="447" priority="455">
      <formula>LEN(TRIM(D47))=0</formula>
    </cfRule>
  </conditionalFormatting>
  <conditionalFormatting sqref="D58:D59">
    <cfRule type="containsBlanks" dxfId="446" priority="453">
      <formula>LEN(TRIM(D58))=0</formula>
    </cfRule>
  </conditionalFormatting>
  <conditionalFormatting sqref="D58:D59">
    <cfRule type="containsBlanks" dxfId="445" priority="452">
      <formula>LEN(TRIM(D58))=0</formula>
    </cfRule>
  </conditionalFormatting>
  <conditionalFormatting sqref="D58:D59">
    <cfRule type="containsBlanks" dxfId="444" priority="451">
      <formula>LEN(TRIM(D58))=0</formula>
    </cfRule>
  </conditionalFormatting>
  <conditionalFormatting sqref="E429:E431">
    <cfRule type="containsBlanks" dxfId="443" priority="450">
      <formula>LEN(TRIM(E429))=0</formula>
    </cfRule>
  </conditionalFormatting>
  <conditionalFormatting sqref="E429:E431">
    <cfRule type="containsBlanks" dxfId="442" priority="449">
      <formula>LEN(TRIM(E429))=0</formula>
    </cfRule>
  </conditionalFormatting>
  <conditionalFormatting sqref="E429:E431">
    <cfRule type="containsBlanks" dxfId="441" priority="448">
      <formula>LEN(TRIM(E429))=0</formula>
    </cfRule>
  </conditionalFormatting>
  <conditionalFormatting sqref="G47:G48 G58:G62 G161 G163:G164 G250:G251 G261:G263 G294 G297:G309 G424 G510 G513 G556 G352:G354 G506:G507 G516:G523 G65:G77 G166:G170 G253:G258 G528:G532 G267:G270 G272:G279 G534:G540">
    <cfRule type="containsBlanks" dxfId="440" priority="447">
      <formula>LEN(TRIM(G47))=0</formula>
    </cfRule>
  </conditionalFormatting>
  <conditionalFormatting sqref="E156">
    <cfRule type="containsBlanks" dxfId="439" priority="446">
      <formula>LEN(TRIM(E156))=0</formula>
    </cfRule>
  </conditionalFormatting>
  <conditionalFormatting sqref="D156">
    <cfRule type="containsBlanks" dxfId="438" priority="444">
      <formula>LEN(TRIM(D156))=0</formula>
    </cfRule>
  </conditionalFormatting>
  <conditionalFormatting sqref="G156">
    <cfRule type="containsBlanks" dxfId="437" priority="443">
      <formula>LEN(TRIM(G156))=0</formula>
    </cfRule>
  </conditionalFormatting>
  <conditionalFormatting sqref="E156">
    <cfRule type="containsBlanks" dxfId="436" priority="445">
      <formula>LEN(TRIM(E156))=0</formula>
    </cfRule>
  </conditionalFormatting>
  <conditionalFormatting sqref="G156">
    <cfRule type="containsBlanks" dxfId="435" priority="442">
      <formula>LEN(TRIM(G156))=0</formula>
    </cfRule>
  </conditionalFormatting>
  <conditionalFormatting sqref="E157">
    <cfRule type="containsBlanks" dxfId="434" priority="441">
      <formula>LEN(TRIM(E157))=0</formula>
    </cfRule>
  </conditionalFormatting>
  <conditionalFormatting sqref="D157">
    <cfRule type="containsBlanks" dxfId="433" priority="439">
      <formula>LEN(TRIM(D157))=0</formula>
    </cfRule>
  </conditionalFormatting>
  <conditionalFormatting sqref="G157">
    <cfRule type="containsBlanks" dxfId="432" priority="438">
      <formula>LEN(TRIM(G157))=0</formula>
    </cfRule>
  </conditionalFormatting>
  <conditionalFormatting sqref="E157">
    <cfRule type="containsBlanks" dxfId="431" priority="440">
      <formula>LEN(TRIM(E157))=0</formula>
    </cfRule>
  </conditionalFormatting>
  <conditionalFormatting sqref="G157">
    <cfRule type="containsBlanks" dxfId="430" priority="437">
      <formula>LEN(TRIM(G157))=0</formula>
    </cfRule>
  </conditionalFormatting>
  <conditionalFormatting sqref="I386 I289:I295 I158:I163 I297:I309 I528:I534">
    <cfRule type="containsBlanks" dxfId="429" priority="436">
      <formula>LEN(TRIM(I158))=0</formula>
    </cfRule>
  </conditionalFormatting>
  <conditionalFormatting sqref="I167:I170">
    <cfRule type="containsBlanks" dxfId="428" priority="427">
      <formula>LEN(TRIM(I167))=0</formula>
    </cfRule>
  </conditionalFormatting>
  <conditionalFormatting sqref="I423 I425">
    <cfRule type="containsBlanks" dxfId="427" priority="435">
      <formula>LEN(TRIM(I423))=0</formula>
    </cfRule>
  </conditionalFormatting>
  <conditionalFormatting sqref="I576">
    <cfRule type="containsBlanks" dxfId="426" priority="418">
      <formula>LEN(TRIM(I576))=0</formula>
    </cfRule>
  </conditionalFormatting>
  <conditionalFormatting sqref="I20:I29 I44 I57 I153:I154 I259 I280 I289:I291 I422:I423 I555 I567:I575 I577:I578 I500:I501 I336:I340 I425 I513:I514 I557 I171 I46">
    <cfRule type="containsBlanks" dxfId="425" priority="434">
      <formula>LEN(TRIM(I20))=0</formula>
    </cfRule>
  </conditionalFormatting>
  <conditionalFormatting sqref="I60:I62">
    <cfRule type="containsBlanks" dxfId="424" priority="433">
      <formula>LEN(TRIM(I60))=0</formula>
    </cfRule>
  </conditionalFormatting>
  <conditionalFormatting sqref="I576">
    <cfRule type="containsBlanks" dxfId="423" priority="417">
      <formula>LEN(TRIM(I576))=0</formula>
    </cfRule>
  </conditionalFormatting>
  <conditionalFormatting sqref="I65:I73">
    <cfRule type="containsBlanks" dxfId="422" priority="1010">
      <formula>LEN(TRIM(I65))=0</formula>
    </cfRule>
  </conditionalFormatting>
  <conditionalFormatting sqref="I386">
    <cfRule type="containsBlanks" dxfId="421" priority="423">
      <formula>LEN(TRIM(I386))=0</formula>
    </cfRule>
  </conditionalFormatting>
  <conditionalFormatting sqref="I530:I531">
    <cfRule type="containsBlanks" dxfId="420" priority="420">
      <formula>LEN(TRIM(I530))=0</formula>
    </cfRule>
  </conditionalFormatting>
  <conditionalFormatting sqref="I530:I531">
    <cfRule type="containsBlanks" dxfId="419" priority="419">
      <formula>LEN(TRIM(I530))=0</formula>
    </cfRule>
  </conditionalFormatting>
  <conditionalFormatting sqref="I506:I507">
    <cfRule type="containsBlanks" dxfId="418" priority="422">
      <formula>LEN(TRIM(I506))=0</formula>
    </cfRule>
  </conditionalFormatting>
  <conditionalFormatting sqref="I506:I507">
    <cfRule type="containsBlanks" dxfId="417" priority="421">
      <formula>LEN(TRIM(I506))=0</formula>
    </cfRule>
  </conditionalFormatting>
  <conditionalFormatting sqref="I582">
    <cfRule type="containsBlanks" dxfId="416" priority="416">
      <formula>LEN(TRIM(I582))=0</formula>
    </cfRule>
  </conditionalFormatting>
  <conditionalFormatting sqref="I582">
    <cfRule type="containsBlanks" dxfId="415" priority="415">
      <formula>LEN(TRIM(I582))=0</formula>
    </cfRule>
  </conditionalFormatting>
  <conditionalFormatting sqref="I167:I170">
    <cfRule type="containsBlanks" dxfId="414" priority="428">
      <formula>LEN(TRIM(I167))=0</formula>
    </cfRule>
  </conditionalFormatting>
  <conditionalFormatting sqref="I60:I62">
    <cfRule type="containsBlanks" dxfId="413" priority="432">
      <formula>LEN(TRIM(I60))=0</formula>
    </cfRule>
  </conditionalFormatting>
  <conditionalFormatting sqref="I164">
    <cfRule type="containsBlanks" dxfId="412" priority="430">
      <formula>LEN(TRIM(I164))=0</formula>
    </cfRule>
  </conditionalFormatting>
  <conditionalFormatting sqref="I164">
    <cfRule type="containsBlanks" dxfId="411" priority="429">
      <formula>LEN(TRIM(I164))=0</formula>
    </cfRule>
  </conditionalFormatting>
  <conditionalFormatting sqref="I294">
    <cfRule type="containsBlanks" dxfId="410" priority="426">
      <formula>LEN(TRIM(I294))=0</formula>
    </cfRule>
  </conditionalFormatting>
  <conditionalFormatting sqref="I294">
    <cfRule type="containsBlanks" dxfId="409" priority="425">
      <formula>LEN(TRIM(I294))=0</formula>
    </cfRule>
  </conditionalFormatting>
  <conditionalFormatting sqref="I386">
    <cfRule type="containsBlanks" dxfId="408" priority="424">
      <formula>LEN(TRIM(I386))=0</formula>
    </cfRule>
  </conditionalFormatting>
  <conditionalFormatting sqref="I581">
    <cfRule type="containsBlanks" dxfId="407" priority="414">
      <formula>LEN(TRIM(I581))=0</formula>
    </cfRule>
  </conditionalFormatting>
  <conditionalFormatting sqref="I581">
    <cfRule type="containsBlanks" dxfId="406" priority="413">
      <formula>LEN(TRIM(I581))=0</formula>
    </cfRule>
  </conditionalFormatting>
  <conditionalFormatting sqref="I297:I309">
    <cfRule type="containsBlanks" dxfId="405" priority="407">
      <formula>LEN(TRIM(I297))=0</formula>
    </cfRule>
  </conditionalFormatting>
  <conditionalFormatting sqref="I297:I309">
    <cfRule type="containsBlanks" dxfId="404" priority="406">
      <formula>LEN(TRIM(I297))=0</formula>
    </cfRule>
  </conditionalFormatting>
  <conditionalFormatting sqref="I164">
    <cfRule type="containsBlanks" dxfId="403" priority="412">
      <formula>LEN(TRIM(I164))=0</formula>
    </cfRule>
  </conditionalFormatting>
  <conditionalFormatting sqref="I254:I258">
    <cfRule type="containsBlanks" dxfId="402" priority="410">
      <formula>LEN(TRIM(I254))=0</formula>
    </cfRule>
  </conditionalFormatting>
  <conditionalFormatting sqref="I267:I270 I272:I279">
    <cfRule type="containsBlanks" dxfId="401" priority="409">
      <formula>LEN(TRIM(I267))=0</formula>
    </cfRule>
  </conditionalFormatting>
  <conditionalFormatting sqref="I267:I270 I272:I279">
    <cfRule type="containsBlanks" dxfId="400" priority="408">
      <formula>LEN(TRIM(I267))=0</formula>
    </cfRule>
  </conditionalFormatting>
  <conditionalFormatting sqref="I419:I421">
    <cfRule type="containsBlanks" dxfId="399" priority="405">
      <formula>LEN(TRIM(I419))=0</formula>
    </cfRule>
  </conditionalFormatting>
  <conditionalFormatting sqref="I74:I76">
    <cfRule type="containsBlanks" dxfId="398" priority="404">
      <formula>LEN(TRIM(I74))=0</formula>
    </cfRule>
  </conditionalFormatting>
  <conditionalFormatting sqref="I74:I76">
    <cfRule type="containsBlanks" dxfId="397" priority="403">
      <formula>LEN(TRIM(I74))=0</formula>
    </cfRule>
  </conditionalFormatting>
  <conditionalFormatting sqref="I161">
    <cfRule type="containsBlanks" dxfId="396" priority="402">
      <formula>LEN(TRIM(I161))=0</formula>
    </cfRule>
  </conditionalFormatting>
  <conditionalFormatting sqref="I161">
    <cfRule type="containsBlanks" dxfId="395" priority="401">
      <formula>LEN(TRIM(I161))=0</formula>
    </cfRule>
  </conditionalFormatting>
  <conditionalFormatting sqref="I163">
    <cfRule type="containsBlanks" dxfId="394" priority="400">
      <formula>LEN(TRIM(I163))=0</formula>
    </cfRule>
  </conditionalFormatting>
  <conditionalFormatting sqref="I163">
    <cfRule type="containsBlanks" dxfId="393" priority="399">
      <formula>LEN(TRIM(I163))=0</formula>
    </cfRule>
  </conditionalFormatting>
  <conditionalFormatting sqref="I166">
    <cfRule type="containsBlanks" dxfId="392" priority="398">
      <formula>LEN(TRIM(I166))=0</formula>
    </cfRule>
  </conditionalFormatting>
  <conditionalFormatting sqref="I166">
    <cfRule type="containsBlanks" dxfId="391" priority="397">
      <formula>LEN(TRIM(I166))=0</formula>
    </cfRule>
  </conditionalFormatting>
  <conditionalFormatting sqref="I556">
    <cfRule type="containsBlanks" dxfId="390" priority="396">
      <formula>LEN(TRIM(I556))=0</formula>
    </cfRule>
  </conditionalFormatting>
  <conditionalFormatting sqref="I556">
    <cfRule type="containsBlanks" dxfId="389" priority="395">
      <formula>LEN(TRIM(I556))=0</formula>
    </cfRule>
  </conditionalFormatting>
  <conditionalFormatting sqref="I43">
    <cfRule type="containsBlanks" dxfId="388" priority="1011">
      <formula>LEN(TRIM(I43))=0</formula>
    </cfRule>
  </conditionalFormatting>
  <conditionalFormatting sqref="I63:I64">
    <cfRule type="containsBlanks" dxfId="387" priority="393">
      <formula>LEN(TRIM(I63))=0</formula>
    </cfRule>
  </conditionalFormatting>
  <conditionalFormatting sqref="I64">
    <cfRule type="containsBlanks" dxfId="386" priority="391">
      <formula>LEN(TRIM(I64))=0</formula>
    </cfRule>
  </conditionalFormatting>
  <conditionalFormatting sqref="I63:I64">
    <cfRule type="containsBlanks" dxfId="385" priority="392">
      <formula>LEN(TRIM(I63))=0</formula>
    </cfRule>
  </conditionalFormatting>
  <conditionalFormatting sqref="I78">
    <cfRule type="containsBlanks" dxfId="384" priority="1012">
      <formula>LEN(TRIM(I78))=0</formula>
    </cfRule>
  </conditionalFormatting>
  <conditionalFormatting sqref="I151">
    <cfRule type="containsBlanks" dxfId="383" priority="387">
      <formula>LEN(TRIM(I151))=0</formula>
    </cfRule>
  </conditionalFormatting>
  <conditionalFormatting sqref="I94">
    <cfRule type="containsBlanks" dxfId="382" priority="389">
      <formula>LEN(TRIM(I94))=0</formula>
    </cfRule>
  </conditionalFormatting>
  <conditionalFormatting sqref="I94">
    <cfRule type="containsBlanks" dxfId="381" priority="1013">
      <formula>LEN(TRIM(I94))=0</formula>
    </cfRule>
  </conditionalFormatting>
  <conditionalFormatting sqref="I152">
    <cfRule type="containsBlanks" dxfId="380" priority="386">
      <formula>LEN(TRIM(I152))=0</formula>
    </cfRule>
  </conditionalFormatting>
  <conditionalFormatting sqref="I152">
    <cfRule type="containsBlanks" dxfId="379" priority="385">
      <formula>LEN(TRIM(I152))=0</formula>
    </cfRule>
  </conditionalFormatting>
  <conditionalFormatting sqref="I162">
    <cfRule type="containsBlanks" dxfId="378" priority="384">
      <formula>LEN(TRIM(I162))=0</formula>
    </cfRule>
  </conditionalFormatting>
  <conditionalFormatting sqref="I162">
    <cfRule type="containsBlanks" dxfId="377" priority="383">
      <formula>LEN(TRIM(I162))=0</formula>
    </cfRule>
  </conditionalFormatting>
  <conditionalFormatting sqref="I165">
    <cfRule type="containsBlanks" dxfId="376" priority="382">
      <formula>LEN(TRIM(I165))=0</formula>
    </cfRule>
  </conditionalFormatting>
  <conditionalFormatting sqref="I165">
    <cfRule type="containsBlanks" dxfId="375" priority="381">
      <formula>LEN(TRIM(I165))=0</formula>
    </cfRule>
  </conditionalFormatting>
  <conditionalFormatting sqref="I224:I225">
    <cfRule type="containsBlanks" dxfId="374" priority="380">
      <formula>LEN(TRIM(I224))=0</formula>
    </cfRule>
  </conditionalFormatting>
  <conditionalFormatting sqref="I224:I225">
    <cfRule type="containsBlanks" dxfId="373" priority="379">
      <formula>LEN(TRIM(I224))=0</formula>
    </cfRule>
  </conditionalFormatting>
  <conditionalFormatting sqref="I226:I228">
    <cfRule type="containsBlanks" dxfId="372" priority="378">
      <formula>LEN(TRIM(I226))=0</formula>
    </cfRule>
  </conditionalFormatting>
  <conditionalFormatting sqref="I226:I228">
    <cfRule type="containsBlanks" dxfId="371" priority="377">
      <formula>LEN(TRIM(I226))=0</formula>
    </cfRule>
  </conditionalFormatting>
  <conditionalFormatting sqref="I242:I243 I247:I248 I250:I251 I253">
    <cfRule type="containsBlanks" dxfId="370" priority="1014">
      <formula>LEN(TRIM(I242))=0</formula>
    </cfRule>
  </conditionalFormatting>
  <conditionalFormatting sqref="I281:I282 I284">
    <cfRule type="containsBlanks" dxfId="369" priority="373">
      <formula>LEN(TRIM(I281))=0</formula>
    </cfRule>
  </conditionalFormatting>
  <conditionalFormatting sqref="I264:I265">
    <cfRule type="containsBlanks" dxfId="368" priority="375">
      <formula>LEN(TRIM(I264))=0</formula>
    </cfRule>
  </conditionalFormatting>
  <conditionalFormatting sqref="I264:I265">
    <cfRule type="containsBlanks" dxfId="367" priority="1015">
      <formula>LEN(TRIM(I264))=0</formula>
    </cfRule>
  </conditionalFormatting>
  <conditionalFormatting sqref="I292:I293">
    <cfRule type="containsBlanks" dxfId="366" priority="372">
      <formula>LEN(TRIM(I292))=0</formula>
    </cfRule>
  </conditionalFormatting>
  <conditionalFormatting sqref="I292:I293">
    <cfRule type="containsBlanks" dxfId="365" priority="371">
      <formula>LEN(TRIM(I292))=0</formula>
    </cfRule>
  </conditionalFormatting>
  <conditionalFormatting sqref="I295">
    <cfRule type="containsBlanks" dxfId="364" priority="370">
      <formula>LEN(TRIM(I295))=0</formula>
    </cfRule>
  </conditionalFormatting>
  <conditionalFormatting sqref="I295">
    <cfRule type="containsBlanks" dxfId="363" priority="369">
      <formula>LEN(TRIM(I295))=0</formula>
    </cfRule>
  </conditionalFormatting>
  <conditionalFormatting sqref="I341:I342">
    <cfRule type="containsBlanks" dxfId="362" priority="368">
      <formula>LEN(TRIM(I341))=0</formula>
    </cfRule>
  </conditionalFormatting>
  <conditionalFormatting sqref="I341:I342">
    <cfRule type="containsBlanks" dxfId="361" priority="367">
      <formula>LEN(TRIM(I341))=0</formula>
    </cfRule>
  </conditionalFormatting>
  <conditionalFormatting sqref="I344 I346">
    <cfRule type="containsBlanks" dxfId="360" priority="366">
      <formula>LEN(TRIM(I344))=0</formula>
    </cfRule>
  </conditionalFormatting>
  <conditionalFormatting sqref="I344 I346">
    <cfRule type="containsBlanks" dxfId="359" priority="365">
      <formula>LEN(TRIM(I344))=0</formula>
    </cfRule>
  </conditionalFormatting>
  <conditionalFormatting sqref="I350:I351">
    <cfRule type="containsBlanks" dxfId="358" priority="364">
      <formula>LEN(TRIM(I350))=0</formula>
    </cfRule>
  </conditionalFormatting>
  <conditionalFormatting sqref="I350:I351">
    <cfRule type="containsBlanks" dxfId="357" priority="363">
      <formula>LEN(TRIM(I350))=0</formula>
    </cfRule>
  </conditionalFormatting>
  <conditionalFormatting sqref="I412">
    <cfRule type="containsBlanks" dxfId="356" priority="362">
      <formula>LEN(TRIM(I412))=0</formula>
    </cfRule>
  </conditionalFormatting>
  <conditionalFormatting sqref="I412">
    <cfRule type="containsBlanks" dxfId="355" priority="361">
      <formula>LEN(TRIM(I412))=0</formula>
    </cfRule>
  </conditionalFormatting>
  <conditionalFormatting sqref="I413:I415">
    <cfRule type="containsBlanks" dxfId="354" priority="360">
      <formula>LEN(TRIM(I413))=0</formula>
    </cfRule>
  </conditionalFormatting>
  <conditionalFormatting sqref="I413:I415">
    <cfRule type="containsBlanks" dxfId="353" priority="359">
      <formula>LEN(TRIM(I413))=0</formula>
    </cfRule>
  </conditionalFormatting>
  <conditionalFormatting sqref="I488:I489">
    <cfRule type="containsBlanks" dxfId="352" priority="358">
      <formula>LEN(TRIM(I488))=0</formula>
    </cfRule>
  </conditionalFormatting>
  <conditionalFormatting sqref="I488:I489">
    <cfRule type="containsBlanks" dxfId="351" priority="357">
      <formula>LEN(TRIM(I488))=0</formula>
    </cfRule>
  </conditionalFormatting>
  <conditionalFormatting sqref="I499">
    <cfRule type="containsBlanks" dxfId="350" priority="356">
      <formula>LEN(TRIM(I499))=0</formula>
    </cfRule>
  </conditionalFormatting>
  <conditionalFormatting sqref="I503:I505">
    <cfRule type="containsBlanks" dxfId="349" priority="355">
      <formula>LEN(TRIM(I503))=0</formula>
    </cfRule>
  </conditionalFormatting>
  <conditionalFormatting sqref="I58:I59">
    <cfRule type="containsBlanks" dxfId="348" priority="354">
      <formula>LEN(TRIM(I58))=0</formula>
    </cfRule>
  </conditionalFormatting>
  <conditionalFormatting sqref="I58:I59">
    <cfRule type="containsBlanks" dxfId="347" priority="353">
      <formula>LEN(TRIM(I58))=0</formula>
    </cfRule>
  </conditionalFormatting>
  <conditionalFormatting sqref="I58:I59">
    <cfRule type="containsBlanks" dxfId="346" priority="352">
      <formula>LEN(TRIM(I58))=0</formula>
    </cfRule>
  </conditionalFormatting>
  <conditionalFormatting sqref="I113:I150">
    <cfRule type="containsBlanks" dxfId="345" priority="351">
      <formula>LEN(TRIM(I113))=0</formula>
    </cfRule>
  </conditionalFormatting>
  <conditionalFormatting sqref="I155:I157">
    <cfRule type="containsBlanks" dxfId="344" priority="350">
      <formula>LEN(TRIM(I155))=0</formula>
    </cfRule>
  </conditionalFormatting>
  <conditionalFormatting sqref="I155:I157">
    <cfRule type="containsBlanks" dxfId="343" priority="349">
      <formula>LEN(TRIM(I155))=0</formula>
    </cfRule>
  </conditionalFormatting>
  <conditionalFormatting sqref="I155:I157">
    <cfRule type="containsBlanks" dxfId="342" priority="348">
      <formula>LEN(TRIM(I155))=0</formula>
    </cfRule>
  </conditionalFormatting>
  <conditionalFormatting sqref="I174:I176">
    <cfRule type="containsBlanks" dxfId="341" priority="347">
      <formula>LEN(TRIM(I174))=0</formula>
    </cfRule>
  </conditionalFormatting>
  <conditionalFormatting sqref="I174:I176">
    <cfRule type="containsBlanks" dxfId="340" priority="1016">
      <formula>LEN(TRIM(I174))=0</formula>
    </cfRule>
  </conditionalFormatting>
  <conditionalFormatting sqref="I174:I176">
    <cfRule type="containsBlanks" dxfId="339" priority="345">
      <formula>LEN(TRIM(I174))=0</formula>
    </cfRule>
  </conditionalFormatting>
  <conditionalFormatting sqref="I286 I288">
    <cfRule type="containsBlanks" dxfId="338" priority="344">
      <formula>LEN(TRIM(I286))=0</formula>
    </cfRule>
  </conditionalFormatting>
  <conditionalFormatting sqref="I286 I288">
    <cfRule type="containsBlanks" dxfId="337" priority="343">
      <formula>LEN(TRIM(I286))=0</formula>
    </cfRule>
  </conditionalFormatting>
  <conditionalFormatting sqref="I286 I288">
    <cfRule type="containsBlanks" dxfId="336" priority="342">
      <formula>LEN(TRIM(I286))=0</formula>
    </cfRule>
  </conditionalFormatting>
  <conditionalFormatting sqref="I313:I314">
    <cfRule type="containsBlanks" dxfId="335" priority="341">
      <formula>LEN(TRIM(I313))=0</formula>
    </cfRule>
  </conditionalFormatting>
  <conditionalFormatting sqref="I429:I431">
    <cfRule type="containsBlanks" dxfId="334" priority="340">
      <formula>LEN(TRIM(I429))=0</formula>
    </cfRule>
  </conditionalFormatting>
  <conditionalFormatting sqref="I429:I431">
    <cfRule type="containsBlanks" dxfId="333" priority="339">
      <formula>LEN(TRIM(I429))=0</formula>
    </cfRule>
  </conditionalFormatting>
  <conditionalFormatting sqref="I429:I431">
    <cfRule type="containsBlanks" dxfId="332" priority="338">
      <formula>LEN(TRIM(I429))=0</formula>
    </cfRule>
  </conditionalFormatting>
  <conditionalFormatting sqref="I429:I431">
    <cfRule type="containsBlanks" dxfId="331" priority="337">
      <formula>LEN(TRIM(I429))=0</formula>
    </cfRule>
  </conditionalFormatting>
  <conditionalFormatting sqref="I429:I431">
    <cfRule type="containsBlanks" dxfId="330" priority="336">
      <formula>LEN(TRIM(I429))=0</formula>
    </cfRule>
  </conditionalFormatting>
  <conditionalFormatting sqref="K348:K349">
    <cfRule type="containsBlanks" dxfId="329" priority="304">
      <formula>LEN(TRIM(K348))=0</formula>
    </cfRule>
  </conditionalFormatting>
  <conditionalFormatting sqref="I535:I543">
    <cfRule type="containsBlanks" dxfId="328" priority="335">
      <formula>LEN(TRIM(I535))=0</formula>
    </cfRule>
  </conditionalFormatting>
  <conditionalFormatting sqref="I535">
    <cfRule type="containsBlanks" dxfId="327" priority="334">
      <formula>LEN(TRIM(I535))=0</formula>
    </cfRule>
  </conditionalFormatting>
  <conditionalFormatting sqref="I535">
    <cfRule type="containsBlanks" dxfId="326" priority="333">
      <formula>LEN(TRIM(I535))=0</formula>
    </cfRule>
  </conditionalFormatting>
  <conditionalFormatting sqref="I536:I543">
    <cfRule type="containsBlanks" dxfId="325" priority="332">
      <formula>LEN(TRIM(I536))=0</formula>
    </cfRule>
  </conditionalFormatting>
  <conditionalFormatting sqref="I536:I543">
    <cfRule type="containsBlanks" dxfId="324" priority="331">
      <formula>LEN(TRIM(I536))=0</formula>
    </cfRule>
  </conditionalFormatting>
  <conditionalFormatting sqref="K375 K409 K419:K423 K341:K342 K158:K163 K289:K295 K425 K435:K437 K297:K309 K528:K534">
    <cfRule type="containsBlanks" dxfId="323" priority="330">
      <formula>LEN(TRIM(K158))=0</formula>
    </cfRule>
  </conditionalFormatting>
  <conditionalFormatting sqref="K423 K425">
    <cfRule type="containsBlanks" dxfId="322" priority="329">
      <formula>LEN(TRIM(K423))=0</formula>
    </cfRule>
  </conditionalFormatting>
  <conditionalFormatting sqref="K20:K29 K44 K500:K501 K57 K153:K154 K171 K259 K280 K289:K291 K422:K423 K555 K567:K575 K577:K578 K336:K340 K425 K513:K514 K530:K531 K557 K46">
    <cfRule type="containsBlanks" dxfId="321" priority="328">
      <formula>LEN(TRIM(K20))=0</formula>
    </cfRule>
  </conditionalFormatting>
  <conditionalFormatting sqref="K506:K507">
    <cfRule type="containsBlanks" dxfId="320" priority="318">
      <formula>LEN(TRIM(K506))=0</formula>
    </cfRule>
  </conditionalFormatting>
  <conditionalFormatting sqref="K506:K507">
    <cfRule type="containsBlanks" dxfId="319" priority="317">
      <formula>LEN(TRIM(K506))=0</formula>
    </cfRule>
  </conditionalFormatting>
  <conditionalFormatting sqref="K582">
    <cfRule type="containsBlanks" dxfId="318" priority="314">
      <formula>LEN(TRIM(K582))=0</formula>
    </cfRule>
  </conditionalFormatting>
  <conditionalFormatting sqref="K582">
    <cfRule type="containsBlanks" dxfId="317" priority="313">
      <formula>LEN(TRIM(K582))=0</formula>
    </cfRule>
  </conditionalFormatting>
  <conditionalFormatting sqref="K576">
    <cfRule type="containsBlanks" dxfId="316" priority="316">
      <formula>LEN(TRIM(K576))=0</formula>
    </cfRule>
  </conditionalFormatting>
  <conditionalFormatting sqref="K576">
    <cfRule type="containsBlanks" dxfId="315" priority="315">
      <formula>LEN(TRIM(K576))=0</formula>
    </cfRule>
  </conditionalFormatting>
  <conditionalFormatting sqref="K65:K73">
    <cfRule type="containsBlanks" dxfId="314" priority="324">
      <formula>LEN(TRIM(K65))=0</formula>
    </cfRule>
  </conditionalFormatting>
  <conditionalFormatting sqref="K60:K62">
    <cfRule type="containsBlanks" dxfId="313" priority="327">
      <formula>LEN(TRIM(K60))=0</formula>
    </cfRule>
  </conditionalFormatting>
  <conditionalFormatting sqref="K60:K62">
    <cfRule type="containsBlanks" dxfId="312" priority="326">
      <formula>LEN(TRIM(K60))=0</formula>
    </cfRule>
  </conditionalFormatting>
  <conditionalFormatting sqref="K294">
    <cfRule type="containsBlanks" dxfId="311" priority="1017">
      <formula>LEN(TRIM(K294))=0</formula>
    </cfRule>
  </conditionalFormatting>
  <conditionalFormatting sqref="K65:K73">
    <cfRule type="containsBlanks" dxfId="310" priority="325">
      <formula>LEN(TRIM(K65))=0</formula>
    </cfRule>
  </conditionalFormatting>
  <conditionalFormatting sqref="K164">
    <cfRule type="containsBlanks" dxfId="309" priority="323">
      <formula>LEN(TRIM(K164))=0</formula>
    </cfRule>
  </conditionalFormatting>
  <conditionalFormatting sqref="K164">
    <cfRule type="containsBlanks" dxfId="308" priority="322">
      <formula>LEN(TRIM(K164))=0</formula>
    </cfRule>
  </conditionalFormatting>
  <conditionalFormatting sqref="K167:K170">
    <cfRule type="containsBlanks" dxfId="307" priority="321">
      <formula>LEN(TRIM(K167))=0</formula>
    </cfRule>
  </conditionalFormatting>
  <conditionalFormatting sqref="K167:K170">
    <cfRule type="containsBlanks" dxfId="306" priority="320">
      <formula>LEN(TRIM(K167))=0</formula>
    </cfRule>
  </conditionalFormatting>
  <conditionalFormatting sqref="K581">
    <cfRule type="containsBlanks" dxfId="305" priority="312">
      <formula>LEN(TRIM(K581))=0</formula>
    </cfRule>
  </conditionalFormatting>
  <conditionalFormatting sqref="K581">
    <cfRule type="containsBlanks" dxfId="304" priority="311">
      <formula>LEN(TRIM(K581))=0</formula>
    </cfRule>
  </conditionalFormatting>
  <conditionalFormatting sqref="K164">
    <cfRule type="containsBlanks" dxfId="303" priority="310">
      <formula>LEN(TRIM(K164))=0</formula>
    </cfRule>
  </conditionalFormatting>
  <conditionalFormatting sqref="K254:K258">
    <cfRule type="containsBlanks" dxfId="302" priority="309">
      <formula>LEN(TRIM(K254))=0</formula>
    </cfRule>
  </conditionalFormatting>
  <conditionalFormatting sqref="K254:K258">
    <cfRule type="containsBlanks" dxfId="301" priority="1018">
      <formula>LEN(TRIM(K254))=0</formula>
    </cfRule>
  </conditionalFormatting>
  <conditionalFormatting sqref="K267:K270 K272:K279">
    <cfRule type="containsBlanks" dxfId="300" priority="307">
      <formula>LEN(TRIM(K267))=0</formula>
    </cfRule>
  </conditionalFormatting>
  <conditionalFormatting sqref="K297:K309">
    <cfRule type="containsBlanks" dxfId="299" priority="306">
      <formula>LEN(TRIM(K297))=0</formula>
    </cfRule>
  </conditionalFormatting>
  <conditionalFormatting sqref="K297:K309">
    <cfRule type="containsBlanks" dxfId="298" priority="305">
      <formula>LEN(TRIM(K297))=0</formula>
    </cfRule>
  </conditionalFormatting>
  <conditionalFormatting sqref="K348:K349">
    <cfRule type="containsBlanks" dxfId="297" priority="303">
      <formula>LEN(TRIM(K348))=0</formula>
    </cfRule>
  </conditionalFormatting>
  <conditionalFormatting sqref="K375">
    <cfRule type="containsBlanks" dxfId="296" priority="302">
      <formula>LEN(TRIM(K375))=0</formula>
    </cfRule>
  </conditionalFormatting>
  <conditionalFormatting sqref="K375">
    <cfRule type="containsBlanks" dxfId="295" priority="301">
      <formula>LEN(TRIM(K375))=0</formula>
    </cfRule>
  </conditionalFormatting>
  <conditionalFormatting sqref="K409">
    <cfRule type="containsBlanks" dxfId="294" priority="300">
      <formula>LEN(TRIM(K409))=0</formula>
    </cfRule>
  </conditionalFormatting>
  <conditionalFormatting sqref="K409">
    <cfRule type="containsBlanks" dxfId="293" priority="299">
      <formula>LEN(TRIM(K409))=0</formula>
    </cfRule>
  </conditionalFormatting>
  <conditionalFormatting sqref="K419:K421">
    <cfRule type="containsBlanks" dxfId="292" priority="298">
      <formula>LEN(TRIM(K419))=0</formula>
    </cfRule>
  </conditionalFormatting>
  <conditionalFormatting sqref="K74:K76">
    <cfRule type="containsBlanks" dxfId="291" priority="296">
      <formula>LEN(TRIM(K74))=0</formula>
    </cfRule>
  </conditionalFormatting>
  <conditionalFormatting sqref="K74:K76">
    <cfRule type="containsBlanks" dxfId="290" priority="297">
      <formula>LEN(TRIM(K74))=0</formula>
    </cfRule>
  </conditionalFormatting>
  <conditionalFormatting sqref="K161">
    <cfRule type="containsBlanks" dxfId="289" priority="295">
      <formula>LEN(TRIM(K161))=0</formula>
    </cfRule>
  </conditionalFormatting>
  <conditionalFormatting sqref="K161">
    <cfRule type="containsBlanks" dxfId="288" priority="294">
      <formula>LEN(TRIM(K161))=0</formula>
    </cfRule>
  </conditionalFormatting>
  <conditionalFormatting sqref="K163">
    <cfRule type="containsBlanks" dxfId="287" priority="293">
      <formula>LEN(TRIM(K163))=0</formula>
    </cfRule>
  </conditionalFormatting>
  <conditionalFormatting sqref="K163">
    <cfRule type="containsBlanks" dxfId="286" priority="292">
      <formula>LEN(TRIM(K163))=0</formula>
    </cfRule>
  </conditionalFormatting>
  <conditionalFormatting sqref="K166">
    <cfRule type="containsBlanks" dxfId="285" priority="1019">
      <formula>LEN(TRIM(K166))=0</formula>
    </cfRule>
  </conditionalFormatting>
  <conditionalFormatting sqref="K556">
    <cfRule type="containsBlanks" dxfId="284" priority="290">
      <formula>LEN(TRIM(K556))=0</formula>
    </cfRule>
  </conditionalFormatting>
  <conditionalFormatting sqref="K556">
    <cfRule type="containsBlanks" dxfId="283" priority="289">
      <formula>LEN(TRIM(K556))=0</formula>
    </cfRule>
  </conditionalFormatting>
  <conditionalFormatting sqref="K43">
    <cfRule type="containsBlanks" dxfId="282" priority="288">
      <formula>LEN(TRIM(K43))=0</formula>
    </cfRule>
  </conditionalFormatting>
  <conditionalFormatting sqref="K43">
    <cfRule type="containsBlanks" dxfId="281" priority="287">
      <formula>LEN(TRIM(K43))=0</formula>
    </cfRule>
  </conditionalFormatting>
  <conditionalFormatting sqref="K63:K64">
    <cfRule type="containsBlanks" dxfId="280" priority="286">
      <formula>LEN(TRIM(K63))=0</formula>
    </cfRule>
  </conditionalFormatting>
  <conditionalFormatting sqref="K64">
    <cfRule type="containsBlanks" dxfId="279" priority="284">
      <formula>LEN(TRIM(K64))=0</formula>
    </cfRule>
  </conditionalFormatting>
  <conditionalFormatting sqref="K63:K64">
    <cfRule type="containsBlanks" dxfId="278" priority="285">
      <formula>LEN(TRIM(K63))=0</formula>
    </cfRule>
  </conditionalFormatting>
  <conditionalFormatting sqref="K78">
    <cfRule type="containsBlanks" dxfId="277" priority="283">
      <formula>LEN(TRIM(K78))=0</formula>
    </cfRule>
  </conditionalFormatting>
  <conditionalFormatting sqref="K78">
    <cfRule type="containsBlanks" dxfId="276" priority="282">
      <formula>LEN(TRIM(K78))=0</formula>
    </cfRule>
  </conditionalFormatting>
  <conditionalFormatting sqref="K151">
    <cfRule type="containsBlanks" dxfId="275" priority="279">
      <formula>LEN(TRIM(K151))=0</formula>
    </cfRule>
  </conditionalFormatting>
  <conditionalFormatting sqref="K151">
    <cfRule type="containsBlanks" dxfId="274" priority="278">
      <formula>LEN(TRIM(K151))=0</formula>
    </cfRule>
  </conditionalFormatting>
  <conditionalFormatting sqref="K94">
    <cfRule type="containsBlanks" dxfId="273" priority="281">
      <formula>LEN(TRIM(K94))=0</formula>
    </cfRule>
  </conditionalFormatting>
  <conditionalFormatting sqref="K94">
    <cfRule type="containsBlanks" dxfId="272" priority="280">
      <formula>LEN(TRIM(K94))=0</formula>
    </cfRule>
  </conditionalFormatting>
  <conditionalFormatting sqref="K152">
    <cfRule type="containsBlanks" dxfId="271" priority="277">
      <formula>LEN(TRIM(K152))=0</formula>
    </cfRule>
  </conditionalFormatting>
  <conditionalFormatting sqref="K152">
    <cfRule type="containsBlanks" dxfId="270" priority="276">
      <formula>LEN(TRIM(K152))=0</formula>
    </cfRule>
  </conditionalFormatting>
  <conditionalFormatting sqref="K162">
    <cfRule type="containsBlanks" dxfId="269" priority="275">
      <formula>LEN(TRIM(K162))=0</formula>
    </cfRule>
  </conditionalFormatting>
  <conditionalFormatting sqref="K162">
    <cfRule type="containsBlanks" dxfId="268" priority="274">
      <formula>LEN(TRIM(K162))=0</formula>
    </cfRule>
  </conditionalFormatting>
  <conditionalFormatting sqref="K165">
    <cfRule type="containsBlanks" dxfId="267" priority="1020">
      <formula>LEN(TRIM(K165))=0</formula>
    </cfRule>
  </conditionalFormatting>
  <conditionalFormatting sqref="K224:K225">
    <cfRule type="containsBlanks" dxfId="266" priority="272">
      <formula>LEN(TRIM(K224))=0</formula>
    </cfRule>
  </conditionalFormatting>
  <conditionalFormatting sqref="K224:K225">
    <cfRule type="containsBlanks" dxfId="265" priority="271">
      <formula>LEN(TRIM(K224))=0</formula>
    </cfRule>
  </conditionalFormatting>
  <conditionalFormatting sqref="K226:K228">
    <cfRule type="containsBlanks" dxfId="264" priority="270">
      <formula>LEN(TRIM(K226))=0</formula>
    </cfRule>
  </conditionalFormatting>
  <conditionalFormatting sqref="K226:K228">
    <cfRule type="containsBlanks" dxfId="263" priority="269">
      <formula>LEN(TRIM(K226))=0</formula>
    </cfRule>
  </conditionalFormatting>
  <conditionalFormatting sqref="K242:K243 K247:K248 K250:K251 K253">
    <cfRule type="containsBlanks" dxfId="262" priority="268">
      <formula>LEN(TRIM(K242))=0</formula>
    </cfRule>
  </conditionalFormatting>
  <conditionalFormatting sqref="K242:K243 K247:K248 K250:K251 K253">
    <cfRule type="containsBlanks" dxfId="261" priority="267">
      <formula>LEN(TRIM(K242))=0</formula>
    </cfRule>
  </conditionalFormatting>
  <conditionalFormatting sqref="K281:K282 K284">
    <cfRule type="containsBlanks" dxfId="260" priority="264">
      <formula>LEN(TRIM(K281))=0</formula>
    </cfRule>
  </conditionalFormatting>
  <conditionalFormatting sqref="K281:K282 K284">
    <cfRule type="containsBlanks" dxfId="259" priority="263">
      <formula>LEN(TRIM(K281))=0</formula>
    </cfRule>
  </conditionalFormatting>
  <conditionalFormatting sqref="K264:K265">
    <cfRule type="containsBlanks" dxfId="258" priority="266">
      <formula>LEN(TRIM(K264))=0</formula>
    </cfRule>
  </conditionalFormatting>
  <conditionalFormatting sqref="K264:K265">
    <cfRule type="containsBlanks" dxfId="257" priority="265">
      <formula>LEN(TRIM(K264))=0</formula>
    </cfRule>
  </conditionalFormatting>
  <conditionalFormatting sqref="K292:K293">
    <cfRule type="containsBlanks" dxfId="256" priority="262">
      <formula>LEN(TRIM(K292))=0</formula>
    </cfRule>
  </conditionalFormatting>
  <conditionalFormatting sqref="K292:K293">
    <cfRule type="containsBlanks" dxfId="255" priority="261">
      <formula>LEN(TRIM(K292))=0</formula>
    </cfRule>
  </conditionalFormatting>
  <conditionalFormatting sqref="K295">
    <cfRule type="containsBlanks" dxfId="254" priority="260">
      <formula>LEN(TRIM(K295))=0</formula>
    </cfRule>
  </conditionalFormatting>
  <conditionalFormatting sqref="K295">
    <cfRule type="containsBlanks" dxfId="253" priority="259">
      <formula>LEN(TRIM(K295))=0</formula>
    </cfRule>
  </conditionalFormatting>
  <conditionalFormatting sqref="K341:K342">
    <cfRule type="containsBlanks" dxfId="252" priority="258">
      <formula>LEN(TRIM(K341))=0</formula>
    </cfRule>
  </conditionalFormatting>
  <conditionalFormatting sqref="K341:K342">
    <cfRule type="containsBlanks" dxfId="251" priority="257">
      <formula>LEN(TRIM(K341))=0</formula>
    </cfRule>
  </conditionalFormatting>
  <conditionalFormatting sqref="K344 K346">
    <cfRule type="containsBlanks" dxfId="250" priority="255">
      <formula>LEN(TRIM(K344))=0</formula>
    </cfRule>
  </conditionalFormatting>
  <conditionalFormatting sqref="K350:K351">
    <cfRule type="containsBlanks" dxfId="249" priority="254">
      <formula>LEN(TRIM(K350))=0</formula>
    </cfRule>
  </conditionalFormatting>
  <conditionalFormatting sqref="K350:K351">
    <cfRule type="containsBlanks" dxfId="248" priority="253">
      <formula>LEN(TRIM(K350))=0</formula>
    </cfRule>
  </conditionalFormatting>
  <conditionalFormatting sqref="K412">
    <cfRule type="containsBlanks" dxfId="247" priority="252">
      <formula>LEN(TRIM(K412))=0</formula>
    </cfRule>
  </conditionalFormatting>
  <conditionalFormatting sqref="K412">
    <cfRule type="containsBlanks" dxfId="246" priority="1021">
      <formula>LEN(TRIM(K412))=0</formula>
    </cfRule>
  </conditionalFormatting>
  <conditionalFormatting sqref="K413:K415">
    <cfRule type="containsBlanks" dxfId="245" priority="250">
      <formula>LEN(TRIM(K413))=0</formula>
    </cfRule>
  </conditionalFormatting>
  <conditionalFormatting sqref="K488:K489">
    <cfRule type="containsBlanks" dxfId="244" priority="249">
      <formula>LEN(TRIM(K488))=0</formula>
    </cfRule>
  </conditionalFormatting>
  <conditionalFormatting sqref="K488:K489">
    <cfRule type="containsBlanks" dxfId="243" priority="248">
      <formula>LEN(TRIM(K488))=0</formula>
    </cfRule>
  </conditionalFormatting>
  <conditionalFormatting sqref="K499">
    <cfRule type="containsBlanks" dxfId="242" priority="247">
      <formula>LEN(TRIM(K499))=0</formula>
    </cfRule>
  </conditionalFormatting>
  <conditionalFormatting sqref="K503:K505">
    <cfRule type="containsBlanks" dxfId="241" priority="246">
      <formula>LEN(TRIM(K503))=0</formula>
    </cfRule>
  </conditionalFormatting>
  <conditionalFormatting sqref="K58:K59">
    <cfRule type="containsBlanks" dxfId="240" priority="245">
      <formula>LEN(TRIM(K58))=0</formula>
    </cfRule>
  </conditionalFormatting>
  <conditionalFormatting sqref="K58:K59">
    <cfRule type="containsBlanks" dxfId="239" priority="244">
      <formula>LEN(TRIM(K58))=0</formula>
    </cfRule>
  </conditionalFormatting>
  <conditionalFormatting sqref="K58:K59">
    <cfRule type="containsBlanks" dxfId="238" priority="243">
      <formula>LEN(TRIM(K58))=0</formula>
    </cfRule>
  </conditionalFormatting>
  <conditionalFormatting sqref="K113:K150">
    <cfRule type="containsBlanks" dxfId="237" priority="242">
      <formula>LEN(TRIM(K113))=0</formula>
    </cfRule>
  </conditionalFormatting>
  <conditionalFormatting sqref="K155:K157">
    <cfRule type="containsBlanks" dxfId="236" priority="241">
      <formula>LEN(TRIM(K155))=0</formula>
    </cfRule>
  </conditionalFormatting>
  <conditionalFormatting sqref="K155:K157">
    <cfRule type="containsBlanks" dxfId="235" priority="240">
      <formula>LEN(TRIM(K155))=0</formula>
    </cfRule>
  </conditionalFormatting>
  <conditionalFormatting sqref="K155:K157">
    <cfRule type="containsBlanks" dxfId="234" priority="239">
      <formula>LEN(TRIM(K155))=0</formula>
    </cfRule>
  </conditionalFormatting>
  <conditionalFormatting sqref="K174:K176">
    <cfRule type="containsBlanks" dxfId="233" priority="238">
      <formula>LEN(TRIM(K174))=0</formula>
    </cfRule>
  </conditionalFormatting>
  <conditionalFormatting sqref="K174:K176">
    <cfRule type="containsBlanks" dxfId="232" priority="237">
      <formula>LEN(TRIM(K174))=0</formula>
    </cfRule>
  </conditionalFormatting>
  <conditionalFormatting sqref="K174:K176">
    <cfRule type="containsBlanks" dxfId="231" priority="235">
      <formula>LEN(TRIM(K174))=0</formula>
    </cfRule>
  </conditionalFormatting>
  <conditionalFormatting sqref="K174:K176">
    <cfRule type="containsBlanks" dxfId="230" priority="236">
      <formula>LEN(TRIM(K174))=0</formula>
    </cfRule>
  </conditionalFormatting>
  <conditionalFormatting sqref="K286 K288">
    <cfRule type="containsBlanks" dxfId="229" priority="234">
      <formula>LEN(TRIM(K286))=0</formula>
    </cfRule>
  </conditionalFormatting>
  <conditionalFormatting sqref="K286 K288">
    <cfRule type="containsBlanks" dxfId="228" priority="233">
      <formula>LEN(TRIM(K286))=0</formula>
    </cfRule>
  </conditionalFormatting>
  <conditionalFormatting sqref="K286 K288">
    <cfRule type="containsBlanks" dxfId="227" priority="232">
      <formula>LEN(TRIM(K286))=0</formula>
    </cfRule>
  </conditionalFormatting>
  <conditionalFormatting sqref="K313:K314">
    <cfRule type="containsBlanks" dxfId="226" priority="231">
      <formula>LEN(TRIM(K313))=0</formula>
    </cfRule>
  </conditionalFormatting>
  <conditionalFormatting sqref="K429:K431">
    <cfRule type="containsBlanks" dxfId="225" priority="230">
      <formula>LEN(TRIM(K429))=0</formula>
    </cfRule>
  </conditionalFormatting>
  <conditionalFormatting sqref="K429:K431">
    <cfRule type="containsBlanks" dxfId="224" priority="228">
      <formula>LEN(TRIM(K429))=0</formula>
    </cfRule>
  </conditionalFormatting>
  <conditionalFormatting sqref="K429:K431">
    <cfRule type="containsBlanks" dxfId="223" priority="229">
      <formula>LEN(TRIM(K429))=0</formula>
    </cfRule>
  </conditionalFormatting>
  <conditionalFormatting sqref="K429:K431">
    <cfRule type="containsBlanks" dxfId="222" priority="226">
      <formula>LEN(TRIM(K429))=0</formula>
    </cfRule>
  </conditionalFormatting>
  <conditionalFormatting sqref="K429:K431">
    <cfRule type="containsBlanks" dxfId="221" priority="227">
      <formula>LEN(TRIM(K429))=0</formula>
    </cfRule>
  </conditionalFormatting>
  <conditionalFormatting sqref="K410">
    <cfRule type="containsBlanks" dxfId="220" priority="225">
      <formula>LEN(TRIM(K410))=0</formula>
    </cfRule>
  </conditionalFormatting>
  <conditionalFormatting sqref="M166">
    <cfRule type="containsBlanks" dxfId="219" priority="200">
      <formula>LEN(TRIM(M166))=0</formula>
    </cfRule>
  </conditionalFormatting>
  <conditionalFormatting sqref="M556">
    <cfRule type="containsBlanks" dxfId="218" priority="199">
      <formula>LEN(TRIM(M556))=0</formula>
    </cfRule>
  </conditionalFormatting>
  <conditionalFormatting sqref="K535:K543">
    <cfRule type="containsBlanks" dxfId="217" priority="224">
      <formula>LEN(TRIM(K535))=0</formula>
    </cfRule>
  </conditionalFormatting>
  <conditionalFormatting sqref="K535">
    <cfRule type="containsBlanks" dxfId="216" priority="223">
      <formula>LEN(TRIM(K535))=0</formula>
    </cfRule>
  </conditionalFormatting>
  <conditionalFormatting sqref="K535">
    <cfRule type="containsBlanks" dxfId="215" priority="222">
      <formula>LEN(TRIM(K535))=0</formula>
    </cfRule>
  </conditionalFormatting>
  <conditionalFormatting sqref="K536:K543">
    <cfRule type="containsBlanks" dxfId="214" priority="221">
      <formula>LEN(TRIM(K536))=0</formula>
    </cfRule>
  </conditionalFormatting>
  <conditionalFormatting sqref="K536:K543">
    <cfRule type="containsBlanks" dxfId="213" priority="220">
      <formula>LEN(TRIM(K536))=0</formula>
    </cfRule>
  </conditionalFormatting>
  <conditionalFormatting sqref="M386 M289:M295 M158:M163 M63:M77 M297:M309 M528:M534">
    <cfRule type="containsBlanks" dxfId="212" priority="219">
      <formula>LEN(TRIM(M63))=0</formula>
    </cfRule>
  </conditionalFormatting>
  <conditionalFormatting sqref="M500:M501 M582 M259 M280 M44 M65:M73 M164 M514 M530:M531 M557 M153:M154 M294 M506:M507 M46">
    <cfRule type="containsBlanks" dxfId="211" priority="216">
      <formula>LEN(TRIM(M44))=0</formula>
    </cfRule>
  </conditionalFormatting>
  <conditionalFormatting sqref="M280 M425 M500:M501 M582 M259 M336:M340 M44 M65:M73 M164 M514 M530:M531 M557 M153:M154 M294 M506:M507 M46">
    <cfRule type="containsBlanks" dxfId="210" priority="218">
      <formula>LEN(TRIM(M44))=0</formula>
    </cfRule>
  </conditionalFormatting>
  <conditionalFormatting sqref="M423 M425">
    <cfRule type="containsBlanks" dxfId="209" priority="217">
      <formula>LEN(TRIM(M423))=0</formula>
    </cfRule>
  </conditionalFormatting>
  <conditionalFormatting sqref="M581">
    <cfRule type="containsBlanks" dxfId="208" priority="214">
      <formula>LEN(TRIM(M581))=0</formula>
    </cfRule>
  </conditionalFormatting>
  <conditionalFormatting sqref="M581">
    <cfRule type="containsBlanks" dxfId="207" priority="215">
      <formula>LEN(TRIM(M581))=0</formula>
    </cfRule>
  </conditionalFormatting>
  <conditionalFormatting sqref="M164">
    <cfRule type="containsBlanks" dxfId="206" priority="213">
      <formula>LEN(TRIM(M164))=0</formula>
    </cfRule>
  </conditionalFormatting>
  <conditionalFormatting sqref="M254:M258">
    <cfRule type="containsBlanks" dxfId="205" priority="211">
      <formula>LEN(TRIM(M254))=0</formula>
    </cfRule>
  </conditionalFormatting>
  <conditionalFormatting sqref="M267:M270 M272:M279">
    <cfRule type="containsBlanks" dxfId="204" priority="209">
      <formula>LEN(TRIM(M267))=0</formula>
    </cfRule>
  </conditionalFormatting>
  <conditionalFormatting sqref="M267:M270 M272:M279">
    <cfRule type="containsBlanks" dxfId="203" priority="210">
      <formula>LEN(TRIM(M267))=0</formula>
    </cfRule>
  </conditionalFormatting>
  <conditionalFormatting sqref="M297:M309">
    <cfRule type="containsBlanks" dxfId="202" priority="207">
      <formula>LEN(TRIM(M297))=0</formula>
    </cfRule>
  </conditionalFormatting>
  <conditionalFormatting sqref="M297:M309">
    <cfRule type="containsBlanks" dxfId="201" priority="208">
      <formula>LEN(TRIM(M297))=0</formula>
    </cfRule>
  </conditionalFormatting>
  <conditionalFormatting sqref="M161">
    <cfRule type="containsBlanks" dxfId="200" priority="203">
      <formula>LEN(TRIM(M161))=0</formula>
    </cfRule>
  </conditionalFormatting>
  <conditionalFormatting sqref="M161">
    <cfRule type="containsBlanks" dxfId="199" priority="204">
      <formula>LEN(TRIM(M161))=0</formula>
    </cfRule>
  </conditionalFormatting>
  <conditionalFormatting sqref="M163">
    <cfRule type="containsBlanks" dxfId="198" priority="1022">
      <formula>LEN(TRIM(M163))=0</formula>
    </cfRule>
  </conditionalFormatting>
  <conditionalFormatting sqref="M163">
    <cfRule type="containsBlanks" dxfId="197" priority="202">
      <formula>LEN(TRIM(M163))=0</formula>
    </cfRule>
  </conditionalFormatting>
  <conditionalFormatting sqref="M556">
    <cfRule type="containsBlanks" dxfId="196" priority="198">
      <formula>LEN(TRIM(M556))=0</formula>
    </cfRule>
  </conditionalFormatting>
  <conditionalFormatting sqref="M43">
    <cfRule type="containsBlanks" dxfId="195" priority="196">
      <formula>LEN(TRIM(M43))=0</formula>
    </cfRule>
  </conditionalFormatting>
  <conditionalFormatting sqref="M43">
    <cfRule type="containsBlanks" dxfId="194" priority="197">
      <formula>LEN(TRIM(M43))=0</formula>
    </cfRule>
  </conditionalFormatting>
  <conditionalFormatting sqref="M64">
    <cfRule type="containsBlanks" dxfId="193" priority="195">
      <formula>LEN(TRIM(M64))=0</formula>
    </cfRule>
  </conditionalFormatting>
  <conditionalFormatting sqref="M63:M64">
    <cfRule type="containsBlanks" dxfId="192" priority="193">
      <formula>LEN(TRIM(M63))=0</formula>
    </cfRule>
  </conditionalFormatting>
  <conditionalFormatting sqref="M63:M64">
    <cfRule type="containsBlanks" dxfId="191" priority="194">
      <formula>LEN(TRIM(M63))=0</formula>
    </cfRule>
  </conditionalFormatting>
  <conditionalFormatting sqref="M78">
    <cfRule type="containsBlanks" dxfId="190" priority="191">
      <formula>LEN(TRIM(M78))=0</formula>
    </cfRule>
  </conditionalFormatting>
  <conditionalFormatting sqref="M78">
    <cfRule type="containsBlanks" dxfId="189" priority="192">
      <formula>LEN(TRIM(M78))=0</formula>
    </cfRule>
  </conditionalFormatting>
  <conditionalFormatting sqref="M151">
    <cfRule type="containsBlanks" dxfId="188" priority="188">
      <formula>LEN(TRIM(M151))=0</formula>
    </cfRule>
  </conditionalFormatting>
  <conditionalFormatting sqref="M94">
    <cfRule type="containsBlanks" dxfId="187" priority="1023">
      <formula>LEN(TRIM(M94))=0</formula>
    </cfRule>
  </conditionalFormatting>
  <conditionalFormatting sqref="M94">
    <cfRule type="containsBlanks" dxfId="186" priority="190">
      <formula>LEN(TRIM(M94))=0</formula>
    </cfRule>
  </conditionalFormatting>
  <conditionalFormatting sqref="M152">
    <cfRule type="containsBlanks" dxfId="185" priority="186">
      <formula>LEN(TRIM(M152))=0</formula>
    </cfRule>
  </conditionalFormatting>
  <conditionalFormatting sqref="M152">
    <cfRule type="containsBlanks" dxfId="184" priority="187">
      <formula>LEN(TRIM(M152))=0</formula>
    </cfRule>
  </conditionalFormatting>
  <conditionalFormatting sqref="M162">
    <cfRule type="containsBlanks" dxfId="183" priority="184">
      <formula>LEN(TRIM(M162))=0</formula>
    </cfRule>
  </conditionalFormatting>
  <conditionalFormatting sqref="M162">
    <cfRule type="containsBlanks" dxfId="182" priority="185">
      <formula>LEN(TRIM(M162))=0</formula>
    </cfRule>
  </conditionalFormatting>
  <conditionalFormatting sqref="M165">
    <cfRule type="containsBlanks" dxfId="181" priority="182">
      <formula>LEN(TRIM(M165))=0</formula>
    </cfRule>
  </conditionalFormatting>
  <conditionalFormatting sqref="M165">
    <cfRule type="containsBlanks" dxfId="180" priority="183">
      <formula>LEN(TRIM(M165))=0</formula>
    </cfRule>
  </conditionalFormatting>
  <conditionalFormatting sqref="M224:M225">
    <cfRule type="containsBlanks" dxfId="179" priority="180">
      <formula>LEN(TRIM(M224))=0</formula>
    </cfRule>
  </conditionalFormatting>
  <conditionalFormatting sqref="M224:M225">
    <cfRule type="containsBlanks" dxfId="178" priority="181">
      <formula>LEN(TRIM(M224))=0</formula>
    </cfRule>
  </conditionalFormatting>
  <conditionalFormatting sqref="M226:M228">
    <cfRule type="containsBlanks" dxfId="177" priority="178">
      <formula>LEN(TRIM(M226))=0</formula>
    </cfRule>
  </conditionalFormatting>
  <conditionalFormatting sqref="M226:M228">
    <cfRule type="containsBlanks" dxfId="176" priority="179">
      <formula>LEN(TRIM(M226))=0</formula>
    </cfRule>
  </conditionalFormatting>
  <conditionalFormatting sqref="M242:M243 M247:M248 M250:M251 M253">
    <cfRule type="containsBlanks" dxfId="175" priority="176">
      <formula>LEN(TRIM(M242))=0</formula>
    </cfRule>
  </conditionalFormatting>
  <conditionalFormatting sqref="M242:M243 M247:M248 M250:M251 M253">
    <cfRule type="containsBlanks" dxfId="174" priority="177">
      <formula>LEN(TRIM(M242))=0</formula>
    </cfRule>
  </conditionalFormatting>
  <conditionalFormatting sqref="M281:M282 M284">
    <cfRule type="containsBlanks" dxfId="173" priority="172">
      <formula>LEN(TRIM(M281))=0</formula>
    </cfRule>
  </conditionalFormatting>
  <conditionalFormatting sqref="M281:M282 M284">
    <cfRule type="containsBlanks" dxfId="172" priority="173">
      <formula>LEN(TRIM(M281))=0</formula>
    </cfRule>
  </conditionalFormatting>
  <conditionalFormatting sqref="M264:M265">
    <cfRule type="containsBlanks" dxfId="171" priority="174">
      <formula>LEN(TRIM(M264))=0</formula>
    </cfRule>
  </conditionalFormatting>
  <conditionalFormatting sqref="M264:M265">
    <cfRule type="containsBlanks" dxfId="170" priority="175">
      <formula>LEN(TRIM(M264))=0</formula>
    </cfRule>
  </conditionalFormatting>
  <conditionalFormatting sqref="M292:M293">
    <cfRule type="containsBlanks" dxfId="169" priority="1024">
      <formula>LEN(TRIM(M292))=0</formula>
    </cfRule>
  </conditionalFormatting>
  <conditionalFormatting sqref="M295">
    <cfRule type="containsBlanks" dxfId="168" priority="169">
      <formula>LEN(TRIM(M295))=0</formula>
    </cfRule>
  </conditionalFormatting>
  <conditionalFormatting sqref="M341:M342">
    <cfRule type="containsBlanks" dxfId="167" priority="167">
      <formula>LEN(TRIM(M341))=0</formula>
    </cfRule>
  </conditionalFormatting>
  <conditionalFormatting sqref="M341:M342">
    <cfRule type="containsBlanks" dxfId="166" priority="168">
      <formula>LEN(TRIM(M341))=0</formula>
    </cfRule>
  </conditionalFormatting>
  <conditionalFormatting sqref="M344 M346">
    <cfRule type="containsBlanks" dxfId="165" priority="165">
      <formula>LEN(TRIM(M344))=0</formula>
    </cfRule>
  </conditionalFormatting>
  <conditionalFormatting sqref="M344 M346">
    <cfRule type="containsBlanks" dxfId="164" priority="166">
      <formula>LEN(TRIM(M344))=0</formula>
    </cfRule>
  </conditionalFormatting>
  <conditionalFormatting sqref="M350:M351">
    <cfRule type="containsBlanks" dxfId="163" priority="163">
      <formula>LEN(TRIM(M350))=0</formula>
    </cfRule>
  </conditionalFormatting>
  <conditionalFormatting sqref="M350:M351">
    <cfRule type="containsBlanks" dxfId="162" priority="164">
      <formula>LEN(TRIM(M350))=0</formula>
    </cfRule>
  </conditionalFormatting>
  <conditionalFormatting sqref="M412">
    <cfRule type="containsBlanks" dxfId="161" priority="1025">
      <formula>LEN(TRIM(M412))=0</formula>
    </cfRule>
  </conditionalFormatting>
  <conditionalFormatting sqref="M412">
    <cfRule type="containsBlanks" dxfId="160" priority="162">
      <formula>LEN(TRIM(M412))=0</formula>
    </cfRule>
  </conditionalFormatting>
  <conditionalFormatting sqref="M413:M415">
    <cfRule type="containsBlanks" dxfId="159" priority="160">
      <formula>LEN(TRIM(M413))=0</formula>
    </cfRule>
  </conditionalFormatting>
  <conditionalFormatting sqref="M488:M489">
    <cfRule type="containsBlanks" dxfId="158" priority="159">
      <formula>LEN(TRIM(M488))=0</formula>
    </cfRule>
  </conditionalFormatting>
  <conditionalFormatting sqref="M488:M489">
    <cfRule type="containsBlanks" dxfId="157" priority="158">
      <formula>LEN(TRIM(M488))=0</formula>
    </cfRule>
  </conditionalFormatting>
  <conditionalFormatting sqref="M499">
    <cfRule type="containsBlanks" dxfId="156" priority="157">
      <formula>LEN(TRIM(M499))=0</formula>
    </cfRule>
  </conditionalFormatting>
  <conditionalFormatting sqref="M503:M505">
    <cfRule type="containsBlanks" dxfId="155" priority="156">
      <formula>LEN(TRIM(M503))=0</formula>
    </cfRule>
  </conditionalFormatting>
  <conditionalFormatting sqref="M58:M59">
    <cfRule type="containsBlanks" dxfId="154" priority="155">
      <formula>LEN(TRIM(M58))=0</formula>
    </cfRule>
  </conditionalFormatting>
  <conditionalFormatting sqref="M58:M59">
    <cfRule type="containsBlanks" dxfId="153" priority="153">
      <formula>LEN(TRIM(M58))=0</formula>
    </cfRule>
  </conditionalFormatting>
  <conditionalFormatting sqref="M58:M59">
    <cfRule type="containsBlanks" dxfId="152" priority="154">
      <formula>LEN(TRIM(M58))=0</formula>
    </cfRule>
  </conditionalFormatting>
  <conditionalFormatting sqref="M113:M150">
    <cfRule type="containsBlanks" dxfId="151" priority="152">
      <formula>LEN(TRIM(M113))=0</formula>
    </cfRule>
  </conditionalFormatting>
  <conditionalFormatting sqref="M155:M157">
    <cfRule type="containsBlanks" dxfId="150" priority="150">
      <formula>LEN(TRIM(M155))=0</formula>
    </cfRule>
  </conditionalFormatting>
  <conditionalFormatting sqref="M155:M157">
    <cfRule type="containsBlanks" dxfId="149" priority="151">
      <formula>LEN(TRIM(M155))=0</formula>
    </cfRule>
  </conditionalFormatting>
  <conditionalFormatting sqref="M155:M157">
    <cfRule type="containsBlanks" dxfId="148" priority="149">
      <formula>LEN(TRIM(M155))=0</formula>
    </cfRule>
  </conditionalFormatting>
  <conditionalFormatting sqref="M174:M176">
    <cfRule type="containsBlanks" dxfId="147" priority="148">
      <formula>LEN(TRIM(M174))=0</formula>
    </cfRule>
  </conditionalFormatting>
  <conditionalFormatting sqref="M174:M176">
    <cfRule type="containsBlanks" dxfId="146" priority="146">
      <formula>LEN(TRIM(M174))=0</formula>
    </cfRule>
  </conditionalFormatting>
  <conditionalFormatting sqref="M174:M176">
    <cfRule type="containsBlanks" dxfId="145" priority="147">
      <formula>LEN(TRIM(M174))=0</formula>
    </cfRule>
  </conditionalFormatting>
  <conditionalFormatting sqref="M286 M288">
    <cfRule type="containsBlanks" dxfId="144" priority="145">
      <formula>LEN(TRIM(M286))=0</formula>
    </cfRule>
  </conditionalFormatting>
  <conditionalFormatting sqref="M286 M288">
    <cfRule type="containsBlanks" dxfId="143" priority="143">
      <formula>LEN(TRIM(M286))=0</formula>
    </cfRule>
  </conditionalFormatting>
  <conditionalFormatting sqref="M286 M288">
    <cfRule type="containsBlanks" dxfId="142" priority="144">
      <formula>LEN(TRIM(M286))=0</formula>
    </cfRule>
  </conditionalFormatting>
  <conditionalFormatting sqref="M313:M314">
    <cfRule type="containsBlanks" dxfId="141" priority="142">
      <formula>LEN(TRIM(M313))=0</formula>
    </cfRule>
  </conditionalFormatting>
  <conditionalFormatting sqref="M429:M431">
    <cfRule type="containsBlanks" dxfId="140" priority="141">
      <formula>LEN(TRIM(M429))=0</formula>
    </cfRule>
  </conditionalFormatting>
  <conditionalFormatting sqref="M429:M431">
    <cfRule type="containsBlanks" dxfId="139" priority="140">
      <formula>LEN(TRIM(M429))=0</formula>
    </cfRule>
  </conditionalFormatting>
  <conditionalFormatting sqref="M429:M431">
    <cfRule type="containsBlanks" dxfId="138" priority="139">
      <formula>LEN(TRIM(M429))=0</formula>
    </cfRule>
  </conditionalFormatting>
  <conditionalFormatting sqref="Q416:Q418">
    <cfRule type="containsBlanks" dxfId="137" priority="129">
      <formula>LEN(TRIM(Q416))=0</formula>
    </cfRule>
  </conditionalFormatting>
  <conditionalFormatting sqref="Q416:Q418">
    <cfRule type="containsBlanks" dxfId="136" priority="127">
      <formula>LEN(TRIM(Q416))=0</formula>
    </cfRule>
  </conditionalFormatting>
  <conditionalFormatting sqref="Q416:Q418">
    <cfRule type="containsBlanks" dxfId="135" priority="128">
      <formula>LEN(TRIM(Q416))=0</formula>
    </cfRule>
  </conditionalFormatting>
  <conditionalFormatting sqref="M535:M543">
    <cfRule type="containsBlanks" dxfId="134" priority="138">
      <formula>LEN(TRIM(M535))=0</formula>
    </cfRule>
  </conditionalFormatting>
  <conditionalFormatting sqref="M535">
    <cfRule type="containsBlanks" dxfId="133" priority="136">
      <formula>LEN(TRIM(M535))=0</formula>
    </cfRule>
  </conditionalFormatting>
  <conditionalFormatting sqref="M535">
    <cfRule type="containsBlanks" dxfId="132" priority="137">
      <formula>LEN(TRIM(M535))=0</formula>
    </cfRule>
  </conditionalFormatting>
  <conditionalFormatting sqref="M536:M543">
    <cfRule type="containsBlanks" dxfId="131" priority="134">
      <formula>LEN(TRIM(M536))=0</formula>
    </cfRule>
  </conditionalFormatting>
  <conditionalFormatting sqref="M536:M543">
    <cfRule type="containsBlanks" dxfId="130" priority="135">
      <formula>LEN(TRIM(M536))=0</formula>
    </cfRule>
  </conditionalFormatting>
  <conditionalFormatting sqref="G416:G418">
    <cfRule type="containsBlanks" dxfId="129" priority="133">
      <formula>LEN(TRIM(G416))=0</formula>
    </cfRule>
  </conditionalFormatting>
  <conditionalFormatting sqref="G416:G418">
    <cfRule type="containsBlanks" dxfId="128" priority="132">
      <formula>LEN(TRIM(G416))=0</formula>
    </cfRule>
  </conditionalFormatting>
  <conditionalFormatting sqref="G416:G418">
    <cfRule type="containsBlanks" dxfId="127" priority="131">
      <formula>LEN(TRIM(G416))=0</formula>
    </cfRule>
  </conditionalFormatting>
  <conditionalFormatting sqref="H416:H418">
    <cfRule type="containsBlanks" dxfId="126" priority="130">
      <formula>LEN(TRIM(H416))=0</formula>
    </cfRule>
  </conditionalFormatting>
  <conditionalFormatting sqref="R416:R418">
    <cfRule type="containsBlanks" dxfId="125" priority="126">
      <formula>LEN(TRIM(R416))=0</formula>
    </cfRule>
  </conditionalFormatting>
  <conditionalFormatting sqref="R416:R418">
    <cfRule type="containsBlanks" dxfId="124" priority="125">
      <formula>LEN(TRIM(R416))=0</formula>
    </cfRule>
  </conditionalFormatting>
  <conditionalFormatting sqref="R416:R418">
    <cfRule type="containsBlanks" dxfId="123" priority="124">
      <formula>LEN(TRIM(R416))=0</formula>
    </cfRule>
  </conditionalFormatting>
  <conditionalFormatting sqref="Q155:R157">
    <cfRule type="containsBlanks" dxfId="122" priority="122">
      <formula>LEN(TRIM(Q155))=0</formula>
    </cfRule>
  </conditionalFormatting>
  <conditionalFormatting sqref="Q155:R157">
    <cfRule type="containsBlanks" dxfId="121" priority="123">
      <formula>LEN(TRIM(Q155))=0</formula>
    </cfRule>
  </conditionalFormatting>
  <conditionalFormatting sqref="Q155:R157">
    <cfRule type="containsBlanks" dxfId="120" priority="121">
      <formula>LEN(TRIM(Q155))=0</formula>
    </cfRule>
  </conditionalFormatting>
  <conditionalFormatting sqref="A66:C66">
    <cfRule type="containsBlanks" dxfId="119" priority="120">
      <formula>LEN(TRIM(A66))=0</formula>
    </cfRule>
  </conditionalFormatting>
  <conditionalFormatting sqref="C91">
    <cfRule type="containsBlanks" dxfId="118" priority="119">
      <formula>LEN(TRIM(C91))=0</formula>
    </cfRule>
  </conditionalFormatting>
  <conditionalFormatting sqref="C101:C102">
    <cfRule type="containsBlanks" dxfId="117" priority="118">
      <formula>LEN(TRIM(C101))=0</formula>
    </cfRule>
  </conditionalFormatting>
  <conditionalFormatting sqref="I510">
    <cfRule type="containsBlanks" dxfId="116" priority="117">
      <formula>LEN(TRIM(I510))=0</formula>
    </cfRule>
  </conditionalFormatting>
  <conditionalFormatting sqref="K510">
    <cfRule type="containsBlanks" dxfId="115" priority="116">
      <formula>LEN(TRIM(K510))=0</formula>
    </cfRule>
  </conditionalFormatting>
  <conditionalFormatting sqref="M510">
    <cfRule type="containsBlanks" dxfId="114" priority="115">
      <formula>LEN(TRIM(M510))=0</formula>
    </cfRule>
  </conditionalFormatting>
  <conditionalFormatting sqref="O510">
    <cfRule type="containsBlanks" dxfId="113" priority="114">
      <formula>LEN(TRIM(O510))=0</formula>
    </cfRule>
  </conditionalFormatting>
  <conditionalFormatting sqref="E96:E97 I96:I97 K96:K97 M96:M97 O96:O97">
    <cfRule type="containsBlanks" dxfId="112" priority="113">
      <formula>LEN(TRIM(E96))=0</formula>
    </cfRule>
  </conditionalFormatting>
  <conditionalFormatting sqref="O97">
    <cfRule type="containsBlanks" dxfId="111" priority="109">
      <formula>LEN(TRIM(O97))=0</formula>
    </cfRule>
  </conditionalFormatting>
  <conditionalFormatting sqref="O97">
    <cfRule type="containsBlanks" dxfId="110" priority="110">
      <formula>LEN(TRIM(O97))=0</formula>
    </cfRule>
  </conditionalFormatting>
  <conditionalFormatting sqref="E97">
    <cfRule type="containsBlanks" dxfId="109" priority="112">
      <formula>LEN(TRIM(E97))=0</formula>
    </cfRule>
  </conditionalFormatting>
  <conditionalFormatting sqref="A97:B97">
    <cfRule type="containsBlanks" dxfId="108" priority="111">
      <formula>LEN(TRIM(A97))=0</formula>
    </cfRule>
  </conditionalFormatting>
  <conditionalFormatting sqref="A97:B97">
    <cfRule type="containsBlanks" dxfId="107" priority="108">
      <formula>LEN(TRIM(A97))=0</formula>
    </cfRule>
  </conditionalFormatting>
  <conditionalFormatting sqref="C97">
    <cfRule type="containsBlanks" dxfId="106" priority="107">
      <formula>LEN(TRIM(C97))=0</formula>
    </cfRule>
  </conditionalFormatting>
  <conditionalFormatting sqref="A96:B96 O96 E96">
    <cfRule type="containsBlanks" dxfId="105" priority="106">
      <formula>LEN(TRIM(A96))=0</formula>
    </cfRule>
  </conditionalFormatting>
  <conditionalFormatting sqref="A96:B96 O96 E96">
    <cfRule type="containsBlanks" dxfId="104" priority="105">
      <formula>LEN(TRIM(A96))=0</formula>
    </cfRule>
  </conditionalFormatting>
  <conditionalFormatting sqref="A96:B96">
    <cfRule type="containsBlanks" dxfId="103" priority="104">
      <formula>LEN(TRIM(A96))=0</formula>
    </cfRule>
  </conditionalFormatting>
  <conditionalFormatting sqref="C96">
    <cfRule type="containsBlanks" dxfId="102" priority="103">
      <formula>LEN(TRIM(C96))=0</formula>
    </cfRule>
  </conditionalFormatting>
  <conditionalFormatting sqref="D96">
    <cfRule type="containsBlanks" dxfId="101" priority="98">
      <formula>LEN(TRIM(D96))=0</formula>
    </cfRule>
  </conditionalFormatting>
  <conditionalFormatting sqref="D97">
    <cfRule type="containsBlanks" dxfId="100" priority="102">
      <formula>LEN(TRIM(D97))=0</formula>
    </cfRule>
  </conditionalFormatting>
  <conditionalFormatting sqref="D97">
    <cfRule type="containsBlanks" dxfId="99" priority="101">
      <formula>LEN(TRIM(D97))=0</formula>
    </cfRule>
  </conditionalFormatting>
  <conditionalFormatting sqref="D97">
    <cfRule type="containsBlanks" dxfId="98" priority="100">
      <formula>LEN(TRIM(D97))=0</formula>
    </cfRule>
  </conditionalFormatting>
  <conditionalFormatting sqref="D96">
    <cfRule type="containsBlanks" dxfId="97" priority="99">
      <formula>LEN(TRIM(D96))=0</formula>
    </cfRule>
  </conditionalFormatting>
  <conditionalFormatting sqref="D96">
    <cfRule type="containsBlanks" dxfId="96" priority="97">
      <formula>LEN(TRIM(D96))=0</formula>
    </cfRule>
  </conditionalFormatting>
  <conditionalFormatting sqref="I97">
    <cfRule type="containsBlanks" dxfId="95" priority="96">
      <formula>LEN(TRIM(I97))=0</formula>
    </cfRule>
  </conditionalFormatting>
  <conditionalFormatting sqref="I97">
    <cfRule type="containsBlanks" dxfId="94" priority="95">
      <formula>LEN(TRIM(I97))=0</formula>
    </cfRule>
  </conditionalFormatting>
  <conditionalFormatting sqref="I96">
    <cfRule type="containsBlanks" dxfId="93" priority="94">
      <formula>LEN(TRIM(I96))=0</formula>
    </cfRule>
  </conditionalFormatting>
  <conditionalFormatting sqref="I96">
    <cfRule type="containsBlanks" dxfId="92" priority="93">
      <formula>LEN(TRIM(I96))=0</formula>
    </cfRule>
  </conditionalFormatting>
  <conditionalFormatting sqref="K97">
    <cfRule type="containsBlanks" dxfId="91" priority="92">
      <formula>LEN(TRIM(K97))=0</formula>
    </cfRule>
  </conditionalFormatting>
  <conditionalFormatting sqref="K97">
    <cfRule type="containsBlanks" dxfId="90" priority="91">
      <formula>LEN(TRIM(K97))=0</formula>
    </cfRule>
  </conditionalFormatting>
  <conditionalFormatting sqref="K96">
    <cfRule type="containsBlanks" dxfId="89" priority="89">
      <formula>LEN(TRIM(K96))=0</formula>
    </cfRule>
  </conditionalFormatting>
  <conditionalFormatting sqref="K96">
    <cfRule type="containsBlanks" dxfId="88" priority="90">
      <formula>LEN(TRIM(K96))=0</formula>
    </cfRule>
  </conditionalFormatting>
  <conditionalFormatting sqref="M97">
    <cfRule type="containsBlanks" dxfId="87" priority="87">
      <formula>LEN(TRIM(M97))=0</formula>
    </cfRule>
  </conditionalFormatting>
  <conditionalFormatting sqref="M97">
    <cfRule type="containsBlanks" dxfId="86" priority="88">
      <formula>LEN(TRIM(M97))=0</formula>
    </cfRule>
  </conditionalFormatting>
  <conditionalFormatting sqref="M96">
    <cfRule type="containsBlanks" dxfId="85" priority="85">
      <formula>LEN(TRIM(M96))=0</formula>
    </cfRule>
  </conditionalFormatting>
  <conditionalFormatting sqref="M96">
    <cfRule type="containsBlanks" dxfId="84" priority="86">
      <formula>LEN(TRIM(M96))=0</formula>
    </cfRule>
  </conditionalFormatting>
  <conditionalFormatting sqref="A112:C112">
    <cfRule type="containsBlanks" dxfId="83" priority="84">
      <formula>LEN(TRIM(A112))=0</formula>
    </cfRule>
  </conditionalFormatting>
  <conditionalFormatting sqref="B80:C80">
    <cfRule type="containsBlanks" dxfId="82" priority="83">
      <formula>LEN(TRIM(B80))=0</formula>
    </cfRule>
  </conditionalFormatting>
  <conditionalFormatting sqref="B46">
    <cfRule type="containsBlanks" dxfId="81" priority="82">
      <formula>LEN(TRIM(B46))=0</formula>
    </cfRule>
  </conditionalFormatting>
  <conditionalFormatting sqref="A328:C330">
    <cfRule type="containsBlanks" dxfId="80" priority="81">
      <formula>LEN(TRIM(A328))=0</formula>
    </cfRule>
  </conditionalFormatting>
  <conditionalFormatting sqref="E271">
    <cfRule type="containsBlanks" dxfId="79" priority="79">
      <formula>LEN(TRIM(E271))=0</formula>
    </cfRule>
  </conditionalFormatting>
  <conditionalFormatting sqref="J271">
    <cfRule type="containsBlanks" dxfId="78" priority="75">
      <formula>LEN(TRIM(J271))=0</formula>
    </cfRule>
  </conditionalFormatting>
  <conditionalFormatting sqref="D271">
    <cfRule type="containsBlanks" dxfId="77" priority="78">
      <formula>LEN(TRIM(D271))=0</formula>
    </cfRule>
  </conditionalFormatting>
  <conditionalFormatting sqref="O271:P271">
    <cfRule type="containsBlanks" dxfId="76" priority="76">
      <formula>LEN(TRIM(O271))=0</formula>
    </cfRule>
  </conditionalFormatting>
  <conditionalFormatting sqref="J271">
    <cfRule type="containsBlanks" dxfId="75" priority="74">
      <formula>LEN(TRIM(J271))=0</formula>
    </cfRule>
  </conditionalFormatting>
  <conditionalFormatting sqref="E271">
    <cfRule type="containsBlanks" dxfId="74" priority="80">
      <formula>LEN(TRIM(E271))=0</formula>
    </cfRule>
  </conditionalFormatting>
  <conditionalFormatting sqref="O271:P271">
    <cfRule type="containsBlanks" dxfId="73" priority="77">
      <formula>LEN(TRIM(O271))=0</formula>
    </cfRule>
  </conditionalFormatting>
  <conditionalFormatting sqref="L271">
    <cfRule type="containsBlanks" dxfId="72" priority="73">
      <formula>LEN(TRIM(L271))=0</formula>
    </cfRule>
  </conditionalFormatting>
  <conditionalFormatting sqref="L271">
    <cfRule type="containsBlanks" dxfId="71" priority="72">
      <formula>LEN(TRIM(L271))=0</formula>
    </cfRule>
  </conditionalFormatting>
  <conditionalFormatting sqref="N271">
    <cfRule type="containsBlanks" dxfId="70" priority="70">
      <formula>LEN(TRIM(N271))=0</formula>
    </cfRule>
  </conditionalFormatting>
  <conditionalFormatting sqref="N271">
    <cfRule type="containsBlanks" dxfId="69" priority="71">
      <formula>LEN(TRIM(N271))=0</formula>
    </cfRule>
  </conditionalFormatting>
  <conditionalFormatting sqref="K271">
    <cfRule type="containsBlanks" dxfId="68" priority="66">
      <formula>LEN(TRIM(K271))=0</formula>
    </cfRule>
  </conditionalFormatting>
  <conditionalFormatting sqref="G271">
    <cfRule type="containsBlanks" dxfId="67" priority="69">
      <formula>LEN(TRIM(G271))=0</formula>
    </cfRule>
  </conditionalFormatting>
  <conditionalFormatting sqref="I271">
    <cfRule type="containsBlanks" dxfId="66" priority="68">
      <formula>LEN(TRIM(I271))=0</formula>
    </cfRule>
  </conditionalFormatting>
  <conditionalFormatting sqref="I271">
    <cfRule type="containsBlanks" dxfId="65" priority="67">
      <formula>LEN(TRIM(I271))=0</formula>
    </cfRule>
  </conditionalFormatting>
  <conditionalFormatting sqref="K271">
    <cfRule type="containsBlanks" dxfId="64" priority="65">
      <formula>LEN(TRIM(K271))=0</formula>
    </cfRule>
  </conditionalFormatting>
  <conditionalFormatting sqref="M271">
    <cfRule type="containsBlanks" dxfId="63" priority="63">
      <formula>LEN(TRIM(M271))=0</formula>
    </cfRule>
  </conditionalFormatting>
  <conditionalFormatting sqref="M271">
    <cfRule type="containsBlanks" dxfId="62" priority="64">
      <formula>LEN(TRIM(M271))=0</formula>
    </cfRule>
  </conditionalFormatting>
  <conditionalFormatting sqref="D334:Q334">
    <cfRule type="containsBlanks" dxfId="61" priority="62">
      <formula>LEN(TRIM(D334))=0</formula>
    </cfRule>
  </conditionalFormatting>
  <conditionalFormatting sqref="O334:P334">
    <cfRule type="containsBlanks" dxfId="60" priority="61">
      <formula>LEN(TRIM(O334))=0</formula>
    </cfRule>
  </conditionalFormatting>
  <conditionalFormatting sqref="N334">
    <cfRule type="containsBlanks" dxfId="59" priority="60">
      <formula>LEN(TRIM(N334))=0</formula>
    </cfRule>
  </conditionalFormatting>
  <conditionalFormatting sqref="I334">
    <cfRule type="containsBlanks" dxfId="58" priority="59">
      <formula>LEN(TRIM(I334))=0</formula>
    </cfRule>
  </conditionalFormatting>
  <conditionalFormatting sqref="K334">
    <cfRule type="containsBlanks" dxfId="57" priority="58">
      <formula>LEN(TRIM(K334))=0</formula>
    </cfRule>
  </conditionalFormatting>
  <conditionalFormatting sqref="M334">
    <cfRule type="containsBlanks" dxfId="56" priority="57">
      <formula>LEN(TRIM(M334))=0</formula>
    </cfRule>
  </conditionalFormatting>
  <conditionalFormatting sqref="T216">
    <cfRule type="containsBlanks" dxfId="55" priority="56">
      <formula>LEN(TRIM(T216))=0</formula>
    </cfRule>
  </conditionalFormatting>
  <conditionalFormatting sqref="T207">
    <cfRule type="containsBlanks" dxfId="54" priority="55">
      <formula>LEN(TRIM(T207))=0</formula>
    </cfRule>
  </conditionalFormatting>
  <conditionalFormatting sqref="T328">
    <cfRule type="containsBlanks" dxfId="53" priority="54">
      <formula>LEN(TRIM(T328))=0</formula>
    </cfRule>
  </conditionalFormatting>
  <conditionalFormatting sqref="T329">
    <cfRule type="containsBlanks" dxfId="52" priority="53">
      <formula>LEN(TRIM(T329))=0</formula>
    </cfRule>
  </conditionalFormatting>
  <conditionalFormatting sqref="T330">
    <cfRule type="containsBlanks" dxfId="51" priority="52">
      <formula>LEN(TRIM(T330))=0</formula>
    </cfRule>
  </conditionalFormatting>
  <conditionalFormatting sqref="T337">
    <cfRule type="containsBlanks" dxfId="50" priority="51">
      <formula>LEN(TRIM(T337))=0</formula>
    </cfRule>
  </conditionalFormatting>
  <conditionalFormatting sqref="T338">
    <cfRule type="containsBlanks" dxfId="49" priority="50">
      <formula>LEN(TRIM(T338))=0</formula>
    </cfRule>
  </conditionalFormatting>
  <conditionalFormatting sqref="T339">
    <cfRule type="containsBlanks" dxfId="48" priority="49">
      <formula>LEN(TRIM(T339))=0</formula>
    </cfRule>
  </conditionalFormatting>
  <conditionalFormatting sqref="T340">
    <cfRule type="containsBlanks" dxfId="47" priority="48">
      <formula>LEN(TRIM(T340))=0</formula>
    </cfRule>
  </conditionalFormatting>
  <conditionalFormatting sqref="T402">
    <cfRule type="containsBlanks" dxfId="46" priority="47">
      <formula>LEN(TRIM(T402))=0</formula>
    </cfRule>
  </conditionalFormatting>
  <conditionalFormatting sqref="T402">
    <cfRule type="containsBlanks" dxfId="45" priority="46">
      <formula>LEN(TRIM(T402))=0</formula>
    </cfRule>
  </conditionalFormatting>
  <conditionalFormatting sqref="T406:T409">
    <cfRule type="containsBlanks" dxfId="44" priority="45">
      <formula>LEN(TRIM(T406))=0</formula>
    </cfRule>
  </conditionalFormatting>
  <conditionalFormatting sqref="T406:T409">
    <cfRule type="containsBlanks" dxfId="43" priority="44">
      <formula>LEN(TRIM(T406))=0</formula>
    </cfRule>
  </conditionalFormatting>
  <conditionalFormatting sqref="T365">
    <cfRule type="containsBlanks" dxfId="42" priority="43">
      <formula>LEN(TRIM(T365))=0</formula>
    </cfRule>
  </conditionalFormatting>
  <conditionalFormatting sqref="T354">
    <cfRule type="containsBlanks" dxfId="41" priority="42">
      <formula>LEN(TRIM(T354))=0</formula>
    </cfRule>
  </conditionalFormatting>
  <conditionalFormatting sqref="T354">
    <cfRule type="containsBlanks" dxfId="40" priority="41">
      <formula>LEN(TRIM(T354))=0</formula>
    </cfRule>
  </conditionalFormatting>
  <conditionalFormatting sqref="T360">
    <cfRule type="containsBlanks" dxfId="39" priority="40">
      <formula>LEN(TRIM(T360))=0</formula>
    </cfRule>
  </conditionalFormatting>
  <conditionalFormatting sqref="T360">
    <cfRule type="containsBlanks" dxfId="38" priority="39">
      <formula>LEN(TRIM(T360))=0</formula>
    </cfRule>
  </conditionalFormatting>
  <conditionalFormatting sqref="T362">
    <cfRule type="containsBlanks" dxfId="37" priority="38">
      <formula>LEN(TRIM(T362))=0</formula>
    </cfRule>
  </conditionalFormatting>
  <conditionalFormatting sqref="T362">
    <cfRule type="containsBlanks" dxfId="36" priority="37">
      <formula>LEN(TRIM(T362))=0</formula>
    </cfRule>
  </conditionalFormatting>
  <conditionalFormatting sqref="T384">
    <cfRule type="containsBlanks" dxfId="35" priority="36">
      <formula>LEN(TRIM(T384))=0</formula>
    </cfRule>
  </conditionalFormatting>
  <conditionalFormatting sqref="T384">
    <cfRule type="containsBlanks" dxfId="34" priority="35">
      <formula>LEN(TRIM(T384))=0</formula>
    </cfRule>
  </conditionalFormatting>
  <conditionalFormatting sqref="T386">
    <cfRule type="containsBlanks" dxfId="33" priority="34">
      <formula>LEN(TRIM(T386))=0</formula>
    </cfRule>
  </conditionalFormatting>
  <conditionalFormatting sqref="T386">
    <cfRule type="containsBlanks" dxfId="32" priority="33">
      <formula>LEN(TRIM(T386))=0</formula>
    </cfRule>
  </conditionalFormatting>
  <conditionalFormatting sqref="T387">
    <cfRule type="containsBlanks" dxfId="31" priority="32">
      <formula>LEN(TRIM(T387))=0</formula>
    </cfRule>
  </conditionalFormatting>
  <conditionalFormatting sqref="T387">
    <cfRule type="containsBlanks" dxfId="30" priority="31">
      <formula>LEN(TRIM(T387))=0</formula>
    </cfRule>
  </conditionalFormatting>
  <conditionalFormatting sqref="T389">
    <cfRule type="containsBlanks" dxfId="29" priority="30">
      <formula>LEN(TRIM(T389))=0</formula>
    </cfRule>
  </conditionalFormatting>
  <conditionalFormatting sqref="T389">
    <cfRule type="containsBlanks" dxfId="28" priority="29">
      <formula>LEN(TRIM(T389))=0</formula>
    </cfRule>
  </conditionalFormatting>
  <conditionalFormatting sqref="T403">
    <cfRule type="containsBlanks" dxfId="27" priority="28">
      <formula>LEN(TRIM(T403))=0</formula>
    </cfRule>
  </conditionalFormatting>
  <conditionalFormatting sqref="T403">
    <cfRule type="containsBlanks" dxfId="26" priority="27">
      <formula>LEN(TRIM(T403))=0</formula>
    </cfRule>
  </conditionalFormatting>
  <conditionalFormatting sqref="T410">
    <cfRule type="containsBlanks" dxfId="25" priority="26">
      <formula>LEN(TRIM(T410))=0</formula>
    </cfRule>
  </conditionalFormatting>
  <conditionalFormatting sqref="T410">
    <cfRule type="containsBlanks" dxfId="24" priority="25">
      <formula>LEN(TRIM(T410))=0</formula>
    </cfRule>
  </conditionalFormatting>
  <conditionalFormatting sqref="T411">
    <cfRule type="containsBlanks" dxfId="23" priority="24">
      <formula>LEN(TRIM(T411))=0</formula>
    </cfRule>
  </conditionalFormatting>
  <conditionalFormatting sqref="T411">
    <cfRule type="containsBlanks" dxfId="22" priority="23">
      <formula>LEN(TRIM(T411))=0</formula>
    </cfRule>
  </conditionalFormatting>
  <conditionalFormatting sqref="T430">
    <cfRule type="containsBlanks" dxfId="21" priority="22">
      <formula>LEN(TRIM(T430))=0</formula>
    </cfRule>
  </conditionalFormatting>
  <conditionalFormatting sqref="T430">
    <cfRule type="containsBlanks" dxfId="20" priority="21">
      <formula>LEN(TRIM(T430))=0</formula>
    </cfRule>
  </conditionalFormatting>
  <conditionalFormatting sqref="T485">
    <cfRule type="containsBlanks" dxfId="19" priority="20">
      <formula>LEN(TRIM(T485))=0</formula>
    </cfRule>
  </conditionalFormatting>
  <conditionalFormatting sqref="T485">
    <cfRule type="containsBlanks" dxfId="18" priority="19">
      <formula>LEN(TRIM(T485))=0</formula>
    </cfRule>
  </conditionalFormatting>
  <conditionalFormatting sqref="T512">
    <cfRule type="containsBlanks" dxfId="17" priority="18">
      <formula>LEN(TRIM(T512))=0</formula>
    </cfRule>
  </conditionalFormatting>
  <conditionalFormatting sqref="T512">
    <cfRule type="containsBlanks" dxfId="16" priority="17">
      <formula>LEN(TRIM(T512))=0</formula>
    </cfRule>
  </conditionalFormatting>
  <conditionalFormatting sqref="T517">
    <cfRule type="containsBlanks" dxfId="15" priority="16">
      <formula>LEN(TRIM(T517))=0</formula>
    </cfRule>
  </conditionalFormatting>
  <conditionalFormatting sqref="T517">
    <cfRule type="containsBlanks" dxfId="14" priority="15">
      <formula>LEN(TRIM(T517))=0</formula>
    </cfRule>
  </conditionalFormatting>
  <conditionalFormatting sqref="T518">
    <cfRule type="containsBlanks" dxfId="13" priority="14">
      <formula>LEN(TRIM(T518))=0</formula>
    </cfRule>
  </conditionalFormatting>
  <conditionalFormatting sqref="T518">
    <cfRule type="containsBlanks" dxfId="12" priority="13">
      <formula>LEN(TRIM(T518))=0</formula>
    </cfRule>
  </conditionalFormatting>
  <conditionalFormatting sqref="T519">
    <cfRule type="containsBlanks" dxfId="11" priority="12">
      <formula>LEN(TRIM(T519))=0</formula>
    </cfRule>
  </conditionalFormatting>
  <conditionalFormatting sqref="T519">
    <cfRule type="containsBlanks" dxfId="10" priority="11">
      <formula>LEN(TRIM(T519))=0</formula>
    </cfRule>
  </conditionalFormatting>
  <conditionalFormatting sqref="T532">
    <cfRule type="containsBlanks" dxfId="9" priority="10">
      <formula>LEN(TRIM(T532))=0</formula>
    </cfRule>
  </conditionalFormatting>
  <conditionalFormatting sqref="T532">
    <cfRule type="containsBlanks" dxfId="8" priority="9">
      <formula>LEN(TRIM(T532))=0</formula>
    </cfRule>
  </conditionalFormatting>
  <conditionalFormatting sqref="T534">
    <cfRule type="containsBlanks" dxfId="7" priority="8">
      <formula>LEN(TRIM(T534))=0</formula>
    </cfRule>
  </conditionalFormatting>
  <conditionalFormatting sqref="T534">
    <cfRule type="containsBlanks" dxfId="6" priority="7">
      <formula>LEN(TRIM(T534))=0</formula>
    </cfRule>
  </conditionalFormatting>
  <conditionalFormatting sqref="T535:T536">
    <cfRule type="containsBlanks" dxfId="5" priority="6">
      <formula>LEN(TRIM(T535))=0</formula>
    </cfRule>
  </conditionalFormatting>
  <conditionalFormatting sqref="T535:T536">
    <cfRule type="containsBlanks" dxfId="4" priority="5">
      <formula>LEN(TRIM(T535))=0</formula>
    </cfRule>
  </conditionalFormatting>
  <conditionalFormatting sqref="T145">
    <cfRule type="containsBlanks" dxfId="3" priority="4">
      <formula>LEN(TRIM(T145))=0</formula>
    </cfRule>
  </conditionalFormatting>
  <conditionalFormatting sqref="T211">
    <cfRule type="containsBlanks" dxfId="2" priority="3">
      <formula>LEN(TRIM(T211))=0</formula>
    </cfRule>
  </conditionalFormatting>
  <conditionalFormatting sqref="T212">
    <cfRule type="containsBlanks" dxfId="1" priority="2">
      <formula>LEN(TRIM(T212))=0</formula>
    </cfRule>
  </conditionalFormatting>
  <conditionalFormatting sqref="T213">
    <cfRule type="containsBlanks" dxfId="0" priority="1">
      <formula>LEN(TRIM(T213))=0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27" fitToHeight="0" orientation="landscape" r:id="rId1"/>
  <headerFooter differentFirst="1" alignWithMargins="0">
    <oddHeader>&amp;C&amp;P</oddHeader>
  </headerFooter>
  <rowBreaks count="1" manualBreakCount="1">
    <brk id="10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2022-11-14T06:47:56Z</dcterms:created>
  <dcterms:modified xsi:type="dcterms:W3CDTF">2022-11-14T07:15:52Z</dcterms:modified>
</cp:coreProperties>
</file>