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2 квартал 2024 г\Папка 1_Отчетность АО ДГК за 1 полугодие 2024 года\"/>
    </mc:Choice>
  </mc:AlternateContent>
  <bookViews>
    <workbookView xWindow="0" yWindow="0" windowWidth="19140" windowHeight="7590"/>
  </bookViews>
  <sheets>
    <sheet name="10 Кв ф" sheetId="1" r:id="rId1"/>
  </sheets>
  <definedNames>
    <definedName name="_xlnm._FilterDatabase" localSheetId="0" hidden="1">'10 Кв ф'!$A$18:$U$922</definedName>
    <definedName name="Z_0166F564_6860_4A4D_BCAA_7E652E2AE38D_.wvu.FilterData" localSheetId="0" hidden="1">'10 Кв ф'!$A$18:$T$919</definedName>
    <definedName name="Z_06A3F353_51B3_4A72_AD0A_D70EC1B6E0CE_.wvu.FilterData" localSheetId="0" hidden="1">'10 Кв ф'!$A$19:$T$919</definedName>
    <definedName name="Z_0A56C8BB_F57D_4E95_9156_3312F9525C5E_.wvu.FilterData" localSheetId="0" hidden="1">'10 Кв ф'!$A$19:$T$919</definedName>
    <definedName name="Z_0D2A7B5C_0C40_4E6D_963D_52EC84514A68_.wvu.FilterData" localSheetId="0" hidden="1">'10 Кв ф'!$A$19:$T$919</definedName>
    <definedName name="Z_0D93C89F_D6DE_45E3_8D65_4852C654EFF1_.wvu.FilterData" localSheetId="0" hidden="1">'10 Кв ф'!$A$18:$T$919</definedName>
    <definedName name="Z_0D93C89F_D6DE_45E3_8D65_4852C654EFF1_.wvu.PrintArea" localSheetId="0" hidden="1">'10 Кв ф'!$A$1:$T$919</definedName>
    <definedName name="Z_0D93C89F_D6DE_45E3_8D65_4852C654EFF1_.wvu.Rows" localSheetId="0" hidden="1">'10 Кв ф'!$2:$13</definedName>
    <definedName name="Z_1017E5F6_993F_45C9_9841_6CF924CF1200_.wvu.FilterData" localSheetId="0" hidden="1">'10 Кв ф'!$A$18:$T$919</definedName>
    <definedName name="Z_12DE1D8C_2E36_443D_8681_573806BBC37D_.wvu.FilterData" localSheetId="0" hidden="1">'10 Кв ф'!$A$18:$T$919</definedName>
    <definedName name="Z_1470A267_A675_4CA9_A66C_50B69FF85DA3_.wvu.FilterData" localSheetId="0" hidden="1">'10 Кв ф'!$A$18:$T$919</definedName>
    <definedName name="Z_17749444_678E_426F_BD89_F71E60B050A4_.wvu.FilterData" localSheetId="0" hidden="1">'10 Кв ф'!$A$18:$T$919</definedName>
    <definedName name="Z_192F6368_D18A_4AEC_8E7D_28008EEC8C85_.wvu.Cols" localSheetId="0" hidden="1">'10 Кв ф'!$M:$T</definedName>
    <definedName name="Z_192F6368_D18A_4AEC_8E7D_28008EEC8C85_.wvu.FilterData" localSheetId="0" hidden="1">'10 Кв ф'!$A$18:$T$922</definedName>
    <definedName name="Z_192F6368_D18A_4AEC_8E7D_28008EEC8C85_.wvu.PrintArea" localSheetId="0" hidden="1">'10 Кв ф'!$A$1:$T$919</definedName>
    <definedName name="Z_192F6368_D18A_4AEC_8E7D_28008EEC8C85_.wvu.Rows" localSheetId="0" hidden="1">'10 Кв ф'!$923:$924</definedName>
    <definedName name="Z_1E4EBB30_6787_4635_A1AD_11437E13556E_.wvu.FilterData" localSheetId="0" hidden="1">'10 Кв ф'!$A$18:$T$919</definedName>
    <definedName name="Z_27831D98_248D_4C5D_8651_2FCE3375DCF3_.wvu.FilterData" localSheetId="0" hidden="1">'10 Кв ф'!$A$18:$T$18</definedName>
    <definedName name="Z_2F3444B4_7D2B_4793_A3F6_0CE0A53B65BF_.wvu.FilterData" localSheetId="0" hidden="1">'10 Кв ф'!$A$18:$U$922</definedName>
    <definedName name="Z_3D41F91B_9A2B_4030_8403_A8DDF01EAA7A_.wvu.FilterData" localSheetId="0" hidden="1">'10 Кв ф'!$A$18:$T$919</definedName>
    <definedName name="Z_3D6FFAC9_26ED_4EAD_9DCA_78A482DA12FA_.wvu.FilterData" localSheetId="0" hidden="1">'10 Кв ф'!$A$18:$T$919</definedName>
    <definedName name="Z_3E520E1B_F34B_498F_8FF1_F06CA90FBFAA_.wvu.FilterData" localSheetId="0" hidden="1">'10 Кв ф'!$A$18:$T$919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ф'!$A$18:$T$919</definedName>
    <definedName name="Z_57B90536_E403_481F_B537_76A8A1190347_.wvu.FilterData" localSheetId="0" hidden="1">'10 Кв ф'!$A$18:$T$919</definedName>
    <definedName name="Z_57B90536_E403_481F_B537_76A8A1190347_.wvu.PrintArea" localSheetId="0" hidden="1">'10 Кв ф'!$A$1:$T$919</definedName>
    <definedName name="Z_584ABB53_32FF_4B7B_98BB_CA3B2584A02E_.wvu.FilterData" localSheetId="0" hidden="1">'10 Кв ф'!$A$18:$T$919</definedName>
    <definedName name="Z_58D64E48_2FAA_4C54_85F8_4917CD959A23_.wvu.FilterData" localSheetId="0" hidden="1">'10 Кв ф'!$A$19:$T$919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ф'!$A$18:$T$919</definedName>
    <definedName name="Z_655DFEB5_C371_40DD_82FC_2F6B360E2859_.wvu.FilterData" localSheetId="0" hidden="1">'10 Кв ф'!$A$18:$T$919</definedName>
    <definedName name="Z_66D403AB_EA89_4957_AA3A_9374DB17FF5F_.wvu.FilterData" localSheetId="0" hidden="1">'10 Кв ф'!$A$18:$T$919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ф'!$A$18:$T$919</definedName>
    <definedName name="Z_6F5C25E3_FA9C_4839_AF94_DEE882837079_.wvu.FilterData" localSheetId="0" hidden="1">'10 Кв ф'!$A$18:$T$919</definedName>
    <definedName name="Z_6FC8CDDA_2F22_43F0_A6F6_3C1F10ECFB0A_.wvu.FilterData" localSheetId="0" hidden="1">'10 Кв ф'!$A$18:$T$919</definedName>
    <definedName name="Z_71843E8E_FECF_48AE_A09C_6820DB9CAE0B_.wvu.FilterData" localSheetId="0" hidden="1">'10 Кв ф'!$A$18:$T$919</definedName>
    <definedName name="Z_7694D342_12FA_4800_9B2F_894DCECAE7B4_.wvu.FilterData" localSheetId="0" hidden="1">'10 Кв ф'!$A$18:$T$919</definedName>
    <definedName name="Z_78D53BCC_1172_4F12_88DD_9A2C70FA2088_.wvu.FilterData" localSheetId="0" hidden="1">'10 Кв ф'!$A$18:$T$919</definedName>
    <definedName name="Z_84623340_CF58_4BC5_A988_3823C261B227_.wvu.FilterData" localSheetId="0" hidden="1">'10 Кв ф'!$A$18:$T$919</definedName>
    <definedName name="Z_84623340_CF58_4BC5_A988_3823C261B227_.wvu.PrintArea" localSheetId="0" hidden="1">'10 Кв ф'!$A$1:$T$919</definedName>
    <definedName name="Z_84623340_CF58_4BC5_A988_3823C261B227_.wvu.Rows" localSheetId="0" hidden="1">'10 Кв ф'!$2:$13</definedName>
    <definedName name="Z_8B154DE0_53DB_4AF6_B1C2_32179B4E88BC_.wvu.FilterData" localSheetId="0" hidden="1">'10 Кв ф'!$A$18:$T$919</definedName>
    <definedName name="Z_8DFE875F_0C3F_4914_B6AA_FBE17C23D7D2_.wvu.FilterData" localSheetId="0" hidden="1">'10 Кв ф'!$A$19:$T$919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ф'!$A$18:$T$919</definedName>
    <definedName name="Z_A4BF77C2_CF88_42A4_A227_88264C01876F_.wvu.Cols" localSheetId="0" hidden="1">'10 Кв ф'!$M:$T</definedName>
    <definedName name="Z_A4BF77C2_CF88_42A4_A227_88264C01876F_.wvu.FilterData" localSheetId="0" hidden="1">'10 Кв ф'!$A$18:$U$922</definedName>
    <definedName name="Z_A4BF77C2_CF88_42A4_A227_88264C01876F_.wvu.PrintArea" localSheetId="0" hidden="1">'10 Кв ф'!$A$1:$T$919</definedName>
    <definedName name="Z_A77A5C65_3B6D_434F_8258_50CC036FD700_.wvu.FilterData" localSheetId="0" hidden="1">'10 Кв ф'!$A$18:$T$919</definedName>
    <definedName name="Z_A828C0E4_02B6_47D2_81F6_4D00B4CDDD76_.wvu.FilterData" localSheetId="0" hidden="1">'10 Кв ф'!$A$18:$T$919</definedName>
    <definedName name="Z_A828C0E4_02B6_47D2_81F6_4D00B4CDDD76_.wvu.PrintArea" localSheetId="0" hidden="1">'10 Кв ф'!$A$1:$T$919</definedName>
    <definedName name="Z_A828C0E4_02B6_47D2_81F6_4D00B4CDDD76_.wvu.Rows" localSheetId="0" hidden="1">'10 Кв ф'!$12:$13</definedName>
    <definedName name="Z_AA89D323_E3BB_4EC3_AA1F_74CDFA5C5CE7_.wvu.FilterData" localSheetId="0" hidden="1">'10 Кв ф'!$A$18:$T$922</definedName>
    <definedName name="Z_AC71B388_5FE0_4A9D_8A8E_E18D1F00B0E3_.wvu.FilterData" localSheetId="0" hidden="1">'10 Кв ф'!$A$18:$T$919</definedName>
    <definedName name="Z_C15C57B9_037F_4445_B888_4EC853978147_.wvu.FilterData" localSheetId="0" hidden="1">'10 Кв ф'!$A$18:$T$919</definedName>
    <definedName name="Z_C60D55EC_865E_4D38_AE27_9E8AD04058A4_.wvu.FilterData" localSheetId="0" hidden="1">'10 Кв ф'!$A$18:$T$919</definedName>
    <definedName name="Z_C8834271_1CC2_459D_BFED_D8003474F42A_.wvu.FilterData" localSheetId="0" hidden="1">'10 Кв ф'!$A$18:$T$919</definedName>
    <definedName name="Z_CD577179_AC97_47E1_BD55_34C9FD4F7788_.wvu.FilterData" localSheetId="0" hidden="1">'10 Кв ф'!$A$18:$T$919</definedName>
    <definedName name="Z_CE1E033E_FF00_49FF_86F8_A53BE3AEB0CB_.wvu.FilterData" localSheetId="0" hidden="1">'10 Кв ф'!$A$18:$T$919</definedName>
    <definedName name="Z_CE1E033E_FF00_49FF_86F8_A53BE3AEB0CB_.wvu.PrintArea" localSheetId="0" hidden="1">'10 Кв ф'!$A$1:$T$919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ф'!$A$18:$T$919</definedName>
    <definedName name="Z_D2CBDC49_B9AD_49DF_A2DD_0C0CEC3CCF43_.wvu.FilterData" localSheetId="0" hidden="1">'10 Кв ф'!$A$18:$T$919</definedName>
    <definedName name="Z_D65DB3B3_D583_4A50_96A0_49F0BFBC42FA_.wvu.FilterData" localSheetId="0" hidden="1">'10 Кв ф'!$A$18:$T$919</definedName>
    <definedName name="Z_D6D9C024_8179_4E41_8196_D59861ADD944_.wvu.FilterData" localSheetId="0" hidden="1">'10 Кв ф'!$A$18:$T$919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ф'!$A$18:$T$919</definedName>
    <definedName name="Z_DD79EF37_1308_44D2_981A_C28745460F44_.wvu.FilterData" localSheetId="0" hidden="1">'10 Кв ф'!$A$18:$T$919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ф'!$A$18:$T$919</definedName>
    <definedName name="Z_E104860A_A3B7_4FDF_8BAB_6F219D9D3E8F_.wvu.PrintArea" localSheetId="0" hidden="1">'10 Кв ф'!$A$1:$T$919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ф'!$A$18:$T$919</definedName>
    <definedName name="Z_E65E1C7B_B53B_4B88_8602_A3F4B4E3D382_.wvu.FilterData" localSheetId="0" hidden="1">'10 Кв ф'!$A$18:$T$919</definedName>
    <definedName name="Z_E8944C33_CF35_4790_9FEB_7204E02DE563_.wvu.FilterData" localSheetId="0" hidden="1">'10 Кв ф'!$A$18:$T$919</definedName>
    <definedName name="Z_E8944C33_CF35_4790_9FEB_7204E02DE563_.wvu.PrintArea" localSheetId="0" hidden="1">'10 Кв ф'!$A$1:$T$919</definedName>
    <definedName name="Z_EBE17BEF_ADE5_48A1_B3B0_13D095BC5397_.wvu.FilterData" localSheetId="0" hidden="1">'10 Кв ф'!$A$18:$T$919</definedName>
    <definedName name="Z_EF664B56_5069_481F_BF03_744F9121EDA1_.wvu.FilterData" localSheetId="0" hidden="1">'10 Кв ф'!$A$19:$T$919</definedName>
    <definedName name="Z_F5250458_B3DA_4BC9_8608_3E38DAC94C38_.wvu.FilterData" localSheetId="0" hidden="1">'10 Кв ф'!$A$18:$T$919</definedName>
    <definedName name="Z_F542FC93_15B6_4F75_8CE6_13289B723FF3_.wvu.FilterData" localSheetId="0" hidden="1">'10 Кв ф'!$A$18:$T$919</definedName>
    <definedName name="Z_FF811F01_18A2_472F_A2B1_C8CB4F7C4144_.wvu.FilterData" localSheetId="0" hidden="1">'10 Кв ф'!$A$18:$T$919</definedName>
    <definedName name="Z_FFD7E54C_3584_445D_916C_CB13835F8BCF_.wvu.FilterData" localSheetId="0" hidden="1">'10 Кв ф'!$A$18:$T$919</definedName>
    <definedName name="_xlnm.Print_Area" localSheetId="0">'10 Кв ф'!$A$1:$T$919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2" i="1" l="1"/>
  <c r="H921" i="1"/>
  <c r="H920" i="1"/>
  <c r="F920" i="1"/>
  <c r="H919" i="1"/>
  <c r="R919" i="1" s="1"/>
  <c r="R918" i="1" s="1"/>
  <c r="G919" i="1"/>
  <c r="G918" i="1" s="1"/>
  <c r="F919" i="1"/>
  <c r="P918" i="1"/>
  <c r="O918" i="1"/>
  <c r="N918" i="1"/>
  <c r="M918" i="1"/>
  <c r="L918" i="1"/>
  <c r="K918" i="1"/>
  <c r="J918" i="1"/>
  <c r="I918" i="1"/>
  <c r="E918" i="1"/>
  <c r="D918" i="1"/>
  <c r="H916" i="1"/>
  <c r="G916" i="1"/>
  <c r="G915" i="1" s="1"/>
  <c r="G911" i="1" s="1"/>
  <c r="F916" i="1"/>
  <c r="P915" i="1"/>
  <c r="P911" i="1" s="1"/>
  <c r="O915" i="1"/>
  <c r="O911" i="1" s="1"/>
  <c r="N915" i="1"/>
  <c r="N911" i="1" s="1"/>
  <c r="M915" i="1"/>
  <c r="M911" i="1" s="1"/>
  <c r="L915" i="1"/>
  <c r="K915" i="1"/>
  <c r="K911" i="1" s="1"/>
  <c r="J915" i="1"/>
  <c r="I915" i="1"/>
  <c r="I911" i="1" s="1"/>
  <c r="H915" i="1"/>
  <c r="E915" i="1"/>
  <c r="D915" i="1"/>
  <c r="J911" i="1"/>
  <c r="E911" i="1"/>
  <c r="D911" i="1"/>
  <c r="R908" i="1"/>
  <c r="Q908" i="1"/>
  <c r="P908" i="1"/>
  <c r="O908" i="1"/>
  <c r="N908" i="1"/>
  <c r="M908" i="1"/>
  <c r="L908" i="1"/>
  <c r="K908" i="1"/>
  <c r="J908" i="1"/>
  <c r="I908" i="1"/>
  <c r="H908" i="1"/>
  <c r="G908" i="1"/>
  <c r="F908" i="1"/>
  <c r="E908" i="1"/>
  <c r="D908" i="1"/>
  <c r="R905" i="1"/>
  <c r="R904" i="1" s="1"/>
  <c r="Q905" i="1"/>
  <c r="Q904" i="1" s="1"/>
  <c r="P905" i="1"/>
  <c r="P904" i="1" s="1"/>
  <c r="O905" i="1"/>
  <c r="O904" i="1" s="1"/>
  <c r="N905" i="1"/>
  <c r="N904" i="1" s="1"/>
  <c r="M905" i="1"/>
  <c r="M904" i="1" s="1"/>
  <c r="L905" i="1"/>
  <c r="L904" i="1" s="1"/>
  <c r="K905" i="1"/>
  <c r="K904" i="1" s="1"/>
  <c r="J905" i="1"/>
  <c r="J904" i="1" s="1"/>
  <c r="I905" i="1"/>
  <c r="I904" i="1" s="1"/>
  <c r="H905" i="1"/>
  <c r="H904" i="1" s="1"/>
  <c r="G905" i="1"/>
  <c r="G904" i="1" s="1"/>
  <c r="F905" i="1"/>
  <c r="F904" i="1" s="1"/>
  <c r="E905" i="1"/>
  <c r="E904" i="1" s="1"/>
  <c r="D905" i="1"/>
  <c r="D904" i="1" s="1"/>
  <c r="H903" i="1"/>
  <c r="G903" i="1"/>
  <c r="F903" i="1"/>
  <c r="H902" i="1"/>
  <c r="R902" i="1" s="1"/>
  <c r="G902" i="1"/>
  <c r="F902" i="1"/>
  <c r="H901" i="1"/>
  <c r="G901" i="1"/>
  <c r="F901" i="1"/>
  <c r="H900" i="1"/>
  <c r="F900" i="1"/>
  <c r="H899" i="1"/>
  <c r="R899" i="1" s="1"/>
  <c r="G899" i="1"/>
  <c r="F899" i="1"/>
  <c r="H898" i="1"/>
  <c r="F898" i="1"/>
  <c r="H897" i="1"/>
  <c r="G897" i="1"/>
  <c r="F897" i="1"/>
  <c r="P896" i="1"/>
  <c r="P892" i="1" s="1"/>
  <c r="O896" i="1"/>
  <c r="O892" i="1" s="1"/>
  <c r="N896" i="1"/>
  <c r="N892" i="1" s="1"/>
  <c r="M896" i="1"/>
  <c r="M892" i="1" s="1"/>
  <c r="L896" i="1"/>
  <c r="L892" i="1" s="1"/>
  <c r="K896" i="1"/>
  <c r="K892" i="1" s="1"/>
  <c r="J896" i="1"/>
  <c r="J892" i="1" s="1"/>
  <c r="I896" i="1"/>
  <c r="I892" i="1" s="1"/>
  <c r="E896" i="1"/>
  <c r="E892" i="1" s="1"/>
  <c r="D896" i="1"/>
  <c r="D892" i="1" s="1"/>
  <c r="H891" i="1"/>
  <c r="G891" i="1"/>
  <c r="G890" i="1" s="1"/>
  <c r="G886" i="1" s="1"/>
  <c r="F891" i="1"/>
  <c r="Q891" i="1" s="1"/>
  <c r="Q890" i="1" s="1"/>
  <c r="Q886" i="1" s="1"/>
  <c r="P890" i="1"/>
  <c r="P886" i="1" s="1"/>
  <c r="O890" i="1"/>
  <c r="O886" i="1" s="1"/>
  <c r="N890" i="1"/>
  <c r="M890" i="1"/>
  <c r="M886" i="1" s="1"/>
  <c r="L890" i="1"/>
  <c r="K890" i="1"/>
  <c r="K886" i="1" s="1"/>
  <c r="J890" i="1"/>
  <c r="J886" i="1" s="1"/>
  <c r="I890" i="1"/>
  <c r="I886" i="1" s="1"/>
  <c r="E890" i="1"/>
  <c r="E886" i="1" s="1"/>
  <c r="D890" i="1"/>
  <c r="D886" i="1" s="1"/>
  <c r="N886" i="1"/>
  <c r="L886" i="1"/>
  <c r="H884" i="1"/>
  <c r="G884" i="1"/>
  <c r="G883" i="1" s="1"/>
  <c r="G878" i="1" s="1"/>
  <c r="F884" i="1"/>
  <c r="F883" i="1" s="1"/>
  <c r="F878" i="1" s="1"/>
  <c r="P883" i="1"/>
  <c r="P878" i="1" s="1"/>
  <c r="O883" i="1"/>
  <c r="O878" i="1" s="1"/>
  <c r="N883" i="1"/>
  <c r="N878" i="1" s="1"/>
  <c r="M883" i="1"/>
  <c r="M878" i="1" s="1"/>
  <c r="L883" i="1"/>
  <c r="K883" i="1"/>
  <c r="K878" i="1" s="1"/>
  <c r="J883" i="1"/>
  <c r="J878" i="1" s="1"/>
  <c r="I883" i="1"/>
  <c r="I878" i="1" s="1"/>
  <c r="E883" i="1"/>
  <c r="E878" i="1" s="1"/>
  <c r="D883" i="1"/>
  <c r="D878" i="1" s="1"/>
  <c r="R875" i="1"/>
  <c r="Q875" i="1"/>
  <c r="P875" i="1"/>
  <c r="O875" i="1"/>
  <c r="N875" i="1"/>
  <c r="M875" i="1"/>
  <c r="L875" i="1"/>
  <c r="K875" i="1"/>
  <c r="J875" i="1"/>
  <c r="I875" i="1"/>
  <c r="H875" i="1"/>
  <c r="G875" i="1"/>
  <c r="F875" i="1"/>
  <c r="E875" i="1"/>
  <c r="D875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E872" i="1"/>
  <c r="D872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G856" i="1"/>
  <c r="F856" i="1"/>
  <c r="H855" i="1"/>
  <c r="G855" i="1"/>
  <c r="F855" i="1"/>
  <c r="Q855" i="1" s="1"/>
  <c r="H854" i="1"/>
  <c r="G854" i="1"/>
  <c r="F854" i="1"/>
  <c r="H853" i="1"/>
  <c r="R853" i="1" s="1"/>
  <c r="G853" i="1"/>
  <c r="F853" i="1"/>
  <c r="H852" i="1"/>
  <c r="R852" i="1" s="1"/>
  <c r="G852" i="1"/>
  <c r="F852" i="1"/>
  <c r="H851" i="1"/>
  <c r="G851" i="1"/>
  <c r="F851" i="1"/>
  <c r="H850" i="1"/>
  <c r="G850" i="1"/>
  <c r="F850" i="1"/>
  <c r="H849" i="1"/>
  <c r="G849" i="1"/>
  <c r="F849" i="1"/>
  <c r="H848" i="1"/>
  <c r="G848" i="1"/>
  <c r="F848" i="1"/>
  <c r="H847" i="1"/>
  <c r="R847" i="1" s="1"/>
  <c r="G847" i="1"/>
  <c r="F847" i="1"/>
  <c r="Q847" i="1" s="1"/>
  <c r="H846" i="1"/>
  <c r="F846" i="1"/>
  <c r="H845" i="1"/>
  <c r="R845" i="1" s="1"/>
  <c r="G845" i="1"/>
  <c r="F845" i="1"/>
  <c r="H844" i="1"/>
  <c r="F844" i="1"/>
  <c r="H843" i="1"/>
  <c r="G843" i="1"/>
  <c r="F843" i="1"/>
  <c r="H842" i="1"/>
  <c r="F842" i="1"/>
  <c r="H841" i="1"/>
  <c r="F841" i="1"/>
  <c r="H840" i="1"/>
  <c r="F840" i="1"/>
  <c r="H839" i="1"/>
  <c r="F839" i="1"/>
  <c r="H838" i="1"/>
  <c r="F838" i="1"/>
  <c r="H837" i="1"/>
  <c r="R837" i="1" s="1"/>
  <c r="G837" i="1"/>
  <c r="F837" i="1"/>
  <c r="H836" i="1"/>
  <c r="G836" i="1"/>
  <c r="F836" i="1"/>
  <c r="H835" i="1"/>
  <c r="F835" i="1"/>
  <c r="Q835" i="1" s="1"/>
  <c r="P834" i="1"/>
  <c r="O834" i="1"/>
  <c r="N834" i="1"/>
  <c r="M834" i="1"/>
  <c r="L834" i="1"/>
  <c r="K834" i="1"/>
  <c r="J834" i="1"/>
  <c r="I834" i="1"/>
  <c r="E834" i="1"/>
  <c r="D834" i="1"/>
  <c r="R828" i="1"/>
  <c r="Q828" i="1"/>
  <c r="P828" i="1"/>
  <c r="O828" i="1"/>
  <c r="N828" i="1"/>
  <c r="M828" i="1"/>
  <c r="L828" i="1"/>
  <c r="K828" i="1"/>
  <c r="J828" i="1"/>
  <c r="I828" i="1"/>
  <c r="H828" i="1"/>
  <c r="G828" i="1"/>
  <c r="F828" i="1"/>
  <c r="E828" i="1"/>
  <c r="D828" i="1"/>
  <c r="R825" i="1"/>
  <c r="Q825" i="1"/>
  <c r="P825" i="1"/>
  <c r="O825" i="1"/>
  <c r="N825" i="1"/>
  <c r="M825" i="1"/>
  <c r="L825" i="1"/>
  <c r="K825" i="1"/>
  <c r="J825" i="1"/>
  <c r="I825" i="1"/>
  <c r="H825" i="1"/>
  <c r="G825" i="1"/>
  <c r="F825" i="1"/>
  <c r="E825" i="1"/>
  <c r="D825" i="1"/>
  <c r="R822" i="1"/>
  <c r="Q822" i="1"/>
  <c r="P822" i="1"/>
  <c r="O822" i="1"/>
  <c r="O821" i="1" s="1"/>
  <c r="N822" i="1"/>
  <c r="M822" i="1"/>
  <c r="L822" i="1"/>
  <c r="K822" i="1"/>
  <c r="J822" i="1"/>
  <c r="I822" i="1"/>
  <c r="I821" i="1" s="1"/>
  <c r="H822" i="1"/>
  <c r="G822" i="1"/>
  <c r="G821" i="1" s="1"/>
  <c r="F822" i="1"/>
  <c r="E822" i="1"/>
  <c r="D822" i="1"/>
  <c r="H820" i="1"/>
  <c r="H819" i="1"/>
  <c r="F819" i="1"/>
  <c r="H818" i="1"/>
  <c r="G818" i="1"/>
  <c r="F818" i="1"/>
  <c r="H817" i="1"/>
  <c r="G817" i="1"/>
  <c r="F817" i="1"/>
  <c r="H816" i="1"/>
  <c r="R816" i="1" s="1"/>
  <c r="S816" i="1" s="1"/>
  <c r="G816" i="1"/>
  <c r="F816" i="1"/>
  <c r="Q816" i="1" s="1"/>
  <c r="H815" i="1"/>
  <c r="R815" i="1" s="1"/>
  <c r="S815" i="1" s="1"/>
  <c r="G815" i="1"/>
  <c r="F815" i="1"/>
  <c r="H814" i="1"/>
  <c r="F814" i="1"/>
  <c r="H813" i="1"/>
  <c r="G813" i="1"/>
  <c r="F813" i="1"/>
  <c r="H812" i="1"/>
  <c r="G812" i="1"/>
  <c r="F812" i="1"/>
  <c r="H811" i="1"/>
  <c r="R811" i="1" s="1"/>
  <c r="G811" i="1"/>
  <c r="F811" i="1"/>
  <c r="Q811" i="1" s="1"/>
  <c r="H810" i="1"/>
  <c r="R810" i="1" s="1"/>
  <c r="G810" i="1"/>
  <c r="F810" i="1"/>
  <c r="Q810" i="1" s="1"/>
  <c r="H809" i="1"/>
  <c r="G809" i="1"/>
  <c r="F809" i="1"/>
  <c r="P808" i="1"/>
  <c r="O808" i="1"/>
  <c r="N808" i="1"/>
  <c r="M808" i="1"/>
  <c r="L808" i="1"/>
  <c r="K808" i="1"/>
  <c r="J808" i="1"/>
  <c r="I808" i="1"/>
  <c r="E808" i="1"/>
  <c r="D808" i="1"/>
  <c r="H807" i="1"/>
  <c r="G807" i="1"/>
  <c r="G806" i="1" s="1"/>
  <c r="F807" i="1"/>
  <c r="P806" i="1"/>
  <c r="O806" i="1"/>
  <c r="N806" i="1"/>
  <c r="M806" i="1"/>
  <c r="L806" i="1"/>
  <c r="K806" i="1"/>
  <c r="J806" i="1"/>
  <c r="I806" i="1"/>
  <c r="E806" i="1"/>
  <c r="D806" i="1"/>
  <c r="H804" i="1"/>
  <c r="R804" i="1" s="1"/>
  <c r="G804" i="1"/>
  <c r="F804" i="1"/>
  <c r="H803" i="1"/>
  <c r="G803" i="1"/>
  <c r="F803" i="1"/>
  <c r="H802" i="1"/>
  <c r="G802" i="1"/>
  <c r="F802" i="1"/>
  <c r="H801" i="1"/>
  <c r="G801" i="1"/>
  <c r="F801" i="1"/>
  <c r="H800" i="1"/>
  <c r="R800" i="1" s="1"/>
  <c r="G800" i="1"/>
  <c r="F800" i="1"/>
  <c r="H799" i="1"/>
  <c r="F799" i="1"/>
  <c r="H798" i="1"/>
  <c r="G798" i="1"/>
  <c r="F798" i="1"/>
  <c r="P797" i="1"/>
  <c r="O797" i="1"/>
  <c r="N797" i="1"/>
  <c r="M797" i="1"/>
  <c r="L797" i="1"/>
  <c r="K797" i="1"/>
  <c r="J797" i="1"/>
  <c r="I797" i="1"/>
  <c r="E797" i="1"/>
  <c r="D797" i="1"/>
  <c r="H795" i="1"/>
  <c r="G795" i="1"/>
  <c r="G794" i="1" s="1"/>
  <c r="F795" i="1"/>
  <c r="F794" i="1" s="1"/>
  <c r="P794" i="1"/>
  <c r="O794" i="1"/>
  <c r="N794" i="1"/>
  <c r="M794" i="1"/>
  <c r="L794" i="1"/>
  <c r="K794" i="1"/>
  <c r="J794" i="1"/>
  <c r="I794" i="1"/>
  <c r="E794" i="1"/>
  <c r="D794" i="1"/>
  <c r="H793" i="1"/>
  <c r="H792" i="1" s="1"/>
  <c r="G793" i="1"/>
  <c r="G792" i="1" s="1"/>
  <c r="F793" i="1"/>
  <c r="P792" i="1"/>
  <c r="O792" i="1"/>
  <c r="N792" i="1"/>
  <c r="M792" i="1"/>
  <c r="L792" i="1"/>
  <c r="K792" i="1"/>
  <c r="J792" i="1"/>
  <c r="I792" i="1"/>
  <c r="E792" i="1"/>
  <c r="D792" i="1"/>
  <c r="H790" i="1"/>
  <c r="G790" i="1"/>
  <c r="G788" i="1" s="1"/>
  <c r="F790" i="1"/>
  <c r="H789" i="1"/>
  <c r="F789" i="1"/>
  <c r="P788" i="1"/>
  <c r="O788" i="1"/>
  <c r="N788" i="1"/>
  <c r="M788" i="1"/>
  <c r="L788" i="1"/>
  <c r="L787" i="1" s="1"/>
  <c r="K788" i="1"/>
  <c r="J788" i="1"/>
  <c r="J787" i="1" s="1"/>
  <c r="I788" i="1"/>
  <c r="I787" i="1" s="1"/>
  <c r="E788" i="1"/>
  <c r="D788" i="1"/>
  <c r="H783" i="1"/>
  <c r="H782" i="1" s="1"/>
  <c r="H779" i="1" s="1"/>
  <c r="R782" i="1"/>
  <c r="R779" i="1" s="1"/>
  <c r="Q782" i="1"/>
  <c r="Q779" i="1" s="1"/>
  <c r="P782" i="1"/>
  <c r="P779" i="1" s="1"/>
  <c r="O782" i="1"/>
  <c r="O779" i="1" s="1"/>
  <c r="N782" i="1"/>
  <c r="N779" i="1" s="1"/>
  <c r="M782" i="1"/>
  <c r="M779" i="1" s="1"/>
  <c r="L782" i="1"/>
  <c r="L779" i="1" s="1"/>
  <c r="K782" i="1"/>
  <c r="K779" i="1" s="1"/>
  <c r="J782" i="1"/>
  <c r="J779" i="1" s="1"/>
  <c r="I782" i="1"/>
  <c r="I779" i="1" s="1"/>
  <c r="G782" i="1"/>
  <c r="G779" i="1" s="1"/>
  <c r="F782" i="1"/>
  <c r="F779" i="1" s="1"/>
  <c r="E782" i="1"/>
  <c r="E779" i="1" s="1"/>
  <c r="D782" i="1"/>
  <c r="D779" i="1" s="1"/>
  <c r="R776" i="1"/>
  <c r="Q776" i="1"/>
  <c r="P776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H775" i="1"/>
  <c r="H774" i="1" s="1"/>
  <c r="G775" i="1"/>
  <c r="G774" i="1" s="1"/>
  <c r="G772" i="1" s="1"/>
  <c r="F775" i="1"/>
  <c r="F774" i="1" s="1"/>
  <c r="F772" i="1" s="1"/>
  <c r="P774" i="1"/>
  <c r="P772" i="1" s="1"/>
  <c r="O774" i="1"/>
  <c r="O772" i="1" s="1"/>
  <c r="N774" i="1"/>
  <c r="N772" i="1" s="1"/>
  <c r="M774" i="1"/>
  <c r="M772" i="1" s="1"/>
  <c r="L774" i="1"/>
  <c r="L772" i="1" s="1"/>
  <c r="K774" i="1"/>
  <c r="K772" i="1" s="1"/>
  <c r="J774" i="1"/>
  <c r="J772" i="1" s="1"/>
  <c r="I774" i="1"/>
  <c r="I772" i="1" s="1"/>
  <c r="E774" i="1"/>
  <c r="E772" i="1" s="1"/>
  <c r="D774" i="1"/>
  <c r="D772" i="1" s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G735" i="1"/>
  <c r="F735" i="1"/>
  <c r="H734" i="1"/>
  <c r="R734" i="1" s="1"/>
  <c r="G734" i="1"/>
  <c r="F734" i="1"/>
  <c r="Q734" i="1" s="1"/>
  <c r="H733" i="1"/>
  <c r="G733" i="1"/>
  <c r="F733" i="1"/>
  <c r="H732" i="1"/>
  <c r="F732" i="1"/>
  <c r="H731" i="1"/>
  <c r="F731" i="1"/>
  <c r="H730" i="1"/>
  <c r="G730" i="1"/>
  <c r="F730" i="1"/>
  <c r="H729" i="1"/>
  <c r="R729" i="1" s="1"/>
  <c r="G729" i="1"/>
  <c r="F729" i="1"/>
  <c r="H728" i="1"/>
  <c r="G728" i="1"/>
  <c r="F728" i="1"/>
  <c r="H727" i="1"/>
  <c r="G727" i="1"/>
  <c r="F727" i="1"/>
  <c r="H726" i="1"/>
  <c r="G726" i="1"/>
  <c r="F726" i="1"/>
  <c r="H725" i="1"/>
  <c r="F725" i="1"/>
  <c r="H724" i="1"/>
  <c r="F724" i="1"/>
  <c r="H723" i="1"/>
  <c r="R723" i="1" s="1"/>
  <c r="G723" i="1"/>
  <c r="F723" i="1"/>
  <c r="H722" i="1"/>
  <c r="G722" i="1"/>
  <c r="F722" i="1"/>
  <c r="H721" i="1"/>
  <c r="R721" i="1" s="1"/>
  <c r="G721" i="1"/>
  <c r="F721" i="1"/>
  <c r="H720" i="1"/>
  <c r="R720" i="1" s="1"/>
  <c r="G720" i="1"/>
  <c r="F720" i="1"/>
  <c r="H719" i="1"/>
  <c r="R719" i="1" s="1"/>
  <c r="G719" i="1"/>
  <c r="F719" i="1"/>
  <c r="H718" i="1"/>
  <c r="R718" i="1" s="1"/>
  <c r="G718" i="1"/>
  <c r="F718" i="1"/>
  <c r="H717" i="1"/>
  <c r="G717" i="1"/>
  <c r="F717" i="1"/>
  <c r="H716" i="1"/>
  <c r="G716" i="1"/>
  <c r="F716" i="1"/>
  <c r="H715" i="1"/>
  <c r="G715" i="1"/>
  <c r="F715" i="1"/>
  <c r="H714" i="1"/>
  <c r="G714" i="1"/>
  <c r="F714" i="1"/>
  <c r="H713" i="1"/>
  <c r="R713" i="1" s="1"/>
  <c r="G713" i="1"/>
  <c r="F713" i="1"/>
  <c r="H712" i="1"/>
  <c r="R712" i="1" s="1"/>
  <c r="G712" i="1"/>
  <c r="F712" i="1"/>
  <c r="H711" i="1"/>
  <c r="R711" i="1" s="1"/>
  <c r="G711" i="1"/>
  <c r="F711" i="1"/>
  <c r="H710" i="1"/>
  <c r="R710" i="1" s="1"/>
  <c r="G710" i="1"/>
  <c r="F710" i="1"/>
  <c r="H709" i="1"/>
  <c r="F709" i="1"/>
  <c r="H708" i="1"/>
  <c r="F708" i="1"/>
  <c r="H707" i="1"/>
  <c r="R707" i="1" s="1"/>
  <c r="G707" i="1"/>
  <c r="F707" i="1"/>
  <c r="H706" i="1"/>
  <c r="G706" i="1"/>
  <c r="F706" i="1"/>
  <c r="H705" i="1"/>
  <c r="H704" i="1"/>
  <c r="G704" i="1"/>
  <c r="F704" i="1"/>
  <c r="P703" i="1"/>
  <c r="O703" i="1"/>
  <c r="N703" i="1"/>
  <c r="M703" i="1"/>
  <c r="L703" i="1"/>
  <c r="K703" i="1"/>
  <c r="J703" i="1"/>
  <c r="I703" i="1"/>
  <c r="E703" i="1"/>
  <c r="D703" i="1"/>
  <c r="H701" i="1"/>
  <c r="H700" i="1" s="1"/>
  <c r="H696" i="1" s="1"/>
  <c r="G701" i="1"/>
  <c r="G700" i="1" s="1"/>
  <c r="G696" i="1" s="1"/>
  <c r="F701" i="1"/>
  <c r="F700" i="1" s="1"/>
  <c r="F696" i="1" s="1"/>
  <c r="P700" i="1"/>
  <c r="P696" i="1" s="1"/>
  <c r="O700" i="1"/>
  <c r="O696" i="1" s="1"/>
  <c r="N700" i="1"/>
  <c r="N696" i="1" s="1"/>
  <c r="M700" i="1"/>
  <c r="M696" i="1" s="1"/>
  <c r="L700" i="1"/>
  <c r="L696" i="1" s="1"/>
  <c r="K700" i="1"/>
  <c r="K696" i="1" s="1"/>
  <c r="J700" i="1"/>
  <c r="J696" i="1" s="1"/>
  <c r="I700" i="1"/>
  <c r="I696" i="1" s="1"/>
  <c r="E700" i="1"/>
  <c r="E696" i="1" s="1"/>
  <c r="D700" i="1"/>
  <c r="D696" i="1" s="1"/>
  <c r="R690" i="1"/>
  <c r="R689" i="1" s="1"/>
  <c r="Q690" i="1"/>
  <c r="Q689" i="1" s="1"/>
  <c r="P690" i="1"/>
  <c r="O690" i="1"/>
  <c r="O689" i="1" s="1"/>
  <c r="N690" i="1"/>
  <c r="N689" i="1" s="1"/>
  <c r="M690" i="1"/>
  <c r="M689" i="1" s="1"/>
  <c r="L690" i="1"/>
  <c r="K690" i="1"/>
  <c r="J690" i="1"/>
  <c r="I690" i="1"/>
  <c r="I689" i="1" s="1"/>
  <c r="H690" i="1"/>
  <c r="G690" i="1"/>
  <c r="G689" i="1" s="1"/>
  <c r="F690" i="1"/>
  <c r="F689" i="1" s="1"/>
  <c r="E690" i="1"/>
  <c r="E689" i="1" s="1"/>
  <c r="D690" i="1"/>
  <c r="D689" i="1" s="1"/>
  <c r="P689" i="1"/>
  <c r="K689" i="1"/>
  <c r="J689" i="1"/>
  <c r="H688" i="1"/>
  <c r="R688" i="1" s="1"/>
  <c r="G688" i="1"/>
  <c r="F688" i="1"/>
  <c r="H687" i="1"/>
  <c r="G687" i="1"/>
  <c r="F687" i="1"/>
  <c r="H686" i="1"/>
  <c r="G686" i="1"/>
  <c r="F686" i="1"/>
  <c r="H685" i="1"/>
  <c r="F685" i="1"/>
  <c r="H684" i="1"/>
  <c r="H683" i="1"/>
  <c r="G683" i="1"/>
  <c r="F683" i="1"/>
  <c r="H682" i="1"/>
  <c r="G682" i="1"/>
  <c r="F682" i="1"/>
  <c r="Q682" i="1" s="1"/>
  <c r="H681" i="1"/>
  <c r="G681" i="1"/>
  <c r="F681" i="1"/>
  <c r="Q681" i="1" s="1"/>
  <c r="H680" i="1"/>
  <c r="G680" i="1"/>
  <c r="F680" i="1"/>
  <c r="H679" i="1"/>
  <c r="G679" i="1"/>
  <c r="F679" i="1"/>
  <c r="H678" i="1"/>
  <c r="G678" i="1"/>
  <c r="F678" i="1"/>
  <c r="H677" i="1"/>
  <c r="G677" i="1"/>
  <c r="F677" i="1"/>
  <c r="H676" i="1"/>
  <c r="G676" i="1"/>
  <c r="F676" i="1"/>
  <c r="H675" i="1"/>
  <c r="G675" i="1"/>
  <c r="F675" i="1"/>
  <c r="H674" i="1"/>
  <c r="R674" i="1" s="1"/>
  <c r="G674" i="1"/>
  <c r="F674" i="1"/>
  <c r="H673" i="1"/>
  <c r="G673" i="1"/>
  <c r="F673" i="1"/>
  <c r="H672" i="1"/>
  <c r="R672" i="1" s="1"/>
  <c r="S672" i="1" s="1"/>
  <c r="G672" i="1"/>
  <c r="F672" i="1"/>
  <c r="H671" i="1"/>
  <c r="R671" i="1" s="1"/>
  <c r="G671" i="1"/>
  <c r="F671" i="1"/>
  <c r="H670" i="1"/>
  <c r="G670" i="1"/>
  <c r="F670" i="1"/>
  <c r="H669" i="1"/>
  <c r="G669" i="1"/>
  <c r="F669" i="1"/>
  <c r="Q669" i="1" s="1"/>
  <c r="H668" i="1"/>
  <c r="R668" i="1" s="1"/>
  <c r="S668" i="1" s="1"/>
  <c r="G668" i="1"/>
  <c r="F668" i="1"/>
  <c r="H667" i="1"/>
  <c r="R667" i="1" s="1"/>
  <c r="S667" i="1" s="1"/>
  <c r="G667" i="1"/>
  <c r="F667" i="1"/>
  <c r="H666" i="1"/>
  <c r="R666" i="1" s="1"/>
  <c r="S666" i="1" s="1"/>
  <c r="G666" i="1"/>
  <c r="F666" i="1"/>
  <c r="H665" i="1"/>
  <c r="G665" i="1"/>
  <c r="F665" i="1"/>
  <c r="H664" i="1"/>
  <c r="R664" i="1" s="1"/>
  <c r="S664" i="1" s="1"/>
  <c r="G664" i="1"/>
  <c r="F664" i="1"/>
  <c r="H663" i="1"/>
  <c r="G663" i="1"/>
  <c r="F663" i="1"/>
  <c r="H662" i="1"/>
  <c r="R662" i="1" s="1"/>
  <c r="S662" i="1" s="1"/>
  <c r="G662" i="1"/>
  <c r="F662" i="1"/>
  <c r="H661" i="1"/>
  <c r="G661" i="1"/>
  <c r="F661" i="1"/>
  <c r="H660" i="1"/>
  <c r="G660" i="1"/>
  <c r="F660" i="1"/>
  <c r="H659" i="1"/>
  <c r="G659" i="1"/>
  <c r="F659" i="1"/>
  <c r="H658" i="1"/>
  <c r="F658" i="1"/>
  <c r="H657" i="1"/>
  <c r="R657" i="1" s="1"/>
  <c r="S657" i="1" s="1"/>
  <c r="G657" i="1"/>
  <c r="F657" i="1"/>
  <c r="H656" i="1"/>
  <c r="R656" i="1" s="1"/>
  <c r="G656" i="1"/>
  <c r="F656" i="1"/>
  <c r="H655" i="1"/>
  <c r="R655" i="1" s="1"/>
  <c r="G655" i="1"/>
  <c r="F655" i="1"/>
  <c r="Q655" i="1" s="1"/>
  <c r="H654" i="1"/>
  <c r="R654" i="1" s="1"/>
  <c r="G654" i="1"/>
  <c r="F654" i="1"/>
  <c r="H653" i="1"/>
  <c r="R653" i="1" s="1"/>
  <c r="G653" i="1"/>
  <c r="F653" i="1"/>
  <c r="H652" i="1"/>
  <c r="G652" i="1"/>
  <c r="F652" i="1"/>
  <c r="H651" i="1"/>
  <c r="G651" i="1"/>
  <c r="F651" i="1"/>
  <c r="H650" i="1"/>
  <c r="G650" i="1"/>
  <c r="F650" i="1"/>
  <c r="H649" i="1"/>
  <c r="G649" i="1"/>
  <c r="F649" i="1"/>
  <c r="H648" i="1"/>
  <c r="G648" i="1"/>
  <c r="F648" i="1"/>
  <c r="H647" i="1"/>
  <c r="R647" i="1" s="1"/>
  <c r="G647" i="1"/>
  <c r="F647" i="1"/>
  <c r="H646" i="1"/>
  <c r="G646" i="1"/>
  <c r="F646" i="1"/>
  <c r="H645" i="1"/>
  <c r="R645" i="1" s="1"/>
  <c r="S645" i="1" s="1"/>
  <c r="G645" i="1"/>
  <c r="F645" i="1"/>
  <c r="Q645" i="1" s="1"/>
  <c r="H644" i="1"/>
  <c r="G644" i="1"/>
  <c r="F644" i="1"/>
  <c r="P643" i="1"/>
  <c r="O643" i="1"/>
  <c r="N643" i="1"/>
  <c r="M643" i="1"/>
  <c r="L643" i="1"/>
  <c r="K643" i="1"/>
  <c r="J643" i="1"/>
  <c r="I643" i="1"/>
  <c r="E643" i="1"/>
  <c r="D643" i="1"/>
  <c r="H642" i="1"/>
  <c r="G642" i="1"/>
  <c r="F642" i="1"/>
  <c r="H641" i="1"/>
  <c r="G641" i="1"/>
  <c r="F641" i="1"/>
  <c r="Q641" i="1" s="1"/>
  <c r="H640" i="1"/>
  <c r="G640" i="1"/>
  <c r="F640" i="1"/>
  <c r="H639" i="1"/>
  <c r="G639" i="1"/>
  <c r="F639" i="1"/>
  <c r="H638" i="1"/>
  <c r="R638" i="1" s="1"/>
  <c r="G638" i="1"/>
  <c r="F638" i="1"/>
  <c r="H637" i="1"/>
  <c r="G637" i="1"/>
  <c r="F637" i="1"/>
  <c r="H636" i="1"/>
  <c r="G636" i="1"/>
  <c r="F636" i="1"/>
  <c r="H635" i="1"/>
  <c r="G635" i="1"/>
  <c r="F635" i="1"/>
  <c r="H634" i="1"/>
  <c r="R634" i="1" s="1"/>
  <c r="S634" i="1" s="1"/>
  <c r="G634" i="1"/>
  <c r="F634" i="1"/>
  <c r="H633" i="1"/>
  <c r="R633" i="1" s="1"/>
  <c r="S633" i="1" s="1"/>
  <c r="G633" i="1"/>
  <c r="F633" i="1"/>
  <c r="H632" i="1"/>
  <c r="F632" i="1"/>
  <c r="H631" i="1"/>
  <c r="R631" i="1" s="1"/>
  <c r="G631" i="1"/>
  <c r="F631" i="1"/>
  <c r="H630" i="1"/>
  <c r="R630" i="1" s="1"/>
  <c r="G630" i="1"/>
  <c r="F630" i="1"/>
  <c r="H629" i="1"/>
  <c r="G629" i="1"/>
  <c r="F629" i="1"/>
  <c r="H628" i="1"/>
  <c r="R628" i="1" s="1"/>
  <c r="G628" i="1"/>
  <c r="F628" i="1"/>
  <c r="H627" i="1"/>
  <c r="G627" i="1"/>
  <c r="F627" i="1"/>
  <c r="H626" i="1"/>
  <c r="G626" i="1"/>
  <c r="F626" i="1"/>
  <c r="H625" i="1"/>
  <c r="R625" i="1" s="1"/>
  <c r="G625" i="1"/>
  <c r="F625" i="1"/>
  <c r="H624" i="1"/>
  <c r="G624" i="1"/>
  <c r="F624" i="1"/>
  <c r="H623" i="1"/>
  <c r="G623" i="1"/>
  <c r="F623" i="1"/>
  <c r="H622" i="1"/>
  <c r="R622" i="1" s="1"/>
  <c r="G622" i="1"/>
  <c r="F622" i="1"/>
  <c r="H621" i="1"/>
  <c r="R621" i="1" s="1"/>
  <c r="G621" i="1"/>
  <c r="F621" i="1"/>
  <c r="H620" i="1"/>
  <c r="G620" i="1"/>
  <c r="F620" i="1"/>
  <c r="H619" i="1"/>
  <c r="G619" i="1"/>
  <c r="F619" i="1"/>
  <c r="H618" i="1"/>
  <c r="R618" i="1" s="1"/>
  <c r="S618" i="1" s="1"/>
  <c r="G618" i="1"/>
  <c r="F618" i="1"/>
  <c r="H617" i="1"/>
  <c r="G617" i="1"/>
  <c r="F617" i="1"/>
  <c r="Q617" i="1" s="1"/>
  <c r="H616" i="1"/>
  <c r="G616" i="1"/>
  <c r="F616" i="1"/>
  <c r="P615" i="1"/>
  <c r="O615" i="1"/>
  <c r="N615" i="1"/>
  <c r="M615" i="1"/>
  <c r="L615" i="1"/>
  <c r="K615" i="1"/>
  <c r="J615" i="1"/>
  <c r="I615" i="1"/>
  <c r="E615" i="1"/>
  <c r="D615" i="1"/>
  <c r="H614" i="1"/>
  <c r="G614" i="1"/>
  <c r="F614" i="1"/>
  <c r="H613" i="1"/>
  <c r="R613" i="1" s="1"/>
  <c r="S613" i="1" s="1"/>
  <c r="G613" i="1"/>
  <c r="F613" i="1"/>
  <c r="H612" i="1"/>
  <c r="G612" i="1"/>
  <c r="F612" i="1"/>
  <c r="P611" i="1"/>
  <c r="O611" i="1"/>
  <c r="N611" i="1"/>
  <c r="M611" i="1"/>
  <c r="L611" i="1"/>
  <c r="K611" i="1"/>
  <c r="J611" i="1"/>
  <c r="I611" i="1"/>
  <c r="E611" i="1"/>
  <c r="D611" i="1"/>
  <c r="H610" i="1"/>
  <c r="G610" i="1"/>
  <c r="F610" i="1"/>
  <c r="H609" i="1"/>
  <c r="H608" i="1"/>
  <c r="H607" i="1"/>
  <c r="G607" i="1"/>
  <c r="F607" i="1"/>
  <c r="H606" i="1"/>
  <c r="R606" i="1" s="1"/>
  <c r="G606" i="1"/>
  <c r="F606" i="1"/>
  <c r="H605" i="1"/>
  <c r="G605" i="1"/>
  <c r="F605" i="1"/>
  <c r="H604" i="1"/>
  <c r="G604" i="1"/>
  <c r="F604" i="1"/>
  <c r="H603" i="1"/>
  <c r="R603" i="1" s="1"/>
  <c r="G603" i="1"/>
  <c r="F603" i="1"/>
  <c r="H602" i="1"/>
  <c r="G602" i="1"/>
  <c r="F602" i="1"/>
  <c r="P601" i="1"/>
  <c r="O601" i="1"/>
  <c r="N601" i="1"/>
  <c r="M601" i="1"/>
  <c r="L601" i="1"/>
  <c r="K601" i="1"/>
  <c r="J601" i="1"/>
  <c r="I601" i="1"/>
  <c r="E601" i="1"/>
  <c r="D601" i="1"/>
  <c r="H599" i="1"/>
  <c r="R599" i="1" s="1"/>
  <c r="G599" i="1"/>
  <c r="F599" i="1"/>
  <c r="H598" i="1"/>
  <c r="G598" i="1"/>
  <c r="F598" i="1"/>
  <c r="H597" i="1"/>
  <c r="G597" i="1"/>
  <c r="F597" i="1"/>
  <c r="P596" i="1"/>
  <c r="O596" i="1"/>
  <c r="N596" i="1"/>
  <c r="M596" i="1"/>
  <c r="L596" i="1"/>
  <c r="K596" i="1"/>
  <c r="J596" i="1"/>
  <c r="I596" i="1"/>
  <c r="E596" i="1"/>
  <c r="D596" i="1"/>
  <c r="H593" i="1"/>
  <c r="G593" i="1"/>
  <c r="F593" i="1"/>
  <c r="H592" i="1"/>
  <c r="G592" i="1"/>
  <c r="F592" i="1"/>
  <c r="P591" i="1"/>
  <c r="O591" i="1"/>
  <c r="N591" i="1"/>
  <c r="M591" i="1"/>
  <c r="L591" i="1"/>
  <c r="K591" i="1"/>
  <c r="J591" i="1"/>
  <c r="I591" i="1"/>
  <c r="E591" i="1"/>
  <c r="D591" i="1"/>
  <c r="H588" i="1"/>
  <c r="H587" i="1"/>
  <c r="H586" i="1"/>
  <c r="R585" i="1"/>
  <c r="Q585" i="1"/>
  <c r="P585" i="1"/>
  <c r="O585" i="1"/>
  <c r="N585" i="1"/>
  <c r="M585" i="1"/>
  <c r="L585" i="1"/>
  <c r="K585" i="1"/>
  <c r="J585" i="1"/>
  <c r="I585" i="1"/>
  <c r="G585" i="1"/>
  <c r="F585" i="1"/>
  <c r="E585" i="1"/>
  <c r="D585" i="1"/>
  <c r="H584" i="1"/>
  <c r="H583" i="1" s="1"/>
  <c r="G584" i="1"/>
  <c r="G583" i="1" s="1"/>
  <c r="F584" i="1"/>
  <c r="F583" i="1" s="1"/>
  <c r="P583" i="1"/>
  <c r="O583" i="1"/>
  <c r="N583" i="1"/>
  <c r="M583" i="1"/>
  <c r="L583" i="1"/>
  <c r="K583" i="1"/>
  <c r="J583" i="1"/>
  <c r="I583" i="1"/>
  <c r="E583" i="1"/>
  <c r="D583" i="1"/>
  <c r="H582" i="1"/>
  <c r="G582" i="1"/>
  <c r="F582" i="1"/>
  <c r="H581" i="1"/>
  <c r="R581" i="1" s="1"/>
  <c r="G581" i="1"/>
  <c r="F581" i="1"/>
  <c r="H580" i="1"/>
  <c r="R580" i="1" s="1"/>
  <c r="S580" i="1" s="1"/>
  <c r="G580" i="1"/>
  <c r="F580" i="1"/>
  <c r="H579" i="1"/>
  <c r="R579" i="1" s="1"/>
  <c r="S579" i="1" s="1"/>
  <c r="G579" i="1"/>
  <c r="F579" i="1"/>
  <c r="H578" i="1"/>
  <c r="G578" i="1"/>
  <c r="F578" i="1"/>
  <c r="H577" i="1"/>
  <c r="G577" i="1"/>
  <c r="F577" i="1"/>
  <c r="H576" i="1"/>
  <c r="R576" i="1" s="1"/>
  <c r="S576" i="1" s="1"/>
  <c r="G576" i="1"/>
  <c r="F576" i="1"/>
  <c r="H575" i="1"/>
  <c r="G575" i="1"/>
  <c r="F575" i="1"/>
  <c r="H574" i="1"/>
  <c r="G574" i="1"/>
  <c r="F574" i="1"/>
  <c r="H573" i="1"/>
  <c r="R573" i="1" s="1"/>
  <c r="S573" i="1" s="1"/>
  <c r="G573" i="1"/>
  <c r="F573" i="1"/>
  <c r="H572" i="1"/>
  <c r="F572" i="1"/>
  <c r="H571" i="1"/>
  <c r="G571" i="1"/>
  <c r="F571" i="1"/>
  <c r="H570" i="1"/>
  <c r="R570" i="1" s="1"/>
  <c r="S570" i="1" s="1"/>
  <c r="G570" i="1"/>
  <c r="F570" i="1"/>
  <c r="H569" i="1"/>
  <c r="R569" i="1" s="1"/>
  <c r="S569" i="1" s="1"/>
  <c r="G569" i="1"/>
  <c r="F569" i="1"/>
  <c r="H568" i="1"/>
  <c r="G568" i="1"/>
  <c r="F568" i="1"/>
  <c r="H567" i="1"/>
  <c r="R567" i="1" s="1"/>
  <c r="G567" i="1"/>
  <c r="F567" i="1"/>
  <c r="H566" i="1"/>
  <c r="G566" i="1"/>
  <c r="F566" i="1"/>
  <c r="H565" i="1"/>
  <c r="G565" i="1"/>
  <c r="F565" i="1"/>
  <c r="P564" i="1"/>
  <c r="O564" i="1"/>
  <c r="N564" i="1"/>
  <c r="M564" i="1"/>
  <c r="L564" i="1"/>
  <c r="K564" i="1"/>
  <c r="J564" i="1"/>
  <c r="I564" i="1"/>
  <c r="E564" i="1"/>
  <c r="D564" i="1"/>
  <c r="H563" i="1"/>
  <c r="G563" i="1"/>
  <c r="F563" i="1"/>
  <c r="H562" i="1"/>
  <c r="G562" i="1"/>
  <c r="F562" i="1"/>
  <c r="P561" i="1"/>
  <c r="O561" i="1"/>
  <c r="N561" i="1"/>
  <c r="M561" i="1"/>
  <c r="L561" i="1"/>
  <c r="K561" i="1"/>
  <c r="J561" i="1"/>
  <c r="I561" i="1"/>
  <c r="E561" i="1"/>
  <c r="D561" i="1"/>
  <c r="H560" i="1"/>
  <c r="H559" i="1" s="1"/>
  <c r="G560" i="1"/>
  <c r="G559" i="1" s="1"/>
  <c r="F560" i="1"/>
  <c r="F559" i="1" s="1"/>
  <c r="P559" i="1"/>
  <c r="O559" i="1"/>
  <c r="N559" i="1"/>
  <c r="M559" i="1"/>
  <c r="L559" i="1"/>
  <c r="K559" i="1"/>
  <c r="J559" i="1"/>
  <c r="I559" i="1"/>
  <c r="E559" i="1"/>
  <c r="D559" i="1"/>
  <c r="H549" i="1"/>
  <c r="F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F534" i="1"/>
  <c r="H533" i="1"/>
  <c r="H532" i="1"/>
  <c r="H531" i="1"/>
  <c r="H530" i="1"/>
  <c r="H529" i="1"/>
  <c r="H528" i="1"/>
  <c r="F528" i="1"/>
  <c r="H527" i="1"/>
  <c r="H526" i="1"/>
  <c r="H525" i="1"/>
  <c r="H524" i="1"/>
  <c r="F524" i="1"/>
  <c r="H523" i="1"/>
  <c r="R523" i="1" s="1"/>
  <c r="G523" i="1"/>
  <c r="F523" i="1"/>
  <c r="H522" i="1"/>
  <c r="G522" i="1"/>
  <c r="F522" i="1"/>
  <c r="H521" i="1"/>
  <c r="G521" i="1"/>
  <c r="F521" i="1"/>
  <c r="H520" i="1"/>
  <c r="R520" i="1" s="1"/>
  <c r="G520" i="1"/>
  <c r="F520" i="1"/>
  <c r="H519" i="1"/>
  <c r="R519" i="1" s="1"/>
  <c r="G519" i="1"/>
  <c r="F519" i="1"/>
  <c r="H518" i="1"/>
  <c r="R518" i="1" s="1"/>
  <c r="G518" i="1"/>
  <c r="F518" i="1"/>
  <c r="H517" i="1"/>
  <c r="G517" i="1"/>
  <c r="F517" i="1"/>
  <c r="H516" i="1"/>
  <c r="G516" i="1"/>
  <c r="F516" i="1"/>
  <c r="H515" i="1"/>
  <c r="G515" i="1"/>
  <c r="F515" i="1"/>
  <c r="H514" i="1"/>
  <c r="P513" i="1"/>
  <c r="O513" i="1"/>
  <c r="N513" i="1"/>
  <c r="M513" i="1"/>
  <c r="L513" i="1"/>
  <c r="K513" i="1"/>
  <c r="J513" i="1"/>
  <c r="I513" i="1"/>
  <c r="E513" i="1"/>
  <c r="D513" i="1"/>
  <c r="H511" i="1"/>
  <c r="G511" i="1"/>
  <c r="F511" i="1"/>
  <c r="H510" i="1"/>
  <c r="R510" i="1" s="1"/>
  <c r="S510" i="1" s="1"/>
  <c r="G510" i="1"/>
  <c r="F510" i="1"/>
  <c r="Q510" i="1" s="1"/>
  <c r="P509" i="1"/>
  <c r="O509" i="1"/>
  <c r="N509" i="1"/>
  <c r="M509" i="1"/>
  <c r="L509" i="1"/>
  <c r="K509" i="1"/>
  <c r="J509" i="1"/>
  <c r="I509" i="1"/>
  <c r="E509" i="1"/>
  <c r="D509" i="1"/>
  <c r="H508" i="1"/>
  <c r="G508" i="1"/>
  <c r="G507" i="1" s="1"/>
  <c r="F508" i="1"/>
  <c r="P507" i="1"/>
  <c r="P504" i="1" s="1"/>
  <c r="O507" i="1"/>
  <c r="N507" i="1"/>
  <c r="M507" i="1"/>
  <c r="L507" i="1"/>
  <c r="K507" i="1"/>
  <c r="J507" i="1"/>
  <c r="I507" i="1"/>
  <c r="F507" i="1"/>
  <c r="E507" i="1"/>
  <c r="E504" i="1" s="1"/>
  <c r="D507" i="1"/>
  <c r="R501" i="1"/>
  <c r="Q501" i="1"/>
  <c r="P501" i="1"/>
  <c r="O501" i="1"/>
  <c r="N501" i="1"/>
  <c r="M501" i="1"/>
  <c r="L501" i="1"/>
  <c r="K501" i="1"/>
  <c r="J501" i="1"/>
  <c r="I501" i="1"/>
  <c r="H501" i="1"/>
  <c r="G501" i="1"/>
  <c r="F501" i="1"/>
  <c r="E501" i="1"/>
  <c r="D501" i="1"/>
  <c r="R498" i="1"/>
  <c r="Q498" i="1"/>
  <c r="P498" i="1"/>
  <c r="O498" i="1"/>
  <c r="N498" i="1"/>
  <c r="M498" i="1"/>
  <c r="L498" i="1"/>
  <c r="K498" i="1"/>
  <c r="J498" i="1"/>
  <c r="I498" i="1"/>
  <c r="H498" i="1"/>
  <c r="G498" i="1"/>
  <c r="F498" i="1"/>
  <c r="E498" i="1"/>
  <c r="D498" i="1"/>
  <c r="H497" i="1"/>
  <c r="R497" i="1" s="1"/>
  <c r="G497" i="1"/>
  <c r="F497" i="1"/>
  <c r="H496" i="1"/>
  <c r="R496" i="1" s="1"/>
  <c r="G496" i="1"/>
  <c r="G495" i="1" s="1"/>
  <c r="F496" i="1"/>
  <c r="P495" i="1"/>
  <c r="O495" i="1"/>
  <c r="N495" i="1"/>
  <c r="M495" i="1"/>
  <c r="L495" i="1"/>
  <c r="K495" i="1"/>
  <c r="J495" i="1"/>
  <c r="I495" i="1"/>
  <c r="E495" i="1"/>
  <c r="D495" i="1"/>
  <c r="H494" i="1"/>
  <c r="H493" i="1" s="1"/>
  <c r="G494" i="1"/>
  <c r="G493" i="1" s="1"/>
  <c r="F494" i="1"/>
  <c r="P493" i="1"/>
  <c r="O493" i="1"/>
  <c r="O492" i="1" s="1"/>
  <c r="N493" i="1"/>
  <c r="M493" i="1"/>
  <c r="L493" i="1"/>
  <c r="K493" i="1"/>
  <c r="J493" i="1"/>
  <c r="I493" i="1"/>
  <c r="E493" i="1"/>
  <c r="D493" i="1"/>
  <c r="H490" i="1"/>
  <c r="G490" i="1"/>
  <c r="F490" i="1"/>
  <c r="H489" i="1"/>
  <c r="G489" i="1"/>
  <c r="F489" i="1"/>
  <c r="H488" i="1"/>
  <c r="G488" i="1"/>
  <c r="F488" i="1"/>
  <c r="Q488" i="1" s="1"/>
  <c r="H487" i="1"/>
  <c r="R487" i="1" s="1"/>
  <c r="G487" i="1"/>
  <c r="F487" i="1"/>
  <c r="H486" i="1"/>
  <c r="R486" i="1" s="1"/>
  <c r="S486" i="1" s="1"/>
  <c r="G486" i="1"/>
  <c r="F486" i="1"/>
  <c r="Q486" i="1" s="1"/>
  <c r="H485" i="1"/>
  <c r="R485" i="1" s="1"/>
  <c r="S485" i="1" s="1"/>
  <c r="G485" i="1"/>
  <c r="F485" i="1"/>
  <c r="H484" i="1"/>
  <c r="F484" i="1"/>
  <c r="H483" i="1"/>
  <c r="F483" i="1"/>
  <c r="H482" i="1"/>
  <c r="F482" i="1"/>
  <c r="H481" i="1"/>
  <c r="G481" i="1"/>
  <c r="F481" i="1"/>
  <c r="H480" i="1"/>
  <c r="R480" i="1" s="1"/>
  <c r="G480" i="1"/>
  <c r="F480" i="1"/>
  <c r="H479" i="1"/>
  <c r="R479" i="1" s="1"/>
  <c r="G479" i="1"/>
  <c r="F479" i="1"/>
  <c r="H478" i="1"/>
  <c r="F478" i="1"/>
  <c r="H477" i="1"/>
  <c r="F477" i="1"/>
  <c r="H476" i="1"/>
  <c r="G476" i="1"/>
  <c r="F476" i="1"/>
  <c r="H475" i="1"/>
  <c r="R475" i="1" s="1"/>
  <c r="G475" i="1"/>
  <c r="F475" i="1"/>
  <c r="H474" i="1"/>
  <c r="G474" i="1"/>
  <c r="F474" i="1"/>
  <c r="H473" i="1"/>
  <c r="F473" i="1"/>
  <c r="H472" i="1"/>
  <c r="R472" i="1" s="1"/>
  <c r="G472" i="1"/>
  <c r="F472" i="1"/>
  <c r="H471" i="1"/>
  <c r="G471" i="1"/>
  <c r="F471" i="1"/>
  <c r="H470" i="1"/>
  <c r="R470" i="1" s="1"/>
  <c r="G470" i="1"/>
  <c r="F470" i="1"/>
  <c r="H469" i="1"/>
  <c r="R469" i="1" s="1"/>
  <c r="G469" i="1"/>
  <c r="F469" i="1"/>
  <c r="P468" i="1"/>
  <c r="O468" i="1"/>
  <c r="N468" i="1"/>
  <c r="M468" i="1"/>
  <c r="L468" i="1"/>
  <c r="K468" i="1"/>
  <c r="J468" i="1"/>
  <c r="I468" i="1"/>
  <c r="E468" i="1"/>
  <c r="D468" i="1"/>
  <c r="H467" i="1"/>
  <c r="H466" i="1" s="1"/>
  <c r="G467" i="1"/>
  <c r="G466" i="1" s="1"/>
  <c r="F467" i="1"/>
  <c r="F466" i="1" s="1"/>
  <c r="P466" i="1"/>
  <c r="O466" i="1"/>
  <c r="N466" i="1"/>
  <c r="M466" i="1"/>
  <c r="L466" i="1"/>
  <c r="K466" i="1"/>
  <c r="J466" i="1"/>
  <c r="I466" i="1"/>
  <c r="E466" i="1"/>
  <c r="D466" i="1"/>
  <c r="H465" i="1"/>
  <c r="R465" i="1" s="1"/>
  <c r="R464" i="1" s="1"/>
  <c r="G465" i="1"/>
  <c r="G464" i="1" s="1"/>
  <c r="F465" i="1"/>
  <c r="P464" i="1"/>
  <c r="O464" i="1"/>
  <c r="N464" i="1"/>
  <c r="M464" i="1"/>
  <c r="L464" i="1"/>
  <c r="K464" i="1"/>
  <c r="J464" i="1"/>
  <c r="I464" i="1"/>
  <c r="E464" i="1"/>
  <c r="D464" i="1"/>
  <c r="H463" i="1"/>
  <c r="F463" i="1"/>
  <c r="H462" i="1"/>
  <c r="G462" i="1"/>
  <c r="F462" i="1"/>
  <c r="H461" i="1"/>
  <c r="G461" i="1"/>
  <c r="F461" i="1"/>
  <c r="Q461" i="1" s="1"/>
  <c r="H460" i="1"/>
  <c r="R460" i="1" s="1"/>
  <c r="S460" i="1" s="1"/>
  <c r="G460" i="1"/>
  <c r="F460" i="1"/>
  <c r="H459" i="1"/>
  <c r="F459" i="1"/>
  <c r="H458" i="1"/>
  <c r="G458" i="1"/>
  <c r="F458" i="1"/>
  <c r="H457" i="1"/>
  <c r="F457" i="1"/>
  <c r="P456" i="1"/>
  <c r="O456" i="1"/>
  <c r="N456" i="1"/>
  <c r="M456" i="1"/>
  <c r="L456" i="1"/>
  <c r="K456" i="1"/>
  <c r="J456" i="1"/>
  <c r="I456" i="1"/>
  <c r="E456" i="1"/>
  <c r="D456" i="1"/>
  <c r="H454" i="1"/>
  <c r="G454" i="1"/>
  <c r="F454" i="1"/>
  <c r="H453" i="1"/>
  <c r="G453" i="1"/>
  <c r="F453" i="1"/>
  <c r="H452" i="1"/>
  <c r="G452" i="1"/>
  <c r="F452" i="1"/>
  <c r="H451" i="1"/>
  <c r="F451" i="1"/>
  <c r="H450" i="1"/>
  <c r="R450" i="1" s="1"/>
  <c r="G450" i="1"/>
  <c r="F450" i="1"/>
  <c r="P449" i="1"/>
  <c r="O449" i="1"/>
  <c r="N449" i="1"/>
  <c r="M449" i="1"/>
  <c r="L449" i="1"/>
  <c r="K449" i="1"/>
  <c r="J449" i="1"/>
  <c r="I449" i="1"/>
  <c r="E449" i="1"/>
  <c r="D449" i="1"/>
  <c r="H448" i="1"/>
  <c r="H447" i="1"/>
  <c r="G447" i="1"/>
  <c r="G446" i="1" s="1"/>
  <c r="F447" i="1"/>
  <c r="F446" i="1" s="1"/>
  <c r="P446" i="1"/>
  <c r="O446" i="1"/>
  <c r="N446" i="1"/>
  <c r="M446" i="1"/>
  <c r="L446" i="1"/>
  <c r="K446" i="1"/>
  <c r="J446" i="1"/>
  <c r="I446" i="1"/>
  <c r="E446" i="1"/>
  <c r="D446" i="1"/>
  <c r="H444" i="1"/>
  <c r="G444" i="1"/>
  <c r="F444" i="1"/>
  <c r="H443" i="1"/>
  <c r="G443" i="1"/>
  <c r="F443" i="1"/>
  <c r="H442" i="1"/>
  <c r="G442" i="1"/>
  <c r="F442" i="1"/>
  <c r="H441" i="1"/>
  <c r="G441" i="1"/>
  <c r="F441" i="1"/>
  <c r="H440" i="1"/>
  <c r="R440" i="1" s="1"/>
  <c r="G440" i="1"/>
  <c r="F440" i="1"/>
  <c r="H439" i="1"/>
  <c r="G439" i="1"/>
  <c r="F439" i="1"/>
  <c r="H438" i="1"/>
  <c r="F438" i="1"/>
  <c r="H437" i="1"/>
  <c r="G437" i="1"/>
  <c r="F437" i="1"/>
  <c r="P436" i="1"/>
  <c r="O436" i="1"/>
  <c r="N436" i="1"/>
  <c r="M436" i="1"/>
  <c r="L436" i="1"/>
  <c r="K436" i="1"/>
  <c r="J436" i="1"/>
  <c r="I436" i="1"/>
  <c r="E436" i="1"/>
  <c r="D436" i="1"/>
  <c r="H433" i="1"/>
  <c r="H432" i="1"/>
  <c r="H431" i="1"/>
  <c r="H430" i="1"/>
  <c r="H429" i="1"/>
  <c r="H428" i="1"/>
  <c r="H427" i="1"/>
  <c r="F427" i="1"/>
  <c r="H426" i="1"/>
  <c r="G426" i="1"/>
  <c r="F426" i="1"/>
  <c r="H425" i="1"/>
  <c r="G425" i="1"/>
  <c r="F425" i="1"/>
  <c r="H424" i="1"/>
  <c r="R424" i="1" s="1"/>
  <c r="S424" i="1" s="1"/>
  <c r="G424" i="1"/>
  <c r="F424" i="1"/>
  <c r="P423" i="1"/>
  <c r="P418" i="1" s="1"/>
  <c r="O423" i="1"/>
  <c r="O418" i="1" s="1"/>
  <c r="N423" i="1"/>
  <c r="N418" i="1" s="1"/>
  <c r="M423" i="1"/>
  <c r="L423" i="1"/>
  <c r="L418" i="1" s="1"/>
  <c r="K423" i="1"/>
  <c r="K418" i="1" s="1"/>
  <c r="J423" i="1"/>
  <c r="J418" i="1" s="1"/>
  <c r="I423" i="1"/>
  <c r="I418" i="1" s="1"/>
  <c r="E423" i="1"/>
  <c r="E418" i="1" s="1"/>
  <c r="D423" i="1"/>
  <c r="D418" i="1" s="1"/>
  <c r="M418" i="1"/>
  <c r="R415" i="1"/>
  <c r="Q415" i="1"/>
  <c r="P415" i="1"/>
  <c r="O415" i="1"/>
  <c r="N415" i="1"/>
  <c r="M415" i="1"/>
  <c r="L415" i="1"/>
  <c r="K415" i="1"/>
  <c r="J415" i="1"/>
  <c r="I415" i="1"/>
  <c r="H415" i="1"/>
  <c r="G415" i="1"/>
  <c r="F415" i="1"/>
  <c r="E415" i="1"/>
  <c r="D415" i="1"/>
  <c r="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D412" i="1"/>
  <c r="H409" i="1"/>
  <c r="R409" i="1" s="1"/>
  <c r="S409" i="1" s="1"/>
  <c r="G409" i="1"/>
  <c r="F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G350" i="1"/>
  <c r="F350" i="1"/>
  <c r="H349" i="1"/>
  <c r="G349" i="1"/>
  <c r="F349" i="1"/>
  <c r="L348" i="1"/>
  <c r="L243" i="1" s="1"/>
  <c r="G348" i="1"/>
  <c r="F348" i="1"/>
  <c r="H347" i="1"/>
  <c r="H346" i="1"/>
  <c r="H345" i="1"/>
  <c r="H344" i="1"/>
  <c r="H343" i="1"/>
  <c r="H342" i="1"/>
  <c r="R342" i="1" s="1"/>
  <c r="G342" i="1"/>
  <c r="F342" i="1"/>
  <c r="H341" i="1"/>
  <c r="G341" i="1"/>
  <c r="F341" i="1"/>
  <c r="H340" i="1"/>
  <c r="G340" i="1"/>
  <c r="F340" i="1"/>
  <c r="H339" i="1"/>
  <c r="H338" i="1"/>
  <c r="H337" i="1"/>
  <c r="H336" i="1"/>
  <c r="F336" i="1"/>
  <c r="H335" i="1"/>
  <c r="G335" i="1"/>
  <c r="F335" i="1"/>
  <c r="H334" i="1"/>
  <c r="G334" i="1"/>
  <c r="F334" i="1"/>
  <c r="H333" i="1"/>
  <c r="G333" i="1"/>
  <c r="F333" i="1"/>
  <c r="H332" i="1"/>
  <c r="G332" i="1"/>
  <c r="F332" i="1"/>
  <c r="H331" i="1"/>
  <c r="G331" i="1"/>
  <c r="F331" i="1"/>
  <c r="H330" i="1"/>
  <c r="G330" i="1"/>
  <c r="F330" i="1"/>
  <c r="H329" i="1"/>
  <c r="H328" i="1"/>
  <c r="G328" i="1"/>
  <c r="F328" i="1"/>
  <c r="H327" i="1"/>
  <c r="R327" i="1" s="1"/>
  <c r="G327" i="1"/>
  <c r="F327" i="1"/>
  <c r="H326" i="1"/>
  <c r="H325" i="1"/>
  <c r="G325" i="1"/>
  <c r="F325" i="1"/>
  <c r="H324" i="1"/>
  <c r="R324" i="1" s="1"/>
  <c r="G324" i="1"/>
  <c r="F324" i="1"/>
  <c r="H323" i="1"/>
  <c r="F323" i="1"/>
  <c r="H322" i="1"/>
  <c r="G322" i="1"/>
  <c r="F322" i="1"/>
  <c r="H321" i="1"/>
  <c r="F321" i="1"/>
  <c r="H320" i="1"/>
  <c r="G320" i="1"/>
  <c r="F320" i="1"/>
  <c r="H319" i="1"/>
  <c r="R319" i="1" s="1"/>
  <c r="G319" i="1"/>
  <c r="F319" i="1"/>
  <c r="H318" i="1"/>
  <c r="H317" i="1"/>
  <c r="H316" i="1"/>
  <c r="H315" i="1"/>
  <c r="H314" i="1"/>
  <c r="H313" i="1"/>
  <c r="H312" i="1"/>
  <c r="H311" i="1"/>
  <c r="H310" i="1"/>
  <c r="H309" i="1"/>
  <c r="G309" i="1"/>
  <c r="F309" i="1"/>
  <c r="H308" i="1"/>
  <c r="G308" i="1"/>
  <c r="F308" i="1"/>
  <c r="H307" i="1"/>
  <c r="G307" i="1"/>
  <c r="F307" i="1"/>
  <c r="H306" i="1"/>
  <c r="G306" i="1"/>
  <c r="F306" i="1"/>
  <c r="H305" i="1"/>
  <c r="G305" i="1"/>
  <c r="F305" i="1"/>
  <c r="H304" i="1"/>
  <c r="G304" i="1"/>
  <c r="F304" i="1"/>
  <c r="Q304" i="1" s="1"/>
  <c r="H303" i="1"/>
  <c r="H302" i="1"/>
  <c r="G302" i="1"/>
  <c r="F302" i="1"/>
  <c r="H301" i="1"/>
  <c r="G301" i="1"/>
  <c r="F301" i="1"/>
  <c r="H300" i="1"/>
  <c r="G300" i="1"/>
  <c r="F300" i="1"/>
  <c r="H299" i="1"/>
  <c r="R299" i="1" s="1"/>
  <c r="G299" i="1"/>
  <c r="F299" i="1"/>
  <c r="H298" i="1"/>
  <c r="R298" i="1" s="1"/>
  <c r="G298" i="1"/>
  <c r="F298" i="1"/>
  <c r="H297" i="1"/>
  <c r="R297" i="1" s="1"/>
  <c r="G297" i="1"/>
  <c r="F297" i="1"/>
  <c r="H296" i="1"/>
  <c r="G296" i="1"/>
  <c r="F296" i="1"/>
  <c r="H295" i="1"/>
  <c r="G295" i="1"/>
  <c r="F295" i="1"/>
  <c r="H294" i="1"/>
  <c r="R294" i="1" s="1"/>
  <c r="G294" i="1"/>
  <c r="F294" i="1"/>
  <c r="H293" i="1"/>
  <c r="R293" i="1" s="1"/>
  <c r="G293" i="1"/>
  <c r="F293" i="1"/>
  <c r="H292" i="1"/>
  <c r="H291" i="1"/>
  <c r="R291" i="1" s="1"/>
  <c r="G291" i="1"/>
  <c r="F291" i="1"/>
  <c r="H290" i="1"/>
  <c r="G290" i="1"/>
  <c r="F290" i="1"/>
  <c r="H289" i="1"/>
  <c r="G289" i="1"/>
  <c r="F289" i="1"/>
  <c r="H288" i="1"/>
  <c r="G288" i="1"/>
  <c r="F288" i="1"/>
  <c r="H287" i="1"/>
  <c r="G287" i="1"/>
  <c r="F287" i="1"/>
  <c r="H286" i="1"/>
  <c r="R286" i="1" s="1"/>
  <c r="G286" i="1"/>
  <c r="F286" i="1"/>
  <c r="H285" i="1"/>
  <c r="G285" i="1"/>
  <c r="F285" i="1"/>
  <c r="H284" i="1"/>
  <c r="G284" i="1"/>
  <c r="F284" i="1"/>
  <c r="H283" i="1"/>
  <c r="R283" i="1" s="1"/>
  <c r="G283" i="1"/>
  <c r="F283" i="1"/>
  <c r="Q283" i="1" s="1"/>
  <c r="H282" i="1"/>
  <c r="G282" i="1"/>
  <c r="F282" i="1"/>
  <c r="H281" i="1"/>
  <c r="G281" i="1"/>
  <c r="F281" i="1"/>
  <c r="H280" i="1"/>
  <c r="G280" i="1"/>
  <c r="F280" i="1"/>
  <c r="H279" i="1"/>
  <c r="G279" i="1"/>
  <c r="F279" i="1"/>
  <c r="H278" i="1"/>
  <c r="G278" i="1"/>
  <c r="F278" i="1"/>
  <c r="H277" i="1"/>
  <c r="G277" i="1"/>
  <c r="F277" i="1"/>
  <c r="H276" i="1"/>
  <c r="G276" i="1"/>
  <c r="F276" i="1"/>
  <c r="H275" i="1"/>
  <c r="G275" i="1"/>
  <c r="F275" i="1"/>
  <c r="H274" i="1"/>
  <c r="R274" i="1" s="1"/>
  <c r="S274" i="1" s="1"/>
  <c r="G274" i="1"/>
  <c r="F274" i="1"/>
  <c r="H273" i="1"/>
  <c r="F273" i="1"/>
  <c r="H272" i="1"/>
  <c r="F272" i="1"/>
  <c r="H271" i="1"/>
  <c r="H270" i="1"/>
  <c r="G270" i="1"/>
  <c r="F270" i="1"/>
  <c r="H269" i="1"/>
  <c r="R269" i="1" s="1"/>
  <c r="G269" i="1"/>
  <c r="F269" i="1"/>
  <c r="H268" i="1"/>
  <c r="G268" i="1"/>
  <c r="F268" i="1"/>
  <c r="H267" i="1"/>
  <c r="R267" i="1" s="1"/>
  <c r="G267" i="1"/>
  <c r="F267" i="1"/>
  <c r="H266" i="1"/>
  <c r="G266" i="1"/>
  <c r="F266" i="1"/>
  <c r="H265" i="1"/>
  <c r="G265" i="1"/>
  <c r="F265" i="1"/>
  <c r="H264" i="1"/>
  <c r="G264" i="1"/>
  <c r="F264" i="1"/>
  <c r="H263" i="1"/>
  <c r="G263" i="1"/>
  <c r="F263" i="1"/>
  <c r="H262" i="1"/>
  <c r="G262" i="1"/>
  <c r="F262" i="1"/>
  <c r="H261" i="1"/>
  <c r="G261" i="1"/>
  <c r="F261" i="1"/>
  <c r="H260" i="1"/>
  <c r="G260" i="1"/>
  <c r="F260" i="1"/>
  <c r="H259" i="1"/>
  <c r="G259" i="1"/>
  <c r="F259" i="1"/>
  <c r="H258" i="1"/>
  <c r="F258" i="1"/>
  <c r="H257" i="1"/>
  <c r="G257" i="1"/>
  <c r="F257" i="1"/>
  <c r="H256" i="1"/>
  <c r="F256" i="1"/>
  <c r="H255" i="1"/>
  <c r="G255" i="1"/>
  <c r="F255" i="1"/>
  <c r="H254" i="1"/>
  <c r="H253" i="1"/>
  <c r="R253" i="1" s="1"/>
  <c r="G253" i="1"/>
  <c r="F253" i="1"/>
  <c r="H252" i="1"/>
  <c r="R252" i="1" s="1"/>
  <c r="G252" i="1"/>
  <c r="F252" i="1"/>
  <c r="H251" i="1"/>
  <c r="G251" i="1"/>
  <c r="F251" i="1"/>
  <c r="H250" i="1"/>
  <c r="R250" i="1" s="1"/>
  <c r="G250" i="1"/>
  <c r="F250" i="1"/>
  <c r="H249" i="1"/>
  <c r="F249" i="1"/>
  <c r="H248" i="1"/>
  <c r="G248" i="1"/>
  <c r="F248" i="1"/>
  <c r="H247" i="1"/>
  <c r="G247" i="1"/>
  <c r="F247" i="1"/>
  <c r="H246" i="1"/>
  <c r="F246" i="1"/>
  <c r="H245" i="1"/>
  <c r="R245" i="1" s="1"/>
  <c r="G245" i="1"/>
  <c r="F245" i="1"/>
  <c r="H244" i="1"/>
  <c r="P243" i="1"/>
  <c r="O243" i="1"/>
  <c r="N243" i="1"/>
  <c r="M243" i="1"/>
  <c r="K243" i="1"/>
  <c r="J243" i="1"/>
  <c r="I243" i="1"/>
  <c r="E243" i="1"/>
  <c r="D243" i="1"/>
  <c r="H241" i="1"/>
  <c r="R241" i="1" s="1"/>
  <c r="G241" i="1"/>
  <c r="F241" i="1"/>
  <c r="H240" i="1"/>
  <c r="G240" i="1"/>
  <c r="F240" i="1"/>
  <c r="H239" i="1"/>
  <c r="F239" i="1"/>
  <c r="H238" i="1"/>
  <c r="R238" i="1" s="1"/>
  <c r="S238" i="1" s="1"/>
  <c r="G238" i="1"/>
  <c r="F238" i="1"/>
  <c r="H237" i="1"/>
  <c r="R237" i="1" s="1"/>
  <c r="G237" i="1"/>
  <c r="F237" i="1"/>
  <c r="H236" i="1"/>
  <c r="G236" i="1"/>
  <c r="F236" i="1"/>
  <c r="P235" i="1"/>
  <c r="O235" i="1"/>
  <c r="N235" i="1"/>
  <c r="M235" i="1"/>
  <c r="L235" i="1"/>
  <c r="K235" i="1"/>
  <c r="J235" i="1"/>
  <c r="I235" i="1"/>
  <c r="E235" i="1"/>
  <c r="D235" i="1"/>
  <c r="H234" i="1"/>
  <c r="G234" i="1"/>
  <c r="F234" i="1"/>
  <c r="H233" i="1"/>
  <c r="G233" i="1"/>
  <c r="F233" i="1"/>
  <c r="P232" i="1"/>
  <c r="O232" i="1"/>
  <c r="N232" i="1"/>
  <c r="M232" i="1"/>
  <c r="L232" i="1"/>
  <c r="K232" i="1"/>
  <c r="J232" i="1"/>
  <c r="I232" i="1"/>
  <c r="E232" i="1"/>
  <c r="D232" i="1"/>
  <c r="H231" i="1"/>
  <c r="F231" i="1"/>
  <c r="R230" i="1"/>
  <c r="P230" i="1"/>
  <c r="O230" i="1"/>
  <c r="N230" i="1"/>
  <c r="M230" i="1"/>
  <c r="L230" i="1"/>
  <c r="K230" i="1"/>
  <c r="J230" i="1"/>
  <c r="I230" i="1"/>
  <c r="G230" i="1"/>
  <c r="E230" i="1"/>
  <c r="D230" i="1"/>
  <c r="R222" i="1"/>
  <c r="R221" i="1" s="1"/>
  <c r="Q222" i="1"/>
  <c r="Q221" i="1" s="1"/>
  <c r="P222" i="1"/>
  <c r="P221" i="1" s="1"/>
  <c r="O222" i="1"/>
  <c r="O221" i="1" s="1"/>
  <c r="N222" i="1"/>
  <c r="N221" i="1" s="1"/>
  <c r="M222" i="1"/>
  <c r="M221" i="1" s="1"/>
  <c r="L222" i="1"/>
  <c r="L221" i="1" s="1"/>
  <c r="K222" i="1"/>
  <c r="K221" i="1" s="1"/>
  <c r="J222" i="1"/>
  <c r="J221" i="1" s="1"/>
  <c r="I222" i="1"/>
  <c r="I221" i="1" s="1"/>
  <c r="H222" i="1"/>
  <c r="H221" i="1" s="1"/>
  <c r="G222" i="1"/>
  <c r="G221" i="1" s="1"/>
  <c r="F222" i="1"/>
  <c r="F221" i="1" s="1"/>
  <c r="E222" i="1"/>
  <c r="E221" i="1" s="1"/>
  <c r="D222" i="1"/>
  <c r="D221" i="1" s="1"/>
  <c r="H220" i="1"/>
  <c r="H219" i="1"/>
  <c r="H218" i="1"/>
  <c r="H217" i="1"/>
  <c r="H216" i="1"/>
  <c r="H215" i="1"/>
  <c r="H214" i="1"/>
  <c r="F214" i="1"/>
  <c r="H213" i="1"/>
  <c r="F213" i="1"/>
  <c r="H212" i="1"/>
  <c r="G212" i="1"/>
  <c r="F212" i="1"/>
  <c r="H211" i="1"/>
  <c r="R211" i="1" s="1"/>
  <c r="G211" i="1"/>
  <c r="F211" i="1"/>
  <c r="H210" i="1"/>
  <c r="R210" i="1" s="1"/>
  <c r="G210" i="1"/>
  <c r="F210" i="1"/>
  <c r="H209" i="1"/>
  <c r="R209" i="1" s="1"/>
  <c r="G209" i="1"/>
  <c r="F209" i="1"/>
  <c r="H208" i="1"/>
  <c r="G208" i="1"/>
  <c r="F208" i="1"/>
  <c r="H207" i="1"/>
  <c r="G207" i="1"/>
  <c r="F207" i="1"/>
  <c r="H206" i="1"/>
  <c r="G206" i="1"/>
  <c r="F206" i="1"/>
  <c r="H205" i="1"/>
  <c r="G205" i="1"/>
  <c r="F205" i="1"/>
  <c r="H204" i="1"/>
  <c r="G204" i="1"/>
  <c r="F204" i="1"/>
  <c r="Q204" i="1" s="1"/>
  <c r="H203" i="1"/>
  <c r="G203" i="1"/>
  <c r="F203" i="1"/>
  <c r="H202" i="1"/>
  <c r="H201" i="1"/>
  <c r="R201" i="1" s="1"/>
  <c r="G201" i="1"/>
  <c r="F201" i="1"/>
  <c r="H200" i="1"/>
  <c r="G200" i="1"/>
  <c r="F200" i="1"/>
  <c r="H199" i="1"/>
  <c r="R199" i="1" s="1"/>
  <c r="S199" i="1" s="1"/>
  <c r="G199" i="1"/>
  <c r="F199" i="1"/>
  <c r="H198" i="1"/>
  <c r="R198" i="1" s="1"/>
  <c r="G198" i="1"/>
  <c r="F198" i="1"/>
  <c r="H197" i="1"/>
  <c r="G197" i="1"/>
  <c r="F197" i="1"/>
  <c r="H196" i="1"/>
  <c r="G196" i="1"/>
  <c r="F196" i="1"/>
  <c r="Q196" i="1" s="1"/>
  <c r="H195" i="1"/>
  <c r="F195" i="1"/>
  <c r="H194" i="1"/>
  <c r="G194" i="1"/>
  <c r="F194" i="1"/>
  <c r="H193" i="1"/>
  <c r="R193" i="1" s="1"/>
  <c r="G193" i="1"/>
  <c r="F193" i="1"/>
  <c r="H192" i="1"/>
  <c r="F192" i="1"/>
  <c r="H191" i="1"/>
  <c r="R191" i="1" s="1"/>
  <c r="G191" i="1"/>
  <c r="F191" i="1"/>
  <c r="H190" i="1"/>
  <c r="F190" i="1"/>
  <c r="H189" i="1"/>
  <c r="G189" i="1"/>
  <c r="F189" i="1"/>
  <c r="H188" i="1"/>
  <c r="G188" i="1"/>
  <c r="F188" i="1"/>
  <c r="H187" i="1"/>
  <c r="R187" i="1" s="1"/>
  <c r="G187" i="1"/>
  <c r="F187" i="1"/>
  <c r="H186" i="1"/>
  <c r="G186" i="1"/>
  <c r="F186" i="1"/>
  <c r="H185" i="1"/>
  <c r="G185" i="1"/>
  <c r="F185" i="1"/>
  <c r="H184" i="1"/>
  <c r="R184" i="1" s="1"/>
  <c r="G184" i="1"/>
  <c r="F184" i="1"/>
  <c r="H183" i="1"/>
  <c r="G183" i="1"/>
  <c r="F183" i="1"/>
  <c r="H182" i="1"/>
  <c r="R182" i="1" s="1"/>
  <c r="G182" i="1"/>
  <c r="F182" i="1"/>
  <c r="H181" i="1"/>
  <c r="G181" i="1"/>
  <c r="F181" i="1"/>
  <c r="H180" i="1"/>
  <c r="G180" i="1"/>
  <c r="F180" i="1"/>
  <c r="H179" i="1"/>
  <c r="R179" i="1" s="1"/>
  <c r="G179" i="1"/>
  <c r="F179" i="1"/>
  <c r="H178" i="1"/>
  <c r="R178" i="1" s="1"/>
  <c r="G178" i="1"/>
  <c r="F178" i="1"/>
  <c r="H177" i="1"/>
  <c r="R177" i="1" s="1"/>
  <c r="G177" i="1"/>
  <c r="F177" i="1"/>
  <c r="H176" i="1"/>
  <c r="R176" i="1" s="1"/>
  <c r="G176" i="1"/>
  <c r="F176" i="1"/>
  <c r="H175" i="1"/>
  <c r="R175" i="1" s="1"/>
  <c r="G175" i="1"/>
  <c r="F175" i="1"/>
  <c r="H174" i="1"/>
  <c r="F174" i="1"/>
  <c r="H173" i="1"/>
  <c r="G173" i="1"/>
  <c r="F173" i="1"/>
  <c r="H172" i="1"/>
  <c r="G172" i="1"/>
  <c r="F172" i="1"/>
  <c r="H171" i="1"/>
  <c r="R171" i="1" s="1"/>
  <c r="G171" i="1"/>
  <c r="F171" i="1"/>
  <c r="H170" i="1"/>
  <c r="R170" i="1" s="1"/>
  <c r="G170" i="1"/>
  <c r="F170" i="1"/>
  <c r="H169" i="1"/>
  <c r="G169" i="1"/>
  <c r="F169" i="1"/>
  <c r="H168" i="1"/>
  <c r="R168" i="1" s="1"/>
  <c r="G168" i="1"/>
  <c r="F168" i="1"/>
  <c r="H167" i="1"/>
  <c r="F167" i="1"/>
  <c r="H166" i="1"/>
  <c r="R166" i="1" s="1"/>
  <c r="S166" i="1" s="1"/>
  <c r="G166" i="1"/>
  <c r="F166" i="1"/>
  <c r="H165" i="1"/>
  <c r="R165" i="1" s="1"/>
  <c r="G165" i="1"/>
  <c r="F165" i="1"/>
  <c r="H164" i="1"/>
  <c r="F164" i="1"/>
  <c r="H163" i="1"/>
  <c r="F163" i="1"/>
  <c r="H162" i="1"/>
  <c r="F162" i="1"/>
  <c r="H161" i="1"/>
  <c r="G161" i="1"/>
  <c r="F161" i="1"/>
  <c r="H160" i="1"/>
  <c r="R160" i="1" s="1"/>
  <c r="S160" i="1" s="1"/>
  <c r="G160" i="1"/>
  <c r="F160" i="1"/>
  <c r="H159" i="1"/>
  <c r="G159" i="1"/>
  <c r="F159" i="1"/>
  <c r="H158" i="1"/>
  <c r="G158" i="1"/>
  <c r="F158" i="1"/>
  <c r="H157" i="1"/>
  <c r="G157" i="1"/>
  <c r="F157" i="1"/>
  <c r="H156" i="1"/>
  <c r="R156" i="1" s="1"/>
  <c r="G156" i="1"/>
  <c r="F156" i="1"/>
  <c r="H155" i="1"/>
  <c r="G155" i="1"/>
  <c r="F155" i="1"/>
  <c r="H154" i="1"/>
  <c r="R154" i="1" s="1"/>
  <c r="G154" i="1"/>
  <c r="F154" i="1"/>
  <c r="H153" i="1"/>
  <c r="G153" i="1"/>
  <c r="F153" i="1"/>
  <c r="H152" i="1"/>
  <c r="G152" i="1"/>
  <c r="F152" i="1"/>
  <c r="H151" i="1"/>
  <c r="R151" i="1" s="1"/>
  <c r="S151" i="1" s="1"/>
  <c r="G151" i="1"/>
  <c r="F151" i="1"/>
  <c r="H150" i="1"/>
  <c r="R150" i="1" s="1"/>
  <c r="S150" i="1" s="1"/>
  <c r="G150" i="1"/>
  <c r="F150" i="1"/>
  <c r="H149" i="1"/>
  <c r="G149" i="1"/>
  <c r="F149" i="1"/>
  <c r="H148" i="1"/>
  <c r="G148" i="1"/>
  <c r="F148" i="1"/>
  <c r="H147" i="1"/>
  <c r="F147" i="1"/>
  <c r="H146" i="1"/>
  <c r="F146" i="1"/>
  <c r="H145" i="1"/>
  <c r="F145" i="1"/>
  <c r="H144" i="1"/>
  <c r="F144" i="1"/>
  <c r="Q144" i="1" s="1"/>
  <c r="H143" i="1"/>
  <c r="F143" i="1"/>
  <c r="H142" i="1"/>
  <c r="F142" i="1"/>
  <c r="H141" i="1"/>
  <c r="F141" i="1"/>
  <c r="Q141" i="1" s="1"/>
  <c r="H140" i="1"/>
  <c r="G140" i="1"/>
  <c r="F140" i="1"/>
  <c r="H139" i="1"/>
  <c r="F139" i="1"/>
  <c r="H138" i="1"/>
  <c r="F138" i="1"/>
  <c r="H137" i="1"/>
  <c r="F137" i="1"/>
  <c r="Q137" i="1" s="1"/>
  <c r="H136" i="1"/>
  <c r="F136" i="1"/>
  <c r="H135" i="1"/>
  <c r="R135" i="1" s="1"/>
  <c r="G135" i="1"/>
  <c r="F135" i="1"/>
  <c r="H134" i="1"/>
  <c r="G134" i="1"/>
  <c r="F134" i="1"/>
  <c r="H133" i="1"/>
  <c r="R133" i="1" s="1"/>
  <c r="G133" i="1"/>
  <c r="F133" i="1"/>
  <c r="Q133" i="1" s="1"/>
  <c r="H132" i="1"/>
  <c r="G132" i="1"/>
  <c r="F132" i="1"/>
  <c r="H131" i="1"/>
  <c r="G131" i="1"/>
  <c r="F131" i="1"/>
  <c r="Q131" i="1" s="1"/>
  <c r="H130" i="1"/>
  <c r="G130" i="1"/>
  <c r="F130" i="1"/>
  <c r="H129" i="1"/>
  <c r="R129" i="1" s="1"/>
  <c r="G129" i="1"/>
  <c r="F129" i="1"/>
  <c r="H128" i="1"/>
  <c r="G128" i="1"/>
  <c r="F128" i="1"/>
  <c r="H127" i="1"/>
  <c r="G127" i="1"/>
  <c r="F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R121" i="1" s="1"/>
  <c r="G121" i="1"/>
  <c r="F121" i="1"/>
  <c r="H120" i="1"/>
  <c r="R120" i="1" s="1"/>
  <c r="G120" i="1"/>
  <c r="F120" i="1"/>
  <c r="H119" i="1"/>
  <c r="G119" i="1"/>
  <c r="F119" i="1"/>
  <c r="P118" i="1"/>
  <c r="O118" i="1"/>
  <c r="N118" i="1"/>
  <c r="M118" i="1"/>
  <c r="L118" i="1"/>
  <c r="K118" i="1"/>
  <c r="J118" i="1"/>
  <c r="I118" i="1"/>
  <c r="E118" i="1"/>
  <c r="D118" i="1"/>
  <c r="H117" i="1"/>
  <c r="R117" i="1" s="1"/>
  <c r="S117" i="1" s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R112" i="1" s="1"/>
  <c r="G112" i="1"/>
  <c r="F112" i="1"/>
  <c r="H111" i="1"/>
  <c r="G111" i="1"/>
  <c r="F111" i="1"/>
  <c r="H110" i="1"/>
  <c r="R110" i="1" s="1"/>
  <c r="G110" i="1"/>
  <c r="F110" i="1"/>
  <c r="H109" i="1"/>
  <c r="G109" i="1"/>
  <c r="F109" i="1"/>
  <c r="H108" i="1"/>
  <c r="G108" i="1"/>
  <c r="F108" i="1"/>
  <c r="H107" i="1"/>
  <c r="G107" i="1"/>
  <c r="F107" i="1"/>
  <c r="H106" i="1"/>
  <c r="R106" i="1" s="1"/>
  <c r="S106" i="1" s="1"/>
  <c r="G106" i="1"/>
  <c r="F106" i="1"/>
  <c r="H105" i="1"/>
  <c r="G105" i="1"/>
  <c r="F105" i="1"/>
  <c r="H104" i="1"/>
  <c r="G104" i="1"/>
  <c r="F104" i="1"/>
  <c r="H103" i="1"/>
  <c r="G103" i="1"/>
  <c r="F103" i="1"/>
  <c r="H102" i="1"/>
  <c r="G102" i="1"/>
  <c r="F102" i="1"/>
  <c r="H101" i="1"/>
  <c r="G101" i="1"/>
  <c r="F101" i="1"/>
  <c r="H100" i="1"/>
  <c r="R100" i="1" s="1"/>
  <c r="S100" i="1" s="1"/>
  <c r="G100" i="1"/>
  <c r="F100" i="1"/>
  <c r="H99" i="1"/>
  <c r="G99" i="1"/>
  <c r="F99" i="1"/>
  <c r="H98" i="1"/>
  <c r="G98" i="1"/>
  <c r="F98" i="1"/>
  <c r="H97" i="1"/>
  <c r="G97" i="1"/>
  <c r="F97" i="1"/>
  <c r="H96" i="1"/>
  <c r="R96" i="1" s="1"/>
  <c r="S96" i="1" s="1"/>
  <c r="G96" i="1"/>
  <c r="F96" i="1"/>
  <c r="H95" i="1"/>
  <c r="R95" i="1" s="1"/>
  <c r="S95" i="1" s="1"/>
  <c r="G95" i="1"/>
  <c r="F95" i="1"/>
  <c r="H94" i="1"/>
  <c r="G94" i="1"/>
  <c r="F94" i="1"/>
  <c r="H93" i="1"/>
  <c r="G93" i="1"/>
  <c r="F93" i="1"/>
  <c r="H92" i="1"/>
  <c r="R92" i="1" s="1"/>
  <c r="S92" i="1" s="1"/>
  <c r="G92" i="1"/>
  <c r="F92" i="1"/>
  <c r="H91" i="1"/>
  <c r="F91" i="1"/>
  <c r="P90" i="1"/>
  <c r="O90" i="1"/>
  <c r="N90" i="1"/>
  <c r="M90" i="1"/>
  <c r="L90" i="1"/>
  <c r="K90" i="1"/>
  <c r="J90" i="1"/>
  <c r="I90" i="1"/>
  <c r="E90" i="1"/>
  <c r="D90" i="1"/>
  <c r="H89" i="1"/>
  <c r="H88" i="1" s="1"/>
  <c r="G89" i="1"/>
  <c r="G88" i="1" s="1"/>
  <c r="F89" i="1"/>
  <c r="F88" i="1" s="1"/>
  <c r="P88" i="1"/>
  <c r="O88" i="1"/>
  <c r="N88" i="1"/>
  <c r="M88" i="1"/>
  <c r="L88" i="1"/>
  <c r="K88" i="1"/>
  <c r="J88" i="1"/>
  <c r="I88" i="1"/>
  <c r="E88" i="1"/>
  <c r="D88" i="1"/>
  <c r="H87" i="1"/>
  <c r="F87" i="1"/>
  <c r="H86" i="1"/>
  <c r="R86" i="1" s="1"/>
  <c r="S86" i="1" s="1"/>
  <c r="G86" i="1"/>
  <c r="F86" i="1"/>
  <c r="H85" i="1"/>
  <c r="R85" i="1" s="1"/>
  <c r="G85" i="1"/>
  <c r="F85" i="1"/>
  <c r="Q85" i="1" s="1"/>
  <c r="H84" i="1"/>
  <c r="G84" i="1"/>
  <c r="F84" i="1"/>
  <c r="H83" i="1"/>
  <c r="G83" i="1"/>
  <c r="F83" i="1"/>
  <c r="H82" i="1"/>
  <c r="F82" i="1"/>
  <c r="H81" i="1"/>
  <c r="G81" i="1"/>
  <c r="F81" i="1"/>
  <c r="Q81" i="1" s="1"/>
  <c r="H80" i="1"/>
  <c r="G80" i="1"/>
  <c r="F80" i="1"/>
  <c r="H79" i="1"/>
  <c r="F79" i="1"/>
  <c r="P78" i="1"/>
  <c r="O78" i="1"/>
  <c r="N78" i="1"/>
  <c r="M78" i="1"/>
  <c r="L78" i="1"/>
  <c r="K78" i="1"/>
  <c r="J78" i="1"/>
  <c r="I78" i="1"/>
  <c r="E78" i="1"/>
  <c r="D78" i="1"/>
  <c r="H76" i="1"/>
  <c r="G76" i="1"/>
  <c r="F76" i="1"/>
  <c r="H75" i="1"/>
  <c r="F75" i="1"/>
  <c r="H74" i="1"/>
  <c r="F74" i="1"/>
  <c r="H73" i="1"/>
  <c r="G73" i="1"/>
  <c r="F73" i="1"/>
  <c r="H72" i="1"/>
  <c r="G72" i="1"/>
  <c r="F72" i="1"/>
  <c r="H71" i="1"/>
  <c r="F71" i="1"/>
  <c r="H70" i="1"/>
  <c r="R70" i="1" s="1"/>
  <c r="G70" i="1"/>
  <c r="F70" i="1"/>
  <c r="P69" i="1"/>
  <c r="O69" i="1"/>
  <c r="N69" i="1"/>
  <c r="M69" i="1"/>
  <c r="L69" i="1"/>
  <c r="K69" i="1"/>
  <c r="J69" i="1"/>
  <c r="I69" i="1"/>
  <c r="E69" i="1"/>
  <c r="D69" i="1"/>
  <c r="H68" i="1"/>
  <c r="R68" i="1" s="1"/>
  <c r="S68" i="1" s="1"/>
  <c r="G68" i="1"/>
  <c r="F68" i="1"/>
  <c r="H67" i="1"/>
  <c r="G67" i="1"/>
  <c r="F67" i="1"/>
  <c r="H66" i="1"/>
  <c r="G66" i="1"/>
  <c r="F66" i="1"/>
  <c r="P65" i="1"/>
  <c r="O65" i="1"/>
  <c r="N65" i="1"/>
  <c r="M65" i="1"/>
  <c r="L65" i="1"/>
  <c r="K65" i="1"/>
  <c r="J65" i="1"/>
  <c r="I65" i="1"/>
  <c r="E65" i="1"/>
  <c r="D65" i="1"/>
  <c r="H64" i="1"/>
  <c r="G64" i="1"/>
  <c r="F64" i="1"/>
  <c r="H63" i="1"/>
  <c r="G63" i="1"/>
  <c r="F63" i="1"/>
  <c r="H62" i="1"/>
  <c r="G62" i="1"/>
  <c r="F62" i="1"/>
  <c r="P61" i="1"/>
  <c r="O61" i="1"/>
  <c r="N61" i="1"/>
  <c r="M61" i="1"/>
  <c r="L61" i="1"/>
  <c r="K61" i="1"/>
  <c r="J61" i="1"/>
  <c r="I61" i="1"/>
  <c r="E61" i="1"/>
  <c r="D61" i="1"/>
  <c r="H60" i="1"/>
  <c r="G60" i="1"/>
  <c r="F60" i="1"/>
  <c r="H59" i="1"/>
  <c r="G59" i="1"/>
  <c r="F59" i="1"/>
  <c r="H58" i="1"/>
  <c r="R58" i="1" s="1"/>
  <c r="S58" i="1" s="1"/>
  <c r="G58" i="1"/>
  <c r="F58" i="1"/>
  <c r="H57" i="1"/>
  <c r="G57" i="1"/>
  <c r="F57" i="1"/>
  <c r="H56" i="1"/>
  <c r="G56" i="1"/>
  <c r="F56" i="1"/>
  <c r="P55" i="1"/>
  <c r="O55" i="1"/>
  <c r="N55" i="1"/>
  <c r="M55" i="1"/>
  <c r="L55" i="1"/>
  <c r="K55" i="1"/>
  <c r="J55" i="1"/>
  <c r="I55" i="1"/>
  <c r="E55" i="1"/>
  <c r="D55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Q48" i="1" s="1"/>
  <c r="H47" i="1"/>
  <c r="G47" i="1"/>
  <c r="F47" i="1"/>
  <c r="H46" i="1"/>
  <c r="G46" i="1"/>
  <c r="F46" i="1"/>
  <c r="H45" i="1"/>
  <c r="G45" i="1"/>
  <c r="F45" i="1"/>
  <c r="H44" i="1"/>
  <c r="R44" i="1" s="1"/>
  <c r="G44" i="1"/>
  <c r="F44" i="1"/>
  <c r="H43" i="1"/>
  <c r="G43" i="1"/>
  <c r="F43" i="1"/>
  <c r="P42" i="1"/>
  <c r="O42" i="1"/>
  <c r="N42" i="1"/>
  <c r="M42" i="1"/>
  <c r="L42" i="1"/>
  <c r="K42" i="1"/>
  <c r="J42" i="1"/>
  <c r="I42" i="1"/>
  <c r="E42" i="1"/>
  <c r="D42" i="1"/>
  <c r="H41" i="1"/>
  <c r="H40" i="1" s="1"/>
  <c r="G41" i="1"/>
  <c r="G40" i="1" s="1"/>
  <c r="F41" i="1"/>
  <c r="P40" i="1"/>
  <c r="O40" i="1"/>
  <c r="N40" i="1"/>
  <c r="M40" i="1"/>
  <c r="L40" i="1"/>
  <c r="K40" i="1"/>
  <c r="J40" i="1"/>
  <c r="I40" i="1"/>
  <c r="F40" i="1"/>
  <c r="E40" i="1"/>
  <c r="D40" i="1"/>
  <c r="H39" i="1"/>
  <c r="H38" i="1" s="1"/>
  <c r="G39" i="1"/>
  <c r="G38" i="1" s="1"/>
  <c r="F39" i="1"/>
  <c r="P38" i="1"/>
  <c r="O38" i="1"/>
  <c r="N38" i="1"/>
  <c r="M38" i="1"/>
  <c r="L38" i="1"/>
  <c r="K38" i="1"/>
  <c r="J38" i="1"/>
  <c r="I38" i="1"/>
  <c r="E38" i="1"/>
  <c r="D38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D18" i="1" s="1"/>
  <c r="E18" i="1" s="1"/>
  <c r="F18" i="1" s="1"/>
  <c r="G18" i="1" s="1"/>
  <c r="B18" i="1"/>
  <c r="Q459" i="1" l="1"/>
  <c r="Q107" i="1"/>
  <c r="K435" i="1"/>
  <c r="Q149" i="1"/>
  <c r="Q129" i="1"/>
  <c r="Q152" i="1"/>
  <c r="Q735" i="1"/>
  <c r="Q427" i="1"/>
  <c r="Q161" i="1"/>
  <c r="Q264" i="1"/>
  <c r="Q186" i="1"/>
  <c r="Q268" i="1"/>
  <c r="Q145" i="1"/>
  <c r="Q208" i="1"/>
  <c r="Q168" i="1"/>
  <c r="I26" i="1"/>
  <c r="Q321" i="1"/>
  <c r="Q635" i="1"/>
  <c r="Q653" i="1"/>
  <c r="Q623" i="1"/>
  <c r="Q454" i="1"/>
  <c r="Q606" i="1"/>
  <c r="Q622" i="1"/>
  <c r="Q285" i="1"/>
  <c r="Q333" i="1"/>
  <c r="R560" i="1"/>
  <c r="S560" i="1" s="1"/>
  <c r="Q818" i="1"/>
  <c r="Q803" i="1"/>
  <c r="Q460" i="1"/>
  <c r="Q59" i="1"/>
  <c r="J35" i="1"/>
  <c r="Q291" i="1"/>
  <c r="Q342" i="1"/>
  <c r="Q597" i="1"/>
  <c r="Q631" i="1"/>
  <c r="Q274" i="1"/>
  <c r="Q91" i="1"/>
  <c r="Q634" i="1"/>
  <c r="Q712" i="1"/>
  <c r="Q465" i="1"/>
  <c r="Q464" i="1" s="1"/>
  <c r="Q409" i="1"/>
  <c r="Q916" i="1"/>
  <c r="Q915" i="1" s="1"/>
  <c r="Q911" i="1" s="1"/>
  <c r="Q482" i="1"/>
  <c r="Q96" i="1"/>
  <c r="Q570" i="1"/>
  <c r="Q282" i="1"/>
  <c r="Q677" i="1"/>
  <c r="Q68" i="1"/>
  <c r="Q160" i="1"/>
  <c r="Q284" i="1"/>
  <c r="Q518" i="1"/>
  <c r="Q165" i="1"/>
  <c r="Q528" i="1"/>
  <c r="K492" i="1"/>
  <c r="K491" i="1" s="1"/>
  <c r="K23" i="1" s="1"/>
  <c r="Q213" i="1"/>
  <c r="Q478" i="1"/>
  <c r="Q47" i="1"/>
  <c r="Q94" i="1"/>
  <c r="R495" i="1"/>
  <c r="Q195" i="1"/>
  <c r="Q324" i="1"/>
  <c r="E771" i="1"/>
  <c r="Q844" i="1"/>
  <c r="Q177" i="1"/>
  <c r="E435" i="1"/>
  <c r="Q898" i="1"/>
  <c r="Q198" i="1"/>
  <c r="Q484" i="1"/>
  <c r="F601" i="1"/>
  <c r="Q135" i="1"/>
  <c r="Q654" i="1"/>
  <c r="Q281" i="1"/>
  <c r="Q603" i="1"/>
  <c r="D558" i="1"/>
  <c r="D551" i="1" s="1"/>
  <c r="Q98" i="1"/>
  <c r="E26" i="1"/>
  <c r="J26" i="1"/>
  <c r="E590" i="1"/>
  <c r="Q919" i="1"/>
  <c r="G55" i="1"/>
  <c r="Q720" i="1"/>
  <c r="F65" i="1"/>
  <c r="Q441" i="1"/>
  <c r="Q800" i="1"/>
  <c r="G65" i="1"/>
  <c r="Q147" i="1"/>
  <c r="Q184" i="1"/>
  <c r="Q616" i="1"/>
  <c r="Q648" i="1"/>
  <c r="Q799" i="1"/>
  <c r="Q238" i="1"/>
  <c r="Q521" i="1"/>
  <c r="D787" i="1"/>
  <c r="Q685" i="1"/>
  <c r="Q43" i="1"/>
  <c r="Q209" i="1"/>
  <c r="Q231" i="1"/>
  <c r="Q230" i="1" s="1"/>
  <c r="Q327" i="1"/>
  <c r="Q582" i="1"/>
  <c r="E787" i="1"/>
  <c r="R582" i="1"/>
  <c r="S582" i="1" s="1"/>
  <c r="Q657" i="1"/>
  <c r="Q848" i="1"/>
  <c r="R152" i="1"/>
  <c r="S152" i="1" s="1"/>
  <c r="Q189" i="1"/>
  <c r="H883" i="1"/>
  <c r="R98" i="1"/>
  <c r="S98" i="1" s="1"/>
  <c r="R107" i="1"/>
  <c r="S107" i="1" s="1"/>
  <c r="Q479" i="1"/>
  <c r="Q483" i="1"/>
  <c r="G513" i="1"/>
  <c r="R848" i="1"/>
  <c r="O26" i="1"/>
  <c r="Q610" i="1"/>
  <c r="Q686" i="1"/>
  <c r="R598" i="1"/>
  <c r="Q247" i="1"/>
  <c r="Q471" i="1"/>
  <c r="R471" i="1"/>
  <c r="S471" i="1" s="1"/>
  <c r="Q731" i="1"/>
  <c r="R812" i="1"/>
  <c r="Q84" i="1"/>
  <c r="Q306" i="1"/>
  <c r="K504" i="1"/>
  <c r="Q666" i="1"/>
  <c r="R678" i="1"/>
  <c r="J504" i="1"/>
  <c r="Q252" i="1"/>
  <c r="Q350" i="1"/>
  <c r="L504" i="1"/>
  <c r="Q658" i="1"/>
  <c r="R682" i="1"/>
  <c r="Q836" i="1"/>
  <c r="M504" i="1"/>
  <c r="N504" i="1"/>
  <c r="Q112" i="1"/>
  <c r="Q240" i="1"/>
  <c r="Q248" i="1"/>
  <c r="Q646" i="1"/>
  <c r="D821" i="1"/>
  <c r="Q157" i="1"/>
  <c r="Q845" i="1"/>
  <c r="D871" i="1"/>
  <c r="D870" i="1" s="1"/>
  <c r="M796" i="1"/>
  <c r="R646" i="1"/>
  <c r="S646" i="1" s="1"/>
  <c r="R715" i="1"/>
  <c r="R320" i="1"/>
  <c r="S320" i="1" s="1"/>
  <c r="Q599" i="1"/>
  <c r="Q41" i="1"/>
  <c r="Q40" i="1" s="1"/>
  <c r="Q120" i="1"/>
  <c r="Q257" i="1"/>
  <c r="R441" i="1"/>
  <c r="Q476" i="1"/>
  <c r="R515" i="1"/>
  <c r="N590" i="1"/>
  <c r="Q639" i="1"/>
  <c r="J771" i="1"/>
  <c r="Q683" i="1"/>
  <c r="Q728" i="1"/>
  <c r="Q115" i="1"/>
  <c r="K54" i="1"/>
  <c r="Q457" i="1"/>
  <c r="Q580" i="1"/>
  <c r="Q576" i="1"/>
  <c r="N600" i="1"/>
  <c r="Q233" i="1"/>
  <c r="Q232" i="1" s="1"/>
  <c r="Q568" i="1"/>
  <c r="Q627" i="1"/>
  <c r="G232" i="1"/>
  <c r="N492" i="1"/>
  <c r="N491" i="1" s="1"/>
  <c r="O771" i="1"/>
  <c r="Q451" i="1"/>
  <c r="Q651" i="1"/>
  <c r="R568" i="1"/>
  <c r="S568" i="1" s="1"/>
  <c r="Q708" i="1"/>
  <c r="P26" i="1"/>
  <c r="K821" i="1"/>
  <c r="Q237" i="1"/>
  <c r="Q97" i="1"/>
  <c r="Q93" i="1"/>
  <c r="Q101" i="1"/>
  <c r="Q438" i="1"/>
  <c r="R481" i="1"/>
  <c r="H230" i="1"/>
  <c r="K228" i="1"/>
  <c r="R462" i="1"/>
  <c r="Q335" i="1"/>
  <c r="Q729" i="1"/>
  <c r="J228" i="1"/>
  <c r="Q275" i="1"/>
  <c r="Q308" i="1"/>
  <c r="J77" i="1"/>
  <c r="Q82" i="1"/>
  <c r="Q138" i="1"/>
  <c r="Q200" i="1"/>
  <c r="Q577" i="1"/>
  <c r="Q581" i="1"/>
  <c r="R640" i="1"/>
  <c r="Q660" i="1"/>
  <c r="H61" i="1"/>
  <c r="Q632" i="1"/>
  <c r="Q656" i="1"/>
  <c r="Q234" i="1"/>
  <c r="Q163" i="1"/>
  <c r="R205" i="1"/>
  <c r="Q903" i="1"/>
  <c r="Q649" i="1"/>
  <c r="Q260" i="1"/>
  <c r="Q276" i="1"/>
  <c r="Q307" i="1"/>
  <c r="Q62" i="1"/>
  <c r="Q132" i="1"/>
  <c r="R196" i="1"/>
  <c r="S196" i="1" s="1"/>
  <c r="R236" i="1"/>
  <c r="S464" i="1"/>
  <c r="Q849" i="1"/>
  <c r="R891" i="1"/>
  <c r="R890" i="1" s="1"/>
  <c r="R886" i="1" s="1"/>
  <c r="R200" i="1"/>
  <c r="R233" i="1"/>
  <c r="S233" i="1" s="1"/>
  <c r="K77" i="1"/>
  <c r="R93" i="1"/>
  <c r="S93" i="1" s="1"/>
  <c r="Q113" i="1"/>
  <c r="Q496" i="1"/>
  <c r="Q549" i="1"/>
  <c r="Q619" i="1"/>
  <c r="R818" i="1"/>
  <c r="R276" i="1"/>
  <c r="S276" i="1" s="1"/>
  <c r="R849" i="1"/>
  <c r="Q169" i="1"/>
  <c r="R204" i="1"/>
  <c r="Q212" i="1"/>
  <c r="M77" i="1"/>
  <c r="Q109" i="1"/>
  <c r="Q117" i="1"/>
  <c r="R458" i="1"/>
  <c r="G871" i="1"/>
  <c r="O871" i="1"/>
  <c r="O870" i="1" s="1"/>
  <c r="Q287" i="1"/>
  <c r="N787" i="1"/>
  <c r="Q821" i="1"/>
  <c r="R161" i="1"/>
  <c r="S161" i="1" s="1"/>
  <c r="Q197" i="1"/>
  <c r="L228" i="1"/>
  <c r="Q265" i="1"/>
  <c r="Q273" i="1"/>
  <c r="Q86" i="1"/>
  <c r="M228" i="1"/>
  <c r="Q662" i="1"/>
  <c r="Q701" i="1"/>
  <c r="Q700" i="1" s="1"/>
  <c r="Q696" i="1" s="1"/>
  <c r="Q713" i="1"/>
  <c r="Q854" i="1"/>
  <c r="I558" i="1"/>
  <c r="I551" i="1" s="1"/>
  <c r="Q842" i="1"/>
  <c r="R295" i="1"/>
  <c r="R265" i="1"/>
  <c r="Q269" i="1"/>
  <c r="Q296" i="1"/>
  <c r="J558" i="1"/>
  <c r="J551" i="1" s="1"/>
  <c r="R113" i="1"/>
  <c r="Q63" i="1"/>
  <c r="Q253" i="1"/>
  <c r="Q277" i="1"/>
  <c r="Q334" i="1"/>
  <c r="L492" i="1"/>
  <c r="L491" i="1" s="1"/>
  <c r="G509" i="1"/>
  <c r="G504" i="1" s="1"/>
  <c r="Q515" i="1"/>
  <c r="Q838" i="1"/>
  <c r="M492" i="1"/>
  <c r="M491" i="1" s="1"/>
  <c r="D600" i="1"/>
  <c r="P871" i="1"/>
  <c r="P870" i="1" s="1"/>
  <c r="Q473" i="1"/>
  <c r="Q477" i="1"/>
  <c r="Q481" i="1"/>
  <c r="Q485" i="1"/>
  <c r="Q523" i="1"/>
  <c r="R670" i="1"/>
  <c r="Q717" i="1"/>
  <c r="Q110" i="1"/>
  <c r="Q146" i="1"/>
  <c r="Q182" i="1"/>
  <c r="Q205" i="1"/>
  <c r="O558" i="1"/>
  <c r="O551" i="1" s="1"/>
  <c r="F788" i="1"/>
  <c r="F871" i="1"/>
  <c r="R281" i="1"/>
  <c r="Q901" i="1"/>
  <c r="G61" i="1"/>
  <c r="Q83" i="1"/>
  <c r="F78" i="1"/>
  <c r="Q87" i="1"/>
  <c r="Q174" i="1"/>
  <c r="Q178" i="1"/>
  <c r="Q444" i="1"/>
  <c r="Q497" i="1"/>
  <c r="Q578" i="1"/>
  <c r="O491" i="1"/>
  <c r="O23" i="1" s="1"/>
  <c r="Q142" i="1"/>
  <c r="R597" i="1"/>
  <c r="S597" i="1" s="1"/>
  <c r="L600" i="1"/>
  <c r="Q620" i="1"/>
  <c r="Q624" i="1"/>
  <c r="Q721" i="1"/>
  <c r="M600" i="1"/>
  <c r="I771" i="1"/>
  <c r="Q793" i="1"/>
  <c r="Q792" i="1" s="1"/>
  <c r="I796" i="1"/>
  <c r="R56" i="1"/>
  <c r="R285" i="1"/>
  <c r="P600" i="1"/>
  <c r="Q706" i="1"/>
  <c r="R248" i="1"/>
  <c r="S248" i="1" s="1"/>
  <c r="Q190" i="1"/>
  <c r="Q258" i="1"/>
  <c r="Q309" i="1"/>
  <c r="R706" i="1"/>
  <c r="R114" i="1"/>
  <c r="Q640" i="1"/>
  <c r="Q812" i="1"/>
  <c r="G896" i="1"/>
  <c r="G892" i="1" s="1"/>
  <c r="Q246" i="1"/>
  <c r="Q270" i="1"/>
  <c r="P411" i="1"/>
  <c r="Q130" i="1"/>
  <c r="Q122" i="1"/>
  <c r="Q301" i="1"/>
  <c r="Q331" i="1"/>
  <c r="Q474" i="1"/>
  <c r="Q494" i="1"/>
  <c r="Q493" i="1" s="1"/>
  <c r="R714" i="1"/>
  <c r="P771" i="1"/>
  <c r="R186" i="1"/>
  <c r="Q278" i="1"/>
  <c r="Q490" i="1"/>
  <c r="Q520" i="1"/>
  <c r="Q687" i="1"/>
  <c r="Q730" i="1"/>
  <c r="L796" i="1"/>
  <c r="D35" i="1"/>
  <c r="D28" i="1" s="1"/>
  <c r="Q95" i="1"/>
  <c r="Q151" i="1"/>
  <c r="E35" i="1"/>
  <c r="E28" i="1" s="1"/>
  <c r="R331" i="1"/>
  <c r="R335" i="1"/>
  <c r="M455" i="1"/>
  <c r="R474" i="1"/>
  <c r="Q524" i="1"/>
  <c r="Q575" i="1"/>
  <c r="Q579" i="1"/>
  <c r="Q790" i="1"/>
  <c r="R649" i="1"/>
  <c r="D455" i="1"/>
  <c r="F596" i="1"/>
  <c r="R41" i="1"/>
  <c r="S41" i="1" s="1"/>
  <c r="G78" i="1"/>
  <c r="R84" i="1"/>
  <c r="Q179" i="1"/>
  <c r="R467" i="1"/>
  <c r="R466" i="1" s="1"/>
  <c r="S466" i="1" s="1"/>
  <c r="R679" i="1"/>
  <c r="R687" i="1"/>
  <c r="S687" i="1" s="1"/>
  <c r="Q155" i="1"/>
  <c r="Q167" i="1"/>
  <c r="R282" i="1"/>
  <c r="Q323" i="1"/>
  <c r="I455" i="1"/>
  <c r="D26" i="1"/>
  <c r="R790" i="1"/>
  <c r="R788" i="1" s="1"/>
  <c r="R287" i="1"/>
  <c r="Q49" i="1"/>
  <c r="Q319" i="1"/>
  <c r="Q139" i="1"/>
  <c r="R159" i="1"/>
  <c r="F890" i="1"/>
  <c r="F886" i="1" s="1"/>
  <c r="H890" i="1"/>
  <c r="H886" i="1" s="1"/>
  <c r="R644" i="1"/>
  <c r="S644" i="1" s="1"/>
  <c r="Q809" i="1"/>
  <c r="Q199" i="1"/>
  <c r="I590" i="1"/>
  <c r="Q668" i="1"/>
  <c r="R99" i="1"/>
  <c r="S99" i="1" s="1"/>
  <c r="Q123" i="1"/>
  <c r="D492" i="1"/>
  <c r="D491" i="1" s="1"/>
  <c r="D23" i="1" s="1"/>
  <c r="K590" i="1"/>
  <c r="Q614" i="1"/>
  <c r="Q715" i="1"/>
  <c r="R809" i="1"/>
  <c r="S809" i="1" s="1"/>
  <c r="M558" i="1"/>
  <c r="M551" i="1" s="1"/>
  <c r="Q672" i="1"/>
  <c r="Q727" i="1"/>
  <c r="Q676" i="1"/>
  <c r="Q298" i="1"/>
  <c r="Q534" i="1"/>
  <c r="Q680" i="1"/>
  <c r="H69" i="1"/>
  <c r="Q207" i="1"/>
  <c r="Q328" i="1"/>
  <c r="Q425" i="1"/>
  <c r="O435" i="1"/>
  <c r="Q487" i="1"/>
  <c r="R641" i="1"/>
  <c r="Q723" i="1"/>
  <c r="P435" i="1"/>
  <c r="N228" i="1"/>
  <c r="R349" i="1"/>
  <c r="R279" i="1"/>
  <c r="S279" i="1" s="1"/>
  <c r="Q719" i="1"/>
  <c r="R798" i="1"/>
  <c r="M590" i="1"/>
  <c r="Q58" i="1"/>
  <c r="Q320" i="1"/>
  <c r="Q116" i="1"/>
  <c r="R207" i="1"/>
  <c r="K35" i="1"/>
  <c r="K28" i="1" s="1"/>
  <c r="Q140" i="1"/>
  <c r="L878" i="1"/>
  <c r="L871" i="1" s="1"/>
  <c r="F915" i="1"/>
  <c r="F911" i="1" s="1"/>
  <c r="L411" i="1"/>
  <c r="Q104" i="1"/>
  <c r="R104" i="1"/>
  <c r="S104" i="1" s="1"/>
  <c r="F235" i="1"/>
  <c r="R263" i="1"/>
  <c r="D411" i="1"/>
  <c r="Q463" i="1"/>
  <c r="Q566" i="1"/>
  <c r="I600" i="1"/>
  <c r="Q661" i="1"/>
  <c r="Q263" i="1"/>
  <c r="R288" i="1"/>
  <c r="G42" i="1"/>
  <c r="G35" i="1" s="1"/>
  <c r="G28" i="1" s="1"/>
  <c r="L54" i="1"/>
  <c r="E54" i="1"/>
  <c r="Q203" i="1"/>
  <c r="R307" i="1"/>
  <c r="Q618" i="1"/>
  <c r="M771" i="1"/>
  <c r="Q625" i="1"/>
  <c r="R650" i="1"/>
  <c r="Q813" i="1"/>
  <c r="R97" i="1"/>
  <c r="S97" i="1" s="1"/>
  <c r="R108" i="1"/>
  <c r="S108" i="1" s="1"/>
  <c r="R126" i="1"/>
  <c r="R234" i="1"/>
  <c r="S234" i="1" s="1"/>
  <c r="F243" i="1"/>
  <c r="Q267" i="1"/>
  <c r="I411" i="1"/>
  <c r="N455" i="1"/>
  <c r="R476" i="1"/>
  <c r="R494" i="1"/>
  <c r="R493" i="1" s="1"/>
  <c r="R813" i="1"/>
  <c r="S813" i="1" s="1"/>
  <c r="Q850" i="1"/>
  <c r="F896" i="1"/>
  <c r="F892" i="1" s="1"/>
  <c r="Q80" i="1"/>
  <c r="Q108" i="1"/>
  <c r="G243" i="1"/>
  <c r="D435" i="1"/>
  <c r="R62" i="1"/>
  <c r="Q119" i="1"/>
  <c r="R189" i="1"/>
  <c r="R426" i="1"/>
  <c r="P455" i="1"/>
  <c r="Q629" i="1"/>
  <c r="H896" i="1"/>
  <c r="H892" i="1" s="1"/>
  <c r="R566" i="1"/>
  <c r="O600" i="1"/>
  <c r="Q897" i="1"/>
  <c r="Q817" i="1"/>
  <c r="Q733" i="1"/>
  <c r="R94" i="1"/>
  <c r="S94" i="1" s="1"/>
  <c r="R332" i="1"/>
  <c r="R629" i="1"/>
  <c r="S629" i="1" s="1"/>
  <c r="R733" i="1"/>
  <c r="R803" i="1"/>
  <c r="R203" i="1"/>
  <c r="M411" i="1"/>
  <c r="R101" i="1"/>
  <c r="S101" i="1" s="1"/>
  <c r="Q193" i="1"/>
  <c r="L821" i="1"/>
  <c r="L77" i="1"/>
  <c r="R328" i="1"/>
  <c r="F423" i="1"/>
  <c r="F418" i="1" s="1"/>
  <c r="F411" i="1" s="1"/>
  <c r="R59" i="1"/>
  <c r="Q164" i="1"/>
  <c r="Q249" i="1"/>
  <c r="R304" i="1"/>
  <c r="R817" i="1"/>
  <c r="S817" i="1" s="1"/>
  <c r="Q637" i="1"/>
  <c r="Q839" i="1"/>
  <c r="E455" i="1"/>
  <c r="I871" i="1"/>
  <c r="I870" i="1" s="1"/>
  <c r="R916" i="1"/>
  <c r="S916" i="1" s="1"/>
  <c r="F464" i="1"/>
  <c r="R637" i="1"/>
  <c r="N411" i="1"/>
  <c r="Q453" i="1"/>
  <c r="H464" i="1"/>
  <c r="R577" i="1"/>
  <c r="S577" i="1" s="1"/>
  <c r="Q775" i="1"/>
  <c r="Q774" i="1" s="1"/>
  <c r="Q772" i="1" s="1"/>
  <c r="Q771" i="1" s="1"/>
  <c r="R793" i="1"/>
  <c r="R792" i="1" s="1"/>
  <c r="J435" i="1"/>
  <c r="R669" i="1"/>
  <c r="S669" i="1" s="1"/>
  <c r="G771" i="1"/>
  <c r="E871" i="1"/>
  <c r="R48" i="1"/>
  <c r="F55" i="1"/>
  <c r="R123" i="1"/>
  <c r="R257" i="1"/>
  <c r="Q297" i="1"/>
  <c r="J455" i="1"/>
  <c r="G468" i="1"/>
  <c r="Q519" i="1"/>
  <c r="Q574" i="1"/>
  <c r="O590" i="1"/>
  <c r="R676" i="1"/>
  <c r="I35" i="1"/>
  <c r="I28" i="1" s="1"/>
  <c r="R81" i="1"/>
  <c r="R197" i="1"/>
  <c r="E228" i="1"/>
  <c r="E24" i="1" s="1"/>
  <c r="Q279" i="1"/>
  <c r="Q286" i="1"/>
  <c r="R308" i="1"/>
  <c r="Q349" i="1"/>
  <c r="P590" i="1"/>
  <c r="R651" i="1"/>
  <c r="R683" i="1"/>
  <c r="R701" i="1"/>
  <c r="S701" i="1" s="1"/>
  <c r="Q920" i="1"/>
  <c r="Q902" i="1"/>
  <c r="Q293" i="1"/>
  <c r="F69" i="1"/>
  <c r="Q183" i="1"/>
  <c r="Q261" i="1"/>
  <c r="Q439" i="1"/>
  <c r="R574" i="1"/>
  <c r="S574" i="1" s="1"/>
  <c r="Q602" i="1"/>
  <c r="F821" i="1"/>
  <c r="R439" i="1"/>
  <c r="G615" i="1"/>
  <c r="J871" i="1"/>
  <c r="J870" i="1" s="1"/>
  <c r="J796" i="1"/>
  <c r="K871" i="1"/>
  <c r="K870" i="1" s="1"/>
  <c r="R131" i="1"/>
  <c r="S131" i="1" s="1"/>
  <c r="N35" i="1"/>
  <c r="N28" i="1" s="1"/>
  <c r="E77" i="1"/>
  <c r="Q194" i="1"/>
  <c r="R268" i="1"/>
  <c r="R584" i="1"/>
  <c r="R583" i="1" s="1"/>
  <c r="R616" i="1"/>
  <c r="S616" i="1" s="1"/>
  <c r="Q630" i="1"/>
  <c r="R680" i="1"/>
  <c r="E821" i="1"/>
  <c r="Q340" i="1"/>
  <c r="Q66" i="1"/>
  <c r="F232" i="1"/>
  <c r="D77" i="1"/>
  <c r="R208" i="1"/>
  <c r="R488" i="1"/>
  <c r="R648" i="1"/>
  <c r="Q709" i="1"/>
  <c r="R727" i="1"/>
  <c r="M871" i="1"/>
  <c r="M870" i="1" s="1"/>
  <c r="Q650" i="1"/>
  <c r="P77" i="1"/>
  <c r="Q341" i="1"/>
  <c r="Q443" i="1"/>
  <c r="I504" i="1"/>
  <c r="Q516" i="1"/>
  <c r="G596" i="1"/>
  <c r="Q613" i="1"/>
  <c r="N871" i="1"/>
  <c r="N870" i="1" s="1"/>
  <c r="R261" i="1"/>
  <c r="G118" i="1"/>
  <c r="P35" i="1"/>
  <c r="P28" i="1" s="1"/>
  <c r="O228" i="1"/>
  <c r="Q250" i="1"/>
  <c r="Q294" i="1"/>
  <c r="R60" i="1"/>
  <c r="S60" i="1" s="1"/>
  <c r="F90" i="1"/>
  <c r="Q187" i="1"/>
  <c r="Q201" i="1"/>
  <c r="Q272" i="1"/>
  <c r="Q450" i="1"/>
  <c r="R461" i="1"/>
  <c r="L558" i="1"/>
  <c r="G611" i="1"/>
  <c r="R659" i="1"/>
  <c r="S659" i="1" s="1"/>
  <c r="N796" i="1"/>
  <c r="O796" i="1"/>
  <c r="R516" i="1"/>
  <c r="Q571" i="1"/>
  <c r="P796" i="1"/>
  <c r="J821" i="1"/>
  <c r="G90" i="1"/>
  <c r="G449" i="1"/>
  <c r="R571" i="1"/>
  <c r="S571" i="1" s="1"/>
  <c r="Q638" i="1"/>
  <c r="E796" i="1"/>
  <c r="N77" i="1"/>
  <c r="Q128" i="1"/>
  <c r="Q154" i="1"/>
  <c r="Q180" i="1"/>
  <c r="R212" i="1"/>
  <c r="P228" i="1"/>
  <c r="P24" i="1" s="1"/>
  <c r="G601" i="1"/>
  <c r="O77" i="1"/>
  <c r="G423" i="1"/>
  <c r="G418" i="1" s="1"/>
  <c r="G411" i="1" s="1"/>
  <c r="J590" i="1"/>
  <c r="M821" i="1"/>
  <c r="Q126" i="1"/>
  <c r="Q241" i="1"/>
  <c r="R578" i="1"/>
  <c r="S578" i="1" s="1"/>
  <c r="H591" i="1"/>
  <c r="R620" i="1"/>
  <c r="S620" i="1" s="1"/>
  <c r="Q663" i="1"/>
  <c r="Q670" i="1"/>
  <c r="Q688" i="1"/>
  <c r="Q801" i="1"/>
  <c r="K796" i="1"/>
  <c r="N821" i="1"/>
  <c r="Q852" i="1"/>
  <c r="Q899" i="1"/>
  <c r="J28" i="1"/>
  <c r="R340" i="1"/>
  <c r="F61" i="1"/>
  <c r="K26" i="1"/>
  <c r="R592" i="1"/>
  <c r="R610" i="1"/>
  <c r="R801" i="1"/>
  <c r="Q815" i="1"/>
  <c r="Q336" i="1"/>
  <c r="R128" i="1"/>
  <c r="Q143" i="1"/>
  <c r="M26" i="1"/>
  <c r="Q440" i="1"/>
  <c r="Q458" i="1"/>
  <c r="R627" i="1"/>
  <c r="S627" i="1" s="1"/>
  <c r="Q652" i="1"/>
  <c r="P821" i="1"/>
  <c r="R57" i="1"/>
  <c r="Q64" i="1"/>
  <c r="Q71" i="1"/>
  <c r="Q191" i="1"/>
  <c r="N26" i="1"/>
  <c r="H118" i="1"/>
  <c r="Q39" i="1"/>
  <c r="Q38" i="1" s="1"/>
  <c r="Q280" i="1"/>
  <c r="Q302" i="1"/>
  <c r="P558" i="1"/>
  <c r="P551" i="1" s="1"/>
  <c r="Q724" i="1"/>
  <c r="Q256" i="1"/>
  <c r="K771" i="1"/>
  <c r="Q837" i="1"/>
  <c r="G834" i="1"/>
  <c r="R132" i="1"/>
  <c r="I492" i="1"/>
  <c r="I491" i="1" s="1"/>
  <c r="I23" i="1" s="1"/>
  <c r="R681" i="1"/>
  <c r="Q856" i="1"/>
  <c r="Q262" i="1"/>
  <c r="G235" i="1"/>
  <c r="Q251" i="1"/>
  <c r="J492" i="1"/>
  <c r="J491" i="1" s="1"/>
  <c r="R575" i="1"/>
  <c r="S575" i="1" s="1"/>
  <c r="R856" i="1"/>
  <c r="Q75" i="1"/>
  <c r="F118" i="1"/>
  <c r="R173" i="1"/>
  <c r="O35" i="1"/>
  <c r="O28" i="1" s="1"/>
  <c r="Q114" i="1"/>
  <c r="Q162" i="1"/>
  <c r="Q166" i="1"/>
  <c r="D228" i="1"/>
  <c r="Q295" i="1"/>
  <c r="R306" i="1"/>
  <c r="S465" i="1"/>
  <c r="Q475" i="1"/>
  <c r="Q674" i="1"/>
  <c r="R717" i="1"/>
  <c r="G797" i="1"/>
  <c r="G796" i="1" s="1"/>
  <c r="H918" i="1"/>
  <c r="Q125" i="1"/>
  <c r="Q517" i="1"/>
  <c r="R617" i="1"/>
  <c r="S617" i="1" s="1"/>
  <c r="R624" i="1"/>
  <c r="R660" i="1"/>
  <c r="R728" i="1"/>
  <c r="Q173" i="1"/>
  <c r="Q50" i="1"/>
  <c r="J54" i="1"/>
  <c r="H232" i="1"/>
  <c r="L455" i="1"/>
  <c r="Q884" i="1"/>
  <c r="Q883" i="1" s="1"/>
  <c r="Q878" i="1" s="1"/>
  <c r="Q871" i="1" s="1"/>
  <c r="R884" i="1"/>
  <c r="R883" i="1" s="1"/>
  <c r="R878" i="1" s="1"/>
  <c r="R871" i="1" s="1"/>
  <c r="R661" i="1"/>
  <c r="S661" i="1" s="1"/>
  <c r="Q79" i="1"/>
  <c r="Q136" i="1"/>
  <c r="I228" i="1"/>
  <c r="Q266" i="1"/>
  <c r="O455" i="1"/>
  <c r="R517" i="1"/>
  <c r="Q572" i="1"/>
  <c r="Q607" i="1"/>
  <c r="R735" i="1"/>
  <c r="E558" i="1"/>
  <c r="E551" i="1" s="1"/>
  <c r="R607" i="1"/>
  <c r="Q678" i="1"/>
  <c r="Q714" i="1"/>
  <c r="Q853" i="1"/>
  <c r="Q664" i="1"/>
  <c r="Q671" i="1"/>
  <c r="Q181" i="1"/>
  <c r="Q188" i="1"/>
  <c r="N54" i="1"/>
  <c r="O54" i="1"/>
  <c r="R83" i="1"/>
  <c r="R437" i="1"/>
  <c r="Q621" i="1"/>
  <c r="Q900" i="1"/>
  <c r="R266" i="1"/>
  <c r="G808" i="1"/>
  <c r="P54" i="1"/>
  <c r="I77" i="1"/>
  <c r="R155" i="1"/>
  <c r="Q159" i="1"/>
  <c r="K558" i="1"/>
  <c r="K551" i="1" s="1"/>
  <c r="O787" i="1"/>
  <c r="Q72" i="1"/>
  <c r="Q111" i="1"/>
  <c r="D54" i="1"/>
  <c r="G69" i="1"/>
  <c r="R111" i="1"/>
  <c r="R140" i="1"/>
  <c r="S140" i="1" s="1"/>
  <c r="Q185" i="1"/>
  <c r="Q288" i="1"/>
  <c r="O504" i="1"/>
  <c r="K600" i="1"/>
  <c r="P787" i="1"/>
  <c r="L911" i="1"/>
  <c r="M54" i="1"/>
  <c r="Q192" i="1"/>
  <c r="J600" i="1"/>
  <c r="H806" i="1"/>
  <c r="R72" i="1"/>
  <c r="I54" i="1"/>
  <c r="E600" i="1"/>
  <c r="Q604" i="1"/>
  <c r="Q795" i="1"/>
  <c r="Q794" i="1" s="1"/>
  <c r="Q846" i="1"/>
  <c r="S70" i="1"/>
  <c r="Q100" i="1"/>
  <c r="Q106" i="1"/>
  <c r="R66" i="1"/>
  <c r="R80" i="1"/>
  <c r="R103" i="1"/>
  <c r="S103" i="1" s="1"/>
  <c r="R109" i="1"/>
  <c r="Q206" i="1"/>
  <c r="H235" i="1"/>
  <c r="R247" i="1"/>
  <c r="R305" i="1"/>
  <c r="Q330" i="1"/>
  <c r="R511" i="1"/>
  <c r="S511" i="1" s="1"/>
  <c r="H509" i="1"/>
  <c r="Q89" i="1"/>
  <c r="Q88" i="1" s="1"/>
  <c r="Q124" i="1"/>
  <c r="Q127" i="1"/>
  <c r="R130" i="1"/>
  <c r="R181" i="1"/>
  <c r="S181" i="1" s="1"/>
  <c r="R206" i="1"/>
  <c r="R260" i="1"/>
  <c r="R330" i="1"/>
  <c r="R454" i="1"/>
  <c r="S454" i="1" s="1"/>
  <c r="R665" i="1"/>
  <c r="Q665" i="1"/>
  <c r="Q121" i="1"/>
  <c r="R124" i="1"/>
  <c r="S124" i="1" s="1"/>
  <c r="R127" i="1"/>
  <c r="F230" i="1"/>
  <c r="H348" i="1"/>
  <c r="H243" i="1" s="1"/>
  <c r="Q472" i="1"/>
  <c r="Q289" i="1"/>
  <c r="L435" i="1"/>
  <c r="R619" i="1"/>
  <c r="S619" i="1" s="1"/>
  <c r="R39" i="1"/>
  <c r="Q44" i="1"/>
  <c r="R47" i="1"/>
  <c r="R50" i="1"/>
  <c r="S50" i="1" s="1"/>
  <c r="R302" i="1"/>
  <c r="F643" i="1"/>
  <c r="Q644" i="1"/>
  <c r="Q469" i="1"/>
  <c r="Q626" i="1"/>
  <c r="G643" i="1"/>
  <c r="H703" i="1"/>
  <c r="R722" i="1"/>
  <c r="Q722" i="1"/>
  <c r="Q175" i="1"/>
  <c r="R289" i="1"/>
  <c r="Q299" i="1"/>
  <c r="R626" i="1"/>
  <c r="S626" i="1" s="1"/>
  <c r="F493" i="1"/>
  <c r="H78" i="1"/>
  <c r="Q172" i="1"/>
  <c r="G492" i="1"/>
  <c r="G491" i="1" s="1"/>
  <c r="G23" i="1" s="1"/>
  <c r="Q150" i="1"/>
  <c r="R522" i="1"/>
  <c r="S522" i="1" s="1"/>
  <c r="Q592" i="1"/>
  <c r="F591" i="1"/>
  <c r="R116" i="1"/>
  <c r="S116" i="1" s="1"/>
  <c r="R169" i="1"/>
  <c r="R194" i="1"/>
  <c r="R296" i="1"/>
  <c r="H423" i="1"/>
  <c r="Q424" i="1"/>
  <c r="Q522" i="1"/>
  <c r="R270" i="1"/>
  <c r="R251" i="1"/>
  <c r="F42" i="1"/>
  <c r="Q210" i="1"/>
  <c r="R309" i="1"/>
  <c r="R334" i="1"/>
  <c r="R341" i="1"/>
  <c r="R172" i="1"/>
  <c r="Q442" i="1"/>
  <c r="F509" i="1"/>
  <c r="F504" i="1" s="1"/>
  <c r="G564" i="1"/>
  <c r="Q92" i="1"/>
  <c r="H42" i="1"/>
  <c r="Q134" i="1"/>
  <c r="Q480" i="1"/>
  <c r="R565" i="1"/>
  <c r="Q565" i="1"/>
  <c r="H564" i="1"/>
  <c r="H772" i="1"/>
  <c r="R442" i="1"/>
  <c r="S442" i="1" s="1"/>
  <c r="Q562" i="1"/>
  <c r="F561" i="1"/>
  <c r="Q67" i="1"/>
  <c r="Q76" i="1"/>
  <c r="Q56" i="1"/>
  <c r="R67" i="1"/>
  <c r="R76" i="1"/>
  <c r="S76" i="1" s="1"/>
  <c r="R134" i="1"/>
  <c r="R188" i="1"/>
  <c r="R264" i="1"/>
  <c r="G456" i="1"/>
  <c r="Q467" i="1"/>
  <c r="Q466" i="1" s="1"/>
  <c r="P492" i="1"/>
  <c r="P491" i="1" s="1"/>
  <c r="F468" i="1"/>
  <c r="R562" i="1"/>
  <c r="H561" i="1"/>
  <c r="R153" i="1"/>
  <c r="R64" i="1"/>
  <c r="Q239" i="1"/>
  <c r="Q176" i="1"/>
  <c r="R673" i="1"/>
  <c r="S673" i="1" s="1"/>
  <c r="R119" i="1"/>
  <c r="R122" i="1"/>
  <c r="R125" i="1"/>
  <c r="H436" i="1"/>
  <c r="Q470" i="1"/>
  <c r="Q673" i="1"/>
  <c r="I435" i="1"/>
  <c r="Q156" i="1"/>
  <c r="Q255" i="1"/>
  <c r="Q290" i="1"/>
  <c r="Q300" i="1"/>
  <c r="Q452" i="1"/>
  <c r="H513" i="1"/>
  <c r="R73" i="1"/>
  <c r="Q148" i="1"/>
  <c r="R157" i="1"/>
  <c r="Q236" i="1"/>
  <c r="R255" i="1"/>
  <c r="S255" i="1" s="1"/>
  <c r="R290" i="1"/>
  <c r="R300" i="1"/>
  <c r="E411" i="1"/>
  <c r="F449" i="1"/>
  <c r="Q45" i="1"/>
  <c r="Q51" i="1"/>
  <c r="Q73" i="1"/>
  <c r="R452" i="1"/>
  <c r="R614" i="1"/>
  <c r="S614" i="1" s="1"/>
  <c r="Q70" i="1"/>
  <c r="Q214" i="1"/>
  <c r="M435" i="1"/>
  <c r="H449" i="1"/>
  <c r="R642" i="1"/>
  <c r="R677" i="1"/>
  <c r="S677" i="1" s="1"/>
  <c r="Q153" i="1"/>
  <c r="R185" i="1"/>
  <c r="R277" i="1"/>
  <c r="S277" i="1" s="1"/>
  <c r="R280" i="1"/>
  <c r="R45" i="1"/>
  <c r="L26" i="1"/>
  <c r="N435" i="1"/>
  <c r="F513" i="1"/>
  <c r="Q642" i="1"/>
  <c r="Q245" i="1"/>
  <c r="Q170" i="1"/>
  <c r="R425" i="1"/>
  <c r="D504" i="1"/>
  <c r="R89" i="1"/>
  <c r="J411" i="1"/>
  <c r="Q462" i="1"/>
  <c r="M35" i="1"/>
  <c r="M28" i="1" s="1"/>
  <c r="F38" i="1"/>
  <c r="K411" i="1"/>
  <c r="H90" i="1"/>
  <c r="R51" i="1"/>
  <c r="Q573" i="1"/>
  <c r="H65" i="1"/>
  <c r="R148" i="1"/>
  <c r="S148" i="1" s="1"/>
  <c r="Q211" i="1"/>
  <c r="Q99" i="1"/>
  <c r="R284" i="1"/>
  <c r="Q325" i="1"/>
  <c r="R563" i="1"/>
  <c r="Q563" i="1"/>
  <c r="R325" i="1"/>
  <c r="O411" i="1"/>
  <c r="R443" i="1"/>
  <c r="S443" i="1" s="1"/>
  <c r="Q322" i="1"/>
  <c r="H585" i="1"/>
  <c r="Q102" i="1"/>
  <c r="Q105" i="1"/>
  <c r="L35" i="1"/>
  <c r="Q57" i="1"/>
  <c r="Q60" i="1"/>
  <c r="R102" i="1"/>
  <c r="S102" i="1" s="1"/>
  <c r="R105" i="1"/>
  <c r="S105" i="1" s="1"/>
  <c r="Q332" i="1"/>
  <c r="F456" i="1"/>
  <c r="H468" i="1"/>
  <c r="Q560" i="1"/>
  <c r="Q559" i="1" s="1"/>
  <c r="H456" i="1"/>
  <c r="R183" i="1"/>
  <c r="R240" i="1"/>
  <c r="S240" i="1" s="1"/>
  <c r="Q259" i="1"/>
  <c r="R262" i="1"/>
  <c r="R275" i="1"/>
  <c r="S275" i="1" s="1"/>
  <c r="R278" i="1"/>
  <c r="S278" i="1" s="1"/>
  <c r="R322" i="1"/>
  <c r="R350" i="1"/>
  <c r="R180" i="1"/>
  <c r="R259" i="1"/>
  <c r="K455" i="1"/>
  <c r="Q158" i="1"/>
  <c r="Q426" i="1"/>
  <c r="R453" i="1"/>
  <c r="H615" i="1"/>
  <c r="R158" i="1"/>
  <c r="R301" i="1"/>
  <c r="R46" i="1"/>
  <c r="R52" i="1"/>
  <c r="R43" i="1"/>
  <c r="R149" i="1"/>
  <c r="S149" i="1" s="1"/>
  <c r="Q567" i="1"/>
  <c r="F564" i="1"/>
  <c r="Q52" i="1"/>
  <c r="F436" i="1"/>
  <c r="Q437" i="1"/>
  <c r="G436" i="1"/>
  <c r="Q74" i="1"/>
  <c r="Q46" i="1"/>
  <c r="R49" i="1"/>
  <c r="S49" i="1" s="1"/>
  <c r="Q171" i="1"/>
  <c r="R115" i="1"/>
  <c r="S115" i="1" s="1"/>
  <c r="Q605" i="1"/>
  <c r="F792" i="1"/>
  <c r="R63" i="1"/>
  <c r="F771" i="1"/>
  <c r="R521" i="1"/>
  <c r="R605" i="1"/>
  <c r="Q612" i="1"/>
  <c r="F611" i="1"/>
  <c r="H55" i="1"/>
  <c r="R447" i="1"/>
  <c r="H446" i="1"/>
  <c r="Q447" i="1"/>
  <c r="Q446" i="1" s="1"/>
  <c r="F495" i="1"/>
  <c r="R444" i="1"/>
  <c r="R489" i="1"/>
  <c r="Q489" i="1"/>
  <c r="H611" i="1"/>
  <c r="R612" i="1"/>
  <c r="R333" i="1"/>
  <c r="H495" i="1"/>
  <c r="H507" i="1"/>
  <c r="R508" i="1"/>
  <c r="Q103" i="1"/>
  <c r="Q305" i="1"/>
  <c r="Q511" i="1"/>
  <c r="Q509" i="1" s="1"/>
  <c r="Q647" i="1"/>
  <c r="R604" i="1"/>
  <c r="Q814" i="1"/>
  <c r="F834" i="1"/>
  <c r="H788" i="1"/>
  <c r="Q508" i="1"/>
  <c r="Q507" i="1" s="1"/>
  <c r="Q789" i="1"/>
  <c r="R795" i="1"/>
  <c r="R794" i="1" s="1"/>
  <c r="Q584" i="1"/>
  <c r="Q583" i="1" s="1"/>
  <c r="Q718" i="1"/>
  <c r="R663" i="1"/>
  <c r="S663" i="1" s="1"/>
  <c r="F797" i="1"/>
  <c r="H808" i="1"/>
  <c r="Q593" i="1"/>
  <c r="R635" i="1"/>
  <c r="Q725" i="1"/>
  <c r="R593" i="1"/>
  <c r="H689" i="1"/>
  <c r="R843" i="1"/>
  <c r="Q679" i="1"/>
  <c r="Q843" i="1"/>
  <c r="R686" i="1"/>
  <c r="L689" i="1"/>
  <c r="Q732" i="1"/>
  <c r="D771" i="1"/>
  <c r="D590" i="1"/>
  <c r="R802" i="1"/>
  <c r="Q802" i="1"/>
  <c r="N558" i="1"/>
  <c r="N551" i="1" s="1"/>
  <c r="R623" i="1"/>
  <c r="S623" i="1" s="1"/>
  <c r="R639" i="1"/>
  <c r="Q667" i="1"/>
  <c r="L771" i="1"/>
  <c r="H834" i="1"/>
  <c r="R836" i="1"/>
  <c r="Q851" i="1"/>
  <c r="E870" i="1"/>
  <c r="R602" i="1"/>
  <c r="R851" i="1"/>
  <c r="R490" i="1"/>
  <c r="S490" i="1" s="1"/>
  <c r="Q636" i="1"/>
  <c r="R821" i="1"/>
  <c r="Q726" i="1"/>
  <c r="Q819" i="1"/>
  <c r="Q840" i="1"/>
  <c r="R636" i="1"/>
  <c r="Q716" i="1"/>
  <c r="R726" i="1"/>
  <c r="F808" i="1"/>
  <c r="G561" i="1"/>
  <c r="Q633" i="1"/>
  <c r="R716" i="1"/>
  <c r="F615" i="1"/>
  <c r="H794" i="1"/>
  <c r="H643" i="1"/>
  <c r="R652" i="1"/>
  <c r="Q710" i="1"/>
  <c r="G787" i="1"/>
  <c r="E492" i="1"/>
  <c r="E491" i="1" s="1"/>
  <c r="D796" i="1"/>
  <c r="Q841" i="1"/>
  <c r="K787" i="1"/>
  <c r="R730" i="1"/>
  <c r="H797" i="1"/>
  <c r="M787" i="1"/>
  <c r="Q598" i="1"/>
  <c r="Q659" i="1"/>
  <c r="Q707" i="1"/>
  <c r="N771" i="1"/>
  <c r="R775" i="1"/>
  <c r="G591" i="1"/>
  <c r="F806" i="1"/>
  <c r="Q807" i="1"/>
  <c r="Q806" i="1" s="1"/>
  <c r="Q804" i="1"/>
  <c r="H601" i="1"/>
  <c r="Q628" i="1"/>
  <c r="F703" i="1"/>
  <c r="G703" i="1"/>
  <c r="H911" i="1"/>
  <c r="L590" i="1"/>
  <c r="H596" i="1"/>
  <c r="Q675" i="1"/>
  <c r="Q704" i="1"/>
  <c r="Q569" i="1"/>
  <c r="R675" i="1"/>
  <c r="R704" i="1"/>
  <c r="Q711" i="1"/>
  <c r="R855" i="1"/>
  <c r="H821" i="1"/>
  <c r="R903" i="1"/>
  <c r="S903" i="1" s="1"/>
  <c r="F918" i="1"/>
  <c r="Q798" i="1"/>
  <c r="R897" i="1"/>
  <c r="R807" i="1"/>
  <c r="R850" i="1"/>
  <c r="R901" i="1"/>
  <c r="R854" i="1"/>
  <c r="Q495" i="1" l="1"/>
  <c r="R559" i="1"/>
  <c r="S559" i="1" s="1"/>
  <c r="R492" i="1"/>
  <c r="R491" i="1" s="1"/>
  <c r="R23" i="1" s="1"/>
  <c r="D550" i="1"/>
  <c r="D770" i="1"/>
  <c r="G870" i="1"/>
  <c r="Q492" i="1"/>
  <c r="Q491" i="1" s="1"/>
  <c r="Q23" i="1" s="1"/>
  <c r="P770" i="1"/>
  <c r="M24" i="1"/>
  <c r="E21" i="1"/>
  <c r="K24" i="1"/>
  <c r="K27" i="1"/>
  <c r="Q918" i="1"/>
  <c r="E550" i="1"/>
  <c r="R456" i="1"/>
  <c r="M22" i="1"/>
  <c r="J24" i="1"/>
  <c r="N24" i="1"/>
  <c r="I770" i="1"/>
  <c r="F590" i="1"/>
  <c r="G77" i="1"/>
  <c r="J550" i="1"/>
  <c r="Q596" i="1"/>
  <c r="R468" i="1"/>
  <c r="S468" i="1" s="1"/>
  <c r="F870" i="1"/>
  <c r="Q834" i="1"/>
  <c r="D410" i="1"/>
  <c r="Q61" i="1"/>
  <c r="O550" i="1"/>
  <c r="K770" i="1"/>
  <c r="K21" i="1"/>
  <c r="D22" i="1"/>
  <c r="E770" i="1"/>
  <c r="R915" i="1"/>
  <c r="S915" i="1" s="1"/>
  <c r="O770" i="1"/>
  <c r="S467" i="1"/>
  <c r="F54" i="1"/>
  <c r="I550" i="1"/>
  <c r="M410" i="1"/>
  <c r="G228" i="1"/>
  <c r="G24" i="1" s="1"/>
  <c r="N550" i="1"/>
  <c r="Q456" i="1"/>
  <c r="G54" i="1"/>
  <c r="G27" i="1" s="1"/>
  <c r="F787" i="1"/>
  <c r="R787" i="1"/>
  <c r="M550" i="1"/>
  <c r="F600" i="1"/>
  <c r="H878" i="1"/>
  <c r="H871" i="1" s="1"/>
  <c r="Q788" i="1"/>
  <c r="Q787" i="1" s="1"/>
  <c r="R40" i="1"/>
  <c r="S40" i="1" s="1"/>
  <c r="R449" i="1"/>
  <c r="S449" i="1" s="1"/>
  <c r="R591" i="1"/>
  <c r="Q449" i="1"/>
  <c r="F77" i="1"/>
  <c r="Q78" i="1"/>
  <c r="Q77" i="1" s="1"/>
  <c r="F435" i="1"/>
  <c r="L23" i="1"/>
  <c r="P550" i="1"/>
  <c r="N22" i="1"/>
  <c r="J21" i="1"/>
  <c r="O27" i="1"/>
  <c r="P20" i="1"/>
  <c r="I22" i="1"/>
  <c r="L24" i="1"/>
  <c r="G590" i="1"/>
  <c r="Q504" i="1"/>
  <c r="G26" i="1"/>
  <c r="P22" i="1"/>
  <c r="R509" i="1"/>
  <c r="S509" i="1" s="1"/>
  <c r="J20" i="1"/>
  <c r="J770" i="1"/>
  <c r="D27" i="1"/>
  <c r="J22" i="1"/>
  <c r="N23" i="1"/>
  <c r="M23" i="1"/>
  <c r="E22" i="1"/>
  <c r="N770" i="1"/>
  <c r="R513" i="1"/>
  <c r="S513" i="1" s="1"/>
  <c r="L870" i="1"/>
  <c r="R700" i="1"/>
  <c r="S700" i="1" s="1"/>
  <c r="G558" i="1"/>
  <c r="G551" i="1" s="1"/>
  <c r="G20" i="1" s="1"/>
  <c r="L21" i="1"/>
  <c r="P21" i="1"/>
  <c r="E27" i="1"/>
  <c r="Q42" i="1"/>
  <c r="Q35" i="1" s="1"/>
  <c r="Q28" i="1" s="1"/>
  <c r="R596" i="1"/>
  <c r="S596" i="1" s="1"/>
  <c r="R561" i="1"/>
  <c r="R61" i="1"/>
  <c r="P23" i="1"/>
  <c r="F558" i="1"/>
  <c r="F551" i="1" s="1"/>
  <c r="Q601" i="1"/>
  <c r="G455" i="1"/>
  <c r="N27" i="1"/>
  <c r="H590" i="1"/>
  <c r="R55" i="1"/>
  <c r="S55" i="1" s="1"/>
  <c r="Q118" i="1"/>
  <c r="Q90" i="1"/>
  <c r="Q65" i="1"/>
  <c r="Q896" i="1"/>
  <c r="Q892" i="1" s="1"/>
  <c r="Q870" i="1" s="1"/>
  <c r="Q808" i="1"/>
  <c r="F228" i="1"/>
  <c r="F24" i="1" s="1"/>
  <c r="K550" i="1"/>
  <c r="P27" i="1"/>
  <c r="E20" i="1"/>
  <c r="J23" i="1"/>
  <c r="O24" i="1"/>
  <c r="J410" i="1"/>
  <c r="E23" i="1"/>
  <c r="Q513" i="1"/>
  <c r="R69" i="1"/>
  <c r="S69" i="1" s="1"/>
  <c r="J27" i="1"/>
  <c r="R797" i="1"/>
  <c r="O21" i="1"/>
  <c r="R643" i="1"/>
  <c r="S643" i="1" s="1"/>
  <c r="O410" i="1"/>
  <c r="R78" i="1"/>
  <c r="S78" i="1" s="1"/>
  <c r="M770" i="1"/>
  <c r="G600" i="1"/>
  <c r="L22" i="1"/>
  <c r="R834" i="1"/>
  <c r="O22" i="1"/>
  <c r="Q615" i="1"/>
  <c r="R564" i="1"/>
  <c r="S564" i="1" s="1"/>
  <c r="N410" i="1"/>
  <c r="R232" i="1"/>
  <c r="S232" i="1" s="1"/>
  <c r="Q643" i="1"/>
  <c r="I24" i="1"/>
  <c r="K22" i="1"/>
  <c r="G770" i="1"/>
  <c r="R423" i="1"/>
  <c r="S423" i="1" s="1"/>
  <c r="Q611" i="1"/>
  <c r="F26" i="1"/>
  <c r="Q468" i="1"/>
  <c r="R235" i="1"/>
  <c r="S235" i="1" s="1"/>
  <c r="R808" i="1"/>
  <c r="S808" i="1" s="1"/>
  <c r="G435" i="1"/>
  <c r="L551" i="1"/>
  <c r="L550" i="1" s="1"/>
  <c r="R601" i="1"/>
  <c r="R774" i="1"/>
  <c r="S775" i="1"/>
  <c r="N20" i="1"/>
  <c r="L770" i="1"/>
  <c r="H558" i="1"/>
  <c r="R65" i="1"/>
  <c r="S65" i="1" s="1"/>
  <c r="S66" i="1"/>
  <c r="S456" i="1"/>
  <c r="R455" i="1"/>
  <c r="S455" i="1" s="1"/>
  <c r="H787" i="1"/>
  <c r="H26" i="1"/>
  <c r="I20" i="1"/>
  <c r="I27" i="1"/>
  <c r="Q436" i="1"/>
  <c r="H796" i="1"/>
  <c r="D21" i="1"/>
  <c r="R42" i="1"/>
  <c r="S42" i="1" s="1"/>
  <c r="R38" i="1"/>
  <c r="S39" i="1"/>
  <c r="Q69" i="1"/>
  <c r="R507" i="1"/>
  <c r="S508" i="1"/>
  <c r="H504" i="1"/>
  <c r="O20" i="1"/>
  <c r="N21" i="1"/>
  <c r="D20" i="1"/>
  <c r="S807" i="1"/>
  <c r="R806" i="1"/>
  <c r="S806" i="1" s="1"/>
  <c r="R896" i="1"/>
  <c r="Q797" i="1"/>
  <c r="Q55" i="1"/>
  <c r="R611" i="1"/>
  <c r="S611" i="1" s="1"/>
  <c r="S612" i="1"/>
  <c r="M21" i="1"/>
  <c r="L28" i="1"/>
  <c r="Q423" i="1"/>
  <c r="Q418" i="1" s="1"/>
  <c r="Q411" i="1" s="1"/>
  <c r="R348" i="1"/>
  <c r="S348" i="1" s="1"/>
  <c r="S119" i="1"/>
  <c r="R118" i="1"/>
  <c r="S118" i="1" s="1"/>
  <c r="E410" i="1"/>
  <c r="H418" i="1"/>
  <c r="R90" i="1"/>
  <c r="S90" i="1" s="1"/>
  <c r="Q561" i="1"/>
  <c r="L410" i="1"/>
  <c r="Q235" i="1"/>
  <c r="Q228" i="1" s="1"/>
  <c r="K410" i="1"/>
  <c r="F35" i="1"/>
  <c r="F28" i="1" s="1"/>
  <c r="M20" i="1"/>
  <c r="M27" i="1"/>
  <c r="H771" i="1"/>
  <c r="R615" i="1"/>
  <c r="S615" i="1" s="1"/>
  <c r="S704" i="1"/>
  <c r="R703" i="1"/>
  <c r="S703" i="1" s="1"/>
  <c r="Q564" i="1"/>
  <c r="Q591" i="1"/>
  <c r="H228" i="1"/>
  <c r="Q348" i="1"/>
  <c r="Q243" i="1" s="1"/>
  <c r="S447" i="1"/>
  <c r="R446" i="1"/>
  <c r="S446" i="1" s="1"/>
  <c r="Q703" i="1"/>
  <c r="H54" i="1"/>
  <c r="R88" i="1"/>
  <c r="S88" i="1" s="1"/>
  <c r="S89" i="1"/>
  <c r="D24" i="1"/>
  <c r="I410" i="1"/>
  <c r="R436" i="1"/>
  <c r="H455" i="1"/>
  <c r="H77" i="1"/>
  <c r="H492" i="1"/>
  <c r="H35" i="1"/>
  <c r="F455" i="1"/>
  <c r="F492" i="1"/>
  <c r="F491" i="1" s="1"/>
  <c r="F23" i="1" s="1"/>
  <c r="F796" i="1"/>
  <c r="P410" i="1"/>
  <c r="I21" i="1"/>
  <c r="H435" i="1"/>
  <c r="K20" i="1"/>
  <c r="H600" i="1"/>
  <c r="F770" i="1" l="1"/>
  <c r="F550" i="1"/>
  <c r="Q590" i="1"/>
  <c r="Q455" i="1"/>
  <c r="Q435" i="1"/>
  <c r="E19" i="1"/>
  <c r="F21" i="1"/>
  <c r="G22" i="1"/>
  <c r="G21" i="1"/>
  <c r="O19" i="1"/>
  <c r="P19" i="1"/>
  <c r="R911" i="1"/>
  <c r="S911" i="1" s="1"/>
  <c r="Q24" i="1"/>
  <c r="Q26" i="1"/>
  <c r="R696" i="1"/>
  <c r="S696" i="1" s="1"/>
  <c r="J19" i="1"/>
  <c r="G550" i="1"/>
  <c r="M19" i="1"/>
  <c r="Q600" i="1"/>
  <c r="R590" i="1"/>
  <c r="S590" i="1" s="1"/>
  <c r="G410" i="1"/>
  <c r="Q558" i="1"/>
  <c r="Q551" i="1" s="1"/>
  <c r="Q550" i="1" s="1"/>
  <c r="I19" i="1"/>
  <c r="R228" i="1"/>
  <c r="N19" i="1"/>
  <c r="G19" i="1"/>
  <c r="R558" i="1"/>
  <c r="K19" i="1"/>
  <c r="F410" i="1"/>
  <c r="R418" i="1"/>
  <c r="S418" i="1" s="1"/>
  <c r="Q796" i="1"/>
  <c r="Q770" i="1" s="1"/>
  <c r="S507" i="1"/>
  <c r="R504" i="1"/>
  <c r="S504" i="1" s="1"/>
  <c r="H551" i="1"/>
  <c r="R35" i="1"/>
  <c r="S38" i="1"/>
  <c r="S228" i="1"/>
  <c r="R772" i="1"/>
  <c r="S774" i="1"/>
  <c r="F27" i="1"/>
  <c r="F20" i="1"/>
  <c r="F22" i="1"/>
  <c r="H870" i="1"/>
  <c r="H411" i="1"/>
  <c r="H770" i="1"/>
  <c r="Q54" i="1"/>
  <c r="H24" i="1"/>
  <c r="R77" i="1"/>
  <c r="S436" i="1"/>
  <c r="R435" i="1"/>
  <c r="S435" i="1" s="1"/>
  <c r="Q410" i="1"/>
  <c r="R892" i="1"/>
  <c r="S896" i="1"/>
  <c r="R600" i="1"/>
  <c r="S600" i="1" s="1"/>
  <c r="H491" i="1"/>
  <c r="D19" i="1"/>
  <c r="R243" i="1"/>
  <c r="R796" i="1"/>
  <c r="S796" i="1" s="1"/>
  <c r="H22" i="1"/>
  <c r="H21" i="1"/>
  <c r="L20" i="1"/>
  <c r="L27" i="1"/>
  <c r="H28" i="1"/>
  <c r="R54" i="1"/>
  <c r="Q20" i="1" l="1"/>
  <c r="R411" i="1"/>
  <c r="S558" i="1"/>
  <c r="R551" i="1"/>
  <c r="Q22" i="1"/>
  <c r="R24" i="1"/>
  <c r="S24" i="1" s="1"/>
  <c r="H23" i="1"/>
  <c r="S77" i="1"/>
  <c r="R22" i="1"/>
  <c r="S22" i="1" s="1"/>
  <c r="Q21" i="1"/>
  <c r="Q27" i="1"/>
  <c r="L19" i="1"/>
  <c r="R410" i="1"/>
  <c r="S410" i="1" s="1"/>
  <c r="S411" i="1"/>
  <c r="H410" i="1"/>
  <c r="S54" i="1"/>
  <c r="R21" i="1"/>
  <c r="S21" i="1" s="1"/>
  <c r="S243" i="1"/>
  <c r="R26" i="1"/>
  <c r="S26" i="1" s="1"/>
  <c r="S892" i="1"/>
  <c r="R870" i="1"/>
  <c r="S870" i="1" s="1"/>
  <c r="S35" i="1"/>
  <c r="R28" i="1"/>
  <c r="H550" i="1"/>
  <c r="F19" i="1"/>
  <c r="S772" i="1"/>
  <c r="R771" i="1"/>
  <c r="Q19" i="1"/>
  <c r="H27" i="1"/>
  <c r="H20" i="1"/>
  <c r="R550" i="1" l="1"/>
  <c r="S550" i="1" s="1"/>
  <c r="S551" i="1"/>
  <c r="H19" i="1"/>
  <c r="S771" i="1"/>
  <c r="R770" i="1"/>
  <c r="S770" i="1" s="1"/>
  <c r="R20" i="1"/>
  <c r="S28" i="1"/>
  <c r="R27" i="1"/>
  <c r="S27" i="1" s="1"/>
  <c r="S20" i="1" l="1"/>
  <c r="R19" i="1"/>
  <c r="S19" i="1" s="1"/>
</calcChain>
</file>

<file path=xl/sharedStrings.xml><?xml version="1.0" encoding="utf-8"?>
<sst xmlns="http://schemas.openxmlformats.org/spreadsheetml/2006/main" count="6160" uniqueCount="1924">
  <si>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</si>
  <si>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</si>
  <si>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</si>
  <si>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</si>
  <si>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полугодие 2024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</si>
  <si>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</si>
  <si>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</si>
  <si>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</si>
  <si>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</si>
  <si>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</si>
  <si>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</si>
  <si>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</si>
  <si>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</si>
  <si>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</si>
  <si>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01.01.2024 года, млн рублей 
(с НДС) </t>
  </si>
  <si>
    <t xml:space="preserve">Остаток финансирования капитальных вложений 
на  01.01.2024 года  в прогнозных ценах соответствующих лет,  млн рублей (с НДС) </t>
  </si>
  <si>
    <t>Финансирование капитальных вложений года 2024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</si>
  <si>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</si>
  <si>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</si>
  <si>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</si>
  <si>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>Отражет факт оплаты за выполнненые работы в соответ. с графиком к заключенному договору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</si>
  <si>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</si>
  <si>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</si>
  <si>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</si>
  <si>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</si>
  <si>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</si>
  <si>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</si>
  <si>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</si>
  <si>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Оплата за фактические работы, выполненные в Подрядчиком в 2024 г.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</si>
  <si>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</si>
  <si>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</si>
  <si>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</si>
  <si>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</si>
  <si>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</si>
  <si>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</si>
  <si>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</si>
  <si>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</si>
  <si>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</si>
  <si>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</si>
  <si>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</si>
  <si>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</si>
  <si>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</si>
  <si>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</si>
  <si>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</si>
  <si>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</si>
  <si>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</si>
  <si>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</si>
  <si>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</si>
  <si>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</si>
  <si>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</si>
  <si>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</si>
  <si>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</si>
  <si>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</si>
  <si>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</si>
  <si>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</si>
  <si>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</si>
  <si>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</si>
  <si>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</si>
  <si>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</si>
  <si>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</si>
  <si>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</si>
  <si>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</si>
  <si>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</si>
  <si>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</si>
  <si>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</si>
  <si>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</si>
  <si>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</si>
  <si>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</si>
  <si>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</si>
  <si>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</si>
  <si>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</si>
  <si>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</si>
  <si>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</si>
  <si>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Подрядчик идет с опережением согласно графика выполненных работ заключенного договора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</si>
  <si>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</si>
  <si>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</si>
  <si>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</si>
  <si>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</si>
  <si>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</si>
  <si>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</si>
  <si>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</si>
  <si>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</si>
  <si>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</si>
  <si>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</si>
  <si>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</si>
  <si>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</si>
  <si>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</si>
  <si>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</si>
  <si>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</si>
  <si>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</si>
  <si>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Оплата КЗ  гарантийных удержаний в соответствии с  заключенным договором подряда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</si>
  <si>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</si>
  <si>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</si>
  <si>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Оплата КЗ  за выполн.рабоыты  в соответствии с  заключенным договором подряда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</si>
  <si>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</si>
  <si>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</si>
  <si>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</si>
  <si>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</si>
  <si>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Закупочные процедуры не пройдены - отсутсвуют заключенные договоры подряда и поставки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</si>
  <si>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</si>
  <si>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</si>
  <si>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</si>
  <si>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</si>
  <si>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</si>
  <si>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</si>
  <si>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</si>
  <si>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</si>
  <si>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</si>
  <si>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</si>
  <si>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</si>
  <si>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</si>
  <si>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Оплата за фактические работы, выполненные в 2023г.</t>
  </si>
  <si>
    <t>Реконструкция градирни Амурской ТЭЦ-1</t>
  </si>
  <si>
    <t>H_505-ХГ-103</t>
  </si>
  <si>
    <t>Отражен факт оплаты в соответствии с заключенными договорами поставки МТР</t>
  </si>
  <si>
    <t>Реконструкция градирни ст. №3 Хабаровской ТЭЦ-3</t>
  </si>
  <si>
    <t>I_505-ХГ-136</t>
  </si>
  <si>
    <t>Увеличение сроков выполнения работ, в связи с этим перенос оплаты на 3 квартал</t>
  </si>
  <si>
    <t>Реконструкция электрофильтров Хабаровской ТЭЦ-3</t>
  </si>
  <si>
    <t>I_505-ХГ-134</t>
  </si>
  <si>
    <t>Оплата КЗ за поставку материалов в 2023 г.</t>
  </si>
  <si>
    <t xml:space="preserve">Реконструкция Градирня №2 СП Хабаровская ТЭЦ-1 </t>
  </si>
  <si>
    <t>N_505-ХТЭЦ-1-4</t>
  </si>
  <si>
    <t>Отклонение от плана в связи с затянувшимися закупочными процедурми. По результатам торговых процедут возникла экономия. Во 2-м квартале 2024 по объекту прияты фактические затраты (аванс за 1 этап) по договору № 56/ХТ1-24 от 08.05.2024 с ООО "ВСТ-Реконструкция"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</si>
  <si>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</si>
  <si>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</si>
  <si>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</si>
  <si>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</si>
  <si>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</si>
  <si>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</si>
  <si>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</si>
  <si>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</si>
  <si>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</si>
  <si>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</si>
  <si>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</si>
  <si>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</si>
  <si>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</si>
  <si>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</si>
  <si>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</si>
  <si>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</si>
  <si>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</si>
  <si>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</si>
  <si>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</si>
  <si>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</si>
  <si>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Продление срока выполнения работ и изменение состава работ.</t>
  </si>
  <si>
    <t>Наращивание золоотвала №2 (1 очередь) Хабаровской ТЭЦ-3 на 1800 тыс. м3</t>
  </si>
  <si>
    <t>H_505-ХГ-57</t>
  </si>
  <si>
    <t>Изменение стоимости проекта по результатам снижения стоимости СМР. Реализация проекта завершена в 2023 году. На 2024 год запланировано гашение КЗ.</t>
  </si>
  <si>
    <t>Реконструкция системы сброса сточных вод золоотвала Комсомольской ТЭЦ-2</t>
  </si>
  <si>
    <t>I_505-ХГ-90</t>
  </si>
  <si>
    <t>Оплата незапланированных услуг страхования  РГС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</si>
  <si>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</si>
  <si>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</si>
  <si>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Оплата за выпполненные работы</t>
  </si>
  <si>
    <t>Реконструкция насосного оборудования на ЦТП-6 в г. Советская Гавань, СП ТЭЦ Советская Гавань</t>
  </si>
  <si>
    <t>N_505-ХГ-209</t>
  </si>
  <si>
    <t>Изменение стоимости проекта по результатам удорожания стоимости оборудования. Реализация проекта завершена в 2023 году Изменение сроков</t>
  </si>
  <si>
    <t>Реконструкция бака-запаса горячей воды емк. 5000 м3,  СП Хабаровская ТЭЦ-2</t>
  </si>
  <si>
    <t>F_505-ХТСКх-8</t>
  </si>
  <si>
    <t>Изменение стоимости проекта по результатам разработанной в 2023 году рабочей документации. Изменение сроков реализации в связи с необеспеченностью проекта источником финансирования в 2025 году.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</si>
  <si>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</si>
  <si>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</si>
  <si>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</si>
  <si>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</si>
  <si>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</si>
  <si>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</si>
  <si>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</si>
  <si>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</si>
  <si>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Изменение сроков реализации проекта в связи с учточнением графика финансирования (перенос оплаты КЗ на 2024 год). Изменение сроимости проекта по результатм экономии, полученной в 2023 году.</t>
  </si>
  <si>
    <t>Установка на Амурской ТЭЦ-1 третьего трансформатора связи 110/35/6 кВ мощностью 60 МВА, СП Амурская ТЭЦ</t>
  </si>
  <si>
    <t>L_505-ХГ-178</t>
  </si>
  <si>
    <t>Отражен факт оплаты в соответствии с заключенными договорами поставки оборудования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</si>
  <si>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</si>
  <si>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</si>
  <si>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</si>
  <si>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</si>
  <si>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</si>
  <si>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</si>
  <si>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Оплата за поставку оборудования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</si>
  <si>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</si>
  <si>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</si>
  <si>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</si>
  <si>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</si>
  <si>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 xml:space="preserve">Финансирование заработной платы ОКСа и ИА «ДГК». Выполнение работ запланировано во 3 кв. 2024 года. 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</si>
  <si>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</si>
  <si>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</si>
  <si>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</si>
  <si>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</si>
  <si>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Изменение стоимости проекта по результатам закупочных процедур и удорожания стоимости СМР по заключенному в 2023 году договору. Изменение сроков реализации проекта за счет гашения КЗ в 2024 году.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</si>
  <si>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</si>
  <si>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</si>
  <si>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</si>
  <si>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</si>
  <si>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</si>
  <si>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</si>
  <si>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</si>
  <si>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</si>
  <si>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 xml:space="preserve"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</t>
  </si>
  <si>
    <t>Техперевооружение теплотрассы №3 г. Комсомольск-на-Амуре.(СП КТС)</t>
  </si>
  <si>
    <t>H_505-ХТСКх-9-36</t>
  </si>
  <si>
    <t>Выплата гарантийного удержания согласно услофий ТФД в 2023 году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</si>
  <si>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</si>
  <si>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</si>
  <si>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</si>
  <si>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</si>
  <si>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Оплата ГУ за 2023 г.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</si>
  <si>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</si>
  <si>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</si>
  <si>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</si>
  <si>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</si>
  <si>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Оплата КЗ по ФОТ и взносам</t>
  </si>
  <si>
    <t>Техперевооружение теплотрассы №18 г. Комсомольск-на-Амуре</t>
  </si>
  <si>
    <t>H_505-ХТСКх-9-49</t>
  </si>
  <si>
    <t>Оплата КЗ гарантийного удержания согласно условий договора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</si>
  <si>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</si>
  <si>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</si>
  <si>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</si>
  <si>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</si>
  <si>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</si>
  <si>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</si>
  <si>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</si>
  <si>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№15 (II этап) г. Амурск.(СП КТС)</t>
  </si>
  <si>
    <t>J_505-ХТСКх-9-55</t>
  </si>
  <si>
    <t>Подрядчик производит работы с опережением графика.</t>
  </si>
  <si>
    <t>Техперевооружение теплотрассы №16 (II этап) г. Амурск.(СП КТС)</t>
  </si>
  <si>
    <t>J_505-ХТСКх-9-56</t>
  </si>
  <si>
    <t>Идет с отставанием от графика выполнения работ, ИТР задействован на других проектах СП «КТС».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</si>
  <si>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</si>
  <si>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</si>
  <si>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</si>
  <si>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</si>
  <si>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</si>
  <si>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</si>
  <si>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Гашение КЗ, запланированное на 1 квартал 2024 года, погашено в 2023 году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</si>
  <si>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</si>
  <si>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</si>
  <si>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</si>
  <si>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</si>
  <si>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</si>
  <si>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</si>
  <si>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</si>
  <si>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</si>
  <si>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</si>
  <si>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</si>
  <si>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</si>
  <si>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</si>
  <si>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</si>
  <si>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</si>
  <si>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</si>
  <si>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</si>
  <si>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</si>
  <si>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</si>
  <si>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</si>
  <si>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</si>
  <si>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</si>
  <si>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</si>
  <si>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</si>
  <si>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</si>
  <si>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</si>
  <si>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</si>
  <si>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</si>
  <si>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</si>
  <si>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</si>
  <si>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</si>
  <si>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В связи с длительным выполнением работ в 2023г., возврат ГУ произведен в 1кв. 2024г.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</si>
  <si>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</si>
  <si>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</si>
  <si>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Возврат аванса по БГ в связи с расторжением договора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</si>
  <si>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</si>
  <si>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</si>
  <si>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Оплата прочих затрат ( заработная плата), планом предусмотрена в 4 кв.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</si>
  <si>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</si>
  <si>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</si>
  <si>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Оплата за фактические работы, выполненные в 2024г.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</si>
  <si>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</si>
  <si>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</si>
  <si>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</si>
  <si>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</si>
  <si>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</si>
  <si>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</si>
  <si>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Взаимозачет КЗ Подрядчику с ХТЭЦ-1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</si>
  <si>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</si>
  <si>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</si>
  <si>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</si>
  <si>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</si>
  <si>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</si>
  <si>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</si>
  <si>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</si>
  <si>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</si>
  <si>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</si>
  <si>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</si>
  <si>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Закупочные процедуры не проводились, в связи с отсутствием в связи с отутствием проектной документации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</si>
  <si>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</si>
  <si>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</si>
  <si>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</si>
  <si>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</si>
  <si>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</si>
  <si>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</si>
  <si>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</si>
  <si>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</si>
  <si>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</si>
  <si>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</si>
  <si>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Изменение стоимости проекта по факту понесенных затрат. Реализация проекта завершена в 2023 году с вводом в эксплуатацию. Изменение сроков реализации в связи с корректировкой графика оплаты КЗ.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</si>
  <si>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</si>
  <si>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</si>
  <si>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</si>
  <si>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</si>
  <si>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</si>
  <si>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</si>
  <si>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</si>
  <si>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</si>
  <si>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</si>
  <si>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</si>
  <si>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Изменение стоимости реализации проекта по факту понесенных затрат. Изменение сроков реализации проекта в связи с корректировкой сроков оплаты КЗ.</t>
  </si>
  <si>
    <t>Техперевооружение системы управления информационной безопасности, СП Николаевская ТЭЦ</t>
  </si>
  <si>
    <t>K_505-ХГ-167</t>
  </si>
  <si>
    <t>Изменение сроков реализации проекта и объемов инвестиций в связи с корректировкой графика производства работ и поставки оборудования.</t>
  </si>
  <si>
    <t>Техперевооружение системы управления информационной безопасности, СП Амурская ТЭЦ</t>
  </si>
  <si>
    <t>K_505-ХГ-170</t>
  </si>
  <si>
    <t>Изменение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проекта по результата уточнения прочих затрат.</t>
  </si>
  <si>
    <t>Техперевооружение системы управления информационной безопасности, СП Хабаровская ТЭЦ-3</t>
  </si>
  <si>
    <t>K_505-ХГ-148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</si>
  <si>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</si>
  <si>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</si>
  <si>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</si>
  <si>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</si>
  <si>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</si>
  <si>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Изменение сроков реализации проекта и объемов инвестиций в связи с корректировкой графика производства работ и поставки оборудования. Изменение стоимости по результатам уточнения затрат, не облагаемых НДС</t>
  </si>
  <si>
    <t xml:space="preserve">Установка системы пожаротушения трансформаторов ст.  1Т, 2Т  Николаевской ТЭЦ
</t>
  </si>
  <si>
    <t>K_505-ХГ-168</t>
  </si>
  <si>
    <t>Возврат ГУ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</si>
  <si>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</si>
  <si>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</si>
  <si>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</si>
  <si>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</si>
  <si>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>Работы выполнены и профинансированы в 2023 г.</t>
  </si>
  <si>
    <t xml:space="preserve">
Установка системы пожаротушения трансформаторов ст. № 2 Т ,6Т, 7Т, 8Т  Комсомольской ТЭЦ-2
</t>
  </si>
  <si>
    <t>K_505-ХГ-159</t>
  </si>
  <si>
    <t>В связи с досрочным выполнением работ, оплата за фактическое выполнение была произведена в 2023г., в 1кв. оплата ГУ</t>
  </si>
  <si>
    <t xml:space="preserve">
Установка системы пожаротушения трансформаторов ст. № Т1, Т2  Комсомольской ТЭЦ-3
</t>
  </si>
  <si>
    <t>K_505-ХГ-161</t>
  </si>
  <si>
    <t>Гашение КЗ 2023г.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</si>
  <si>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</si>
  <si>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</si>
  <si>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Смешение сроков выполнения работ в связи с отсутствием поставки оборудования 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</si>
  <si>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</si>
  <si>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</si>
  <si>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</si>
  <si>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</si>
  <si>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</si>
  <si>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</si>
  <si>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</si>
  <si>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</si>
  <si>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</si>
  <si>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</si>
  <si>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Аванс СМР по условиям договора</t>
  </si>
  <si>
    <t>Установка автопробоотборника с лентой конвеера МПЛ . СП "Комсомольская ТЭЦ-2", 2 шт</t>
  </si>
  <si>
    <t>N_505-ХГ-202</t>
  </si>
  <si>
    <t>Аванс по договору ПИР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</si>
  <si>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</si>
  <si>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</si>
  <si>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Выплата ГУ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</si>
  <si>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</si>
  <si>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</si>
  <si>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В настоящий момент формируется закупочная документация для заключения договора, в связи с чем были приняты фактические затраты на содержание ОКС .</t>
  </si>
  <si>
    <t>Модернизация АСУ ТП  котельного оборудования Хабаровской ТЭЦ-2</t>
  </si>
  <si>
    <t>I_505-ХТСКх-64</t>
  </si>
  <si>
    <t>При корректировке ИПР 24-29гг принято решение о корректировке проекта с балансировкой по годам в связи с отсутствием источника финансирования</t>
  </si>
  <si>
    <t>Техперевооружение системы управления информационной безопасности, Комсомольские тепловые сети</t>
  </si>
  <si>
    <t>K_505-КТС-1</t>
  </si>
  <si>
    <t>В связи с поздним заключением договора (декабрь 2023г), реализация проекта перенесена на 2 кв. 2024 г.</t>
  </si>
  <si>
    <t>Техперевооружение системы управления информационной безопасности, СП Хабаровская ТЭЦ-2</t>
  </si>
  <si>
    <t>K_505-ХТЭЦ2-1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</si>
  <si>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</si>
  <si>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</si>
  <si>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</si>
  <si>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</si>
  <si>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</si>
  <si>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Ввиду невыполнения договорных обязательств на выполнение проектно-изыскательских работ по договору с АО “РЭС Групп», № 24/ХТС-23 от 24.03.2023 дальнейшая реализация проекта смещена на 1 квартал 2024 (в соттветв. С доп. соглашением к договору подряда): отражен факт оплаты за выполнение ПИР. </t>
  </si>
  <si>
    <t>Замена систем кондиционирования в здании Исполнительного аппарата АО "ДГК", 12 ШТ.</t>
  </si>
  <si>
    <t>J_505-ИА-7</t>
  </si>
  <si>
    <t>Оплата за факт.выполненные работы, Подрядчик идет с опережением</t>
  </si>
  <si>
    <t>Техперевооружение системы управления информационной безопасности, Исполнительный аппарат  АО "ДГК"</t>
  </si>
  <si>
    <t>K_505-ИА-8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</si>
  <si>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</si>
  <si>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</si>
  <si>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</si>
  <si>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</si>
  <si>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</si>
  <si>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Оплата предоставленных услуг по закупочным процедурам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</si>
  <si>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</si>
  <si>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</si>
  <si>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</si>
  <si>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</si>
  <si>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Отражен факт оплаты в соответствии с заключенными договорами поставки МТР и СМР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</si>
  <si>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</si>
  <si>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</si>
  <si>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</si>
  <si>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</si>
  <si>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</si>
  <si>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</si>
  <si>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Изменение стоимости и сроков реализации проекта, а также объемов инвестиций в связи с длительностью разработки ПИР и пересчетом стоимости в прогнозные цены.</t>
  </si>
  <si>
    <t>Модернизация ЗРУ-35 кВ с заменой масляных выключателей ВМК-35 на вакуумные (6 шт), СП "Амурская ТЭЦ-1"</t>
  </si>
  <si>
    <t>N_505-АмТЭЦ-1-5</t>
  </si>
  <si>
    <t>Перенесен с ИПР-2024 на 2030, в связи  с отсутствием финансирования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</si>
  <si>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</si>
  <si>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</si>
  <si>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</si>
  <si>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</si>
  <si>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</si>
  <si>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</si>
  <si>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</si>
  <si>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</si>
  <si>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</si>
  <si>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</si>
  <si>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Авансировани, выполнение фактических работ в 2024г.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</si>
  <si>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</si>
  <si>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</si>
  <si>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Выполнение работ перенесено на 4 кв.2024</t>
  </si>
  <si>
    <t>Модернизация деаэраторов атмосферных ДА 200/75 подпитки котла  СП Николаевская ТЭЦ, в количестве 2 шт.</t>
  </si>
  <si>
    <t>N_505-НТЭЦ-2</t>
  </si>
  <si>
    <t>Оплата аванса за длительное изготовление оборудования.д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</si>
  <si>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</si>
  <si>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</si>
  <si>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</si>
  <si>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</si>
  <si>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</si>
  <si>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</si>
  <si>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Выплата аванса по договору ПИР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</si>
  <si>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</si>
  <si>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</si>
  <si>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Оплата предоставленных услуг по закупочным процедурам, гашние  КЗ на начало периода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</si>
  <si>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</si>
  <si>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</si>
  <si>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</si>
  <si>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</si>
  <si>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</si>
  <si>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</si>
  <si>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Оплата за выполненные работы согласно графика к заключенному договору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</si>
  <si>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</si>
  <si>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</si>
  <si>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</si>
  <si>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</si>
  <si>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Возврат аванса за поставку оборудования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</si>
  <si>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</si>
  <si>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</si>
  <si>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Оплата аванса по ПИР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</si>
  <si>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</si>
  <si>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</si>
  <si>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</si>
  <si>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</si>
  <si>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</si>
  <si>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</si>
  <si>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</si>
  <si>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</si>
  <si>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Объект введен в 2023, все финансирование осуществлено в 2023 г.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</si>
  <si>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</si>
  <si>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</si>
  <si>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</si>
  <si>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</si>
  <si>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</si>
  <si>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</si>
  <si>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</si>
  <si>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</si>
  <si>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</si>
  <si>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</si>
  <si>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кондиционера на ГЩУ на Комсомольской ТЭЦ-2</t>
  </si>
  <si>
    <t>O_505-КТЭЦ2-4</t>
  </si>
  <si>
    <t xml:space="preserve"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</si>
  <si>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</si>
  <si>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</si>
  <si>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К учету приняты выполненные работы по монтажу оборудования, выполненного хоз. способом..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</si>
  <si>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</si>
  <si>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</si>
  <si>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</si>
  <si>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</si>
  <si>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</si>
  <si>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</si>
  <si>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</si>
  <si>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</si>
  <si>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</si>
  <si>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</si>
  <si>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</si>
  <si>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</si>
  <si>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</si>
  <si>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</si>
  <si>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</si>
  <si>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</si>
  <si>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Оплата КЗ за выполненные работы ПИР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</si>
  <si>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</si>
  <si>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</si>
  <si>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</si>
  <si>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</si>
  <si>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Изменение стоимости и сроков реализации проекта в связи с исключением затрат на выполнение СМР и поставку МТР и оборудования. Стоимость проекта скорректирована под объем затрат на ПИР. Дальнейшая реализация проекта будет рассмотрена после решения вопроса по источнику финансирования.</t>
  </si>
  <si>
    <t>Замена трансформатора ТДЦ-250000/220-УХЛ1 на ХТЭЦ-3</t>
  </si>
  <si>
    <t>N_505-ХТЭЦ-3-50</t>
  </si>
  <si>
    <t>Установка периметрального видеонаблюдения территории СП "МГРЭС"</t>
  </si>
  <si>
    <t>O_505-МГРЭС-1</t>
  </si>
  <si>
    <t>Новый проект включен в ИПР в связи с производственной потребностью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</si>
  <si>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</si>
  <si>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</si>
  <si>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</si>
  <si>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</si>
  <si>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</si>
  <si>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Авансирование, ранее проведение закупочных процедур</t>
  </si>
  <si>
    <t>Установка блочной электролизной установки Хабаровской ТЭЦ-1 производительностью 0,5/4 Нкуб/ч (1 шт.)</t>
  </si>
  <si>
    <t>O_505-ХТЭЦ-1-7</t>
  </si>
  <si>
    <t>Продление срока эксплуатации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</si>
  <si>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</si>
  <si>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</si>
  <si>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</si>
  <si>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</si>
  <si>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</si>
  <si>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оборудования. Оплата за фактически выполненные работы и поставка материалов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</si>
  <si>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</si>
  <si>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</si>
  <si>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</si>
  <si>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</si>
  <si>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</si>
  <si>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</si>
  <si>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</si>
  <si>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</si>
  <si>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</si>
  <si>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</si>
  <si>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</si>
  <si>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</si>
  <si>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</si>
  <si>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</si>
  <si>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</si>
  <si>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</si>
  <si>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</si>
  <si>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</si>
  <si>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</si>
  <si>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</si>
  <si>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Возврат гарантих удержаний , позднее выполнение в 2023г.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</si>
  <si>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</si>
  <si>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</si>
  <si>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</si>
  <si>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</si>
  <si>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</si>
  <si>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</si>
  <si>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Перенос сроков выполнения работ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</si>
  <si>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</si>
  <si>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</si>
  <si>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</si>
  <si>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</si>
  <si>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Оплата за СМР в соответ. с графиком к заключенному договору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</si>
  <si>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</si>
  <si>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</si>
  <si>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</si>
  <si>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</si>
  <si>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</si>
  <si>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</si>
  <si>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 Оплата задолженности по ФОТ и взносам</t>
  </si>
  <si>
    <t>Строительство помещения хлораторной установки СП Хабаровская ТЭЦ-1</t>
  </si>
  <si>
    <t>N_505-ХТЭЦ-1-5</t>
  </si>
  <si>
    <t>Оплата за фактические работы, выполненные в 2023г.Работы по 2024, перенос сроков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</si>
  <si>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</si>
  <si>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</si>
  <si>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</si>
  <si>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</si>
  <si>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</si>
  <si>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</si>
  <si>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</si>
  <si>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</si>
  <si>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</si>
  <si>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</si>
  <si>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</si>
  <si>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</si>
  <si>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</si>
  <si>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</si>
  <si>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</si>
  <si>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</si>
  <si>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</si>
  <si>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</si>
  <si>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</si>
  <si>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</si>
  <si>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</si>
  <si>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</si>
  <si>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</si>
  <si>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</si>
  <si>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</si>
  <si>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</si>
  <si>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</si>
  <si>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</si>
  <si>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</si>
  <si>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</t>
  </si>
  <si>
    <t>Покупка Автомобиль грузопассажирский, 7-ти местный 4WD (УАЗ 390995) ( аналог), 1 шт, СП Хабаровская ТЭЦ-1</t>
  </si>
  <si>
    <t>N_505-ХТЭЦ-1-45-3</t>
  </si>
  <si>
    <t>Длительное проведение закупочных процедур по выбору подрядных организаций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</si>
  <si>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</si>
  <si>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</si>
  <si>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</si>
  <si>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</si>
  <si>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</si>
  <si>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</si>
  <si>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</si>
  <si>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Отклонение в виду неисполнения договора в 2023г., приняты фактические затраты в 1кв 2024г.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</si>
  <si>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</si>
  <si>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</si>
  <si>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</si>
  <si>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</si>
  <si>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Изменение стоимости проекта по результатам актуализации мониторинга стоимости оборудования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</si>
  <si>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</si>
  <si>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</si>
  <si>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</si>
  <si>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</si>
  <si>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</si>
  <si>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</si>
  <si>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</si>
  <si>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</si>
  <si>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</si>
  <si>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</si>
  <si>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</si>
  <si>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</si>
  <si>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</si>
  <si>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</si>
  <si>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</si>
  <si>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</si>
  <si>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</si>
  <si>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</si>
  <si>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 xml:space="preserve">В связи с производственной  необходимостью, досрочная поставка оборудования 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</si>
  <si>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</si>
  <si>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</si>
  <si>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</si>
  <si>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</si>
  <si>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Покупка магнитно -импульсная установка, 3 шт. СП ТЭЦ Советская Гавань</t>
  </si>
  <si>
    <t>N_505-ТЭЦСов.Гавань-45-7</t>
  </si>
  <si>
    <t>Новый проект включен в ИПР в связи с производственной потребностью в замене вышедшего из строя оборудования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</si>
  <si>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</si>
  <si>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</si>
  <si>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</si>
  <si>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</si>
  <si>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</si>
  <si>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</si>
  <si>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</si>
  <si>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</si>
  <si>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</si>
  <si>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</si>
  <si>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Затянувшиеся закупочные процедуры не пройдены - отсутсвуют заключенные договоры подряда и поставки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</si>
  <si>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</si>
  <si>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</si>
  <si>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</si>
  <si>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</si>
  <si>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</si>
  <si>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</si>
  <si>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Поставка оборудования ранее установленного срока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</si>
  <si>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</si>
  <si>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</si>
  <si>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</si>
  <si>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</si>
  <si>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Фактическая стоимость оборудования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</si>
  <si>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</si>
  <si>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</si>
  <si>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</si>
  <si>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</si>
  <si>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</si>
  <si>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</si>
  <si>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</si>
  <si>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</si>
  <si>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</si>
  <si>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</si>
  <si>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</si>
  <si>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</si>
  <si>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</si>
  <si>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</si>
  <si>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</si>
  <si>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</si>
  <si>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</si>
  <si>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</si>
  <si>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</si>
  <si>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</si>
  <si>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Внеплановый проект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</si>
  <si>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</si>
  <si>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</si>
  <si>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</si>
  <si>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</si>
  <si>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</si>
  <si>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</si>
  <si>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</si>
  <si>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</si>
  <si>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</si>
  <si>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</si>
  <si>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</si>
  <si>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</si>
  <si>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</si>
  <si>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</si>
  <si>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</si>
  <si>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</si>
  <si>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</si>
  <si>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</si>
  <si>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</si>
  <si>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</si>
  <si>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</si>
  <si>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</si>
  <si>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</si>
  <si>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</si>
  <si>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</si>
  <si>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</si>
  <si>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</si>
  <si>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</si>
  <si>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</si>
  <si>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</si>
  <si>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 xml:space="preserve">Предварительная оплата по заключенному договору 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</si>
  <si>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</si>
  <si>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</si>
  <si>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</si>
  <si>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</si>
  <si>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</si>
  <si>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</si>
  <si>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</si>
  <si>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</si>
  <si>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</si>
  <si>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</si>
  <si>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</si>
  <si>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</si>
  <si>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</si>
  <si>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</si>
  <si>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</si>
  <si>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</si>
  <si>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</si>
  <si>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</si>
  <si>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</t>
  </si>
  <si>
    <t>Покупка модульного помещения для  СП "Хабаровская ТЭЦ-3",1 шт,СП ХТЭЦ-3</t>
  </si>
  <si>
    <t>N_505-ХТЭЦ-3-45-26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</si>
  <si>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</si>
  <si>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</si>
  <si>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</si>
  <si>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</si>
  <si>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 программе «малая механизация» была проведена закупка, в результате которой возникло превышение фактической цены (свыше 100 тыс. рублей без НДС), после чего оборудование было вне плана включено в инвестиционную программу как оборудование не входящее в смету строек по договору № 966/81-23 от 14.07.2023г.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</si>
  <si>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</si>
  <si>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</si>
  <si>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</si>
  <si>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</si>
  <si>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Поздняя поставка оборудования, оплата во 2 квартале 2024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</si>
  <si>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</si>
  <si>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</si>
  <si>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</si>
  <si>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</si>
  <si>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</si>
  <si>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</si>
  <si>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Переходящий проект с 2023 года: в связи с поздним заключением договора поставки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ООО "Спецмаш"  № 1585/81-23 от 27.12.20223.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</si>
  <si>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</si>
  <si>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</si>
  <si>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</si>
  <si>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</si>
  <si>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</si>
  <si>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</si>
  <si>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</si>
  <si>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</si>
  <si>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</si>
  <si>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</si>
  <si>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</si>
  <si>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</si>
  <si>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</si>
  <si>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 xml:space="preserve">Переходящий проект с 2023 года: в связи с поздним заключением договора поставки, дальнейшая реализация проекта смещена на 2024 год. Принята фактическая стоимость оборудования по итогам проведения торговых процедур в соответствии с заключенным договором с  с ООО "Клинтех"  № 1404/81-23 от 28.11.20223.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</si>
  <si>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</si>
  <si>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</si>
  <si>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</si>
  <si>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</si>
  <si>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</si>
  <si>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</si>
  <si>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</si>
  <si>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</si>
  <si>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</si>
  <si>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</si>
  <si>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</si>
  <si>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</si>
  <si>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 Уменьшение сроков поставки оборудования. Уменьшение ст-ти проекта по результатам закупочных процедур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</si>
  <si>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</si>
  <si>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</si>
  <si>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</si>
  <si>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трактора,1 шт, СП ХТС</t>
  </si>
  <si>
    <t>N_505-ХТС-34-37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</si>
  <si>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"Сим-авто" № 1455/81-23 от 16.12.2023. 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</si>
  <si>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насоса погружного, 1 шт, СП ХТС</t>
  </si>
  <si>
    <t>O_505-ХТС-34-42</t>
  </si>
  <si>
    <t>Покупка сварочного аппарата, 1 шт., СП ХТС</t>
  </si>
  <si>
    <t>O_505-ХТС-34-43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</si>
  <si>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</si>
  <si>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</si>
  <si>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</si>
  <si>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</si>
  <si>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</si>
  <si>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</si>
  <si>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</si>
  <si>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</si>
  <si>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</si>
  <si>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</si>
  <si>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</si>
  <si>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</si>
  <si>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</si>
  <si>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</si>
  <si>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</si>
  <si>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</si>
  <si>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</si>
  <si>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</si>
  <si>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</si>
  <si>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</si>
  <si>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</si>
  <si>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</si>
  <si>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</si>
  <si>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</si>
  <si>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</si>
  <si>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</si>
  <si>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</si>
  <si>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</si>
  <si>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</si>
  <si>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</si>
  <si>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</si>
  <si>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</si>
  <si>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</si>
  <si>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</si>
  <si>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</si>
  <si>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</si>
  <si>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</si>
  <si>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Модернизация операционной системы для рабочих станций для ХТЭЦ-2</t>
  </si>
  <si>
    <t>O_505-ХТЭЦ-2-13нма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</si>
  <si>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</si>
  <si>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</si>
  <si>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</si>
  <si>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</si>
  <si>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</si>
  <si>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</si>
  <si>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</si>
  <si>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</si>
  <si>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</si>
  <si>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</si>
  <si>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</si>
  <si>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</si>
  <si>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</si>
  <si>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</si>
  <si>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</si>
  <si>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</si>
  <si>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</si>
  <si>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</si>
  <si>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</si>
  <si>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</si>
  <si>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</si>
  <si>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</si>
  <si>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</si>
  <si>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</si>
  <si>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</si>
  <si>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</si>
  <si>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</si>
  <si>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</si>
  <si>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</si>
  <si>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</si>
  <si>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</si>
  <si>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</si>
  <si>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</si>
  <si>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</si>
  <si>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</si>
  <si>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</si>
  <si>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</si>
  <si>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</si>
  <si>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учета и анализа аварийности для КТЭЦ-3 в количестве 1 комплекта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</si>
  <si>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</si>
  <si>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</si>
  <si>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</si>
  <si>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</si>
  <si>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</si>
  <si>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O_505-КТЭЦ-3-26нма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</si>
  <si>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</si>
  <si>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</si>
  <si>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</si>
  <si>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</si>
  <si>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</si>
  <si>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</si>
  <si>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</si>
  <si>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</si>
  <si>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</si>
  <si>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</si>
  <si>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</si>
  <si>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</si>
  <si>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</si>
  <si>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</si>
  <si>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</si>
  <si>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</si>
  <si>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</si>
  <si>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</si>
  <si>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</si>
  <si>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</si>
  <si>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</si>
  <si>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</si>
  <si>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</si>
  <si>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</si>
  <si>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</si>
  <si>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</si>
  <si>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</si>
  <si>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</si>
  <si>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</si>
  <si>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</si>
  <si>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</si>
  <si>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</si>
  <si>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</si>
  <si>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</si>
  <si>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</si>
  <si>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</si>
  <si>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</si>
  <si>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</si>
  <si>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</si>
  <si>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</si>
  <si>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</si>
  <si>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</si>
  <si>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</si>
  <si>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</si>
  <si>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</si>
  <si>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</si>
  <si>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</si>
  <si>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</si>
  <si>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</si>
  <si>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</si>
  <si>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Разработка программы для ЭВМ ;7 шт .Исполнительный аппарат</t>
  </si>
  <si>
    <t>O_505-ИА-11нма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</si>
  <si>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</si>
  <si>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</si>
  <si>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</si>
  <si>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</si>
  <si>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</si>
  <si>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По факту поступления оборудования, в связи с заключенным договора, остаток финансирования 2 квартал 2024г.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</si>
  <si>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</si>
  <si>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</si>
  <si>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</si>
  <si>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</si>
  <si>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</si>
  <si>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</si>
  <si>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</si>
  <si>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</si>
  <si>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</si>
  <si>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</si>
  <si>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</si>
  <si>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</si>
  <si>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</si>
  <si>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</si>
  <si>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</si>
  <si>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</si>
  <si>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</si>
  <si>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</si>
  <si>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</si>
  <si>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</si>
  <si>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</si>
  <si>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</si>
  <si>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</si>
  <si>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Изменение сроков реализации в связи с переносом сроков гашения КЗ на 2024 год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</si>
  <si>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</si>
  <si>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</si>
  <si>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Новый проект включен в ИПР для выполнения  договора на технологическое присоединение.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</si>
  <si>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</si>
  <si>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</si>
  <si>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</si>
  <si>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</si>
  <si>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</si>
  <si>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</si>
  <si>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</si>
  <si>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</si>
  <si>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Досрочное выполнение работ по строительству сети, оплата по факту выполнения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</si>
  <si>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</si>
  <si>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</si>
  <si>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</si>
  <si>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</si>
  <si>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</si>
  <si>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</si>
  <si>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</si>
  <si>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</si>
  <si>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</si>
  <si>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</si>
  <si>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</si>
  <si>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 xml:space="preserve">Досрочное выполнение работ, оплата по факту 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</si>
  <si>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</si>
  <si>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</si>
  <si>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Оплата КЗ, сложившейся на конец 2023г.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</si>
  <si>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</si>
  <si>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</si>
  <si>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</si>
  <si>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</si>
  <si>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Реализация проекта планируется в 2025г.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</si>
  <si>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</si>
  <si>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</si>
  <si>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</si>
  <si>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</si>
  <si>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</si>
  <si>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</si>
  <si>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</si>
  <si>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</si>
  <si>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В связи с досрочным выполнением работ, возврат ГУ произведен в 2023г.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</si>
  <si>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</si>
  <si>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</si>
  <si>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Внеплановй проект, включен на основании доп  мероприятий в ценовой зоне теплоснабжения г. Бгаловещенск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</si>
  <si>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</si>
  <si>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</si>
  <si>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</si>
  <si>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</si>
  <si>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</si>
  <si>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</si>
  <si>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</si>
  <si>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Оплата за поставленное оборудование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</si>
  <si>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</si>
  <si>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</si>
  <si>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</si>
  <si>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</si>
  <si>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</si>
  <si>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</si>
  <si>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</si>
  <si>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</si>
  <si>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ё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</si>
  <si>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</si>
  <si>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</si>
  <si>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</si>
  <si>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</si>
  <si>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</si>
  <si>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</si>
  <si>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 xml:space="preserve">Оплата за фактическую поставку оборудования 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</si>
  <si>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</si>
  <si>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</si>
  <si>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</si>
  <si>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</si>
  <si>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</si>
  <si>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</si>
  <si>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Перемещение материалов на склад ремонтов,  в связи с завершением проекта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</si>
  <si>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</si>
  <si>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</si>
  <si>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</si>
  <si>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Оплата досрочно поставленного оборудования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</si>
  <si>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</si>
  <si>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</si>
  <si>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</si>
  <si>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В связи с досрочным выполнением работ, оплата произведена в 2023г., в 1кв только ГУ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</si>
  <si>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</si>
  <si>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</si>
  <si>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</si>
  <si>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</si>
  <si>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</si>
  <si>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</si>
  <si>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</si>
  <si>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Аванс по договору СМР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</si>
  <si>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</si>
  <si>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</si>
  <si>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</si>
  <si>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</si>
  <si>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</si>
  <si>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</si>
  <si>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</si>
  <si>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</si>
  <si>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Оплата за фактическое выполнение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</si>
  <si>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</si>
  <si>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</si>
  <si>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</si>
  <si>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</si>
  <si>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Изменение стоимости проекта в связи с уточнением прочих затрат. Изменение сроков реализации проекта в связи с корректировкой графика гашения КЗ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</si>
  <si>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</si>
  <si>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</si>
  <si>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Смещение сроков выполнения работ, проект должен был быть завершен в 2023г.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</si>
  <si>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</si>
  <si>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</si>
  <si>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</si>
  <si>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</si>
  <si>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</si>
  <si>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</si>
  <si>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</si>
  <si>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</si>
  <si>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</si>
  <si>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</si>
  <si>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</si>
  <si>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</si>
  <si>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</si>
  <si>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</si>
  <si>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 связи с длительным процессом закупочных процедур, договор заключен в конце  2 кв.24г.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</si>
  <si>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</si>
  <si>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</si>
  <si>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Возврат ГУ, экономия связана с применением УСН</t>
  </si>
  <si>
    <t>Техперевооружение деаэратора теплосети, СП РГРЭС</t>
  </si>
  <si>
    <t>N_505-РГРЭС-3</t>
  </si>
  <si>
    <t>В связи с досрочным выполнением работ, оплата по факту закрытия.</t>
  </si>
  <si>
    <t>Модернизация АСУТП КАВД, с заменой КИПиА КА№9 СП РГРЭС</t>
  </si>
  <si>
    <t>N_505-РГРЭС-4</t>
  </si>
  <si>
    <t>Выплата аванса по условиям договора</t>
  </si>
  <si>
    <t>Замена автомобильных весов с внедрением системы автоматизации, СП РГРЭС</t>
  </si>
  <si>
    <t>N_505-РГРЭС-5</t>
  </si>
  <si>
    <t>Досрочное выполнение  проектно-изыскательных работ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</si>
  <si>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</si>
  <si>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</si>
  <si>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Смещение сроков выполнения работ, в связи с отказом системного оператора в демонтаже и монтаже оборудования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</si>
  <si>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</si>
  <si>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</si>
  <si>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</si>
  <si>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</si>
  <si>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</si>
  <si>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</si>
  <si>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</si>
  <si>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</si>
  <si>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</si>
  <si>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Оплата за досрочную поставку материалов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</si>
  <si>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</si>
  <si>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</si>
  <si>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</si>
  <si>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</si>
  <si>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</si>
  <si>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</si>
  <si>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</si>
  <si>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</si>
  <si>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</si>
  <si>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</si>
  <si>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</si>
  <si>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</si>
  <si>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</si>
  <si>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</si>
  <si>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</si>
  <si>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</si>
  <si>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Досрочное выполнение и оплата работ в 2023г., 1кв. Возврат ГУ</t>
  </si>
  <si>
    <t>2.5.4</t>
  </si>
  <si>
    <t>Строительство Новый золоотвал БТЭЦ, емкость - 7,5 млн. м3 (аренда земли)</t>
  </si>
  <si>
    <t>F_505-АГ-26</t>
  </si>
  <si>
    <t>В связи с изменением кадастровой стоимости земли, плата снижена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</si>
  <si>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</si>
  <si>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</si>
  <si>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</si>
  <si>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</si>
  <si>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</si>
  <si>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</si>
  <si>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</si>
  <si>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</si>
  <si>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</si>
  <si>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</si>
  <si>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</si>
  <si>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</si>
  <si>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</si>
  <si>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</si>
  <si>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</si>
  <si>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</si>
  <si>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</si>
  <si>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</si>
  <si>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</si>
  <si>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</si>
  <si>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</si>
  <si>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В  связи с поздней поставкой оборудования, смещение оплат на 2024г.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</si>
  <si>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</si>
  <si>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</si>
  <si>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 xml:space="preserve">Закупочные процедуры не пройдены - отсутсвуют участники 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</si>
  <si>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</si>
  <si>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</si>
  <si>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</si>
  <si>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</si>
  <si>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Изменение стоимости и сроков реализации проекта в связи с увеличением цены по результатам мониторинга рынка и длительностью поставки автобусов.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</si>
  <si>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</si>
  <si>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</si>
  <si>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</si>
  <si>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</si>
  <si>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</si>
  <si>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</si>
  <si>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Новый проект включен в ИПР на основании протокола тех.совета №41 от 15.09.2023г. Необходимость приобретения оборудования требуется для осуществления вибрационного контроля оборудования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</si>
  <si>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</si>
  <si>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</si>
  <si>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</si>
  <si>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</si>
  <si>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</si>
  <si>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</si>
  <si>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</si>
  <si>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</si>
  <si>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</si>
  <si>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</si>
  <si>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>Новый проект включен в ИПР для обеспечения контроля тепловых потерь, замена устаревшего оборудования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</si>
  <si>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</si>
  <si>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</si>
  <si>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</si>
  <si>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</si>
  <si>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Модернизация операционной системы для рабочих станций для АТС</t>
  </si>
  <si>
    <t>O_505-АТС-8нма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</si>
  <si>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</si>
  <si>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</si>
  <si>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</si>
  <si>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</si>
  <si>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</si>
  <si>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</si>
  <si>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</si>
  <si>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</si>
  <si>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</si>
  <si>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</si>
  <si>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</si>
  <si>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</si>
  <si>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</si>
  <si>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</si>
  <si>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</si>
  <si>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</si>
  <si>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</si>
  <si>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</si>
  <si>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</si>
  <si>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</si>
  <si>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</si>
  <si>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</si>
  <si>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</si>
  <si>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</si>
  <si>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</si>
  <si>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</si>
  <si>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Выкуп котельной Агромех,тепловых сетей пгт. Новорайчихинск, СП АТС</t>
  </si>
  <si>
    <t>N_505-АТС-13ис</t>
  </si>
  <si>
    <t>Корректировка финансирования выкупленного малоценного имущества при переводе его в основные фонды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</si>
  <si>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</si>
  <si>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</si>
  <si>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</si>
  <si>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</si>
  <si>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</si>
  <si>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</si>
  <si>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</si>
  <si>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</si>
  <si>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</si>
  <si>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</si>
  <si>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</si>
  <si>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</si>
  <si>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</si>
  <si>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</si>
  <si>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</si>
  <si>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</si>
  <si>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</si>
  <si>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</si>
  <si>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</si>
  <si>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</si>
  <si>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</si>
  <si>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</si>
  <si>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</si>
  <si>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Договор о техприсоединения № 85/71-21, договор о СМР № 160/ПТС 07.11.2023,  СМР, срок выполнения в 2024г. Реализация проекта выполняется согласно графика.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</si>
  <si>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</si>
  <si>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</si>
  <si>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Оплата ПИР договор 437/ПГ-21 по ДС № 3 от 03.07.23. Догово на СМР № 105/ПТС-24.Реализация проекта выполняется согласно графика.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</si>
  <si>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</si>
  <si>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</si>
  <si>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Оплата за выполненные работы была произведена в 2023г., 1кв 2024-возврат ГУ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</si>
  <si>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</si>
  <si>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</si>
  <si>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Перенос СМР на 2024г. в связи с масштабной загруженностью города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</si>
  <si>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</si>
  <si>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</si>
  <si>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Смещение выполнения работ, оплата произведена в 2023г., возврат ГУ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</si>
  <si>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</si>
  <si>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</si>
  <si>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Перенос СМР на 2024г. В связи с масштабной загруженностью города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</si>
  <si>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</si>
  <si>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</si>
  <si>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Заявитель своими силами выполнилнил работы по строительсу тепловой сети на территории земельного участка школы №1, перенос выплаченного аванса на проект N_505-ПГт-189тп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</si>
  <si>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</si>
  <si>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</si>
  <si>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В связи с длительным выполнением работ по ПИР, работы по СМР будут осуществлены в 2024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</si>
  <si>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</si>
  <si>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</si>
  <si>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Отказ от реализации Заявителем</t>
  </si>
  <si>
    <t>Техперевооружение теплотрассы УТ2611-УТ 2608 по ул. Борисенко.48  до точки подключения</t>
  </si>
  <si>
    <t>N_505-ПТС-4тп</t>
  </si>
  <si>
    <t>Выполнение и оплата работ согласно условиям договора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</si>
  <si>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</si>
  <si>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</si>
  <si>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</si>
  <si>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</si>
  <si>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Перенесение работ на 2024г в связи с прохождением историко-культурной экспертизы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</si>
  <si>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</si>
  <si>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</si>
  <si>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</si>
  <si>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</si>
  <si>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</si>
  <si>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Поздняя сдача подрядчиков документов по выполнению работ, финансирование перенесено на 2024г.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</si>
  <si>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</si>
  <si>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</si>
  <si>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За выполнение СМР оплата была произведена в 2023г., в 2024 выплата ГУ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</si>
  <si>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</si>
  <si>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</si>
  <si>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В связи со смещением выполнения стоительно-монтажных работ, выплата ГУ произведена в 1кв 24г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</si>
  <si>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</si>
  <si>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</si>
  <si>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Изменение стоимости проекта по результатам закупочных процедур и факта исполнения договоров в 2023 году. </t>
  </si>
  <si>
    <t>3.1.3.4</t>
  </si>
  <si>
    <t xml:space="preserve">Расширение котельной "Северная" с установкой котла КВГМ-100. (СП ПТС) </t>
  </si>
  <si>
    <t>F_505-ПГт-1тп</t>
  </si>
  <si>
    <t>Оплата за фактически выполненные работы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</si>
  <si>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</si>
  <si>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</si>
  <si>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</si>
  <si>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</si>
  <si>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</si>
  <si>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</si>
  <si>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Техперевооружение теплотрассы УТ01098 до Т.Б  ул. Кирова, г. Артем ЖК "Солнечный", СП ПТС</t>
  </si>
  <si>
    <t>O_505-ПТС-30тп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</si>
  <si>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</si>
  <si>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</si>
  <si>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</si>
  <si>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</si>
  <si>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</si>
  <si>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</si>
  <si>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</si>
  <si>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</si>
  <si>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</si>
  <si>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</si>
  <si>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</si>
  <si>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</si>
  <si>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В связи с длительным заключением договора, смещение выполнения работ, оплата согласно условиям договора</t>
  </si>
  <si>
    <t>Реконструкция градирни №3 СП Артёмовская ТЭЦ</t>
  </si>
  <si>
    <t>N_505АрТЭЦ-1</t>
  </si>
  <si>
    <t>Переходящий проект. Отражен факт оплаты за выполненные работы 2023 г. (ПИРы)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</si>
  <si>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</si>
  <si>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</si>
  <si>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Досрочная поставка оборудования, оплата по факту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</si>
  <si>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</si>
  <si>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</si>
  <si>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</si>
  <si>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</si>
  <si>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</si>
  <si>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</si>
  <si>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Поздняя поставка оборудования, оплата по факту</t>
  </si>
  <si>
    <t>Модернизация АСУ и ТП турбинного и котельного оборудования Артемовской ТЭЦ</t>
  </si>
  <si>
    <t>I_505-ПГг-80</t>
  </si>
  <si>
    <t>Оплата КЗ , сложившейся на конец 2023г.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</si>
  <si>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</si>
  <si>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</si>
  <si>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Оплата по факту выполнения работ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</si>
  <si>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</si>
  <si>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</si>
  <si>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</si>
  <si>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</si>
  <si>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</si>
  <si>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</si>
  <si>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</si>
  <si>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</si>
  <si>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</si>
  <si>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Новый проект включен в ИПР на основании поручения системного оператора для развития восточного полигана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</si>
  <si>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</si>
  <si>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</si>
  <si>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Возврат аванса со стороны контрагента за отсутствие поставки оборудования, невозможность продления авансовой банковской гарантии</t>
  </si>
  <si>
    <t>3.3.2</t>
  </si>
  <si>
    <t>Модернизация АСУ и ТП котельного оборудования  СП Приморские тепловые сети</t>
  </si>
  <si>
    <t>I_505-ПГт-104</t>
  </si>
  <si>
    <t>Проект закрыт в 2023 г</t>
  </si>
  <si>
    <t>Замена насосов рециркуляции сетевой воды пиковой водогрейной котельной Восточная ТЭЦ, 9 шт</t>
  </si>
  <si>
    <t>N_505-ПГг-161</t>
  </si>
  <si>
    <t xml:space="preserve">Срыв договорных обязательств подрядчиком. 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</si>
  <si>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</si>
  <si>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</si>
  <si>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УМС г. Владивостока Публичный сервитут по постановлению 2860 от 01.11.23 Сервитут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</si>
  <si>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</si>
  <si>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</si>
  <si>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</si>
  <si>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Смещение выполнения работ в связи с отказом разрешениея земляных работ по решению администрации г.Владивостока исх 1-3/4239 от 29.09.23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</si>
  <si>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</si>
  <si>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</si>
  <si>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Перенос материалов осуществлен в 2023г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</si>
  <si>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</si>
  <si>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</si>
  <si>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</si>
  <si>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</si>
  <si>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Оплата за фактическое выполнение строительно-монтажных работ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</si>
  <si>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</si>
  <si>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</si>
  <si>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Отклонение ввиду расторжения договора. Договор ООО «УНР-524
ПОЛИМЕРТЕПЛО» №362/ПГ-22 Проводятся процедуры по расторжению договора и
принятию фактически выполненных работ</t>
  </si>
  <si>
    <t>Техперевооружение теплотрассы УТ 0141- УТ 0142 ул.Енисейская,  Дн-159 L=100м.п.  Приморские тепловые сети</t>
  </si>
  <si>
    <t>K_505-ПГт-5-93</t>
  </si>
  <si>
    <t>Финансирование строительно-монтажных работ по актам освидетельствования</t>
  </si>
  <si>
    <t>Техперевооружение теплотрассы УТ 1232- УТ 1233 ул.Киевская,  Дн-720 L=580м.п.  Приморские тепловые сети</t>
  </si>
  <si>
    <t>K_505-ПГт-5-94</t>
  </si>
  <si>
    <t>Оплата досрочной поставки материалов</t>
  </si>
  <si>
    <t>Техперевооружение теплотрассы  УТ1023-УТ1024  ул. Петра Великого Дн 720 L=134м.п. Приморские тепловые сети</t>
  </si>
  <si>
    <t>K_505-ПГт-5-96</t>
  </si>
  <si>
    <t>Экономия по материалам в результате закупочных процедур</t>
  </si>
  <si>
    <t>Техперевооружение теплотрассы  УТ01128-УТ01131 ул. Севастопольская  Дн 530 L=797 ул. Севастопольская, Артем</t>
  </si>
  <si>
    <t>K_505-ПГт-5-98</t>
  </si>
  <si>
    <t>Оплата СМР в связи с досрочным выполнением работ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</si>
  <si>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</si>
  <si>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</si>
  <si>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</si>
  <si>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</si>
  <si>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Оплата ГУ</t>
  </si>
  <si>
    <t>Техперевооружение теплотрассы УТ3711-УТ3714 ул. Фадеева Дн 720 L=412п.м Приморские тепловые сети</t>
  </si>
  <si>
    <t>N_505-ПГт-5-128</t>
  </si>
  <si>
    <t>Экономия по стоимости давальческого материала и перенос выплаты гарантийного удержжания на 2024г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</si>
  <si>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</si>
  <si>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</si>
  <si>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В связи с длительным выполнением работ оплата факта выполнения и ГУ был произведен в 1кв 24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</si>
  <si>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</si>
  <si>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</si>
  <si>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</si>
  <si>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</si>
  <si>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Досрочная поставка материалов, оплата факта поставки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</si>
  <si>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</si>
  <si>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</si>
  <si>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</si>
  <si>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</si>
  <si>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</si>
  <si>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</si>
  <si>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Проект завершен в 2023г.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</si>
  <si>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</si>
  <si>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</si>
  <si>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</si>
  <si>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</si>
  <si>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</si>
  <si>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</si>
  <si>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</si>
  <si>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</si>
  <si>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</si>
  <si>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</si>
  <si>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</si>
  <si>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</si>
  <si>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</si>
  <si>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</si>
  <si>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Финансирование строительно-монтажных работ по договору № 125/ПТС-23 18.08.2023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</si>
  <si>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</si>
  <si>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</si>
  <si>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</si>
  <si>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</si>
  <si>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Финансирование строительно-монтажных работ по договору № 120/ПТС-23 18.08.2023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</si>
  <si>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</si>
  <si>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</si>
  <si>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</si>
  <si>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</si>
  <si>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</si>
  <si>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Неисполнение подрядчиком графика выполнения по договору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</si>
  <si>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</si>
  <si>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</si>
  <si>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</si>
  <si>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</si>
  <si>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</si>
  <si>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</si>
  <si>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</si>
  <si>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</si>
  <si>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</si>
  <si>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</si>
  <si>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</si>
  <si>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</si>
  <si>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В связи с поздним выполнением работ, смешение возврата ГУ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</si>
  <si>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</si>
  <si>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</si>
  <si>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</si>
  <si>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</si>
  <si>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</si>
  <si>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</si>
  <si>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</si>
  <si>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</si>
  <si>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>Финансирование строительно-монтажных работ по договору № 1/ПТС-24 11.01.2024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</si>
  <si>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</si>
  <si>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</si>
  <si>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Финансирование строительно-монтажных работ по договору № 26/ПТС-24  16.02.2024</t>
  </si>
  <si>
    <t>Устройство системы автоматизации ж/д переезда перед ТЦ "Северная"  Приморские тепловые сети</t>
  </si>
  <si>
    <t>J_505-ПГт-123</t>
  </si>
  <si>
    <t>Оплата выполненных работ была в 2023г, в 1кв 2024 - возврат ГУ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</si>
  <si>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</si>
  <si>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</si>
  <si>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</si>
  <si>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</si>
  <si>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Закупки не состоялись в связи с отсутствием участников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</si>
  <si>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</si>
  <si>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</si>
  <si>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</si>
  <si>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</si>
  <si>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>Смещение сроков выполнения работ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</si>
  <si>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</si>
  <si>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</si>
  <si>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Реализация проекта перенесена на 2025г.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</si>
  <si>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</si>
  <si>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</si>
  <si>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</si>
  <si>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</si>
  <si>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</si>
  <si>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</si>
  <si>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</si>
  <si>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</si>
  <si>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Договор закрыт в 2023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</si>
  <si>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</si>
  <si>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</si>
  <si>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</si>
  <si>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</si>
  <si>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</si>
  <si>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</si>
  <si>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Договор закрыт в 2023г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</si>
  <si>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</si>
  <si>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</si>
  <si>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</si>
  <si>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</si>
  <si>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Проект исключен в связи с отсутствием источника финансирования.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</si>
  <si>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</si>
  <si>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</si>
  <si>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</si>
  <si>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</si>
  <si>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Оплата за фактическое выполнение проектно-изыскательных работ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</si>
  <si>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</si>
  <si>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</si>
  <si>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</si>
  <si>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</si>
  <si>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Оплата за фактичеки выполненные работы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</si>
  <si>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</si>
  <si>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</si>
  <si>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</si>
  <si>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</si>
  <si>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</si>
  <si>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</si>
  <si>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</si>
  <si>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</si>
  <si>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</si>
  <si>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</si>
  <si>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</si>
  <si>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</si>
  <si>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</si>
  <si>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</si>
  <si>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</si>
  <si>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</si>
  <si>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</si>
  <si>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</si>
  <si>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</t>
  </si>
  <si>
    <t>Техперевооружение действующей системы пожарной сигнализации зданий Восточной ТЭЦ</t>
  </si>
  <si>
    <t>N_505-ПГг-143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</si>
  <si>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</si>
  <si>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</si>
  <si>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</si>
  <si>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</si>
  <si>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</si>
  <si>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</si>
  <si>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</si>
  <si>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</si>
  <si>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</si>
  <si>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</si>
  <si>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</si>
  <si>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</si>
  <si>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</si>
  <si>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</si>
  <si>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</si>
  <si>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</si>
  <si>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</si>
  <si>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</si>
  <si>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</si>
  <si>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</si>
  <si>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</si>
  <si>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</si>
  <si>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</si>
  <si>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</si>
  <si>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</si>
  <si>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Отставание от графика выполнения в связи с длительным выполнением ПИР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</si>
  <si>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</si>
  <si>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</si>
  <si>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</si>
  <si>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</si>
  <si>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</si>
  <si>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</si>
  <si>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</si>
  <si>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</si>
  <si>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</si>
  <si>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</si>
  <si>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</si>
  <si>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</si>
  <si>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</si>
  <si>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</si>
  <si>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</si>
  <si>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</si>
  <si>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</si>
  <si>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Поставка оборудования ранее запланированного срока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</si>
  <si>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</si>
  <si>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</si>
  <si>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</si>
  <si>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</si>
  <si>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</si>
  <si>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</si>
  <si>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</si>
  <si>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</si>
  <si>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</si>
  <si>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</si>
  <si>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</si>
  <si>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</si>
  <si>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</si>
  <si>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</si>
  <si>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</si>
  <si>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</si>
  <si>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</si>
  <si>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</si>
  <si>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</si>
  <si>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</si>
  <si>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</si>
  <si>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</si>
  <si>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</si>
  <si>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</si>
  <si>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Преобретение прибора в связи с выходом из строя  предыдущего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</si>
  <si>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</si>
  <si>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</si>
  <si>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</si>
  <si>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</si>
  <si>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</si>
  <si>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</si>
  <si>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</si>
  <si>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</si>
  <si>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</si>
  <si>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</si>
  <si>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</si>
  <si>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</si>
  <si>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Оплата фактически поставленного оборудования</t>
  </si>
  <si>
    <t>Покупка пожарной автоцистерны АЦ-5,0-40 (КамАЗ-43114) СП Партизанская ГРЭС, 1шт.</t>
  </si>
  <si>
    <t>N_505-ПГРЭС-39-1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</si>
  <si>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</si>
  <si>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</si>
  <si>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</si>
  <si>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</si>
  <si>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</si>
  <si>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</si>
  <si>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</si>
  <si>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</si>
  <si>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весов аналитических ВЛА-225М в связи с производственной необходимостью</t>
  </si>
  <si>
    <t xml:space="preserve">Покупка  электротельфера,2 шт, СП Артёмовская ТЭЦ </t>
  </si>
  <si>
    <t>O_505-АрТЭЦ-39-18</t>
  </si>
  <si>
    <t>В связи с производственной необходимостью, преобретение оборудования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</si>
  <si>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</si>
  <si>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</si>
  <si>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</si>
  <si>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</si>
  <si>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</si>
  <si>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газоанализатора Джин Газ ГСБ -3М 05 в связи спроизводственной необходимостью</t>
  </si>
  <si>
    <t>Покупка экскаватора полноповоротного,1 шт.СП Приморские тепловые сети</t>
  </si>
  <si>
    <t>O_505-ПТС-11-13</t>
  </si>
  <si>
    <t>Внеплановая закупка в связи с производственной необходимостью</t>
  </si>
  <si>
    <t>Покупка кислородомера, 1 шт. СП Владивостокская ТЭЦ-2</t>
  </si>
  <si>
    <t>O_505-ВТЭЦ2-23</t>
  </si>
  <si>
    <t>По факту закупочных процедур стоимость оборудования составила более 100тыс. Руб., относится к инвест. Деятельности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</si>
  <si>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</si>
  <si>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</si>
  <si>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</si>
  <si>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</si>
  <si>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</si>
  <si>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</si>
  <si>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</si>
  <si>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</si>
  <si>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</si>
  <si>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</si>
  <si>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</si>
  <si>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</si>
  <si>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</si>
  <si>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</si>
  <si>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</si>
  <si>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</si>
  <si>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</si>
  <si>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</si>
  <si>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</si>
  <si>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</si>
  <si>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</si>
  <si>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 xml:space="preserve">O_505-ВТЭЦ-2-7нма
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</si>
  <si>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</si>
  <si>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</si>
  <si>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</si>
  <si>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</si>
  <si>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</si>
  <si>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</si>
  <si>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</si>
  <si>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</si>
  <si>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</si>
  <si>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</si>
  <si>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</si>
  <si>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</si>
  <si>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</si>
  <si>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</si>
  <si>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</si>
  <si>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</si>
  <si>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</si>
  <si>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</si>
  <si>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</si>
  <si>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</si>
  <si>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</si>
  <si>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</si>
  <si>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</si>
  <si>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</si>
  <si>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</si>
  <si>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</si>
  <si>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</si>
  <si>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</si>
  <si>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</si>
  <si>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</si>
  <si>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</si>
  <si>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</si>
  <si>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</si>
  <si>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</si>
  <si>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</si>
  <si>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</si>
  <si>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</si>
  <si>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</si>
  <si>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</si>
  <si>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</si>
  <si>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</si>
  <si>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</si>
  <si>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</si>
  <si>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</si>
  <si>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</si>
  <si>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</si>
  <si>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Проект реализован в 2023 году. В 2024 году доработка исполнительной документации подрядчиком с последующей оплатой гарантийных удержаний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</si>
  <si>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</si>
  <si>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</si>
  <si>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</si>
  <si>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</si>
  <si>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</si>
  <si>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</si>
  <si>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</si>
  <si>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</si>
  <si>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</si>
  <si>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</si>
  <si>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Изменений условмий оплаты в связи с  заключением доп.соглашения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</si>
  <si>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</si>
  <si>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</si>
  <si>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</si>
  <si>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</si>
  <si>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</si>
  <si>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</si>
  <si>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</si>
  <si>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Корректировка 2023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</si>
  <si>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</si>
  <si>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</si>
  <si>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</si>
  <si>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</si>
  <si>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</si>
  <si>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</si>
  <si>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Перенос оплата вследствии движения материалов по складам</t>
  </si>
  <si>
    <t>4.2.4</t>
  </si>
  <si>
    <t>Наращивание дамбы шлакозолоотвала №1 НГРЭС</t>
  </si>
  <si>
    <t>J_505-НГ-75</t>
  </si>
  <si>
    <t>Оплата за фактическое выполнение работ в 1 кв.2024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</si>
  <si>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</si>
  <si>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</si>
  <si>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</si>
  <si>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</si>
  <si>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Оплата за фактическое выполнение работ в 1 кв.2024 по прочим услугам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</si>
  <si>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</si>
  <si>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</si>
  <si>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</si>
  <si>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</si>
  <si>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</si>
  <si>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</si>
  <si>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</si>
  <si>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</si>
  <si>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Авансирование работ в 1 кв.2024, согласно договорных отношений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</si>
  <si>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</si>
  <si>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</si>
  <si>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</si>
  <si>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</si>
  <si>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</si>
  <si>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</si>
  <si>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</si>
  <si>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</si>
  <si>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Изменение стоимости проекта по результатам проведенных закупочных процедур и заключенных договоров</t>
  </si>
  <si>
    <t>4.3.4</t>
  </si>
  <si>
    <t>Техперевооружение комплекса инженерно-технических средств физической защиты НГВК</t>
  </si>
  <si>
    <t>F_505-НГ-4</t>
  </si>
  <si>
    <t>Перенос сроков выполнения работ и оплат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</si>
  <si>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</si>
  <si>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</si>
  <si>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</si>
  <si>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</si>
  <si>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</si>
  <si>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</si>
  <si>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</si>
  <si>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</si>
  <si>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</si>
  <si>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</si>
  <si>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</si>
  <si>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</si>
  <si>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</si>
  <si>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</si>
  <si>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</si>
  <si>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</si>
  <si>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В связи с переносом сроков поставки оборудования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</si>
  <si>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</si>
  <si>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</si>
  <si>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</si>
  <si>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</si>
  <si>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</si>
  <si>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</si>
  <si>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Внеплановый проект, реализуется в рамках программы повышения надёжности тепловых электростанций АО "ДГК"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</si>
  <si>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</si>
  <si>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</si>
  <si>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</si>
  <si>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</si>
  <si>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</si>
  <si>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</si>
  <si>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</si>
  <si>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</si>
  <si>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</si>
  <si>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</si>
  <si>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</si>
  <si>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</si>
  <si>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</si>
  <si>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</si>
  <si>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</si>
  <si>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</si>
  <si>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</si>
  <si>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</si>
  <si>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</si>
  <si>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</si>
  <si>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</si>
  <si>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</si>
  <si>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Изменение условий оплаты по результатам заключения соглашения о расторжение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</si>
  <si>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</si>
  <si>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</si>
  <si>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</si>
  <si>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</si>
  <si>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</si>
  <si>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</si>
  <si>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</si>
  <si>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</si>
  <si>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</si>
  <si>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</si>
  <si>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</si>
  <si>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</si>
  <si>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</si>
  <si>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</si>
  <si>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</si>
  <si>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</si>
  <si>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 xml:space="preserve">Внеплановый проект, включен в ИПР 2024 согласно протокола заседания
621-2 от 21.12.2023 приобретение спец.техники для выполнения программ
повышения надежности, оперативного устранения АВР и подготовка объектов
к ОЗП.
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</si>
  <si>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</si>
  <si>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</si>
  <si>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</si>
  <si>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</si>
  <si>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</si>
  <si>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</si>
  <si>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</si>
  <si>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</si>
  <si>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</si>
  <si>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</si>
  <si>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</si>
  <si>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</si>
  <si>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</si>
  <si>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</si>
  <si>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</si>
  <si>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</si>
  <si>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</si>
  <si>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</si>
  <si>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</si>
  <si>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</si>
  <si>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</si>
  <si>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</si>
  <si>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 xml:space="preserve">Новый проект включен в ИПР на основании Приказа АО ДГК от 11.01.2023 №11.Программа снижения тепловых потерь. </t>
  </si>
  <si>
    <t>Покупка колёсного мини-погрузчика с ковшом, грузоподъёмностью 2,4т., НГРЭС,1 шт.</t>
  </si>
  <si>
    <t>O_505-НГ-24-157</t>
  </si>
  <si>
    <t>Внеплановый проект, финансирование согласно договорным условиям</t>
  </si>
  <si>
    <t>Покупка инвертора трехфазного,1 шт, НГРЭС</t>
  </si>
  <si>
    <t>O_505-НГ-24-154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</si>
  <si>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</si>
  <si>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</si>
  <si>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</si>
  <si>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</si>
  <si>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</si>
  <si>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</si>
  <si>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</si>
  <si>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</si>
  <si>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</si>
  <si>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</si>
  <si>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</si>
  <si>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</si>
  <si>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</si>
  <si>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</si>
  <si>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</si>
  <si>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</si>
  <si>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</si>
  <si>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</si>
  <si>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</si>
  <si>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</si>
  <si>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</si>
  <si>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</si>
  <si>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</si>
  <si>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</si>
  <si>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</si>
  <si>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</si>
  <si>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</si>
  <si>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</si>
  <si>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</si>
  <si>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</si>
  <si>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</si>
  <si>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</si>
  <si>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</si>
  <si>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</si>
  <si>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</si>
  <si>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</si>
  <si>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</si>
  <si>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</si>
  <si>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Перераспределение прочих затрат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</si>
  <si>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</si>
  <si>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</si>
  <si>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</si>
  <si>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</si>
  <si>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</si>
  <si>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</si>
  <si>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</si>
  <si>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</si>
  <si>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</si>
  <si>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</si>
  <si>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</si>
  <si>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</si>
  <si>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</si>
  <si>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</si>
  <si>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</si>
  <si>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</si>
  <si>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</si>
  <si>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Увеличение сроков выполнения работ, в связи с этим перенос выплаты гарантийног оудержанияя.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</si>
  <si>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</si>
  <si>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</si>
  <si>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</si>
  <si>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</si>
  <si>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</si>
  <si>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</si>
  <si>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</si>
  <si>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</si>
  <si>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</si>
  <si>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</si>
  <si>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Отсутствие источника финансирования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</si>
  <si>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</si>
  <si>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</si>
  <si>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</si>
  <si>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</si>
  <si>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</si>
  <si>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</si>
  <si>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</si>
  <si>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</si>
  <si>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</si>
  <si>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</si>
  <si>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</si>
  <si>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</si>
  <si>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</si>
  <si>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</si>
  <si>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Отказано в получении разрешительной документации на строительство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</si>
  <si>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</si>
  <si>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</si>
  <si>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</si>
  <si>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</si>
  <si>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</si>
  <si>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</si>
  <si>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</si>
  <si>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</si>
  <si>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</si>
  <si>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Модернизация операционной системы для рабочих станций для БирТЭЦ</t>
  </si>
  <si>
    <t>O_505-БирТЭЦ-11нма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</si>
</sst>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8" formatCode="0.0000000"/>
    <numFmt numFmtId="169" formatCode="#,##0.00000"/>
    <numFmt numFmtId="171" formatCode="#,##0.0"/>
    <numFmt numFmtId="172" formatCode="_-* #,##0.00_р_._-;\-* #,##0.00_р_._-;_-* &quot;-&quot;??_р_._-;_-@_-"/>
  </numFmts>
  <fonts count="11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0" fillId="0" borderId="0"/>
  </cellStyleXfs>
  <cellXfs count="145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Fill="1" applyAlignment="1">
      <alignment horizontal="center"/>
    </xf>
    <xf numFmtId="2" fontId="3" fillId="0" borderId="0" xfId="1" applyNumberFormat="1" applyFont="1" applyAlignment="1">
      <alignment horizontal="right" wrapText="1"/>
    </xf>
    <xf numFmtId="2" fontId="2" fillId="0" borderId="0" xfId="1" applyNumberFormat="1" applyFont="1"/>
    <xf numFmtId="168" fontId="2" fillId="0" borderId="0" xfId="1" applyNumberFormat="1" applyFont="1"/>
    <xf numFmtId="164" fontId="2" fillId="0" borderId="0" xfId="1" applyNumberFormat="1" applyFont="1"/>
    <xf numFmtId="4" fontId="2" fillId="0" borderId="0" xfId="1" applyNumberFormat="1" applyFont="1"/>
    <xf numFmtId="4" fontId="2" fillId="0" borderId="0" xfId="1" applyNumberFormat="1" applyFont="1" applyFill="1"/>
    <xf numFmtId="1" fontId="2" fillId="0" borderId="0" xfId="1" applyNumberFormat="1" applyFont="1"/>
    <xf numFmtId="0" fontId="3" fillId="0" borderId="0" xfId="1" applyFont="1" applyFill="1" applyAlignment="1">
      <alignment horizontal="right"/>
    </xf>
    <xf numFmtId="4" fontId="2" fillId="0" borderId="0" xfId="1" applyNumberFormat="1" applyFont="1" applyFill="1" applyBorder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2" fontId="4" fillId="0" borderId="0" xfId="1" applyNumberFormat="1" applyFont="1" applyFill="1" applyAlignment="1">
      <alignment horizontal="center" wrapText="1"/>
    </xf>
    <xf numFmtId="2" fontId="4" fillId="0" borderId="0" xfId="1" applyNumberFormat="1" applyFont="1" applyAlignment="1">
      <alignment horizontal="center" wrapText="1"/>
    </xf>
    <xf numFmtId="1" fontId="4" fillId="0" borderId="0" xfId="1" applyNumberFormat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169" fontId="2" fillId="0" borderId="0" xfId="2" applyNumberFormat="1" applyFont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>
      <alignment horizontal="center" vertical="center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6" xfId="3" applyNumberFormat="1" applyFont="1" applyFill="1" applyBorder="1" applyAlignment="1" applyProtection="1">
      <alignment horizontal="center" vertical="center" wrapText="1"/>
      <protection locked="0"/>
    </xf>
    <xf numFmtId="10" fontId="5" fillId="0" borderId="7" xfId="1" applyNumberFormat="1" applyFont="1" applyFill="1" applyBorder="1" applyAlignment="1">
      <alignment horizontal="center" vertical="center" wrapText="1"/>
    </xf>
    <xf numFmtId="2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10" fontId="5" fillId="0" borderId="8" xfId="1" applyNumberFormat="1" applyFont="1" applyFill="1" applyBorder="1" applyAlignment="1">
      <alignment horizontal="center" vertical="center" wrapText="1"/>
    </xf>
    <xf numFmtId="2" fontId="7" fillId="0" borderId="8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8" fillId="0" borderId="8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center" vertical="center" wrapText="1"/>
    </xf>
    <xf numFmtId="4" fontId="8" fillId="0" borderId="8" xfId="5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6" applyNumberFormat="1" applyFont="1" applyFill="1" applyBorder="1" applyAlignment="1">
      <alignment horizontal="center" vertical="center"/>
    </xf>
    <xf numFmtId="4" fontId="2" fillId="0" borderId="1" xfId="6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1" applyNumberFormat="1" applyFont="1" applyFill="1" applyBorder="1" applyAlignment="1">
      <alignment horizontal="center" vertical="center" wrapText="1"/>
    </xf>
    <xf numFmtId="49" fontId="2" fillId="0" borderId="1" xfId="7" applyNumberFormat="1" applyFont="1" applyFill="1" applyBorder="1" applyAlignment="1">
      <alignment horizontal="center" vertical="center"/>
    </xf>
    <xf numFmtId="172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left" vertical="center" wrapText="1"/>
    </xf>
    <xf numFmtId="171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171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2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7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71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8" xfId="1" applyNumberFormat="1" applyFont="1" applyFill="1" applyBorder="1" applyAlignment="1">
      <alignment horizontal="center" vertical="center" wrapText="1"/>
    </xf>
    <xf numFmtId="171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7" applyNumberFormat="1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71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7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Alignment="1">
      <alignment horizontal="center" vertical="center"/>
    </xf>
    <xf numFmtId="1" fontId="2" fillId="0" borderId="0" xfId="2" applyNumberFormat="1" applyFont="1" applyAlignment="1">
      <alignment horizontal="center" vertical="center"/>
    </xf>
    <xf numFmtId="4" fontId="2" fillId="0" borderId="0" xfId="2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4" fontId="4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center" wrapText="1"/>
    </xf>
    <xf numFmtId="1" fontId="4" fillId="0" borderId="0" xfId="1" applyNumberFormat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2" fontId="4" fillId="0" borderId="0" xfId="2" applyNumberFormat="1" applyFont="1" applyAlignment="1">
      <alignment horizontal="center" vertical="center"/>
    </xf>
    <xf numFmtId="1" fontId="4" fillId="0" borderId="0" xfId="2" applyNumberFormat="1" applyFont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171" fontId="9" fillId="0" borderId="1" xfId="5" applyNumberFormat="1" applyFont="1" applyFill="1" applyBorder="1" applyAlignment="1" applyProtection="1">
      <alignment horizontal="left" vertical="top" wrapText="1"/>
      <protection locked="0"/>
    </xf>
    <xf numFmtId="171" fontId="9" fillId="0" borderId="1" xfId="3" applyNumberFormat="1" applyFont="1" applyFill="1" applyBorder="1" applyAlignment="1" applyProtection="1">
      <alignment horizontal="left" vertical="top" wrapText="1"/>
      <protection locked="0"/>
    </xf>
    <xf numFmtId="2" fontId="8" fillId="0" borderId="11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left" vertical="center" wrapText="1"/>
    </xf>
    <xf numFmtId="168" fontId="2" fillId="0" borderId="0" xfId="1" applyNumberFormat="1" applyFont="1" applyFill="1"/>
    <xf numFmtId="1" fontId="2" fillId="0" borderId="0" xfId="1" applyNumberFormat="1" applyFont="1" applyFill="1"/>
    <xf numFmtId="2" fontId="2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10" xfId="4"/>
    <cellStyle name="Обычный 11" xfId="6"/>
    <cellStyle name="Обычный 3" xfId="1"/>
    <cellStyle name="Обычный 7" xfId="2"/>
    <cellStyle name="Обычный 7 4" xfId="7"/>
    <cellStyle name="Стиль 1" xfId="3"/>
    <cellStyle name="Стиль 1 2" xfId="5"/>
  </cellStyles>
  <dxfs count="570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927"/>
  <sheetViews>
    <sheetView tabSelected="1" zoomScale="60" zoomScaleNormal="60" workbookViewId="0">
      <selection activeCell="J36" sqref="J36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24" style="1" customWidth="1"/>
    <col min="4" max="6" width="23.25" style="6" customWidth="1"/>
    <col min="7" max="7" width="15.5" style="6" customWidth="1" collapsed="1"/>
    <col min="8" max="8" width="15.5" style="7" customWidth="1"/>
    <col min="9" max="10" width="15.5" style="6" customWidth="1"/>
    <col min="11" max="11" width="15.5" style="6" customWidth="1" collapsed="1"/>
    <col min="12" max="12" width="15.5" style="11" customWidth="1"/>
    <col min="13" max="16" width="15.5" style="6" customWidth="1"/>
    <col min="17" max="17" width="23.125" style="6" customWidth="1"/>
    <col min="18" max="19" width="15.5" style="9" customWidth="1"/>
    <col min="20" max="20" width="53" style="113" customWidth="1"/>
    <col min="21" max="21" width="13" style="6" customWidth="1"/>
    <col min="22" max="16384" width="9" style="6"/>
  </cols>
  <sheetData>
    <row r="1" spans="1:20" ht="20.25" customHeight="1" x14ac:dyDescent="0.3">
      <c r="C1" s="2"/>
      <c r="D1" s="3"/>
      <c r="E1" s="2"/>
      <c r="F1" s="3"/>
      <c r="G1" s="2"/>
      <c r="H1" s="2"/>
      <c r="I1" s="2"/>
      <c r="J1" s="2"/>
      <c r="K1" s="2"/>
      <c r="L1" s="4"/>
      <c r="M1" s="2"/>
      <c r="N1" s="2"/>
      <c r="O1" s="2"/>
      <c r="P1" s="3"/>
      <c r="Q1" s="2"/>
      <c r="R1" s="3"/>
      <c r="S1" s="2"/>
      <c r="T1" s="5" t="s">
        <v>0</v>
      </c>
    </row>
    <row r="2" spans="1:20" ht="20.25" customHeight="1" x14ac:dyDescent="0.3">
      <c r="H2" s="6"/>
      <c r="J2" s="7"/>
      <c r="L2" s="6"/>
      <c r="N2" s="8"/>
      <c r="T2" s="5" t="s">
        <v>1</v>
      </c>
    </row>
    <row r="3" spans="1:20" s="9" customFormat="1" ht="20.25" customHeight="1" x14ac:dyDescent="0.3">
      <c r="A3" s="10"/>
      <c r="B3" s="10"/>
      <c r="C3" s="10"/>
      <c r="E3" s="10"/>
      <c r="G3" s="10"/>
      <c r="I3" s="10"/>
      <c r="K3" s="10"/>
      <c r="L3" s="11"/>
      <c r="M3" s="10"/>
      <c r="O3" s="10"/>
      <c r="Q3" s="10"/>
      <c r="S3" s="10"/>
      <c r="T3" s="12" t="s">
        <v>2</v>
      </c>
    </row>
    <row r="4" spans="1:20" ht="20.25" customHeight="1" x14ac:dyDescent="0.3">
      <c r="A4" s="122" t="s">
        <v>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3"/>
      <c r="M4" s="122"/>
      <c r="N4" s="122"/>
      <c r="O4" s="122"/>
      <c r="P4" s="122"/>
      <c r="Q4" s="122"/>
      <c r="R4" s="122"/>
      <c r="S4" s="124"/>
      <c r="T4" s="122"/>
    </row>
    <row r="5" spans="1:20" ht="20.25" customHeight="1" x14ac:dyDescent="0.3">
      <c r="A5" s="125" t="s">
        <v>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6"/>
      <c r="M5" s="125"/>
      <c r="N5" s="125"/>
      <c r="O5" s="125"/>
      <c r="P5" s="125"/>
      <c r="Q5" s="125"/>
      <c r="R5" s="125"/>
      <c r="S5" s="127"/>
      <c r="T5" s="125"/>
    </row>
    <row r="6" spans="1:20" ht="20.25" customHeight="1" x14ac:dyDescent="0.3">
      <c r="A6" s="14"/>
      <c r="B6" s="15"/>
      <c r="C6" s="15"/>
      <c r="D6" s="16"/>
      <c r="E6" s="16"/>
      <c r="F6" s="16"/>
      <c r="G6" s="16"/>
      <c r="H6" s="16"/>
      <c r="I6" s="16"/>
      <c r="J6" s="16"/>
      <c r="K6" s="16"/>
      <c r="L6" s="17"/>
      <c r="M6" s="16"/>
      <c r="N6" s="16"/>
      <c r="O6" s="16"/>
      <c r="P6" s="16"/>
      <c r="Q6" s="16"/>
      <c r="R6" s="18"/>
      <c r="S6" s="18"/>
      <c r="T6" s="16"/>
    </row>
    <row r="7" spans="1:20" ht="20.25" customHeight="1" x14ac:dyDescent="0.3">
      <c r="A7" s="125" t="s">
        <v>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6"/>
      <c r="M7" s="125"/>
      <c r="N7" s="125"/>
      <c r="O7" s="125"/>
      <c r="P7" s="125"/>
      <c r="Q7" s="125"/>
      <c r="R7" s="125"/>
      <c r="S7" s="127"/>
      <c r="T7" s="125"/>
    </row>
    <row r="8" spans="1:20" ht="20.25" customHeight="1" x14ac:dyDescent="0.25">
      <c r="A8" s="119" t="s">
        <v>6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119"/>
      <c r="N8" s="119"/>
      <c r="O8" s="119"/>
      <c r="P8" s="119"/>
      <c r="Q8" s="119"/>
      <c r="R8" s="119"/>
      <c r="S8" s="121"/>
      <c r="T8" s="119"/>
    </row>
    <row r="9" spans="1:20" ht="20.25" customHeight="1" x14ac:dyDescent="0.25">
      <c r="A9" s="19"/>
      <c r="B9" s="19"/>
      <c r="C9" s="19"/>
      <c r="D9" s="20"/>
      <c r="E9" s="20"/>
      <c r="F9" s="20"/>
      <c r="G9" s="20"/>
      <c r="H9" s="20"/>
      <c r="I9" s="20"/>
      <c r="J9" s="20"/>
      <c r="K9" s="20"/>
      <c r="L9" s="21"/>
      <c r="M9" s="20"/>
      <c r="N9" s="20"/>
      <c r="O9" s="20"/>
      <c r="P9" s="20"/>
      <c r="Q9" s="20"/>
      <c r="R9" s="22"/>
      <c r="S9" s="22"/>
      <c r="T9" s="20"/>
    </row>
    <row r="10" spans="1:20" ht="20.25" customHeight="1" x14ac:dyDescent="0.3">
      <c r="A10" s="128" t="s">
        <v>7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9"/>
      <c r="M10" s="128"/>
      <c r="N10" s="128"/>
      <c r="O10" s="128"/>
      <c r="P10" s="128"/>
      <c r="Q10" s="128"/>
      <c r="R10" s="128"/>
      <c r="S10" s="130"/>
      <c r="T10" s="128"/>
    </row>
    <row r="11" spans="1:20" ht="20.25" customHeight="1" x14ac:dyDescent="0.3">
      <c r="A11" s="23"/>
      <c r="B11" s="24"/>
      <c r="C11" s="24"/>
      <c r="D11" s="25"/>
      <c r="E11" s="25"/>
      <c r="F11" s="26"/>
      <c r="G11" s="25"/>
      <c r="H11" s="25"/>
      <c r="I11" s="25"/>
      <c r="J11" s="25"/>
      <c r="K11" s="25"/>
      <c r="L11" s="27"/>
      <c r="M11" s="25"/>
      <c r="N11" s="25"/>
      <c r="O11" s="25"/>
      <c r="P11" s="25"/>
      <c r="Q11" s="25"/>
      <c r="R11" s="28"/>
      <c r="S11" s="29"/>
      <c r="T11" s="25"/>
    </row>
    <row r="12" spans="1:20" ht="20.25" customHeight="1" x14ac:dyDescent="0.25">
      <c r="A12" s="131" t="s">
        <v>8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2"/>
      <c r="M12" s="131"/>
      <c r="N12" s="131"/>
      <c r="O12" s="131"/>
      <c r="P12" s="131"/>
      <c r="Q12" s="131"/>
      <c r="R12" s="131"/>
      <c r="S12" s="133"/>
      <c r="T12" s="131"/>
    </row>
    <row r="13" spans="1:20" ht="20.25" customHeight="1" x14ac:dyDescent="0.25">
      <c r="A13" s="119" t="s">
        <v>9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20"/>
      <c r="M13" s="119"/>
      <c r="N13" s="119"/>
      <c r="O13" s="119"/>
      <c r="P13" s="119"/>
      <c r="Q13" s="119"/>
      <c r="R13" s="119"/>
      <c r="S13" s="121"/>
      <c r="T13" s="119"/>
    </row>
    <row r="14" spans="1:20" ht="20.25" customHeight="1" x14ac:dyDescent="0.3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3"/>
      <c r="M14" s="122"/>
      <c r="N14" s="122"/>
      <c r="O14" s="122"/>
      <c r="P14" s="122"/>
      <c r="Q14" s="122"/>
      <c r="R14" s="122"/>
      <c r="S14" s="124"/>
      <c r="T14" s="122"/>
    </row>
    <row r="15" spans="1:20" ht="55.5" customHeight="1" x14ac:dyDescent="0.25">
      <c r="A15" s="116" t="s">
        <v>10</v>
      </c>
      <c r="B15" s="116" t="s">
        <v>11</v>
      </c>
      <c r="C15" s="116" t="s">
        <v>12</v>
      </c>
      <c r="D15" s="116" t="s">
        <v>13</v>
      </c>
      <c r="E15" s="116" t="s">
        <v>14</v>
      </c>
      <c r="F15" s="116" t="s">
        <v>15</v>
      </c>
      <c r="G15" s="116" t="s">
        <v>16</v>
      </c>
      <c r="H15" s="117"/>
      <c r="I15" s="116"/>
      <c r="J15" s="116"/>
      <c r="K15" s="116"/>
      <c r="L15" s="118"/>
      <c r="M15" s="116"/>
      <c r="N15" s="116"/>
      <c r="O15" s="116"/>
      <c r="P15" s="116"/>
      <c r="Q15" s="114" t="s">
        <v>17</v>
      </c>
      <c r="R15" s="114" t="s">
        <v>18</v>
      </c>
      <c r="S15" s="115"/>
      <c r="T15" s="114" t="s">
        <v>19</v>
      </c>
    </row>
    <row r="16" spans="1:20" ht="50.25" customHeight="1" x14ac:dyDescent="0.25">
      <c r="A16" s="116"/>
      <c r="B16" s="116"/>
      <c r="C16" s="116"/>
      <c r="D16" s="116"/>
      <c r="E16" s="116"/>
      <c r="F16" s="116"/>
      <c r="G16" s="116" t="s">
        <v>21</v>
      </c>
      <c r="H16" s="117"/>
      <c r="I16" s="116" t="s">
        <v>22</v>
      </c>
      <c r="J16" s="116"/>
      <c r="K16" s="116" t="s">
        <v>23</v>
      </c>
      <c r="L16" s="118"/>
      <c r="M16" s="116" t="s">
        <v>24</v>
      </c>
      <c r="N16" s="116"/>
      <c r="O16" s="116" t="s">
        <v>25</v>
      </c>
      <c r="P16" s="116"/>
      <c r="Q16" s="114"/>
      <c r="R16" s="115" t="s">
        <v>26</v>
      </c>
      <c r="S16" s="115" t="s">
        <v>27</v>
      </c>
      <c r="T16" s="114"/>
    </row>
    <row r="17" spans="1:20" ht="43.5" customHeight="1" x14ac:dyDescent="0.25">
      <c r="A17" s="116"/>
      <c r="B17" s="116"/>
      <c r="C17" s="116"/>
      <c r="D17" s="116"/>
      <c r="E17" s="116"/>
      <c r="F17" s="116"/>
      <c r="G17" s="30" t="s">
        <v>29</v>
      </c>
      <c r="H17" s="31" t="s">
        <v>30</v>
      </c>
      <c r="I17" s="30" t="s">
        <v>29</v>
      </c>
      <c r="J17" s="30" t="s">
        <v>30</v>
      </c>
      <c r="K17" s="30" t="s">
        <v>29</v>
      </c>
      <c r="L17" s="32" t="s">
        <v>30</v>
      </c>
      <c r="M17" s="30" t="s">
        <v>29</v>
      </c>
      <c r="N17" s="30" t="s">
        <v>30</v>
      </c>
      <c r="O17" s="30" t="s">
        <v>29</v>
      </c>
      <c r="P17" s="30" t="s">
        <v>30</v>
      </c>
      <c r="Q17" s="114"/>
      <c r="R17" s="115"/>
      <c r="S17" s="115"/>
      <c r="T17" s="114"/>
    </row>
    <row r="18" spans="1:20" ht="29.45" customHeight="1" thickBot="1" x14ac:dyDescent="0.3">
      <c r="A18" s="33">
        <v>1</v>
      </c>
      <c r="B18" s="33">
        <f t="shared" ref="B18:G18" si="0">A18+1</f>
        <v>2</v>
      </c>
      <c r="C18" s="33">
        <f t="shared" si="0"/>
        <v>3</v>
      </c>
      <c r="D18" s="34">
        <f t="shared" si="0"/>
        <v>4</v>
      </c>
      <c r="E18" s="34">
        <f t="shared" si="0"/>
        <v>5</v>
      </c>
      <c r="F18" s="34">
        <f t="shared" si="0"/>
        <v>6</v>
      </c>
      <c r="G18" s="34">
        <f t="shared" si="0"/>
        <v>7</v>
      </c>
      <c r="H18" s="34">
        <v>8</v>
      </c>
      <c r="I18" s="34">
        <f t="shared" ref="I18:T18" si="1">H18+1</f>
        <v>9</v>
      </c>
      <c r="J18" s="34">
        <f t="shared" si="1"/>
        <v>10</v>
      </c>
      <c r="K18" s="34">
        <f t="shared" si="1"/>
        <v>11</v>
      </c>
      <c r="L18" s="35">
        <f t="shared" si="1"/>
        <v>12</v>
      </c>
      <c r="M18" s="34">
        <f t="shared" si="1"/>
        <v>13</v>
      </c>
      <c r="N18" s="34">
        <f t="shared" si="1"/>
        <v>14</v>
      </c>
      <c r="O18" s="34">
        <f t="shared" si="1"/>
        <v>15</v>
      </c>
      <c r="P18" s="34">
        <f t="shared" si="1"/>
        <v>16</v>
      </c>
      <c r="Q18" s="34">
        <f t="shared" si="1"/>
        <v>17</v>
      </c>
      <c r="R18" s="34">
        <f t="shared" si="1"/>
        <v>18</v>
      </c>
      <c r="S18" s="36">
        <f t="shared" si="1"/>
        <v>19</v>
      </c>
      <c r="T18" s="36">
        <f t="shared" si="1"/>
        <v>20</v>
      </c>
    </row>
    <row r="19" spans="1:20" ht="35.25" customHeight="1" thickBot="1" x14ac:dyDescent="0.3">
      <c r="A19" s="37" t="s">
        <v>31</v>
      </c>
      <c r="B19" s="38" t="s">
        <v>32</v>
      </c>
      <c r="C19" s="38" t="s">
        <v>33</v>
      </c>
      <c r="D19" s="39">
        <f t="shared" ref="D19:R19" si="2">SUM(D20,D21,D22,D23,D24,D25,D26)</f>
        <v>83685.085310195456</v>
      </c>
      <c r="E19" s="39">
        <f t="shared" si="2"/>
        <v>22058.351716109999</v>
      </c>
      <c r="F19" s="39">
        <f t="shared" si="2"/>
        <v>61626.733594085468</v>
      </c>
      <c r="G19" s="40">
        <f t="shared" si="2"/>
        <v>14192.829055909915</v>
      </c>
      <c r="H19" s="40">
        <f t="shared" si="2"/>
        <v>4331.2206140199996</v>
      </c>
      <c r="I19" s="39">
        <f t="shared" si="2"/>
        <v>941.07166932255996</v>
      </c>
      <c r="J19" s="39">
        <f t="shared" si="2"/>
        <v>2234.5377581599996</v>
      </c>
      <c r="K19" s="41">
        <f t="shared" si="2"/>
        <v>538.71246037772016</v>
      </c>
      <c r="L19" s="42">
        <f t="shared" si="2"/>
        <v>2096.68285586</v>
      </c>
      <c r="M19" s="39">
        <f t="shared" si="2"/>
        <v>2837.2504808373028</v>
      </c>
      <c r="N19" s="40">
        <f t="shared" si="2"/>
        <v>0</v>
      </c>
      <c r="O19" s="40">
        <f t="shared" si="2"/>
        <v>9875.7944453723339</v>
      </c>
      <c r="P19" s="40">
        <f t="shared" si="2"/>
        <v>0</v>
      </c>
      <c r="Q19" s="40">
        <f t="shared" si="2"/>
        <v>58374.394914455464</v>
      </c>
      <c r="R19" s="43">
        <f t="shared" si="2"/>
        <v>1455.2700410397201</v>
      </c>
      <c r="S19" s="44">
        <f>R19/(I19+K19)</f>
        <v>0.98343401029343036</v>
      </c>
      <c r="T19" s="45" t="s">
        <v>34</v>
      </c>
    </row>
    <row r="20" spans="1:20" x14ac:dyDescent="0.25">
      <c r="A20" s="46" t="s">
        <v>35</v>
      </c>
      <c r="B20" s="47" t="s">
        <v>36</v>
      </c>
      <c r="C20" s="47" t="s">
        <v>33</v>
      </c>
      <c r="D20" s="48">
        <f t="shared" ref="D20:R20" si="3">SUM(D28,D411,D551,D771,D871)</f>
        <v>8288.0265790604226</v>
      </c>
      <c r="E20" s="48">
        <f t="shared" si="3"/>
        <v>2914.19586364</v>
      </c>
      <c r="F20" s="48">
        <f t="shared" si="3"/>
        <v>5373.8307154204222</v>
      </c>
      <c r="G20" s="49">
        <f t="shared" si="3"/>
        <v>1873.8238163192</v>
      </c>
      <c r="H20" s="49">
        <f t="shared" si="3"/>
        <v>580.55683627999997</v>
      </c>
      <c r="I20" s="48">
        <f t="shared" si="3"/>
        <v>296.37126478999994</v>
      </c>
      <c r="J20" s="48">
        <f t="shared" si="3"/>
        <v>251.01057435999999</v>
      </c>
      <c r="K20" s="48">
        <f t="shared" si="3"/>
        <v>125.00106228</v>
      </c>
      <c r="L20" s="49">
        <f t="shared" si="3"/>
        <v>329.54626191999995</v>
      </c>
      <c r="M20" s="48">
        <f t="shared" si="3"/>
        <v>707.30460178039993</v>
      </c>
      <c r="N20" s="49">
        <f t="shared" si="3"/>
        <v>0</v>
      </c>
      <c r="O20" s="49">
        <f t="shared" si="3"/>
        <v>745.14688746880006</v>
      </c>
      <c r="P20" s="49">
        <f t="shared" si="3"/>
        <v>0</v>
      </c>
      <c r="Q20" s="50">
        <f t="shared" si="3"/>
        <v>4832.7476348204227</v>
      </c>
      <c r="R20" s="50">
        <f t="shared" si="3"/>
        <v>119.90243265000004</v>
      </c>
      <c r="S20" s="51">
        <f>R20/(I20+K20)</f>
        <v>0.28455222364443833</v>
      </c>
      <c r="T20" s="52" t="s">
        <v>34</v>
      </c>
    </row>
    <row r="21" spans="1:20" x14ac:dyDescent="0.25">
      <c r="A21" s="53" t="s">
        <v>37</v>
      </c>
      <c r="B21" s="54" t="s">
        <v>38</v>
      </c>
      <c r="C21" s="54" t="s">
        <v>33</v>
      </c>
      <c r="D21" s="55">
        <f t="shared" ref="D21:R21" si="4">SUM(D54,D435,D590,D787,D886)</f>
        <v>17824.666599199827</v>
      </c>
      <c r="E21" s="55">
        <f t="shared" si="4"/>
        <v>2485.1679157999997</v>
      </c>
      <c r="F21" s="55">
        <f t="shared" si="4"/>
        <v>15339.498683399828</v>
      </c>
      <c r="G21" s="56">
        <f t="shared" si="4"/>
        <v>2746.4566388720546</v>
      </c>
      <c r="H21" s="56">
        <f t="shared" si="4"/>
        <v>735.2329348400001</v>
      </c>
      <c r="I21" s="55">
        <f t="shared" si="4"/>
        <v>217.56768745611993</v>
      </c>
      <c r="J21" s="55">
        <f t="shared" si="4"/>
        <v>471.04544434999991</v>
      </c>
      <c r="K21" s="55">
        <f t="shared" si="4"/>
        <v>19.270562339999998</v>
      </c>
      <c r="L21" s="56">
        <f t="shared" si="4"/>
        <v>264.18749049000002</v>
      </c>
      <c r="M21" s="55">
        <f t="shared" si="4"/>
        <v>125.2843110272</v>
      </c>
      <c r="N21" s="56">
        <f t="shared" si="4"/>
        <v>0</v>
      </c>
      <c r="O21" s="56">
        <f t="shared" si="4"/>
        <v>2384.3340780487347</v>
      </c>
      <c r="P21" s="56">
        <f t="shared" si="4"/>
        <v>0</v>
      </c>
      <c r="Q21" s="56">
        <f t="shared" si="4"/>
        <v>14604.923659479826</v>
      </c>
      <c r="R21" s="56">
        <f t="shared" si="4"/>
        <v>492.95299201388008</v>
      </c>
      <c r="S21" s="57">
        <f>R21/(I21+K21)</f>
        <v>2.0813909596031648</v>
      </c>
      <c r="T21" s="58" t="s">
        <v>34</v>
      </c>
    </row>
    <row r="22" spans="1:20" x14ac:dyDescent="0.25">
      <c r="A22" s="53" t="s">
        <v>39</v>
      </c>
      <c r="B22" s="54" t="s">
        <v>40</v>
      </c>
      <c r="C22" s="54" t="s">
        <v>33</v>
      </c>
      <c r="D22" s="55">
        <f t="shared" ref="D22:R22" si="5">SUM(D77,D455,D600,D796,D892)</f>
        <v>36825.474838549402</v>
      </c>
      <c r="E22" s="55">
        <f t="shared" si="5"/>
        <v>11278.89999394</v>
      </c>
      <c r="F22" s="55">
        <f t="shared" si="5"/>
        <v>25546.574844609408</v>
      </c>
      <c r="G22" s="56">
        <f t="shared" si="5"/>
        <v>8161.8940481950222</v>
      </c>
      <c r="H22" s="56">
        <f t="shared" si="5"/>
        <v>2357.3918415299995</v>
      </c>
      <c r="I22" s="55">
        <f t="shared" si="5"/>
        <v>220.34367537919996</v>
      </c>
      <c r="J22" s="55">
        <f t="shared" si="5"/>
        <v>1216.9251312799997</v>
      </c>
      <c r="K22" s="55">
        <f t="shared" si="5"/>
        <v>355.58123337612005</v>
      </c>
      <c r="L22" s="56">
        <f t="shared" si="5"/>
        <v>1140.46671025</v>
      </c>
      <c r="M22" s="55">
        <f t="shared" si="5"/>
        <v>1558.3456822429025</v>
      </c>
      <c r="N22" s="56">
        <f t="shared" si="5"/>
        <v>0</v>
      </c>
      <c r="O22" s="56">
        <f t="shared" si="5"/>
        <v>6027.6234571967989</v>
      </c>
      <c r="P22" s="56">
        <f t="shared" si="5"/>
        <v>0</v>
      </c>
      <c r="Q22" s="56">
        <f t="shared" si="5"/>
        <v>24026.289990229405</v>
      </c>
      <c r="R22" s="56">
        <f t="shared" si="5"/>
        <v>833.47645484468023</v>
      </c>
      <c r="S22" s="57">
        <f>R22/(I22+K22)</f>
        <v>1.4471964003883362</v>
      </c>
      <c r="T22" s="58" t="s">
        <v>34</v>
      </c>
    </row>
    <row r="23" spans="1:20" ht="31.5" x14ac:dyDescent="0.25">
      <c r="A23" s="53" t="s">
        <v>41</v>
      </c>
      <c r="B23" s="54" t="s">
        <v>42</v>
      </c>
      <c r="C23" s="54" t="s">
        <v>33</v>
      </c>
      <c r="D23" s="55">
        <f t="shared" ref="D23:R23" si="6">SUM(D221,D491,D689,D821,D904)</f>
        <v>1748.946417694</v>
      </c>
      <c r="E23" s="55">
        <f t="shared" si="6"/>
        <v>83.11191242999999</v>
      </c>
      <c r="F23" s="55">
        <f t="shared" si="6"/>
        <v>1665.8345052640002</v>
      </c>
      <c r="G23" s="56">
        <f t="shared" si="6"/>
        <v>194.89345416000012</v>
      </c>
      <c r="H23" s="56">
        <f t="shared" si="6"/>
        <v>54.742365699999993</v>
      </c>
      <c r="I23" s="55">
        <f t="shared" si="6"/>
        <v>0</v>
      </c>
      <c r="J23" s="55">
        <f t="shared" si="6"/>
        <v>7.1105904600000009</v>
      </c>
      <c r="K23" s="55">
        <f t="shared" si="6"/>
        <v>0</v>
      </c>
      <c r="L23" s="56">
        <f t="shared" si="6"/>
        <v>47.631775239999996</v>
      </c>
      <c r="M23" s="55">
        <f t="shared" si="6"/>
        <v>158.89345416000012</v>
      </c>
      <c r="N23" s="56">
        <f t="shared" si="6"/>
        <v>0</v>
      </c>
      <c r="O23" s="56">
        <f t="shared" si="6"/>
        <v>36</v>
      </c>
      <c r="P23" s="56">
        <f t="shared" si="6"/>
        <v>0</v>
      </c>
      <c r="Q23" s="56">
        <f t="shared" si="6"/>
        <v>1611.0921395640003</v>
      </c>
      <c r="R23" s="56">
        <f t="shared" si="6"/>
        <v>54.742365699999993</v>
      </c>
      <c r="S23" s="57">
        <v>1</v>
      </c>
      <c r="T23" s="58" t="s">
        <v>34</v>
      </c>
    </row>
    <row r="24" spans="1:20" x14ac:dyDescent="0.25">
      <c r="A24" s="53" t="s">
        <v>43</v>
      </c>
      <c r="B24" s="54" t="s">
        <v>44</v>
      </c>
      <c r="C24" s="54" t="s">
        <v>33</v>
      </c>
      <c r="D24" s="55">
        <f t="shared" ref="D24:R24" si="7">SUM(D228,D504,D696,D828,D911)</f>
        <v>15808.994899290174</v>
      </c>
      <c r="E24" s="55">
        <f t="shared" si="7"/>
        <v>4382.6593944400001</v>
      </c>
      <c r="F24" s="55">
        <f t="shared" si="7"/>
        <v>11426.335504850171</v>
      </c>
      <c r="G24" s="56">
        <f t="shared" si="7"/>
        <v>347.37590607199996</v>
      </c>
      <c r="H24" s="56">
        <f t="shared" si="7"/>
        <v>79.667973619999998</v>
      </c>
      <c r="I24" s="55">
        <f t="shared" si="7"/>
        <v>35.576760350000001</v>
      </c>
      <c r="J24" s="55">
        <f t="shared" si="7"/>
        <v>64.878130060000004</v>
      </c>
      <c r="K24" s="55">
        <f t="shared" si="7"/>
        <v>24.09098702</v>
      </c>
      <c r="L24" s="56">
        <f t="shared" si="7"/>
        <v>14.78984356</v>
      </c>
      <c r="M24" s="55">
        <f t="shared" si="7"/>
        <v>176.92506051999999</v>
      </c>
      <c r="N24" s="56">
        <f t="shared" si="7"/>
        <v>0</v>
      </c>
      <c r="O24" s="56">
        <f t="shared" si="7"/>
        <v>110.78309818199997</v>
      </c>
      <c r="P24" s="56">
        <f t="shared" si="7"/>
        <v>0</v>
      </c>
      <c r="Q24" s="56">
        <f t="shared" si="7"/>
        <v>11346.66753123017</v>
      </c>
      <c r="R24" s="56">
        <f t="shared" si="7"/>
        <v>17.705215860000013</v>
      </c>
      <c r="S24" s="57">
        <f>R24/(I24+K24)</f>
        <v>0.29673008686267105</v>
      </c>
      <c r="T24" s="58" t="s">
        <v>34</v>
      </c>
    </row>
    <row r="25" spans="1:20" ht="31.5" x14ac:dyDescent="0.25">
      <c r="A25" s="53" t="s">
        <v>45</v>
      </c>
      <c r="B25" s="54" t="s">
        <v>46</v>
      </c>
      <c r="C25" s="54" t="s">
        <v>33</v>
      </c>
      <c r="D25" s="55">
        <f t="shared" ref="D25:R25" si="8">SUM(D242,D512,D702,D833,D917)</f>
        <v>0</v>
      </c>
      <c r="E25" s="55">
        <f t="shared" si="8"/>
        <v>0</v>
      </c>
      <c r="F25" s="55">
        <f t="shared" si="8"/>
        <v>0</v>
      </c>
      <c r="G25" s="56">
        <f t="shared" si="8"/>
        <v>0</v>
      </c>
      <c r="H25" s="56">
        <f t="shared" si="8"/>
        <v>0</v>
      </c>
      <c r="I25" s="55">
        <f t="shared" si="8"/>
        <v>0</v>
      </c>
      <c r="J25" s="55">
        <f t="shared" si="8"/>
        <v>0</v>
      </c>
      <c r="K25" s="55">
        <f t="shared" si="8"/>
        <v>0</v>
      </c>
      <c r="L25" s="56">
        <f t="shared" si="8"/>
        <v>0</v>
      </c>
      <c r="M25" s="55">
        <f t="shared" si="8"/>
        <v>0</v>
      </c>
      <c r="N25" s="56">
        <f t="shared" si="8"/>
        <v>0</v>
      </c>
      <c r="O25" s="56">
        <f t="shared" si="8"/>
        <v>0</v>
      </c>
      <c r="P25" s="56">
        <f t="shared" si="8"/>
        <v>0</v>
      </c>
      <c r="Q25" s="56">
        <f t="shared" si="8"/>
        <v>0</v>
      </c>
      <c r="R25" s="56">
        <f t="shared" si="8"/>
        <v>0</v>
      </c>
      <c r="S25" s="57">
        <v>0</v>
      </c>
      <c r="T25" s="58" t="s">
        <v>34</v>
      </c>
    </row>
    <row r="26" spans="1:20" x14ac:dyDescent="0.25">
      <c r="A26" s="53" t="s">
        <v>47</v>
      </c>
      <c r="B26" s="54" t="s">
        <v>48</v>
      </c>
      <c r="C26" s="54" t="s">
        <v>33</v>
      </c>
      <c r="D26" s="55">
        <f t="shared" ref="D26:R26" si="9">SUM(D243,D513,D703,D834,D918)</f>
        <v>3188.9759764016408</v>
      </c>
      <c r="E26" s="55">
        <f t="shared" si="9"/>
        <v>914.31663586000013</v>
      </c>
      <c r="F26" s="55">
        <f t="shared" si="9"/>
        <v>2274.6593405416402</v>
      </c>
      <c r="G26" s="56">
        <f t="shared" si="9"/>
        <v>868.38519229164035</v>
      </c>
      <c r="H26" s="56">
        <f t="shared" si="9"/>
        <v>523.62866205000012</v>
      </c>
      <c r="I26" s="55">
        <f t="shared" si="9"/>
        <v>171.21228134724004</v>
      </c>
      <c r="J26" s="55">
        <f t="shared" si="9"/>
        <v>223.56788765000002</v>
      </c>
      <c r="K26" s="55">
        <f t="shared" si="9"/>
        <v>14.7686153616</v>
      </c>
      <c r="L26" s="56">
        <f t="shared" si="9"/>
        <v>300.06077439999996</v>
      </c>
      <c r="M26" s="55">
        <f t="shared" si="9"/>
        <v>110.49737110679999</v>
      </c>
      <c r="N26" s="56">
        <f t="shared" si="9"/>
        <v>0</v>
      </c>
      <c r="O26" s="56">
        <f t="shared" si="9"/>
        <v>571.90692447599997</v>
      </c>
      <c r="P26" s="56">
        <f t="shared" si="9"/>
        <v>0</v>
      </c>
      <c r="Q26" s="56">
        <f t="shared" si="9"/>
        <v>1952.6739591316405</v>
      </c>
      <c r="R26" s="56">
        <f t="shared" si="9"/>
        <v>-63.509420028840033</v>
      </c>
      <c r="S26" s="57">
        <f>R26/(I26+K26)</f>
        <v>-0.3414835671443523</v>
      </c>
      <c r="T26" s="58" t="s">
        <v>34</v>
      </c>
    </row>
    <row r="27" spans="1:20" x14ac:dyDescent="0.25">
      <c r="A27" s="53" t="s">
        <v>49</v>
      </c>
      <c r="B27" s="54" t="s">
        <v>50</v>
      </c>
      <c r="C27" s="54" t="s">
        <v>33</v>
      </c>
      <c r="D27" s="55">
        <f t="shared" ref="D27:R27" si="10">SUM(D28,D54,D77,D221,D228,D242,D243)</f>
        <v>44092.48793567621</v>
      </c>
      <c r="E27" s="55">
        <f t="shared" si="10"/>
        <v>11884.407685799999</v>
      </c>
      <c r="F27" s="55">
        <f t="shared" si="10"/>
        <v>32208.080249876206</v>
      </c>
      <c r="G27" s="56">
        <f t="shared" si="10"/>
        <v>8368.5905241724431</v>
      </c>
      <c r="H27" s="56">
        <f t="shared" si="10"/>
        <v>2486.9234645699999</v>
      </c>
      <c r="I27" s="55">
        <f t="shared" si="10"/>
        <v>337.46862139055992</v>
      </c>
      <c r="J27" s="55">
        <f t="shared" si="10"/>
        <v>1328.1151768299999</v>
      </c>
      <c r="K27" s="55">
        <f t="shared" si="10"/>
        <v>457.18799054039999</v>
      </c>
      <c r="L27" s="56">
        <f t="shared" si="10"/>
        <v>1158.80828774</v>
      </c>
      <c r="M27" s="55">
        <f t="shared" si="10"/>
        <v>1955.4257490075026</v>
      </c>
      <c r="N27" s="56">
        <f t="shared" si="10"/>
        <v>0</v>
      </c>
      <c r="O27" s="56">
        <f t="shared" si="10"/>
        <v>5618.5081632339788</v>
      </c>
      <c r="P27" s="56">
        <f t="shared" si="10"/>
        <v>0</v>
      </c>
      <c r="Q27" s="56">
        <f t="shared" si="10"/>
        <v>30582.24664514621</v>
      </c>
      <c r="R27" s="56">
        <f t="shared" si="10"/>
        <v>642.15454088904016</v>
      </c>
      <c r="S27" s="57">
        <f>R27/(I27+K27)</f>
        <v>0.80809060322124493</v>
      </c>
      <c r="T27" s="58" t="s">
        <v>34</v>
      </c>
    </row>
    <row r="28" spans="1:20" ht="31.5" x14ac:dyDescent="0.25">
      <c r="A28" s="53" t="s">
        <v>51</v>
      </c>
      <c r="B28" s="54" t="s">
        <v>52</v>
      </c>
      <c r="C28" s="54" t="s">
        <v>33</v>
      </c>
      <c r="D28" s="55">
        <f t="shared" ref="D28:R28" si="11">D29+D32+D35+D53</f>
        <v>5440.5941916813999</v>
      </c>
      <c r="E28" s="55">
        <f t="shared" si="11"/>
        <v>1762.01618321</v>
      </c>
      <c r="F28" s="55">
        <f t="shared" si="11"/>
        <v>3678.5780084713997</v>
      </c>
      <c r="G28" s="56">
        <f t="shared" si="11"/>
        <v>1184.8970843550001</v>
      </c>
      <c r="H28" s="56">
        <f t="shared" si="11"/>
        <v>338.67203824000001</v>
      </c>
      <c r="I28" s="55">
        <f t="shared" si="11"/>
        <v>5.9311813400000002</v>
      </c>
      <c r="J28" s="55">
        <f t="shared" si="11"/>
        <v>111.91697219000001</v>
      </c>
      <c r="K28" s="55">
        <f t="shared" si="11"/>
        <v>108.58441696</v>
      </c>
      <c r="L28" s="56">
        <f t="shared" si="11"/>
        <v>226.75506604999998</v>
      </c>
      <c r="M28" s="55">
        <f t="shared" si="11"/>
        <v>648.96214770899996</v>
      </c>
      <c r="N28" s="56">
        <f t="shared" si="11"/>
        <v>0</v>
      </c>
      <c r="O28" s="56">
        <f t="shared" si="11"/>
        <v>421.41933834600002</v>
      </c>
      <c r="P28" s="56">
        <f t="shared" si="11"/>
        <v>0</v>
      </c>
      <c r="Q28" s="56">
        <f t="shared" si="11"/>
        <v>3339.9059702313998</v>
      </c>
      <c r="R28" s="56">
        <f t="shared" si="11"/>
        <v>224.15643993999998</v>
      </c>
      <c r="S28" s="57">
        <f>R28/(I28+K28)</f>
        <v>1.9574315051192464</v>
      </c>
      <c r="T28" s="58" t="s">
        <v>34</v>
      </c>
    </row>
    <row r="29" spans="1:20" ht="78.75" x14ac:dyDescent="0.25">
      <c r="A29" s="53" t="s">
        <v>53</v>
      </c>
      <c r="B29" s="54" t="s">
        <v>54</v>
      </c>
      <c r="C29" s="54" t="s">
        <v>33</v>
      </c>
      <c r="D29" s="55">
        <f t="shared" ref="D29:R29" si="12">D30</f>
        <v>0</v>
      </c>
      <c r="E29" s="55">
        <f t="shared" si="12"/>
        <v>0</v>
      </c>
      <c r="F29" s="55">
        <f t="shared" si="12"/>
        <v>0</v>
      </c>
      <c r="G29" s="56">
        <f t="shared" si="12"/>
        <v>0</v>
      </c>
      <c r="H29" s="56">
        <f t="shared" si="12"/>
        <v>0</v>
      </c>
      <c r="I29" s="55">
        <f t="shared" si="12"/>
        <v>0</v>
      </c>
      <c r="J29" s="55">
        <f t="shared" si="12"/>
        <v>0</v>
      </c>
      <c r="K29" s="55">
        <f t="shared" si="12"/>
        <v>0</v>
      </c>
      <c r="L29" s="56">
        <f t="shared" si="12"/>
        <v>0</v>
      </c>
      <c r="M29" s="55">
        <f t="shared" si="12"/>
        <v>0</v>
      </c>
      <c r="N29" s="56">
        <f t="shared" si="12"/>
        <v>0</v>
      </c>
      <c r="O29" s="56">
        <f t="shared" si="12"/>
        <v>0</v>
      </c>
      <c r="P29" s="56">
        <f t="shared" si="12"/>
        <v>0</v>
      </c>
      <c r="Q29" s="56">
        <f t="shared" si="12"/>
        <v>0</v>
      </c>
      <c r="R29" s="56">
        <f t="shared" si="12"/>
        <v>0</v>
      </c>
      <c r="S29" s="57">
        <v>0</v>
      </c>
      <c r="T29" s="58" t="s">
        <v>34</v>
      </c>
    </row>
    <row r="30" spans="1:20" x14ac:dyDescent="0.25">
      <c r="A30" s="53" t="s">
        <v>55</v>
      </c>
      <c r="B30" s="54" t="s">
        <v>56</v>
      </c>
      <c r="C30" s="54" t="s">
        <v>33</v>
      </c>
      <c r="D30" s="55">
        <v>0</v>
      </c>
      <c r="E30" s="55">
        <v>0</v>
      </c>
      <c r="F30" s="55">
        <v>0</v>
      </c>
      <c r="G30" s="56">
        <v>0</v>
      </c>
      <c r="H30" s="56">
        <v>0</v>
      </c>
      <c r="I30" s="55">
        <v>0</v>
      </c>
      <c r="J30" s="55">
        <v>0</v>
      </c>
      <c r="K30" s="55">
        <v>0</v>
      </c>
      <c r="L30" s="56">
        <v>0</v>
      </c>
      <c r="M30" s="55">
        <v>0</v>
      </c>
      <c r="N30" s="56">
        <v>0</v>
      </c>
      <c r="O30" s="56">
        <v>0</v>
      </c>
      <c r="P30" s="56">
        <v>0</v>
      </c>
      <c r="Q30" s="56">
        <v>0</v>
      </c>
      <c r="R30" s="56">
        <v>0</v>
      </c>
      <c r="S30" s="57">
        <v>0</v>
      </c>
      <c r="T30" s="58" t="s">
        <v>34</v>
      </c>
    </row>
    <row r="31" spans="1:20" ht="31.5" x14ac:dyDescent="0.25">
      <c r="A31" s="53" t="s">
        <v>57</v>
      </c>
      <c r="B31" s="54" t="s">
        <v>58</v>
      </c>
      <c r="C31" s="54" t="s">
        <v>33</v>
      </c>
      <c r="D31" s="55">
        <v>0</v>
      </c>
      <c r="E31" s="55">
        <v>0</v>
      </c>
      <c r="F31" s="55">
        <v>0</v>
      </c>
      <c r="G31" s="56">
        <v>0</v>
      </c>
      <c r="H31" s="56">
        <v>0</v>
      </c>
      <c r="I31" s="55">
        <v>0</v>
      </c>
      <c r="J31" s="55">
        <v>0</v>
      </c>
      <c r="K31" s="55">
        <v>0</v>
      </c>
      <c r="L31" s="56">
        <v>0</v>
      </c>
      <c r="M31" s="55">
        <v>0</v>
      </c>
      <c r="N31" s="56">
        <v>0</v>
      </c>
      <c r="O31" s="56">
        <v>0</v>
      </c>
      <c r="P31" s="56">
        <v>0</v>
      </c>
      <c r="Q31" s="56">
        <v>0</v>
      </c>
      <c r="R31" s="56">
        <v>0</v>
      </c>
      <c r="S31" s="57">
        <v>0</v>
      </c>
      <c r="T31" s="58" t="s">
        <v>34</v>
      </c>
    </row>
    <row r="32" spans="1:20" ht="47.25" x14ac:dyDescent="0.25">
      <c r="A32" s="53" t="s">
        <v>59</v>
      </c>
      <c r="B32" s="54" t="s">
        <v>60</v>
      </c>
      <c r="C32" s="54" t="s">
        <v>33</v>
      </c>
      <c r="D32" s="55">
        <v>0</v>
      </c>
      <c r="E32" s="55">
        <v>0</v>
      </c>
      <c r="F32" s="55">
        <v>0</v>
      </c>
      <c r="G32" s="56">
        <v>0</v>
      </c>
      <c r="H32" s="56">
        <v>0</v>
      </c>
      <c r="I32" s="55">
        <v>0</v>
      </c>
      <c r="J32" s="55">
        <v>0</v>
      </c>
      <c r="K32" s="55">
        <v>0</v>
      </c>
      <c r="L32" s="56">
        <v>0</v>
      </c>
      <c r="M32" s="55">
        <v>0</v>
      </c>
      <c r="N32" s="56">
        <v>0</v>
      </c>
      <c r="O32" s="56">
        <v>0</v>
      </c>
      <c r="P32" s="56">
        <v>0</v>
      </c>
      <c r="Q32" s="56">
        <v>0</v>
      </c>
      <c r="R32" s="56">
        <v>0</v>
      </c>
      <c r="S32" s="57">
        <v>0</v>
      </c>
      <c r="T32" s="58" t="s">
        <v>34</v>
      </c>
    </row>
    <row r="33" spans="1:20" ht="31.5" x14ac:dyDescent="0.25">
      <c r="A33" s="53" t="s">
        <v>61</v>
      </c>
      <c r="B33" s="54" t="s">
        <v>58</v>
      </c>
      <c r="C33" s="54" t="s">
        <v>33</v>
      </c>
      <c r="D33" s="55">
        <v>0</v>
      </c>
      <c r="E33" s="55">
        <v>0</v>
      </c>
      <c r="F33" s="55">
        <v>0</v>
      </c>
      <c r="G33" s="56">
        <v>0</v>
      </c>
      <c r="H33" s="56">
        <v>0</v>
      </c>
      <c r="I33" s="55">
        <v>0</v>
      </c>
      <c r="J33" s="55">
        <v>0</v>
      </c>
      <c r="K33" s="55">
        <v>0</v>
      </c>
      <c r="L33" s="56">
        <v>0</v>
      </c>
      <c r="M33" s="55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7">
        <v>0</v>
      </c>
      <c r="T33" s="58" t="s">
        <v>34</v>
      </c>
    </row>
    <row r="34" spans="1:20" ht="31.5" x14ac:dyDescent="0.25">
      <c r="A34" s="53" t="s">
        <v>62</v>
      </c>
      <c r="B34" s="54" t="s">
        <v>58</v>
      </c>
      <c r="C34" s="54" t="s">
        <v>33</v>
      </c>
      <c r="D34" s="55">
        <v>0</v>
      </c>
      <c r="E34" s="55">
        <v>0</v>
      </c>
      <c r="F34" s="55">
        <v>0</v>
      </c>
      <c r="G34" s="56">
        <v>0</v>
      </c>
      <c r="H34" s="56">
        <v>0</v>
      </c>
      <c r="I34" s="55">
        <v>0</v>
      </c>
      <c r="J34" s="55">
        <v>0</v>
      </c>
      <c r="K34" s="55">
        <v>0</v>
      </c>
      <c r="L34" s="56">
        <v>0</v>
      </c>
      <c r="M34" s="55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7">
        <v>0</v>
      </c>
      <c r="T34" s="58" t="s">
        <v>34</v>
      </c>
    </row>
    <row r="35" spans="1:20" ht="70.5" customHeight="1" x14ac:dyDescent="0.25">
      <c r="A35" s="53" t="s">
        <v>63</v>
      </c>
      <c r="B35" s="54" t="s">
        <v>64</v>
      </c>
      <c r="C35" s="54" t="s">
        <v>33</v>
      </c>
      <c r="D35" s="55">
        <f t="shared" ref="D35:R35" si="13">D36+D37+D38+D40+D42</f>
        <v>5440.5941916813999</v>
      </c>
      <c r="E35" s="55">
        <f t="shared" si="13"/>
        <v>1762.01618321</v>
      </c>
      <c r="F35" s="55">
        <f t="shared" si="13"/>
        <v>3678.5780084713997</v>
      </c>
      <c r="G35" s="56">
        <f t="shared" si="13"/>
        <v>1184.8970843550001</v>
      </c>
      <c r="H35" s="59">
        <f t="shared" si="13"/>
        <v>338.67203824000001</v>
      </c>
      <c r="I35" s="55">
        <f t="shared" si="13"/>
        <v>5.9311813400000002</v>
      </c>
      <c r="J35" s="55">
        <f t="shared" si="13"/>
        <v>111.91697219000001</v>
      </c>
      <c r="K35" s="55">
        <f t="shared" si="13"/>
        <v>108.58441696</v>
      </c>
      <c r="L35" s="56">
        <f t="shared" si="13"/>
        <v>226.75506604999998</v>
      </c>
      <c r="M35" s="55">
        <f t="shared" si="13"/>
        <v>648.96214770899996</v>
      </c>
      <c r="N35" s="56">
        <f t="shared" si="13"/>
        <v>0</v>
      </c>
      <c r="O35" s="56">
        <f t="shared" si="13"/>
        <v>421.41933834600002</v>
      </c>
      <c r="P35" s="56">
        <f t="shared" si="13"/>
        <v>0</v>
      </c>
      <c r="Q35" s="56">
        <f t="shared" si="13"/>
        <v>3339.9059702313998</v>
      </c>
      <c r="R35" s="56">
        <f t="shared" si="13"/>
        <v>224.15643993999998</v>
      </c>
      <c r="S35" s="57">
        <f>R35/(I35+K35)</f>
        <v>1.9574315051192464</v>
      </c>
      <c r="T35" s="58" t="s">
        <v>34</v>
      </c>
    </row>
    <row r="36" spans="1:20" ht="96" customHeight="1" x14ac:dyDescent="0.25">
      <c r="A36" s="53" t="s">
        <v>65</v>
      </c>
      <c r="B36" s="54" t="s">
        <v>66</v>
      </c>
      <c r="C36" s="54" t="s">
        <v>33</v>
      </c>
      <c r="D36" s="55">
        <v>0</v>
      </c>
      <c r="E36" s="55">
        <v>0</v>
      </c>
      <c r="F36" s="55">
        <v>0</v>
      </c>
      <c r="G36" s="56">
        <v>0</v>
      </c>
      <c r="H36" s="56">
        <v>0</v>
      </c>
      <c r="I36" s="55">
        <v>0</v>
      </c>
      <c r="J36" s="55">
        <v>0</v>
      </c>
      <c r="K36" s="55">
        <v>0</v>
      </c>
      <c r="L36" s="56">
        <v>0</v>
      </c>
      <c r="M36" s="55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7">
        <v>0</v>
      </c>
      <c r="T36" s="58" t="s">
        <v>34</v>
      </c>
    </row>
    <row r="37" spans="1:20" ht="78.75" x14ac:dyDescent="0.25">
      <c r="A37" s="53" t="s">
        <v>67</v>
      </c>
      <c r="B37" s="54" t="s">
        <v>68</v>
      </c>
      <c r="C37" s="54" t="s">
        <v>33</v>
      </c>
      <c r="D37" s="55">
        <v>0</v>
      </c>
      <c r="E37" s="55">
        <v>0</v>
      </c>
      <c r="F37" s="55">
        <v>0</v>
      </c>
      <c r="G37" s="56">
        <v>0</v>
      </c>
      <c r="H37" s="56">
        <v>0</v>
      </c>
      <c r="I37" s="55">
        <v>0</v>
      </c>
      <c r="J37" s="55">
        <v>0</v>
      </c>
      <c r="K37" s="55">
        <v>0</v>
      </c>
      <c r="L37" s="56">
        <v>0</v>
      </c>
      <c r="M37" s="55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7">
        <v>0</v>
      </c>
      <c r="T37" s="58" t="s">
        <v>34</v>
      </c>
    </row>
    <row r="38" spans="1:20" ht="89.25" customHeight="1" x14ac:dyDescent="0.25">
      <c r="A38" s="53" t="s">
        <v>69</v>
      </c>
      <c r="B38" s="54" t="s">
        <v>70</v>
      </c>
      <c r="C38" s="54" t="s">
        <v>33</v>
      </c>
      <c r="D38" s="55">
        <f t="shared" ref="D38:R38" si="14">SUM(D39:D39)</f>
        <v>39.488577599999992</v>
      </c>
      <c r="E38" s="55">
        <f t="shared" si="14"/>
        <v>0</v>
      </c>
      <c r="F38" s="55">
        <f t="shared" si="14"/>
        <v>39.488577599999992</v>
      </c>
      <c r="G38" s="56">
        <f t="shared" si="14"/>
        <v>37.514148720000001</v>
      </c>
      <c r="H38" s="56">
        <f t="shared" si="14"/>
        <v>12.74673668</v>
      </c>
      <c r="I38" s="55">
        <f t="shared" si="14"/>
        <v>2.7285692300000002</v>
      </c>
      <c r="J38" s="55">
        <f t="shared" si="14"/>
        <v>5.9121600000000001</v>
      </c>
      <c r="K38" s="55">
        <f t="shared" si="14"/>
        <v>3.6380922999999998</v>
      </c>
      <c r="L38" s="56">
        <f t="shared" si="14"/>
        <v>6.8345766799999996</v>
      </c>
      <c r="M38" s="55">
        <f t="shared" si="14"/>
        <v>12.91147909</v>
      </c>
      <c r="N38" s="56">
        <f t="shared" si="14"/>
        <v>0</v>
      </c>
      <c r="O38" s="56">
        <f t="shared" si="14"/>
        <v>18.236008099999999</v>
      </c>
      <c r="P38" s="56">
        <f t="shared" si="14"/>
        <v>0</v>
      </c>
      <c r="Q38" s="56">
        <f t="shared" si="14"/>
        <v>26.741840919999994</v>
      </c>
      <c r="R38" s="56">
        <f t="shared" si="14"/>
        <v>6.3800751499999997</v>
      </c>
      <c r="S38" s="57">
        <f>R38/(I38+K38)</f>
        <v>1.0021068530087227</v>
      </c>
      <c r="T38" s="58" t="s">
        <v>34</v>
      </c>
    </row>
    <row r="39" spans="1:20" ht="138.75" customHeight="1" x14ac:dyDescent="0.25">
      <c r="A39" s="60" t="s">
        <v>69</v>
      </c>
      <c r="B39" s="61" t="s">
        <v>71</v>
      </c>
      <c r="C39" s="62" t="s">
        <v>72</v>
      </c>
      <c r="D39" s="63">
        <v>39.488577599999992</v>
      </c>
      <c r="E39" s="63">
        <v>0</v>
      </c>
      <c r="F39" s="63">
        <f>D39-E39</f>
        <v>39.488577599999992</v>
      </c>
      <c r="G39" s="64">
        <f>I39+K39+M39+O39</f>
        <v>37.514148720000001</v>
      </c>
      <c r="H39" s="64">
        <f>J39+L39+N39+P39</f>
        <v>12.74673668</v>
      </c>
      <c r="I39" s="64">
        <v>2.7285692300000002</v>
      </c>
      <c r="J39" s="63">
        <v>5.9121600000000001</v>
      </c>
      <c r="K39" s="63">
        <v>3.6380922999999998</v>
      </c>
      <c r="L39" s="64">
        <v>6.8345766799999996</v>
      </c>
      <c r="M39" s="64">
        <v>12.91147909</v>
      </c>
      <c r="N39" s="64">
        <v>0</v>
      </c>
      <c r="O39" s="64">
        <v>18.236008099999999</v>
      </c>
      <c r="P39" s="64">
        <v>0</v>
      </c>
      <c r="Q39" s="64">
        <f>F39-H39</f>
        <v>26.741840919999994</v>
      </c>
      <c r="R39" s="64">
        <f>H39-(I39+K39)</f>
        <v>6.3800751499999997</v>
      </c>
      <c r="S39" s="65">
        <f>R39/(I39+K39)</f>
        <v>1.0021068530087227</v>
      </c>
      <c r="T39" s="66" t="s">
        <v>73</v>
      </c>
    </row>
    <row r="40" spans="1:20" ht="78.75" x14ac:dyDescent="0.25">
      <c r="A40" s="53" t="s">
        <v>74</v>
      </c>
      <c r="B40" s="54" t="s">
        <v>75</v>
      </c>
      <c r="C40" s="54" t="s">
        <v>33</v>
      </c>
      <c r="D40" s="55">
        <f t="shared" ref="D40:R40" si="15">SUM(D41:D41)</f>
        <v>1652.522590992</v>
      </c>
      <c r="E40" s="55">
        <f t="shared" si="15"/>
        <v>429.67325108</v>
      </c>
      <c r="F40" s="55">
        <f t="shared" si="15"/>
        <v>1222.849339912</v>
      </c>
      <c r="G40" s="56">
        <f t="shared" si="15"/>
        <v>794.97730929600004</v>
      </c>
      <c r="H40" s="56">
        <f t="shared" si="15"/>
        <v>171.12676762000001</v>
      </c>
      <c r="I40" s="55">
        <f t="shared" si="15"/>
        <v>0</v>
      </c>
      <c r="J40" s="55">
        <f t="shared" si="15"/>
        <v>96.372652830000007</v>
      </c>
      <c r="K40" s="55">
        <f t="shared" si="15"/>
        <v>98</v>
      </c>
      <c r="L40" s="56">
        <f t="shared" si="15"/>
        <v>74.754114790000003</v>
      </c>
      <c r="M40" s="55">
        <f t="shared" si="15"/>
        <v>339.23752012</v>
      </c>
      <c r="N40" s="56">
        <f t="shared" si="15"/>
        <v>0</v>
      </c>
      <c r="O40" s="56">
        <f t="shared" si="15"/>
        <v>357.73978917600004</v>
      </c>
      <c r="P40" s="56">
        <f t="shared" si="15"/>
        <v>0</v>
      </c>
      <c r="Q40" s="56">
        <f t="shared" si="15"/>
        <v>1051.722572292</v>
      </c>
      <c r="R40" s="56">
        <f t="shared" si="15"/>
        <v>73.12676762000001</v>
      </c>
      <c r="S40" s="57">
        <f>R40/(I40+K40)</f>
        <v>0.74619150632653075</v>
      </c>
      <c r="T40" s="58" t="s">
        <v>34</v>
      </c>
    </row>
    <row r="41" spans="1:20" ht="64.5" customHeight="1" x14ac:dyDescent="0.25">
      <c r="A41" s="60" t="s">
        <v>74</v>
      </c>
      <c r="B41" s="61" t="s">
        <v>76</v>
      </c>
      <c r="C41" s="62" t="s">
        <v>77</v>
      </c>
      <c r="D41" s="63">
        <v>1652.522590992</v>
      </c>
      <c r="E41" s="63">
        <v>429.67325108</v>
      </c>
      <c r="F41" s="63">
        <f>D41-E41</f>
        <v>1222.849339912</v>
      </c>
      <c r="G41" s="64">
        <f>I41+K41+M41+O41</f>
        <v>794.97730929600004</v>
      </c>
      <c r="H41" s="64">
        <f>J41+L41+N41+P41</f>
        <v>171.12676762000001</v>
      </c>
      <c r="I41" s="63">
        <v>0</v>
      </c>
      <c r="J41" s="63">
        <v>96.372652830000007</v>
      </c>
      <c r="K41" s="63">
        <v>98</v>
      </c>
      <c r="L41" s="64">
        <v>74.754114790000003</v>
      </c>
      <c r="M41" s="63">
        <v>339.23752012</v>
      </c>
      <c r="N41" s="64">
        <v>0</v>
      </c>
      <c r="O41" s="64">
        <v>357.73978917600004</v>
      </c>
      <c r="P41" s="64">
        <v>0</v>
      </c>
      <c r="Q41" s="64">
        <f>F41-H41</f>
        <v>1051.722572292</v>
      </c>
      <c r="R41" s="64">
        <f>H41-(I41+K41)</f>
        <v>73.12676762000001</v>
      </c>
      <c r="S41" s="65">
        <f>R41/(I41+K41)</f>
        <v>0.74619150632653075</v>
      </c>
      <c r="T41" s="66" t="s">
        <v>20</v>
      </c>
    </row>
    <row r="42" spans="1:20" ht="78.75" x14ac:dyDescent="0.25">
      <c r="A42" s="53" t="s">
        <v>78</v>
      </c>
      <c r="B42" s="54" t="s">
        <v>79</v>
      </c>
      <c r="C42" s="54" t="s">
        <v>33</v>
      </c>
      <c r="D42" s="55">
        <f t="shared" ref="D42:R42" si="16">SUM(D43:D52)</f>
        <v>3748.5830230893998</v>
      </c>
      <c r="E42" s="55">
        <f t="shared" si="16"/>
        <v>1332.34293213</v>
      </c>
      <c r="F42" s="55">
        <f t="shared" si="16"/>
        <v>2416.2400909593998</v>
      </c>
      <c r="G42" s="56">
        <f t="shared" si="16"/>
        <v>352.40562633899998</v>
      </c>
      <c r="H42" s="56">
        <f t="shared" si="16"/>
        <v>154.79853394</v>
      </c>
      <c r="I42" s="55">
        <f t="shared" si="16"/>
        <v>3.20261211</v>
      </c>
      <c r="J42" s="55">
        <f t="shared" si="16"/>
        <v>9.6321593599999993</v>
      </c>
      <c r="K42" s="55">
        <f t="shared" si="16"/>
        <v>6.9463246600000002</v>
      </c>
      <c r="L42" s="56">
        <f t="shared" si="16"/>
        <v>145.16637458</v>
      </c>
      <c r="M42" s="55">
        <f t="shared" si="16"/>
        <v>296.81314849899996</v>
      </c>
      <c r="N42" s="56">
        <f t="shared" si="16"/>
        <v>0</v>
      </c>
      <c r="O42" s="56">
        <f t="shared" si="16"/>
        <v>45.443541070000009</v>
      </c>
      <c r="P42" s="56">
        <f t="shared" si="16"/>
        <v>0</v>
      </c>
      <c r="Q42" s="56">
        <f t="shared" si="16"/>
        <v>2261.4415570194001</v>
      </c>
      <c r="R42" s="56">
        <f t="shared" si="16"/>
        <v>144.64959716999999</v>
      </c>
      <c r="S42" s="57">
        <f>R42/(I42+K42)</f>
        <v>14.252684832718687</v>
      </c>
      <c r="T42" s="58" t="s">
        <v>34</v>
      </c>
    </row>
    <row r="43" spans="1:20" ht="50.25" customHeight="1" x14ac:dyDescent="0.25">
      <c r="A43" s="60" t="s">
        <v>78</v>
      </c>
      <c r="B43" s="61" t="s">
        <v>80</v>
      </c>
      <c r="C43" s="62" t="s">
        <v>81</v>
      </c>
      <c r="D43" s="63">
        <v>991.19799000939997</v>
      </c>
      <c r="E43" s="63">
        <v>737.80863243999988</v>
      </c>
      <c r="F43" s="63">
        <f t="shared" ref="F43:F52" si="17">D43-E43</f>
        <v>253.38935756940009</v>
      </c>
      <c r="G43" s="64">
        <f t="shared" ref="G43:G52" si="18">I43+K43+M43+O43</f>
        <v>112.99366473000001</v>
      </c>
      <c r="H43" s="64">
        <f t="shared" ref="H43:H52" si="19">J43+L43+N43+P43</f>
        <v>33.307593579999995</v>
      </c>
      <c r="I43" s="63">
        <v>0</v>
      </c>
      <c r="J43" s="63">
        <v>0.4207668</v>
      </c>
      <c r="K43" s="63">
        <v>0</v>
      </c>
      <c r="L43" s="64">
        <v>32.886826779999993</v>
      </c>
      <c r="M43" s="63">
        <v>112.99366473000001</v>
      </c>
      <c r="N43" s="64">
        <v>0</v>
      </c>
      <c r="O43" s="64">
        <v>0</v>
      </c>
      <c r="P43" s="64">
        <v>0</v>
      </c>
      <c r="Q43" s="64">
        <f t="shared" ref="Q43:Q52" si="20">F43-H43</f>
        <v>220.08176398940009</v>
      </c>
      <c r="R43" s="64">
        <f t="shared" ref="R43:R52" si="21">H43-(I43+K43)</f>
        <v>33.307593579999995</v>
      </c>
      <c r="S43" s="65">
        <v>1</v>
      </c>
      <c r="T43" s="67" t="s">
        <v>73</v>
      </c>
    </row>
    <row r="44" spans="1:20" ht="47.25" x14ac:dyDescent="0.25">
      <c r="A44" s="60" t="s">
        <v>78</v>
      </c>
      <c r="B44" s="61" t="s">
        <v>82</v>
      </c>
      <c r="C44" s="62" t="s">
        <v>83</v>
      </c>
      <c r="D44" s="63">
        <v>459.8254528199999</v>
      </c>
      <c r="E44" s="63">
        <v>462.87431447999995</v>
      </c>
      <c r="F44" s="63">
        <f t="shared" si="17"/>
        <v>-3.0488616600000569</v>
      </c>
      <c r="G44" s="64">
        <f t="shared" si="18"/>
        <v>6.1331000000000128E-2</v>
      </c>
      <c r="H44" s="64">
        <f t="shared" si="19"/>
        <v>0</v>
      </c>
      <c r="I44" s="63">
        <v>0</v>
      </c>
      <c r="J44" s="63">
        <v>0</v>
      </c>
      <c r="K44" s="63">
        <v>0</v>
      </c>
      <c r="L44" s="64">
        <v>0</v>
      </c>
      <c r="M44" s="63">
        <v>0</v>
      </c>
      <c r="N44" s="64">
        <v>0</v>
      </c>
      <c r="O44" s="64">
        <v>6.1331000000000128E-2</v>
      </c>
      <c r="P44" s="64">
        <v>0</v>
      </c>
      <c r="Q44" s="64">
        <f t="shared" si="20"/>
        <v>-3.0488616600000569</v>
      </c>
      <c r="R44" s="64">
        <f t="shared" si="21"/>
        <v>0</v>
      </c>
      <c r="S44" s="65">
        <v>0</v>
      </c>
      <c r="T44" s="66" t="s">
        <v>34</v>
      </c>
    </row>
    <row r="45" spans="1:20" ht="47.25" x14ac:dyDescent="0.25">
      <c r="A45" s="60" t="s">
        <v>78</v>
      </c>
      <c r="B45" s="61" t="s">
        <v>84</v>
      </c>
      <c r="C45" s="62" t="s">
        <v>85</v>
      </c>
      <c r="D45" s="63">
        <v>233.31359999999998</v>
      </c>
      <c r="E45" s="63">
        <v>4.94029512</v>
      </c>
      <c r="F45" s="63">
        <f t="shared" si="17"/>
        <v>228.37330487999998</v>
      </c>
      <c r="G45" s="64">
        <f t="shared" si="18"/>
        <v>28.962004835999995</v>
      </c>
      <c r="H45" s="64">
        <f t="shared" si="19"/>
        <v>13.48029363</v>
      </c>
      <c r="I45" s="63">
        <v>0</v>
      </c>
      <c r="J45" s="63">
        <v>0</v>
      </c>
      <c r="K45" s="63">
        <v>0</v>
      </c>
      <c r="L45" s="64">
        <v>13.48029363</v>
      </c>
      <c r="M45" s="63">
        <v>28.962004835999995</v>
      </c>
      <c r="N45" s="64">
        <v>0</v>
      </c>
      <c r="O45" s="64">
        <v>0</v>
      </c>
      <c r="P45" s="64">
        <v>0</v>
      </c>
      <c r="Q45" s="64">
        <f t="shared" si="20"/>
        <v>214.89301124999997</v>
      </c>
      <c r="R45" s="64">
        <f t="shared" si="21"/>
        <v>13.48029363</v>
      </c>
      <c r="S45" s="65">
        <v>0</v>
      </c>
      <c r="T45" s="66" t="s">
        <v>34</v>
      </c>
    </row>
    <row r="46" spans="1:20" ht="47.25" x14ac:dyDescent="0.25">
      <c r="A46" s="60" t="s">
        <v>78</v>
      </c>
      <c r="B46" s="61" t="s">
        <v>86</v>
      </c>
      <c r="C46" s="62" t="s">
        <v>87</v>
      </c>
      <c r="D46" s="63">
        <v>515.92428839999991</v>
      </c>
      <c r="E46" s="63">
        <v>91.351505900000006</v>
      </c>
      <c r="F46" s="63">
        <f t="shared" si="17"/>
        <v>424.5727824999999</v>
      </c>
      <c r="G46" s="64">
        <f t="shared" si="18"/>
        <v>33.693663999999998</v>
      </c>
      <c r="H46" s="64">
        <f t="shared" si="19"/>
        <v>18.674709909999997</v>
      </c>
      <c r="I46" s="63">
        <v>0</v>
      </c>
      <c r="J46" s="63">
        <v>0</v>
      </c>
      <c r="K46" s="63">
        <v>0</v>
      </c>
      <c r="L46" s="64">
        <v>18.674709909999997</v>
      </c>
      <c r="M46" s="63">
        <v>33.693663999999998</v>
      </c>
      <c r="N46" s="64">
        <v>0</v>
      </c>
      <c r="O46" s="64">
        <v>0</v>
      </c>
      <c r="P46" s="64">
        <v>0</v>
      </c>
      <c r="Q46" s="64">
        <f t="shared" si="20"/>
        <v>405.89807258999991</v>
      </c>
      <c r="R46" s="64">
        <f t="shared" si="21"/>
        <v>18.674709909999997</v>
      </c>
      <c r="S46" s="65">
        <v>0</v>
      </c>
      <c r="T46" s="64" t="s">
        <v>34</v>
      </c>
    </row>
    <row r="47" spans="1:20" ht="47.25" x14ac:dyDescent="0.25">
      <c r="A47" s="60" t="s">
        <v>78</v>
      </c>
      <c r="B47" s="61" t="s">
        <v>88</v>
      </c>
      <c r="C47" s="62" t="s">
        <v>89</v>
      </c>
      <c r="D47" s="63">
        <v>91.77394799999999</v>
      </c>
      <c r="E47" s="63">
        <v>28.450320240000003</v>
      </c>
      <c r="F47" s="63">
        <f t="shared" si="17"/>
        <v>63.323627759999987</v>
      </c>
      <c r="G47" s="64">
        <f t="shared" si="18"/>
        <v>3.6226452</v>
      </c>
      <c r="H47" s="64">
        <f t="shared" si="19"/>
        <v>2.1394545600000003</v>
      </c>
      <c r="I47" s="63">
        <v>0</v>
      </c>
      <c r="J47" s="63">
        <v>2.1394545600000003</v>
      </c>
      <c r="K47" s="63">
        <v>0</v>
      </c>
      <c r="L47" s="64">
        <v>0</v>
      </c>
      <c r="M47" s="63">
        <v>3.6226452</v>
      </c>
      <c r="N47" s="64">
        <v>0</v>
      </c>
      <c r="O47" s="64">
        <v>0</v>
      </c>
      <c r="P47" s="64">
        <v>0</v>
      </c>
      <c r="Q47" s="64">
        <f t="shared" si="20"/>
        <v>61.184173199999989</v>
      </c>
      <c r="R47" s="64">
        <f t="shared" si="21"/>
        <v>2.1394545600000003</v>
      </c>
      <c r="S47" s="65">
        <v>1</v>
      </c>
      <c r="T47" s="68" t="s">
        <v>90</v>
      </c>
    </row>
    <row r="48" spans="1:20" ht="47.25" x14ac:dyDescent="0.25">
      <c r="A48" s="60" t="s">
        <v>78</v>
      </c>
      <c r="B48" s="61" t="s">
        <v>91</v>
      </c>
      <c r="C48" s="62" t="s">
        <v>92</v>
      </c>
      <c r="D48" s="63">
        <v>454.94587319999999</v>
      </c>
      <c r="E48" s="63">
        <v>5.7638364800000002</v>
      </c>
      <c r="F48" s="63">
        <f t="shared" si="17"/>
        <v>449.18203671999999</v>
      </c>
      <c r="G48" s="64">
        <f t="shared" si="18"/>
        <v>79.149792000000005</v>
      </c>
      <c r="H48" s="64">
        <f t="shared" si="19"/>
        <v>52.18745638</v>
      </c>
      <c r="I48" s="63">
        <v>0</v>
      </c>
      <c r="J48" s="63">
        <v>6.6511711999999994</v>
      </c>
      <c r="K48" s="63">
        <v>0</v>
      </c>
      <c r="L48" s="69">
        <v>45.53628518</v>
      </c>
      <c r="M48" s="63">
        <v>79.149792000000005</v>
      </c>
      <c r="N48" s="69">
        <v>0</v>
      </c>
      <c r="O48" s="69">
        <v>0</v>
      </c>
      <c r="P48" s="69">
        <v>0</v>
      </c>
      <c r="Q48" s="64">
        <f t="shared" si="20"/>
        <v>396.99458033999997</v>
      </c>
      <c r="R48" s="64">
        <f t="shared" si="21"/>
        <v>52.18745638</v>
      </c>
      <c r="S48" s="65">
        <v>1</v>
      </c>
      <c r="T48" s="68" t="s">
        <v>93</v>
      </c>
    </row>
    <row r="49" spans="1:20" ht="63" x14ac:dyDescent="0.25">
      <c r="A49" s="60" t="s">
        <v>78</v>
      </c>
      <c r="B49" s="61" t="s">
        <v>94</v>
      </c>
      <c r="C49" s="62" t="s">
        <v>95</v>
      </c>
      <c r="D49" s="63">
        <v>6.3919680000000003</v>
      </c>
      <c r="E49" s="63">
        <v>0</v>
      </c>
      <c r="F49" s="63">
        <f t="shared" si="17"/>
        <v>6.3919680000000003</v>
      </c>
      <c r="G49" s="64">
        <f t="shared" si="18"/>
        <v>6.0723696</v>
      </c>
      <c r="H49" s="64">
        <f t="shared" si="19"/>
        <v>3.5341667999999999</v>
      </c>
      <c r="I49" s="63">
        <v>0.3</v>
      </c>
      <c r="J49" s="63">
        <v>0.4207668</v>
      </c>
      <c r="K49" s="63">
        <v>1.1411004</v>
      </c>
      <c r="L49" s="64">
        <v>3.1133999999999999</v>
      </c>
      <c r="M49" s="63">
        <v>2</v>
      </c>
      <c r="N49" s="64">
        <v>0</v>
      </c>
      <c r="O49" s="64">
        <v>2.6312692000000002</v>
      </c>
      <c r="P49" s="64">
        <v>0</v>
      </c>
      <c r="Q49" s="64">
        <f t="shared" si="20"/>
        <v>2.8578012000000004</v>
      </c>
      <c r="R49" s="64">
        <f t="shared" si="21"/>
        <v>2.0930663999999997</v>
      </c>
      <c r="S49" s="65">
        <f>R49/(I49+K49)</f>
        <v>1.4524084512085345</v>
      </c>
      <c r="T49" s="66" t="s">
        <v>73</v>
      </c>
    </row>
    <row r="50" spans="1:20" ht="63" x14ac:dyDescent="0.25">
      <c r="A50" s="60" t="s">
        <v>78</v>
      </c>
      <c r="B50" s="61" t="s">
        <v>96</v>
      </c>
      <c r="C50" s="62" t="s">
        <v>97</v>
      </c>
      <c r="D50" s="63">
        <v>43.485048000000006</v>
      </c>
      <c r="E50" s="63">
        <v>0</v>
      </c>
      <c r="F50" s="63">
        <f t="shared" si="17"/>
        <v>43.485048000000006</v>
      </c>
      <c r="G50" s="64">
        <f t="shared" si="18"/>
        <v>41.310795600000006</v>
      </c>
      <c r="H50" s="64">
        <f t="shared" si="19"/>
        <v>23.112175260000001</v>
      </c>
      <c r="I50" s="63">
        <v>2.9026121100000002</v>
      </c>
      <c r="J50" s="63">
        <v>0</v>
      </c>
      <c r="K50" s="63">
        <v>5.8052242600000001</v>
      </c>
      <c r="L50" s="64">
        <v>23.112175260000001</v>
      </c>
      <c r="M50" s="63">
        <v>11.348504800000001</v>
      </c>
      <c r="N50" s="64">
        <v>0</v>
      </c>
      <c r="O50" s="64">
        <v>21.254454430000003</v>
      </c>
      <c r="P50" s="64">
        <v>0</v>
      </c>
      <c r="Q50" s="64">
        <f t="shared" si="20"/>
        <v>20.372872740000005</v>
      </c>
      <c r="R50" s="64">
        <f t="shared" si="21"/>
        <v>14.40433889</v>
      </c>
      <c r="S50" s="65">
        <f>R50/(I50+K50)</f>
        <v>1.6541811625704674</v>
      </c>
      <c r="T50" s="66" t="s">
        <v>98</v>
      </c>
    </row>
    <row r="51" spans="1:20" ht="47.25" x14ac:dyDescent="0.25">
      <c r="A51" s="60" t="s">
        <v>78</v>
      </c>
      <c r="B51" s="61" t="s">
        <v>99</v>
      </c>
      <c r="C51" s="62" t="s">
        <v>100</v>
      </c>
      <c r="D51" s="63">
        <v>43.458827460000002</v>
      </c>
      <c r="E51" s="63">
        <v>1.1540274699999999</v>
      </c>
      <c r="F51" s="63">
        <f t="shared" si="17"/>
        <v>42.304799989999999</v>
      </c>
      <c r="G51" s="64">
        <f t="shared" si="18"/>
        <v>15.121417653</v>
      </c>
      <c r="H51" s="64">
        <f t="shared" si="19"/>
        <v>3.4124174199999997</v>
      </c>
      <c r="I51" s="63">
        <v>0</v>
      </c>
      <c r="J51" s="63">
        <v>0</v>
      </c>
      <c r="K51" s="63">
        <v>0</v>
      </c>
      <c r="L51" s="64">
        <v>3.4124174199999997</v>
      </c>
      <c r="M51" s="63">
        <v>15.121417653</v>
      </c>
      <c r="N51" s="64">
        <v>0</v>
      </c>
      <c r="O51" s="64">
        <v>0</v>
      </c>
      <c r="P51" s="64">
        <v>0</v>
      </c>
      <c r="Q51" s="64">
        <f t="shared" si="20"/>
        <v>38.892382570000002</v>
      </c>
      <c r="R51" s="64">
        <f t="shared" si="21"/>
        <v>3.4124174199999997</v>
      </c>
      <c r="S51" s="65">
        <v>0</v>
      </c>
      <c r="T51" s="66" t="s">
        <v>34</v>
      </c>
    </row>
    <row r="52" spans="1:20" ht="155.25" customHeight="1" x14ac:dyDescent="0.25">
      <c r="A52" s="60" t="s">
        <v>78</v>
      </c>
      <c r="B52" s="61" t="s">
        <v>101</v>
      </c>
      <c r="C52" s="62" t="s">
        <v>102</v>
      </c>
      <c r="D52" s="63">
        <v>908.26602720000005</v>
      </c>
      <c r="E52" s="63">
        <v>0</v>
      </c>
      <c r="F52" s="63">
        <f t="shared" si="17"/>
        <v>908.26602720000005</v>
      </c>
      <c r="G52" s="64">
        <f t="shared" si="18"/>
        <v>31.417941720000002</v>
      </c>
      <c r="H52" s="64">
        <f t="shared" si="19"/>
        <v>4.9502664000000003</v>
      </c>
      <c r="I52" s="63">
        <v>0</v>
      </c>
      <c r="J52" s="63">
        <v>0</v>
      </c>
      <c r="K52" s="63">
        <v>0</v>
      </c>
      <c r="L52" s="64">
        <v>4.9502664000000003</v>
      </c>
      <c r="M52" s="63">
        <v>9.92145528</v>
      </c>
      <c r="N52" s="64">
        <v>0</v>
      </c>
      <c r="O52" s="64">
        <v>21.496486440000002</v>
      </c>
      <c r="P52" s="64">
        <v>0</v>
      </c>
      <c r="Q52" s="64">
        <f t="shared" si="20"/>
        <v>903.31576080000002</v>
      </c>
      <c r="R52" s="64">
        <f t="shared" si="21"/>
        <v>4.9502664000000003</v>
      </c>
      <c r="S52" s="65">
        <v>0</v>
      </c>
      <c r="T52" s="66" t="s">
        <v>34</v>
      </c>
    </row>
    <row r="53" spans="1:20" ht="44.25" customHeight="1" x14ac:dyDescent="0.25">
      <c r="A53" s="53" t="s">
        <v>103</v>
      </c>
      <c r="B53" s="54" t="s">
        <v>104</v>
      </c>
      <c r="C53" s="54" t="s">
        <v>33</v>
      </c>
      <c r="D53" s="55">
        <v>0</v>
      </c>
      <c r="E53" s="55">
        <v>0</v>
      </c>
      <c r="F53" s="55">
        <v>0</v>
      </c>
      <c r="G53" s="56">
        <v>0</v>
      </c>
      <c r="H53" s="56">
        <v>0</v>
      </c>
      <c r="I53" s="55">
        <v>0</v>
      </c>
      <c r="J53" s="55">
        <v>0</v>
      </c>
      <c r="K53" s="55">
        <v>0</v>
      </c>
      <c r="L53" s="56">
        <v>0</v>
      </c>
      <c r="M53" s="55">
        <v>0</v>
      </c>
      <c r="N53" s="56">
        <v>0</v>
      </c>
      <c r="O53" s="56">
        <v>0</v>
      </c>
      <c r="P53" s="56">
        <v>0</v>
      </c>
      <c r="Q53" s="56">
        <v>0</v>
      </c>
      <c r="R53" s="56">
        <v>0</v>
      </c>
      <c r="S53" s="57">
        <v>0</v>
      </c>
      <c r="T53" s="58" t="s">
        <v>34</v>
      </c>
    </row>
    <row r="54" spans="1:20" ht="54.75" customHeight="1" x14ac:dyDescent="0.25">
      <c r="A54" s="53" t="s">
        <v>105</v>
      </c>
      <c r="B54" s="54" t="s">
        <v>106</v>
      </c>
      <c r="C54" s="54" t="s">
        <v>33</v>
      </c>
      <c r="D54" s="55">
        <f t="shared" ref="D54:R54" si="22">SUM(D55,D61,D65,D69)</f>
        <v>4264.0974728919346</v>
      </c>
      <c r="E54" s="55">
        <f t="shared" si="22"/>
        <v>1319.9710368599999</v>
      </c>
      <c r="F54" s="55">
        <f t="shared" si="22"/>
        <v>2944.1264360319356</v>
      </c>
      <c r="G54" s="56">
        <f t="shared" si="22"/>
        <v>982.9588546315199</v>
      </c>
      <c r="H54" s="56">
        <f t="shared" si="22"/>
        <v>133.93694780000001</v>
      </c>
      <c r="I54" s="55">
        <f t="shared" si="22"/>
        <v>53.741555256119909</v>
      </c>
      <c r="J54" s="55">
        <f t="shared" si="22"/>
        <v>100.71286394000001</v>
      </c>
      <c r="K54" s="55">
        <f t="shared" si="22"/>
        <v>16.370562339999999</v>
      </c>
      <c r="L54" s="56">
        <f t="shared" si="22"/>
        <v>33.22408386</v>
      </c>
      <c r="M54" s="55">
        <f t="shared" si="22"/>
        <v>66.047762827200003</v>
      </c>
      <c r="N54" s="56">
        <f t="shared" si="22"/>
        <v>0</v>
      </c>
      <c r="O54" s="56">
        <f t="shared" si="22"/>
        <v>846.79897420819998</v>
      </c>
      <c r="P54" s="56">
        <f t="shared" si="22"/>
        <v>0</v>
      </c>
      <c r="Q54" s="56">
        <f t="shared" si="22"/>
        <v>2810.1894882319357</v>
      </c>
      <c r="R54" s="56">
        <f t="shared" si="22"/>
        <v>60.126847863880094</v>
      </c>
      <c r="S54" s="57">
        <f>R54/(I54+K54)</f>
        <v>0.85758139855709614</v>
      </c>
      <c r="T54" s="58" t="s">
        <v>34</v>
      </c>
    </row>
    <row r="55" spans="1:20" ht="31.5" x14ac:dyDescent="0.25">
      <c r="A55" s="53" t="s">
        <v>107</v>
      </c>
      <c r="B55" s="54" t="s">
        <v>108</v>
      </c>
      <c r="C55" s="54" t="s">
        <v>33</v>
      </c>
      <c r="D55" s="55">
        <f t="shared" ref="D55:R55" si="23">SUM(D56:D60)</f>
        <v>1369.9460204539998</v>
      </c>
      <c r="E55" s="55">
        <f t="shared" si="23"/>
        <v>508.19211005999995</v>
      </c>
      <c r="F55" s="55">
        <f t="shared" si="23"/>
        <v>861.75391039399983</v>
      </c>
      <c r="G55" s="49">
        <f t="shared" si="23"/>
        <v>620.50582428439986</v>
      </c>
      <c r="H55" s="49">
        <f t="shared" si="23"/>
        <v>75.905092119999992</v>
      </c>
      <c r="I55" s="55">
        <f t="shared" si="23"/>
        <v>35.678864297399898</v>
      </c>
      <c r="J55" s="55">
        <f t="shared" si="23"/>
        <v>75.677309870000002</v>
      </c>
      <c r="K55" s="55">
        <f t="shared" si="23"/>
        <v>11.144768000000001</v>
      </c>
      <c r="L55" s="49">
        <f t="shared" si="23"/>
        <v>0.22778225000000002</v>
      </c>
      <c r="M55" s="55">
        <f t="shared" si="23"/>
        <v>11.144768000000001</v>
      </c>
      <c r="N55" s="49">
        <f t="shared" si="23"/>
        <v>0</v>
      </c>
      <c r="O55" s="49">
        <f t="shared" si="23"/>
        <v>562.53742398700001</v>
      </c>
      <c r="P55" s="49">
        <f t="shared" si="23"/>
        <v>0</v>
      </c>
      <c r="Q55" s="49">
        <f t="shared" si="23"/>
        <v>785.84881827399988</v>
      </c>
      <c r="R55" s="49">
        <f t="shared" si="23"/>
        <v>29.081459822600102</v>
      </c>
      <c r="S55" s="57">
        <f>R55/(I55+K55)</f>
        <v>0.62108508878357538</v>
      </c>
      <c r="T55" s="58" t="s">
        <v>34</v>
      </c>
    </row>
    <row r="56" spans="1:20" ht="31.5" x14ac:dyDescent="0.25">
      <c r="A56" s="60" t="s">
        <v>107</v>
      </c>
      <c r="B56" s="61" t="s">
        <v>109</v>
      </c>
      <c r="C56" s="62" t="s">
        <v>110</v>
      </c>
      <c r="D56" s="63">
        <v>268.44389330000001</v>
      </c>
      <c r="E56" s="63">
        <v>1.28495274</v>
      </c>
      <c r="F56" s="63">
        <f>D56-E56</f>
        <v>267.15894056000002</v>
      </c>
      <c r="G56" s="64">
        <f t="shared" ref="G56:H60" si="24">I56+K56+M56+O56</f>
        <v>244.93519863499998</v>
      </c>
      <c r="H56" s="64">
        <f t="shared" si="24"/>
        <v>9.2750472599999991</v>
      </c>
      <c r="I56" s="63">
        <v>0</v>
      </c>
      <c r="J56" s="63">
        <v>9.2750472599999991</v>
      </c>
      <c r="K56" s="63">
        <v>0</v>
      </c>
      <c r="L56" s="64">
        <v>0</v>
      </c>
      <c r="M56" s="63">
        <v>0</v>
      </c>
      <c r="N56" s="64">
        <v>0</v>
      </c>
      <c r="O56" s="64">
        <v>244.93519863499998</v>
      </c>
      <c r="P56" s="64">
        <v>0</v>
      </c>
      <c r="Q56" s="64">
        <f>F56-H56</f>
        <v>257.88389330000001</v>
      </c>
      <c r="R56" s="64">
        <f>H56-(I56+K56)</f>
        <v>9.2750472599999991</v>
      </c>
      <c r="S56" s="65">
        <v>1</v>
      </c>
      <c r="T56" s="66" t="s">
        <v>111</v>
      </c>
    </row>
    <row r="57" spans="1:20" ht="31.5" x14ac:dyDescent="0.25">
      <c r="A57" s="60" t="s">
        <v>107</v>
      </c>
      <c r="B57" s="61" t="s">
        <v>112</v>
      </c>
      <c r="C57" s="62" t="s">
        <v>113</v>
      </c>
      <c r="D57" s="63">
        <v>304.00336406999998</v>
      </c>
      <c r="E57" s="63">
        <v>55.154920400000002</v>
      </c>
      <c r="F57" s="63">
        <f>D57-E57</f>
        <v>248.84844366999997</v>
      </c>
      <c r="G57" s="64">
        <f t="shared" si="24"/>
        <v>255.22736406999996</v>
      </c>
      <c r="H57" s="64">
        <f t="shared" si="24"/>
        <v>0.24574409999999999</v>
      </c>
      <c r="I57" s="63">
        <v>0</v>
      </c>
      <c r="J57" s="63">
        <v>0.24574409999999999</v>
      </c>
      <c r="K57" s="63">
        <v>0</v>
      </c>
      <c r="L57" s="64">
        <v>0</v>
      </c>
      <c r="M57" s="63">
        <v>0</v>
      </c>
      <c r="N57" s="64">
        <v>0</v>
      </c>
      <c r="O57" s="70">
        <v>255.22736406999996</v>
      </c>
      <c r="P57" s="64">
        <v>0</v>
      </c>
      <c r="Q57" s="64">
        <f>F57-H57</f>
        <v>248.60269956999997</v>
      </c>
      <c r="R57" s="64">
        <f>H57-(I57+K57)</f>
        <v>0.24574409999999999</v>
      </c>
      <c r="S57" s="65">
        <v>1</v>
      </c>
      <c r="T57" s="66" t="s">
        <v>114</v>
      </c>
    </row>
    <row r="58" spans="1:20" ht="31.5" x14ac:dyDescent="0.25">
      <c r="A58" s="60" t="s">
        <v>107</v>
      </c>
      <c r="B58" s="61" t="s">
        <v>115</v>
      </c>
      <c r="C58" s="62" t="s">
        <v>116</v>
      </c>
      <c r="D58" s="63">
        <v>286.05080780199989</v>
      </c>
      <c r="E58" s="63">
        <v>260.82134844000001</v>
      </c>
      <c r="F58" s="63">
        <f>D58-E58</f>
        <v>25.229459361999886</v>
      </c>
      <c r="G58" s="64">
        <f t="shared" si="24"/>
        <v>35.678864297399898</v>
      </c>
      <c r="H58" s="64">
        <f t="shared" si="24"/>
        <v>21.803098330000005</v>
      </c>
      <c r="I58" s="63">
        <v>35.678864297399898</v>
      </c>
      <c r="J58" s="63">
        <v>21.610743170000003</v>
      </c>
      <c r="K58" s="63">
        <v>0</v>
      </c>
      <c r="L58" s="69">
        <v>0.19235516000000003</v>
      </c>
      <c r="M58" s="63">
        <v>0</v>
      </c>
      <c r="N58" s="69">
        <v>0</v>
      </c>
      <c r="O58" s="69">
        <v>0</v>
      </c>
      <c r="P58" s="69">
        <v>0</v>
      </c>
      <c r="Q58" s="64">
        <f>F58-H58</f>
        <v>3.4263610319998818</v>
      </c>
      <c r="R58" s="64">
        <f>H58-(I58+K58)</f>
        <v>-13.875765967399893</v>
      </c>
      <c r="S58" s="65">
        <f>R58/(I58+K58)</f>
        <v>-0.38890716508628026</v>
      </c>
      <c r="T58" s="66" t="s">
        <v>117</v>
      </c>
    </row>
    <row r="59" spans="1:20" x14ac:dyDescent="0.25">
      <c r="A59" s="60" t="s">
        <v>107</v>
      </c>
      <c r="B59" s="61" t="s">
        <v>118</v>
      </c>
      <c r="C59" s="62" t="s">
        <v>119</v>
      </c>
      <c r="D59" s="63">
        <v>245.17090210999996</v>
      </c>
      <c r="E59" s="63">
        <v>190.93088847999996</v>
      </c>
      <c r="F59" s="63">
        <f>D59-E59</f>
        <v>54.240013629999993</v>
      </c>
      <c r="G59" s="64">
        <f t="shared" si="24"/>
        <v>51.230093534000005</v>
      </c>
      <c r="H59" s="64">
        <f t="shared" si="24"/>
        <v>44.545775339999999</v>
      </c>
      <c r="I59" s="63">
        <v>0</v>
      </c>
      <c r="J59" s="63">
        <v>44.545775339999999</v>
      </c>
      <c r="K59" s="63">
        <v>0</v>
      </c>
      <c r="L59" s="64">
        <v>0</v>
      </c>
      <c r="M59" s="63">
        <v>0</v>
      </c>
      <c r="N59" s="64">
        <v>0</v>
      </c>
      <c r="O59" s="70">
        <v>51.230093534000005</v>
      </c>
      <c r="P59" s="64">
        <v>0</v>
      </c>
      <c r="Q59" s="64">
        <f>F59-H59</f>
        <v>9.6942382899999942</v>
      </c>
      <c r="R59" s="64">
        <f>H59-(I59+K59)</f>
        <v>44.545775339999999</v>
      </c>
      <c r="S59" s="65">
        <v>1</v>
      </c>
      <c r="T59" s="66" t="s">
        <v>120</v>
      </c>
    </row>
    <row r="60" spans="1:20" ht="114.75" customHeight="1" x14ac:dyDescent="0.25">
      <c r="A60" s="60" t="s">
        <v>107</v>
      </c>
      <c r="B60" s="61" t="s">
        <v>121</v>
      </c>
      <c r="C60" s="62" t="s">
        <v>122</v>
      </c>
      <c r="D60" s="63">
        <v>266.27705317200002</v>
      </c>
      <c r="E60" s="63">
        <v>0</v>
      </c>
      <c r="F60" s="63">
        <f>D60-E60</f>
        <v>266.27705317200002</v>
      </c>
      <c r="G60" s="64">
        <f t="shared" si="24"/>
        <v>33.434303747999998</v>
      </c>
      <c r="H60" s="64">
        <f t="shared" si="24"/>
        <v>3.5427090000000001E-2</v>
      </c>
      <c r="I60" s="63">
        <v>0</v>
      </c>
      <c r="J60" s="63">
        <v>0</v>
      </c>
      <c r="K60" s="63">
        <v>11.144768000000001</v>
      </c>
      <c r="L60" s="69">
        <v>3.5427090000000001E-2</v>
      </c>
      <c r="M60" s="63">
        <v>11.144768000000001</v>
      </c>
      <c r="N60" s="69">
        <v>0</v>
      </c>
      <c r="O60" s="69">
        <v>11.144767747999998</v>
      </c>
      <c r="P60" s="69">
        <v>0</v>
      </c>
      <c r="Q60" s="64">
        <f>F60-H60</f>
        <v>266.24162608200004</v>
      </c>
      <c r="R60" s="64">
        <f>H60-(I60+K60)</f>
        <v>-11.10934091</v>
      </c>
      <c r="S60" s="65">
        <f>R60/(I60+K60)</f>
        <v>-0.99682119089423837</v>
      </c>
      <c r="T60" s="66" t="s">
        <v>123</v>
      </c>
    </row>
    <row r="61" spans="1:20" x14ac:dyDescent="0.25">
      <c r="A61" s="53" t="s">
        <v>124</v>
      </c>
      <c r="B61" s="54" t="s">
        <v>125</v>
      </c>
      <c r="C61" s="54" t="s">
        <v>33</v>
      </c>
      <c r="D61" s="55">
        <f t="shared" ref="D61:R61" si="25">SUM(D62:D64)</f>
        <v>157.0340196592</v>
      </c>
      <c r="E61" s="55">
        <f t="shared" si="25"/>
        <v>106.11274949</v>
      </c>
      <c r="F61" s="55">
        <f t="shared" si="25"/>
        <v>50.921270169199992</v>
      </c>
      <c r="G61" s="56">
        <f t="shared" si="25"/>
        <v>43.475315687200002</v>
      </c>
      <c r="H61" s="56">
        <f t="shared" si="25"/>
        <v>32.801369070000007</v>
      </c>
      <c r="I61" s="55">
        <f t="shared" si="25"/>
        <v>0</v>
      </c>
      <c r="J61" s="55">
        <f t="shared" si="25"/>
        <v>9.3038856600000006</v>
      </c>
      <c r="K61" s="55">
        <f t="shared" si="25"/>
        <v>0</v>
      </c>
      <c r="L61" s="56">
        <f t="shared" si="25"/>
        <v>23.497483410000001</v>
      </c>
      <c r="M61" s="55">
        <f t="shared" si="25"/>
        <v>43.475315687200002</v>
      </c>
      <c r="N61" s="56">
        <f t="shared" si="25"/>
        <v>0</v>
      </c>
      <c r="O61" s="56">
        <f t="shared" si="25"/>
        <v>0</v>
      </c>
      <c r="P61" s="56">
        <f t="shared" si="25"/>
        <v>0</v>
      </c>
      <c r="Q61" s="56">
        <f t="shared" si="25"/>
        <v>18.119901099199989</v>
      </c>
      <c r="R61" s="56">
        <f t="shared" si="25"/>
        <v>32.801369070000007</v>
      </c>
      <c r="S61" s="57">
        <v>1</v>
      </c>
      <c r="T61" s="52" t="s">
        <v>34</v>
      </c>
    </row>
    <row r="62" spans="1:20" ht="31.5" x14ac:dyDescent="0.25">
      <c r="A62" s="60" t="s">
        <v>124</v>
      </c>
      <c r="B62" s="61" t="s">
        <v>126</v>
      </c>
      <c r="C62" s="62" t="s">
        <v>127</v>
      </c>
      <c r="D62" s="63">
        <v>35.336481923999997</v>
      </c>
      <c r="E62" s="63">
        <v>1.7999999999999998</v>
      </c>
      <c r="F62" s="63">
        <f>D62-E62</f>
        <v>33.536481924</v>
      </c>
      <c r="G62" s="64">
        <f t="shared" ref="G62:H64" si="26">I62+K62+M62+O62</f>
        <v>33.536481924</v>
      </c>
      <c r="H62" s="64">
        <f t="shared" si="26"/>
        <v>19.629135090000002</v>
      </c>
      <c r="I62" s="63">
        <v>0</v>
      </c>
      <c r="J62" s="63">
        <v>1.6242461100000001</v>
      </c>
      <c r="K62" s="63">
        <v>0</v>
      </c>
      <c r="L62" s="64">
        <v>18.00488898</v>
      </c>
      <c r="M62" s="63">
        <v>33.536481924</v>
      </c>
      <c r="N62" s="64">
        <v>0</v>
      </c>
      <c r="O62" s="70">
        <v>0</v>
      </c>
      <c r="P62" s="64">
        <v>0</v>
      </c>
      <c r="Q62" s="64">
        <f>F62-H62</f>
        <v>13.907346833999998</v>
      </c>
      <c r="R62" s="64">
        <f>H62-(I62+K62)</f>
        <v>19.629135090000002</v>
      </c>
      <c r="S62" s="65">
        <v>1</v>
      </c>
      <c r="T62" s="66" t="s">
        <v>114</v>
      </c>
    </row>
    <row r="63" spans="1:20" ht="47.25" x14ac:dyDescent="0.25">
      <c r="A63" s="60" t="s">
        <v>124</v>
      </c>
      <c r="B63" s="61" t="s">
        <v>128</v>
      </c>
      <c r="C63" s="62" t="s">
        <v>129</v>
      </c>
      <c r="D63" s="63">
        <v>56.494640105199998</v>
      </c>
      <c r="E63" s="63">
        <v>41.21906998</v>
      </c>
      <c r="F63" s="63">
        <f>D63-E63</f>
        <v>15.275570125199998</v>
      </c>
      <c r="G63" s="64">
        <f t="shared" si="26"/>
        <v>7.8296156432000004</v>
      </c>
      <c r="H63" s="64">
        <f t="shared" si="26"/>
        <v>13.172233980000001</v>
      </c>
      <c r="I63" s="63">
        <v>0</v>
      </c>
      <c r="J63" s="63">
        <v>7.6796395500000001</v>
      </c>
      <c r="K63" s="63">
        <v>0</v>
      </c>
      <c r="L63" s="64">
        <v>5.4925944300000005</v>
      </c>
      <c r="M63" s="63">
        <v>7.8296156432000004</v>
      </c>
      <c r="N63" s="64">
        <v>0</v>
      </c>
      <c r="O63" s="64">
        <v>0</v>
      </c>
      <c r="P63" s="64">
        <v>0</v>
      </c>
      <c r="Q63" s="64">
        <f>F63-H63</f>
        <v>2.1033361451999966</v>
      </c>
      <c r="R63" s="64">
        <f>H63-(I63+K63)</f>
        <v>13.172233980000001</v>
      </c>
      <c r="S63" s="65">
        <v>1</v>
      </c>
      <c r="T63" s="66" t="s">
        <v>28</v>
      </c>
    </row>
    <row r="64" spans="1:20" ht="31.5" x14ac:dyDescent="0.25">
      <c r="A64" s="60" t="s">
        <v>124</v>
      </c>
      <c r="B64" s="61" t="s">
        <v>130</v>
      </c>
      <c r="C64" s="62" t="s">
        <v>131</v>
      </c>
      <c r="D64" s="63">
        <v>65.202897629999995</v>
      </c>
      <c r="E64" s="63">
        <v>63.093679510000001</v>
      </c>
      <c r="F64" s="63">
        <f>D64-E64</f>
        <v>2.1092181199999942</v>
      </c>
      <c r="G64" s="64">
        <f t="shared" si="26"/>
        <v>2.10921812</v>
      </c>
      <c r="H64" s="64">
        <f t="shared" si="26"/>
        <v>0</v>
      </c>
      <c r="I64" s="63">
        <v>0</v>
      </c>
      <c r="J64" s="63">
        <v>0</v>
      </c>
      <c r="K64" s="63">
        <v>0</v>
      </c>
      <c r="L64" s="64">
        <v>0</v>
      </c>
      <c r="M64" s="63">
        <v>2.10921812</v>
      </c>
      <c r="N64" s="64">
        <v>0</v>
      </c>
      <c r="O64" s="64">
        <v>0</v>
      </c>
      <c r="P64" s="64">
        <v>0</v>
      </c>
      <c r="Q64" s="64">
        <f>F64-H64</f>
        <v>2.1092181199999942</v>
      </c>
      <c r="R64" s="64">
        <f>H64-(I64+K64)</f>
        <v>0</v>
      </c>
      <c r="S64" s="65">
        <v>0</v>
      </c>
      <c r="T64" s="66" t="s">
        <v>34</v>
      </c>
    </row>
    <row r="65" spans="1:20" x14ac:dyDescent="0.25">
      <c r="A65" s="53" t="s">
        <v>132</v>
      </c>
      <c r="B65" s="54" t="s">
        <v>133</v>
      </c>
      <c r="C65" s="54" t="s">
        <v>33</v>
      </c>
      <c r="D65" s="55">
        <f t="shared" ref="D65:R65" si="27">SUM(D66:D68)</f>
        <v>474.21331667999993</v>
      </c>
      <c r="E65" s="55">
        <f t="shared" si="27"/>
        <v>258.88836127999997</v>
      </c>
      <c r="F65" s="55">
        <f t="shared" si="27"/>
        <v>215.32495539999999</v>
      </c>
      <c r="G65" s="56">
        <f t="shared" si="27"/>
        <v>195.08254933000001</v>
      </c>
      <c r="H65" s="56">
        <f t="shared" si="27"/>
        <v>7.1008172500000004</v>
      </c>
      <c r="I65" s="55">
        <f t="shared" si="27"/>
        <v>6.4494103200000099</v>
      </c>
      <c r="J65" s="55">
        <f t="shared" si="27"/>
        <v>6.3394777099999997</v>
      </c>
      <c r="K65" s="55">
        <f t="shared" si="27"/>
        <v>1.1000000000000001</v>
      </c>
      <c r="L65" s="56">
        <f t="shared" si="27"/>
        <v>0.76133954000000004</v>
      </c>
      <c r="M65" s="55">
        <f t="shared" si="27"/>
        <v>7.3018847999999998</v>
      </c>
      <c r="N65" s="56">
        <f t="shared" si="27"/>
        <v>0</v>
      </c>
      <c r="O65" s="56">
        <f t="shared" si="27"/>
        <v>180.23125421</v>
      </c>
      <c r="P65" s="56">
        <f t="shared" si="27"/>
        <v>0</v>
      </c>
      <c r="Q65" s="56">
        <f t="shared" si="27"/>
        <v>208.22413814999999</v>
      </c>
      <c r="R65" s="56">
        <f t="shared" si="27"/>
        <v>-0.44859307000001003</v>
      </c>
      <c r="S65" s="57">
        <f>R65/(I65+K65)</f>
        <v>-5.9420941634552644E-2</v>
      </c>
      <c r="T65" s="58" t="s">
        <v>34</v>
      </c>
    </row>
    <row r="66" spans="1:20" ht="47.25" x14ac:dyDescent="0.25">
      <c r="A66" s="60" t="s">
        <v>132</v>
      </c>
      <c r="B66" s="61" t="s">
        <v>134</v>
      </c>
      <c r="C66" s="62" t="s">
        <v>135</v>
      </c>
      <c r="D66" s="63">
        <v>389.67836747999996</v>
      </c>
      <c r="E66" s="63">
        <v>188.35774060999998</v>
      </c>
      <c r="F66" s="63">
        <f>D66-E66</f>
        <v>201.32062686999998</v>
      </c>
      <c r="G66" s="64">
        <f t="shared" ref="G66:H68" si="28">I66+K66+M66+O66</f>
        <v>187.42895621</v>
      </c>
      <c r="H66" s="64">
        <f t="shared" si="28"/>
        <v>1.08762625</v>
      </c>
      <c r="I66" s="63">
        <v>0</v>
      </c>
      <c r="J66" s="63">
        <v>0.32628670999999998</v>
      </c>
      <c r="K66" s="63">
        <v>1.1000000000000001</v>
      </c>
      <c r="L66" s="64">
        <v>0.76133954000000004</v>
      </c>
      <c r="M66" s="63">
        <v>6.6</v>
      </c>
      <c r="N66" s="64">
        <v>0</v>
      </c>
      <c r="O66" s="70">
        <v>179.72895621000001</v>
      </c>
      <c r="P66" s="64">
        <v>0</v>
      </c>
      <c r="Q66" s="64">
        <f>F66-H66</f>
        <v>200.23300061999998</v>
      </c>
      <c r="R66" s="64">
        <f>H66-(I66+K66)</f>
        <v>-1.2373750000000072E-2</v>
      </c>
      <c r="S66" s="65">
        <f>R66/(I66+K66)</f>
        <v>-1.1248863636363701E-2</v>
      </c>
      <c r="T66" s="66" t="s">
        <v>34</v>
      </c>
    </row>
    <row r="67" spans="1:20" ht="31.5" x14ac:dyDescent="0.25">
      <c r="A67" s="60" t="s">
        <v>132</v>
      </c>
      <c r="B67" s="61" t="s">
        <v>136</v>
      </c>
      <c r="C67" s="62" t="s">
        <v>137</v>
      </c>
      <c r="D67" s="63">
        <v>1.3479984000000003</v>
      </c>
      <c r="E67" s="63">
        <v>0</v>
      </c>
      <c r="F67" s="63">
        <f>D67-E67</f>
        <v>1.3479984000000003</v>
      </c>
      <c r="G67" s="64">
        <f t="shared" si="28"/>
        <v>1.2041827999999999</v>
      </c>
      <c r="H67" s="64">
        <f t="shared" si="28"/>
        <v>0</v>
      </c>
      <c r="I67" s="63">
        <v>0</v>
      </c>
      <c r="J67" s="63">
        <v>0</v>
      </c>
      <c r="K67" s="63">
        <v>0</v>
      </c>
      <c r="L67" s="69">
        <v>0</v>
      </c>
      <c r="M67" s="63">
        <v>0.70188480000000009</v>
      </c>
      <c r="N67" s="69">
        <v>0</v>
      </c>
      <c r="O67" s="69">
        <v>0.5022979999999998</v>
      </c>
      <c r="P67" s="69">
        <v>0</v>
      </c>
      <c r="Q67" s="64">
        <f>F67-H67</f>
        <v>1.3479984000000003</v>
      </c>
      <c r="R67" s="64">
        <f>H67-(I67+K67)</f>
        <v>0</v>
      </c>
      <c r="S67" s="65">
        <v>0</v>
      </c>
      <c r="T67" s="66" t="s">
        <v>34</v>
      </c>
    </row>
    <row r="68" spans="1:20" ht="31.5" x14ac:dyDescent="0.25">
      <c r="A68" s="60" t="s">
        <v>132</v>
      </c>
      <c r="B68" s="61" t="s">
        <v>138</v>
      </c>
      <c r="C68" s="62" t="s">
        <v>139</v>
      </c>
      <c r="D68" s="63">
        <v>83.186950800000005</v>
      </c>
      <c r="E68" s="63">
        <v>70.53062066999999</v>
      </c>
      <c r="F68" s="63">
        <f>D68-E68</f>
        <v>12.656330130000015</v>
      </c>
      <c r="G68" s="64">
        <f t="shared" si="28"/>
        <v>6.4494103200000099</v>
      </c>
      <c r="H68" s="64">
        <f t="shared" si="28"/>
        <v>6.013191</v>
      </c>
      <c r="I68" s="63">
        <v>6.4494103200000099</v>
      </c>
      <c r="J68" s="63">
        <v>6.013191</v>
      </c>
      <c r="K68" s="63">
        <v>0</v>
      </c>
      <c r="L68" s="64">
        <v>0</v>
      </c>
      <c r="M68" s="63">
        <v>0</v>
      </c>
      <c r="N68" s="64">
        <v>0</v>
      </c>
      <c r="O68" s="64">
        <v>0</v>
      </c>
      <c r="P68" s="64">
        <v>0</v>
      </c>
      <c r="Q68" s="64">
        <f>F68-H68</f>
        <v>6.6431391300000149</v>
      </c>
      <c r="R68" s="64">
        <f>H68-(I68+K68)</f>
        <v>-0.43621932000000996</v>
      </c>
      <c r="S68" s="65">
        <f>R68/(I68+K68)</f>
        <v>-6.7637085928192162E-2</v>
      </c>
      <c r="T68" s="66" t="s">
        <v>34</v>
      </c>
    </row>
    <row r="69" spans="1:20" ht="31.5" x14ac:dyDescent="0.25">
      <c r="A69" s="53" t="s">
        <v>140</v>
      </c>
      <c r="B69" s="54" t="s">
        <v>141</v>
      </c>
      <c r="C69" s="54" t="s">
        <v>33</v>
      </c>
      <c r="D69" s="55">
        <f t="shared" ref="D69:R69" si="29">SUM(D70:D76)</f>
        <v>2262.9041160987349</v>
      </c>
      <c r="E69" s="55">
        <f t="shared" si="29"/>
        <v>446.77781603</v>
      </c>
      <c r="F69" s="55">
        <f t="shared" si="29"/>
        <v>1816.1263000687356</v>
      </c>
      <c r="G69" s="56">
        <f t="shared" si="29"/>
        <v>123.89516532991999</v>
      </c>
      <c r="H69" s="56">
        <f t="shared" si="29"/>
        <v>18.129669360000001</v>
      </c>
      <c r="I69" s="55">
        <f t="shared" si="29"/>
        <v>11.613280638720003</v>
      </c>
      <c r="J69" s="55">
        <f t="shared" si="29"/>
        <v>9.3921907000000004</v>
      </c>
      <c r="K69" s="55">
        <f t="shared" si="29"/>
        <v>4.1257943400000006</v>
      </c>
      <c r="L69" s="56">
        <f t="shared" si="29"/>
        <v>8.737478659999999</v>
      </c>
      <c r="M69" s="55">
        <f t="shared" si="29"/>
        <v>4.1257943400000006</v>
      </c>
      <c r="N69" s="56">
        <f t="shared" si="29"/>
        <v>0</v>
      </c>
      <c r="O69" s="56">
        <f t="shared" si="29"/>
        <v>104.03029601119999</v>
      </c>
      <c r="P69" s="56">
        <f t="shared" si="29"/>
        <v>0</v>
      </c>
      <c r="Q69" s="56">
        <f t="shared" si="29"/>
        <v>1797.9966307087357</v>
      </c>
      <c r="R69" s="56">
        <f t="shared" si="29"/>
        <v>-1.3073879587200041</v>
      </c>
      <c r="S69" s="57">
        <f>R69/(I69+K69)</f>
        <v>-8.306637845538295E-2</v>
      </c>
      <c r="T69" s="58" t="s">
        <v>34</v>
      </c>
    </row>
    <row r="70" spans="1:20" ht="47.25" x14ac:dyDescent="0.25">
      <c r="A70" s="60" t="s">
        <v>140</v>
      </c>
      <c r="B70" s="61" t="s">
        <v>142</v>
      </c>
      <c r="C70" s="62" t="s">
        <v>143</v>
      </c>
      <c r="D70" s="63">
        <v>98.900193443999996</v>
      </c>
      <c r="E70" s="63">
        <v>23.752985789999997</v>
      </c>
      <c r="F70" s="63">
        <f t="shared" ref="F70:F76" si="30">D70-E70</f>
        <v>75.147207653999999</v>
      </c>
      <c r="G70" s="64">
        <f>I70+K70+M70+O70</f>
        <v>7.487486298720003</v>
      </c>
      <c r="H70" s="64">
        <f>J70+L70+N70+P70</f>
        <v>13.77405697</v>
      </c>
      <c r="I70" s="63">
        <v>7.487486298720003</v>
      </c>
      <c r="J70" s="63">
        <v>2.25888731</v>
      </c>
      <c r="K70" s="63">
        <v>0</v>
      </c>
      <c r="L70" s="64">
        <v>11.51516966</v>
      </c>
      <c r="M70" s="63">
        <v>0</v>
      </c>
      <c r="N70" s="64">
        <v>0</v>
      </c>
      <c r="O70" s="64">
        <v>0</v>
      </c>
      <c r="P70" s="64">
        <v>0</v>
      </c>
      <c r="Q70" s="64">
        <f t="shared" ref="Q70:Q76" si="31">F70-H70</f>
        <v>61.373150683999995</v>
      </c>
      <c r="R70" s="64">
        <f>H70-(I70+K70)</f>
        <v>6.2865706712799971</v>
      </c>
      <c r="S70" s="65">
        <f>R70/(I70+K70)</f>
        <v>0.83961030718075513</v>
      </c>
      <c r="T70" s="66" t="s">
        <v>144</v>
      </c>
    </row>
    <row r="71" spans="1:20" ht="63" x14ac:dyDescent="0.25">
      <c r="A71" s="60" t="s">
        <v>140</v>
      </c>
      <c r="B71" s="61" t="s">
        <v>145</v>
      </c>
      <c r="C71" s="62" t="s">
        <v>146</v>
      </c>
      <c r="D71" s="63">
        <v>427.1650164447355</v>
      </c>
      <c r="E71" s="63">
        <v>391.59524615999999</v>
      </c>
      <c r="F71" s="63">
        <f t="shared" si="30"/>
        <v>35.569770284735512</v>
      </c>
      <c r="G71" s="64" t="s">
        <v>34</v>
      </c>
      <c r="H71" s="64">
        <f t="shared" ref="H71:H76" si="32">J71+L71+N71+P71</f>
        <v>1.1359971799999999</v>
      </c>
      <c r="I71" s="63" t="s">
        <v>34</v>
      </c>
      <c r="J71" s="63">
        <v>4.5618156000000001</v>
      </c>
      <c r="K71" s="63" t="s">
        <v>34</v>
      </c>
      <c r="L71" s="64">
        <v>-3.4258184200000001</v>
      </c>
      <c r="M71" s="63" t="s">
        <v>34</v>
      </c>
      <c r="N71" s="64">
        <v>0</v>
      </c>
      <c r="O71" s="64" t="s">
        <v>34</v>
      </c>
      <c r="P71" s="64">
        <v>0</v>
      </c>
      <c r="Q71" s="64">
        <f t="shared" si="31"/>
        <v>34.433773104735515</v>
      </c>
      <c r="R71" s="64" t="s">
        <v>34</v>
      </c>
      <c r="S71" s="65" t="s">
        <v>34</v>
      </c>
      <c r="T71" s="66" t="s">
        <v>147</v>
      </c>
    </row>
    <row r="72" spans="1:20" ht="31.5" x14ac:dyDescent="0.25">
      <c r="A72" s="60" t="s">
        <v>140</v>
      </c>
      <c r="B72" s="61" t="s">
        <v>148</v>
      </c>
      <c r="C72" s="62" t="s">
        <v>149</v>
      </c>
      <c r="D72" s="63">
        <v>1430.5148729040002</v>
      </c>
      <c r="E72" s="63">
        <v>16.291780549999999</v>
      </c>
      <c r="F72" s="63">
        <f t="shared" si="30"/>
        <v>1414.2230923540001</v>
      </c>
      <c r="G72" s="64">
        <f>I72+K72+M72+O72</f>
        <v>53.704501647199997</v>
      </c>
      <c r="H72" s="64">
        <f t="shared" si="32"/>
        <v>9.5026299999999998E-3</v>
      </c>
      <c r="I72" s="63">
        <v>0</v>
      </c>
      <c r="J72" s="63">
        <v>9.5026299999999998E-3</v>
      </c>
      <c r="K72" s="63">
        <v>0</v>
      </c>
      <c r="L72" s="64">
        <v>0</v>
      </c>
      <c r="M72" s="63">
        <v>0</v>
      </c>
      <c r="N72" s="64">
        <v>0</v>
      </c>
      <c r="O72" s="64">
        <v>53.704501647199997</v>
      </c>
      <c r="P72" s="64">
        <v>0</v>
      </c>
      <c r="Q72" s="64">
        <f t="shared" si="31"/>
        <v>1414.213589724</v>
      </c>
      <c r="R72" s="64">
        <f>H72-(I72+K72)</f>
        <v>9.5026299999999998E-3</v>
      </c>
      <c r="S72" s="65">
        <v>1</v>
      </c>
      <c r="T72" s="66" t="s">
        <v>150</v>
      </c>
    </row>
    <row r="73" spans="1:20" ht="63" x14ac:dyDescent="0.25">
      <c r="A73" s="60" t="s">
        <v>140</v>
      </c>
      <c r="B73" s="61" t="s">
        <v>151</v>
      </c>
      <c r="C73" s="62" t="s">
        <v>152</v>
      </c>
      <c r="D73" s="63">
        <v>132.44984640000001</v>
      </c>
      <c r="E73" s="63">
        <v>5.9499999999999993</v>
      </c>
      <c r="F73" s="63">
        <f t="shared" si="30"/>
        <v>126.49984640000001</v>
      </c>
      <c r="G73" s="64">
        <f>I73+K73+M73+O73</f>
        <v>46.2</v>
      </c>
      <c r="H73" s="64">
        <f t="shared" si="32"/>
        <v>0.64812742000000001</v>
      </c>
      <c r="I73" s="63">
        <v>0</v>
      </c>
      <c r="J73" s="63">
        <v>0</v>
      </c>
      <c r="K73" s="63">
        <v>0</v>
      </c>
      <c r="L73" s="64">
        <v>0.64812742000000001</v>
      </c>
      <c r="M73" s="63">
        <v>0</v>
      </c>
      <c r="N73" s="64">
        <v>0</v>
      </c>
      <c r="O73" s="64">
        <v>46.2</v>
      </c>
      <c r="P73" s="64">
        <v>0</v>
      </c>
      <c r="Q73" s="64">
        <f t="shared" si="31"/>
        <v>125.85171898000002</v>
      </c>
      <c r="R73" s="64">
        <f>H73-(I73+K73)</f>
        <v>0.64812742000000001</v>
      </c>
      <c r="S73" s="65">
        <v>1</v>
      </c>
      <c r="T73" s="66" t="s">
        <v>153</v>
      </c>
    </row>
    <row r="74" spans="1:20" ht="47.25" x14ac:dyDescent="0.25">
      <c r="A74" s="60" t="s">
        <v>140</v>
      </c>
      <c r="B74" s="61" t="s">
        <v>154</v>
      </c>
      <c r="C74" s="62" t="s">
        <v>155</v>
      </c>
      <c r="D74" s="63">
        <v>4.3649765500000006</v>
      </c>
      <c r="E74" s="63">
        <v>4.1469152899999999</v>
      </c>
      <c r="F74" s="63">
        <f t="shared" si="30"/>
        <v>0.2180612600000007</v>
      </c>
      <c r="G74" s="64" t="s">
        <v>34</v>
      </c>
      <c r="H74" s="64">
        <f t="shared" si="32"/>
        <v>0.21753325999999978</v>
      </c>
      <c r="I74" s="63" t="s">
        <v>34</v>
      </c>
      <c r="J74" s="63">
        <v>0.21753325999999978</v>
      </c>
      <c r="K74" s="63" t="s">
        <v>34</v>
      </c>
      <c r="L74" s="64">
        <v>0</v>
      </c>
      <c r="M74" s="63" t="s">
        <v>34</v>
      </c>
      <c r="N74" s="64">
        <v>0</v>
      </c>
      <c r="O74" s="64" t="s">
        <v>34</v>
      </c>
      <c r="P74" s="64">
        <v>0</v>
      </c>
      <c r="Q74" s="64">
        <f t="shared" si="31"/>
        <v>5.2800000000091662E-4</v>
      </c>
      <c r="R74" s="64" t="s">
        <v>34</v>
      </c>
      <c r="S74" s="65" t="s">
        <v>34</v>
      </c>
      <c r="T74" s="66" t="s">
        <v>156</v>
      </c>
    </row>
    <row r="75" spans="1:20" ht="78.75" x14ac:dyDescent="0.25">
      <c r="A75" s="60" t="s">
        <v>140</v>
      </c>
      <c r="B75" s="61" t="s">
        <v>157</v>
      </c>
      <c r="C75" s="62" t="s">
        <v>158</v>
      </c>
      <c r="D75" s="63">
        <v>61.861254056000007</v>
      </c>
      <c r="E75" s="63">
        <v>5.0408882400000001</v>
      </c>
      <c r="F75" s="63">
        <f t="shared" si="30"/>
        <v>56.820365816000006</v>
      </c>
      <c r="G75" s="64" t="s">
        <v>34</v>
      </c>
      <c r="H75" s="64">
        <f t="shared" si="32"/>
        <v>2.3444519000000001</v>
      </c>
      <c r="I75" s="63" t="s">
        <v>34</v>
      </c>
      <c r="J75" s="63">
        <v>2.3444519000000001</v>
      </c>
      <c r="K75" s="63" t="s">
        <v>34</v>
      </c>
      <c r="L75" s="64">
        <v>0</v>
      </c>
      <c r="M75" s="63" t="s">
        <v>34</v>
      </c>
      <c r="N75" s="64">
        <v>0</v>
      </c>
      <c r="O75" s="64" t="s">
        <v>34</v>
      </c>
      <c r="P75" s="64">
        <v>0</v>
      </c>
      <c r="Q75" s="64">
        <f t="shared" si="31"/>
        <v>54.475913916000003</v>
      </c>
      <c r="R75" s="64" t="s">
        <v>34</v>
      </c>
      <c r="S75" s="65" t="s">
        <v>34</v>
      </c>
      <c r="T75" s="66" t="s">
        <v>159</v>
      </c>
    </row>
    <row r="76" spans="1:20" ht="31.5" x14ac:dyDescent="0.25">
      <c r="A76" s="60" t="s">
        <v>140</v>
      </c>
      <c r="B76" s="61" t="s">
        <v>160</v>
      </c>
      <c r="C76" s="62" t="s">
        <v>161</v>
      </c>
      <c r="D76" s="63">
        <v>107.64795629999999</v>
      </c>
      <c r="E76" s="63">
        <v>0</v>
      </c>
      <c r="F76" s="63">
        <f t="shared" si="30"/>
        <v>107.64795629999999</v>
      </c>
      <c r="G76" s="64">
        <f>I76+K76+M76+O76</f>
        <v>16.503177383999997</v>
      </c>
      <c r="H76" s="64">
        <f t="shared" si="32"/>
        <v>0</v>
      </c>
      <c r="I76" s="63">
        <v>4.1257943400000006</v>
      </c>
      <c r="J76" s="63">
        <v>0</v>
      </c>
      <c r="K76" s="63">
        <v>4.1257943400000006</v>
      </c>
      <c r="L76" s="64">
        <v>0</v>
      </c>
      <c r="M76" s="63">
        <v>4.1257943400000006</v>
      </c>
      <c r="N76" s="64">
        <v>0</v>
      </c>
      <c r="O76" s="64">
        <v>4.1257943639999954</v>
      </c>
      <c r="P76" s="64">
        <v>0</v>
      </c>
      <c r="Q76" s="64">
        <f t="shared" si="31"/>
        <v>107.64795629999999</v>
      </c>
      <c r="R76" s="64">
        <f>H76-(I76+K76)</f>
        <v>-8.2515886800000011</v>
      </c>
      <c r="S76" s="65">
        <f>R76/(I76+K76)</f>
        <v>-1</v>
      </c>
      <c r="T76" s="66" t="s">
        <v>28</v>
      </c>
    </row>
    <row r="77" spans="1:20" ht="31.5" x14ac:dyDescent="0.25">
      <c r="A77" s="53" t="s">
        <v>162</v>
      </c>
      <c r="B77" s="54" t="s">
        <v>163</v>
      </c>
      <c r="C77" s="54" t="s">
        <v>33</v>
      </c>
      <c r="D77" s="55">
        <f t="shared" ref="D77:R77" si="33">D78+D88+D90+D118</f>
        <v>25010.80317683646</v>
      </c>
      <c r="E77" s="55">
        <f t="shared" si="33"/>
        <v>5546.5093104999996</v>
      </c>
      <c r="F77" s="55">
        <f t="shared" si="33"/>
        <v>19464.293866336458</v>
      </c>
      <c r="G77" s="56">
        <f t="shared" si="33"/>
        <v>5339.7775347902825</v>
      </c>
      <c r="H77" s="56">
        <f t="shared" si="33"/>
        <v>1634.2552478699997</v>
      </c>
      <c r="I77" s="55">
        <f t="shared" si="33"/>
        <v>105.44413007119998</v>
      </c>
      <c r="J77" s="55">
        <f t="shared" si="33"/>
        <v>912.82959031999997</v>
      </c>
      <c r="K77" s="55">
        <f t="shared" si="33"/>
        <v>309.64718998680002</v>
      </c>
      <c r="L77" s="56">
        <f t="shared" si="33"/>
        <v>721.42565754999998</v>
      </c>
      <c r="M77" s="55">
        <f t="shared" si="33"/>
        <v>1013.6987807805027</v>
      </c>
      <c r="N77" s="56">
        <f t="shared" si="33"/>
        <v>0</v>
      </c>
      <c r="O77" s="56">
        <f t="shared" si="33"/>
        <v>3910.9874339517792</v>
      </c>
      <c r="P77" s="56">
        <f t="shared" si="33"/>
        <v>0</v>
      </c>
      <c r="Q77" s="56">
        <f t="shared" si="33"/>
        <v>18600.029852466461</v>
      </c>
      <c r="R77" s="56">
        <f t="shared" si="33"/>
        <v>372.83362916200008</v>
      </c>
      <c r="S77" s="57">
        <f>R77/(I77+K77)</f>
        <v>0.89819664046433123</v>
      </c>
      <c r="T77" s="58" t="s">
        <v>34</v>
      </c>
    </row>
    <row r="78" spans="1:20" ht="47.25" x14ac:dyDescent="0.25">
      <c r="A78" s="53" t="s">
        <v>164</v>
      </c>
      <c r="B78" s="54" t="s">
        <v>165</v>
      </c>
      <c r="C78" s="54" t="s">
        <v>33</v>
      </c>
      <c r="D78" s="55">
        <f t="shared" ref="D78:R78" si="34">SUM(D79:D87)</f>
        <v>2629.5545939434505</v>
      </c>
      <c r="E78" s="55">
        <f t="shared" si="34"/>
        <v>1005.3731283599999</v>
      </c>
      <c r="F78" s="55">
        <f t="shared" si="34"/>
        <v>1624.181465583451</v>
      </c>
      <c r="G78" s="55">
        <f t="shared" si="34"/>
        <v>968.69433002637822</v>
      </c>
      <c r="H78" s="55">
        <f t="shared" si="34"/>
        <v>251.27667588000003</v>
      </c>
      <c r="I78" s="55">
        <f t="shared" si="34"/>
        <v>0</v>
      </c>
      <c r="J78" s="55">
        <f t="shared" si="34"/>
        <v>44.891281279999994</v>
      </c>
      <c r="K78" s="55">
        <f t="shared" si="34"/>
        <v>121.04616369999999</v>
      </c>
      <c r="L78" s="55">
        <f t="shared" si="34"/>
        <v>206.38539459999998</v>
      </c>
      <c r="M78" s="55">
        <f t="shared" si="34"/>
        <v>16.304999999999986</v>
      </c>
      <c r="N78" s="55">
        <f t="shared" si="34"/>
        <v>0</v>
      </c>
      <c r="O78" s="55">
        <f t="shared" si="34"/>
        <v>831.34316632637831</v>
      </c>
      <c r="P78" s="55">
        <f t="shared" si="34"/>
        <v>0</v>
      </c>
      <c r="Q78" s="55">
        <f t="shared" si="34"/>
        <v>1372.9047897034509</v>
      </c>
      <c r="R78" s="55">
        <f t="shared" si="34"/>
        <v>116.17265013000001</v>
      </c>
      <c r="S78" s="57">
        <f>R78/(I78+K78)</f>
        <v>0.95973838888377772</v>
      </c>
      <c r="T78" s="55" t="s">
        <v>34</v>
      </c>
    </row>
    <row r="79" spans="1:20" ht="78.75" x14ac:dyDescent="0.25">
      <c r="A79" s="60" t="s">
        <v>164</v>
      </c>
      <c r="B79" s="62" t="s">
        <v>166</v>
      </c>
      <c r="C79" s="62" t="s">
        <v>167</v>
      </c>
      <c r="D79" s="63">
        <v>64.188484799999998</v>
      </c>
      <c r="E79" s="63">
        <v>63.487717289999999</v>
      </c>
      <c r="F79" s="63">
        <f t="shared" ref="F79:F87" si="35">D79-E79</f>
        <v>0.70076750999999859</v>
      </c>
      <c r="G79" s="63" t="s">
        <v>34</v>
      </c>
      <c r="H79" s="63">
        <f t="shared" ref="H79:H87" si="36">J79+L79+N79+P79</f>
        <v>0.18604327000000001</v>
      </c>
      <c r="I79" s="63" t="s">
        <v>34</v>
      </c>
      <c r="J79" s="63">
        <v>0.18604327000000001</v>
      </c>
      <c r="K79" s="63" t="s">
        <v>34</v>
      </c>
      <c r="L79" s="63">
        <v>0</v>
      </c>
      <c r="M79" s="63" t="s">
        <v>34</v>
      </c>
      <c r="N79" s="63">
        <v>0</v>
      </c>
      <c r="O79" s="63" t="s">
        <v>34</v>
      </c>
      <c r="P79" s="63">
        <v>0</v>
      </c>
      <c r="Q79" s="64">
        <f t="shared" ref="Q79:Q87" si="37">F79-H79</f>
        <v>0.51472423999999861</v>
      </c>
      <c r="R79" s="63" t="s">
        <v>34</v>
      </c>
      <c r="S79" s="65" t="s">
        <v>34</v>
      </c>
      <c r="T79" s="71" t="s">
        <v>168</v>
      </c>
    </row>
    <row r="80" spans="1:20" ht="31.5" x14ac:dyDescent="0.25">
      <c r="A80" s="60" t="s">
        <v>164</v>
      </c>
      <c r="B80" s="61" t="s">
        <v>169</v>
      </c>
      <c r="C80" s="62" t="s">
        <v>170</v>
      </c>
      <c r="D80" s="63">
        <v>601.88426239600005</v>
      </c>
      <c r="E80" s="63">
        <v>56.126404910000005</v>
      </c>
      <c r="F80" s="63">
        <f t="shared" si="35"/>
        <v>545.75785748600003</v>
      </c>
      <c r="G80" s="64">
        <f>I80+K80+M80+O80</f>
        <v>506.87953264399999</v>
      </c>
      <c r="H80" s="64">
        <f t="shared" si="36"/>
        <v>138.82435333999999</v>
      </c>
      <c r="I80" s="63">
        <v>0</v>
      </c>
      <c r="J80" s="63">
        <v>25.304632840000004</v>
      </c>
      <c r="K80" s="63">
        <v>0</v>
      </c>
      <c r="L80" s="64">
        <v>113.51972049999999</v>
      </c>
      <c r="M80" s="63">
        <v>0</v>
      </c>
      <c r="N80" s="64">
        <v>0</v>
      </c>
      <c r="O80" s="64">
        <v>506.87953264399999</v>
      </c>
      <c r="P80" s="64">
        <v>0</v>
      </c>
      <c r="Q80" s="64">
        <f t="shared" si="37"/>
        <v>406.93350414600002</v>
      </c>
      <c r="R80" s="64">
        <f>H80-(I80+K80)</f>
        <v>138.82435333999999</v>
      </c>
      <c r="S80" s="65">
        <v>1</v>
      </c>
      <c r="T80" s="66" t="s">
        <v>171</v>
      </c>
    </row>
    <row r="81" spans="1:20" ht="31.5" x14ac:dyDescent="0.25">
      <c r="A81" s="60" t="s">
        <v>164</v>
      </c>
      <c r="B81" s="61" t="s">
        <v>172</v>
      </c>
      <c r="C81" s="62" t="s">
        <v>173</v>
      </c>
      <c r="D81" s="63">
        <v>143.53159619799999</v>
      </c>
      <c r="E81" s="63">
        <v>0</v>
      </c>
      <c r="F81" s="63">
        <f t="shared" si="35"/>
        <v>143.53159619799999</v>
      </c>
      <c r="G81" s="64">
        <f>I81+K81+M81+O81</f>
        <v>136.61359619799998</v>
      </c>
      <c r="H81" s="64">
        <f t="shared" si="36"/>
        <v>0</v>
      </c>
      <c r="I81" s="63">
        <v>0</v>
      </c>
      <c r="J81" s="63">
        <v>0</v>
      </c>
      <c r="K81" s="63">
        <v>0</v>
      </c>
      <c r="L81" s="64">
        <v>0</v>
      </c>
      <c r="M81" s="63">
        <v>0</v>
      </c>
      <c r="N81" s="64">
        <v>0</v>
      </c>
      <c r="O81" s="64">
        <v>136.61359619799998</v>
      </c>
      <c r="P81" s="64">
        <v>0</v>
      </c>
      <c r="Q81" s="64">
        <f t="shared" si="37"/>
        <v>143.53159619799999</v>
      </c>
      <c r="R81" s="64">
        <f>H81-(I81+K81)</f>
        <v>0</v>
      </c>
      <c r="S81" s="65">
        <v>0</v>
      </c>
      <c r="T81" s="66" t="s">
        <v>34</v>
      </c>
    </row>
    <row r="82" spans="1:20" x14ac:dyDescent="0.25">
      <c r="A82" s="60" t="s">
        <v>164</v>
      </c>
      <c r="B82" s="61" t="s">
        <v>174</v>
      </c>
      <c r="C82" s="62" t="s">
        <v>175</v>
      </c>
      <c r="D82" s="63">
        <v>13.998136160000001</v>
      </c>
      <c r="E82" s="63">
        <v>4.7123082900000002</v>
      </c>
      <c r="F82" s="63">
        <f t="shared" si="35"/>
        <v>9.2858278700000021</v>
      </c>
      <c r="G82" s="64" t="s">
        <v>34</v>
      </c>
      <c r="H82" s="64">
        <f t="shared" si="36"/>
        <v>10.062877199999999</v>
      </c>
      <c r="I82" s="63" t="s">
        <v>34</v>
      </c>
      <c r="J82" s="63">
        <v>10.062877199999999</v>
      </c>
      <c r="K82" s="63" t="s">
        <v>34</v>
      </c>
      <c r="L82" s="64">
        <v>0</v>
      </c>
      <c r="M82" s="63" t="s">
        <v>34</v>
      </c>
      <c r="N82" s="64">
        <v>0</v>
      </c>
      <c r="O82" s="64" t="s">
        <v>34</v>
      </c>
      <c r="P82" s="64">
        <v>0</v>
      </c>
      <c r="Q82" s="64">
        <f t="shared" si="37"/>
        <v>-0.77704932999999698</v>
      </c>
      <c r="R82" s="64" t="s">
        <v>34</v>
      </c>
      <c r="S82" s="65" t="s">
        <v>34</v>
      </c>
      <c r="T82" s="66" t="s">
        <v>111</v>
      </c>
    </row>
    <row r="83" spans="1:20" ht="31.5" x14ac:dyDescent="0.25">
      <c r="A83" s="60" t="s">
        <v>164</v>
      </c>
      <c r="B83" s="61" t="s">
        <v>176</v>
      </c>
      <c r="C83" s="62" t="s">
        <v>177</v>
      </c>
      <c r="D83" s="63">
        <v>524.94201463145077</v>
      </c>
      <c r="E83" s="63">
        <v>316.70003519000005</v>
      </c>
      <c r="F83" s="63">
        <f t="shared" si="35"/>
        <v>208.24197944145072</v>
      </c>
      <c r="G83" s="64">
        <f>I83+K83+M83+O83</f>
        <v>70.072538804378269</v>
      </c>
      <c r="H83" s="64">
        <f t="shared" si="36"/>
        <v>30.711975880000001</v>
      </c>
      <c r="I83" s="63">
        <v>0</v>
      </c>
      <c r="J83" s="63">
        <v>0.61699234999999997</v>
      </c>
      <c r="K83" s="63">
        <v>0</v>
      </c>
      <c r="L83" s="64">
        <v>30.09498353</v>
      </c>
      <c r="M83" s="63">
        <v>0</v>
      </c>
      <c r="N83" s="64">
        <v>0</v>
      </c>
      <c r="O83" s="64">
        <v>70.072538804378269</v>
      </c>
      <c r="P83" s="64">
        <v>0</v>
      </c>
      <c r="Q83" s="64">
        <f t="shared" si="37"/>
        <v>177.53000356145071</v>
      </c>
      <c r="R83" s="64">
        <f>H83-(I83+K83)</f>
        <v>30.711975880000001</v>
      </c>
      <c r="S83" s="65">
        <v>1</v>
      </c>
      <c r="T83" s="66" t="s">
        <v>178</v>
      </c>
    </row>
    <row r="84" spans="1:20" ht="31.5" x14ac:dyDescent="0.25">
      <c r="A84" s="60" t="s">
        <v>164</v>
      </c>
      <c r="B84" s="61" t="s">
        <v>179</v>
      </c>
      <c r="C84" s="62" t="s">
        <v>180</v>
      </c>
      <c r="D84" s="63">
        <v>1053.7665316600001</v>
      </c>
      <c r="E84" s="63">
        <v>536.29123955</v>
      </c>
      <c r="F84" s="63">
        <f t="shared" si="35"/>
        <v>517.47529211000005</v>
      </c>
      <c r="G84" s="64">
        <f>I84+K84+M84+O84</f>
        <v>117.77749868000001</v>
      </c>
      <c r="H84" s="64">
        <f t="shared" si="36"/>
        <v>49.8698196</v>
      </c>
      <c r="I84" s="63">
        <v>0</v>
      </c>
      <c r="J84" s="63">
        <v>1.7643732000000001</v>
      </c>
      <c r="K84" s="63">
        <v>0</v>
      </c>
      <c r="L84" s="64">
        <v>48.105446399999998</v>
      </c>
      <c r="M84" s="63">
        <v>0</v>
      </c>
      <c r="N84" s="64">
        <v>0</v>
      </c>
      <c r="O84" s="64">
        <v>117.77749868000001</v>
      </c>
      <c r="P84" s="64">
        <v>0</v>
      </c>
      <c r="Q84" s="64">
        <f t="shared" si="37"/>
        <v>467.60547251000003</v>
      </c>
      <c r="R84" s="64">
        <f>H84-(I84+K84)</f>
        <v>49.8698196</v>
      </c>
      <c r="S84" s="65">
        <v>1</v>
      </c>
      <c r="T84" s="66" t="s">
        <v>20</v>
      </c>
    </row>
    <row r="85" spans="1:20" ht="47.25" x14ac:dyDescent="0.25">
      <c r="A85" s="60" t="s">
        <v>164</v>
      </c>
      <c r="B85" s="61" t="s">
        <v>181</v>
      </c>
      <c r="C85" s="62" t="s">
        <v>182</v>
      </c>
      <c r="D85" s="63">
        <v>86.391354329999984</v>
      </c>
      <c r="E85" s="63">
        <v>25.099030120000002</v>
      </c>
      <c r="F85" s="63">
        <f t="shared" si="35"/>
        <v>61.292324209999983</v>
      </c>
      <c r="G85" s="64">
        <f>I85+K85+M85+O85</f>
        <v>16.304999999999986</v>
      </c>
      <c r="H85" s="64">
        <f t="shared" si="36"/>
        <v>2.6723552499999998</v>
      </c>
      <c r="I85" s="63">
        <v>0</v>
      </c>
      <c r="J85" s="63">
        <v>1.8874208399999999</v>
      </c>
      <c r="K85" s="63">
        <v>0</v>
      </c>
      <c r="L85" s="64">
        <v>0.78493440999999997</v>
      </c>
      <c r="M85" s="63">
        <v>16.304999999999986</v>
      </c>
      <c r="N85" s="64">
        <v>0</v>
      </c>
      <c r="O85" s="70">
        <v>0</v>
      </c>
      <c r="P85" s="64">
        <v>0</v>
      </c>
      <c r="Q85" s="64">
        <f t="shared" si="37"/>
        <v>58.61996895999998</v>
      </c>
      <c r="R85" s="64">
        <f>H85-(I85+K85)</f>
        <v>2.6723552499999998</v>
      </c>
      <c r="S85" s="65">
        <v>1</v>
      </c>
      <c r="T85" s="66" t="s">
        <v>183</v>
      </c>
    </row>
    <row r="86" spans="1:20" ht="31.5" x14ac:dyDescent="0.25">
      <c r="A86" s="60" t="s">
        <v>164</v>
      </c>
      <c r="B86" s="61" t="s">
        <v>184</v>
      </c>
      <c r="C86" s="62" t="s">
        <v>185</v>
      </c>
      <c r="D86" s="63">
        <v>137.55245875999998</v>
      </c>
      <c r="E86" s="63">
        <v>2.8415478200000002</v>
      </c>
      <c r="F86" s="63">
        <f t="shared" si="35"/>
        <v>134.71091093999999</v>
      </c>
      <c r="G86" s="64">
        <f>I86+K86+M86+O86</f>
        <v>121.04616369999999</v>
      </c>
      <c r="H86" s="64">
        <f t="shared" si="36"/>
        <v>15.140309759999999</v>
      </c>
      <c r="I86" s="63">
        <v>0</v>
      </c>
      <c r="J86" s="63">
        <v>1.26</v>
      </c>
      <c r="K86" s="63">
        <v>121.04616369999999</v>
      </c>
      <c r="L86" s="64">
        <v>13.880309759999999</v>
      </c>
      <c r="M86" s="63">
        <v>0</v>
      </c>
      <c r="N86" s="64">
        <v>0</v>
      </c>
      <c r="O86" s="70">
        <v>0</v>
      </c>
      <c r="P86" s="64">
        <v>0</v>
      </c>
      <c r="Q86" s="64">
        <f t="shared" si="37"/>
        <v>119.57060118</v>
      </c>
      <c r="R86" s="64">
        <f>H86-(I86+K86)</f>
        <v>-105.90585394</v>
      </c>
      <c r="S86" s="65">
        <f>R86/(I86+K86)</f>
        <v>-0.87492119289692127</v>
      </c>
      <c r="T86" s="66" t="s">
        <v>28</v>
      </c>
    </row>
    <row r="87" spans="1:20" ht="78.75" x14ac:dyDescent="0.25">
      <c r="A87" s="60" t="s">
        <v>164</v>
      </c>
      <c r="B87" s="61" t="s">
        <v>186</v>
      </c>
      <c r="C87" s="62" t="s">
        <v>187</v>
      </c>
      <c r="D87" s="63">
        <v>3.299755008</v>
      </c>
      <c r="E87" s="63">
        <v>0.11484519</v>
      </c>
      <c r="F87" s="63">
        <f t="shared" si="35"/>
        <v>3.1849098179999999</v>
      </c>
      <c r="G87" s="64" t="s">
        <v>34</v>
      </c>
      <c r="H87" s="64">
        <f t="shared" si="36"/>
        <v>3.8089415799999995</v>
      </c>
      <c r="I87" s="63" t="s">
        <v>34</v>
      </c>
      <c r="J87" s="63">
        <v>3.8089415799999995</v>
      </c>
      <c r="K87" s="63" t="s">
        <v>34</v>
      </c>
      <c r="L87" s="69">
        <v>0</v>
      </c>
      <c r="M87" s="63" t="s">
        <v>34</v>
      </c>
      <c r="N87" s="69">
        <v>0</v>
      </c>
      <c r="O87" s="72" t="s">
        <v>34</v>
      </c>
      <c r="P87" s="69">
        <v>0</v>
      </c>
      <c r="Q87" s="64">
        <f t="shared" si="37"/>
        <v>-0.62403176199999955</v>
      </c>
      <c r="R87" s="64" t="s">
        <v>34</v>
      </c>
      <c r="S87" s="65" t="s">
        <v>34</v>
      </c>
      <c r="T87" s="66" t="s">
        <v>188</v>
      </c>
    </row>
    <row r="88" spans="1:20" ht="31.5" x14ac:dyDescent="0.25">
      <c r="A88" s="53" t="s">
        <v>189</v>
      </c>
      <c r="B88" s="54" t="s">
        <v>190</v>
      </c>
      <c r="C88" s="54" t="s">
        <v>33</v>
      </c>
      <c r="D88" s="55">
        <f t="shared" ref="D88:R88" si="38">SUM(D89)</f>
        <v>60</v>
      </c>
      <c r="E88" s="55">
        <f t="shared" si="38"/>
        <v>2.5233011999999997</v>
      </c>
      <c r="F88" s="55">
        <f t="shared" si="38"/>
        <v>57.476698800000001</v>
      </c>
      <c r="G88" s="56">
        <f t="shared" si="38"/>
        <v>53.58</v>
      </c>
      <c r="H88" s="56">
        <f t="shared" si="38"/>
        <v>2.5194898000000001</v>
      </c>
      <c r="I88" s="55">
        <f t="shared" si="38"/>
        <v>0</v>
      </c>
      <c r="J88" s="55">
        <f t="shared" si="38"/>
        <v>2.5194898000000001</v>
      </c>
      <c r="K88" s="55">
        <f t="shared" si="38"/>
        <v>53.58</v>
      </c>
      <c r="L88" s="49">
        <f t="shared" si="38"/>
        <v>0</v>
      </c>
      <c r="M88" s="55">
        <f t="shared" si="38"/>
        <v>0</v>
      </c>
      <c r="N88" s="49">
        <f t="shared" si="38"/>
        <v>0</v>
      </c>
      <c r="O88" s="49">
        <f t="shared" si="38"/>
        <v>0</v>
      </c>
      <c r="P88" s="49">
        <f t="shared" si="38"/>
        <v>0</v>
      </c>
      <c r="Q88" s="56">
        <f t="shared" si="38"/>
        <v>54.957208999999999</v>
      </c>
      <c r="R88" s="56">
        <f t="shared" si="38"/>
        <v>-51.060510199999996</v>
      </c>
      <c r="S88" s="57">
        <f>R88/(I88+K88)</f>
        <v>-0.9529770474057484</v>
      </c>
      <c r="T88" s="58" t="s">
        <v>34</v>
      </c>
    </row>
    <row r="89" spans="1:20" ht="31.5" x14ac:dyDescent="0.25">
      <c r="A89" s="60" t="s">
        <v>189</v>
      </c>
      <c r="B89" s="61" t="s">
        <v>191</v>
      </c>
      <c r="C89" s="62" t="s">
        <v>192</v>
      </c>
      <c r="D89" s="63">
        <v>60</v>
      </c>
      <c r="E89" s="63">
        <v>2.5233011999999997</v>
      </c>
      <c r="F89" s="63">
        <f>D89-E89</f>
        <v>57.476698800000001</v>
      </c>
      <c r="G89" s="64">
        <f>I89+K89+M89+O89</f>
        <v>53.58</v>
      </c>
      <c r="H89" s="64">
        <f>J89+L89+N89+P89</f>
        <v>2.5194898000000001</v>
      </c>
      <c r="I89" s="63">
        <v>0</v>
      </c>
      <c r="J89" s="63">
        <v>2.5194898000000001</v>
      </c>
      <c r="K89" s="63">
        <v>53.58</v>
      </c>
      <c r="L89" s="64">
        <v>0</v>
      </c>
      <c r="M89" s="63">
        <v>0</v>
      </c>
      <c r="N89" s="64">
        <v>0</v>
      </c>
      <c r="O89" s="64">
        <v>0</v>
      </c>
      <c r="P89" s="64">
        <v>0</v>
      </c>
      <c r="Q89" s="64">
        <f>F89-H89</f>
        <v>54.957208999999999</v>
      </c>
      <c r="R89" s="64">
        <f>H89-(I89+K89)</f>
        <v>-51.060510199999996</v>
      </c>
      <c r="S89" s="65">
        <f>R89/(I89+K89)</f>
        <v>-0.9529770474057484</v>
      </c>
      <c r="T89" s="66" t="s">
        <v>28</v>
      </c>
    </row>
    <row r="90" spans="1:20" ht="31.5" x14ac:dyDescent="0.25">
      <c r="A90" s="53" t="s">
        <v>193</v>
      </c>
      <c r="B90" s="54" t="s">
        <v>194</v>
      </c>
      <c r="C90" s="54" t="s">
        <v>33</v>
      </c>
      <c r="D90" s="73">
        <f t="shared" ref="D90:R90" si="39">SUM(D91:D117)</f>
        <v>9460.8280528747655</v>
      </c>
      <c r="E90" s="73">
        <f t="shared" si="39"/>
        <v>2040.8964435</v>
      </c>
      <c r="F90" s="73">
        <f t="shared" si="39"/>
        <v>7419.931609374763</v>
      </c>
      <c r="G90" s="73">
        <f t="shared" si="39"/>
        <v>601.61591545606484</v>
      </c>
      <c r="H90" s="73">
        <f t="shared" si="39"/>
        <v>240.28658903000002</v>
      </c>
      <c r="I90" s="73">
        <f t="shared" si="39"/>
        <v>42.321935107999977</v>
      </c>
      <c r="J90" s="73">
        <f t="shared" si="39"/>
        <v>94.431842020000005</v>
      </c>
      <c r="K90" s="73">
        <f t="shared" si="39"/>
        <v>34.379560900000001</v>
      </c>
      <c r="L90" s="73">
        <f t="shared" si="39"/>
        <v>145.85474701000004</v>
      </c>
      <c r="M90" s="73">
        <f t="shared" si="39"/>
        <v>504.21683543926486</v>
      </c>
      <c r="N90" s="73">
        <f t="shared" si="39"/>
        <v>0</v>
      </c>
      <c r="O90" s="73">
        <f t="shared" si="39"/>
        <v>20.6975840088</v>
      </c>
      <c r="P90" s="73">
        <f t="shared" si="39"/>
        <v>0</v>
      </c>
      <c r="Q90" s="73">
        <f t="shared" si="39"/>
        <v>7179.645020344763</v>
      </c>
      <c r="R90" s="73">
        <f t="shared" si="39"/>
        <v>153.23688479200001</v>
      </c>
      <c r="S90" s="57">
        <f>R90/(I90+K90)</f>
        <v>1.9978343678722692</v>
      </c>
      <c r="T90" s="58" t="s">
        <v>34</v>
      </c>
    </row>
    <row r="91" spans="1:20" ht="126" x14ac:dyDescent="0.25">
      <c r="A91" s="60" t="s">
        <v>193</v>
      </c>
      <c r="B91" s="61" t="s">
        <v>195</v>
      </c>
      <c r="C91" s="62" t="s">
        <v>196</v>
      </c>
      <c r="D91" s="74">
        <v>225</v>
      </c>
      <c r="E91" s="74">
        <v>158.08975857999999</v>
      </c>
      <c r="F91" s="63">
        <f t="shared" ref="F91:F117" si="40">D91-E91</f>
        <v>66.910241420000006</v>
      </c>
      <c r="G91" s="64" t="s">
        <v>34</v>
      </c>
      <c r="H91" s="64">
        <f t="shared" ref="H91:H117" si="41">J91+L91+N91+P91</f>
        <v>10.348208229999999</v>
      </c>
      <c r="I91" s="63" t="s">
        <v>34</v>
      </c>
      <c r="J91" s="74">
        <v>9.4359398399999996</v>
      </c>
      <c r="K91" s="63" t="s">
        <v>34</v>
      </c>
      <c r="L91" s="64">
        <v>0.91226838999999993</v>
      </c>
      <c r="M91" s="63" t="s">
        <v>34</v>
      </c>
      <c r="N91" s="64">
        <v>0</v>
      </c>
      <c r="O91" s="64" t="s">
        <v>34</v>
      </c>
      <c r="P91" s="64">
        <v>0</v>
      </c>
      <c r="Q91" s="64">
        <f t="shared" ref="Q91:Q117" si="42">F91-H91</f>
        <v>56.562033190000008</v>
      </c>
      <c r="R91" s="64" t="s">
        <v>34</v>
      </c>
      <c r="S91" s="65" t="s">
        <v>34</v>
      </c>
      <c r="T91" s="67" t="s">
        <v>197</v>
      </c>
    </row>
    <row r="92" spans="1:20" ht="31.5" x14ac:dyDescent="0.25">
      <c r="A92" s="60" t="s">
        <v>193</v>
      </c>
      <c r="B92" s="61" t="s">
        <v>198</v>
      </c>
      <c r="C92" s="62" t="s">
        <v>199</v>
      </c>
      <c r="D92" s="63">
        <v>171.55086451259996</v>
      </c>
      <c r="E92" s="63">
        <v>115.22233961000001</v>
      </c>
      <c r="F92" s="63">
        <f t="shared" si="40"/>
        <v>56.328524902599952</v>
      </c>
      <c r="G92" s="64">
        <f t="shared" ref="G92:G117" si="43">I92+K92+M92+O92</f>
        <v>0.50600000000000001</v>
      </c>
      <c r="H92" s="64">
        <f t="shared" si="41"/>
        <v>0</v>
      </c>
      <c r="I92" s="74">
        <v>0.50600000000000001</v>
      </c>
      <c r="J92" s="63">
        <v>0</v>
      </c>
      <c r="K92" s="74">
        <v>0</v>
      </c>
      <c r="L92" s="64">
        <v>0</v>
      </c>
      <c r="M92" s="74">
        <v>0</v>
      </c>
      <c r="N92" s="64">
        <v>0</v>
      </c>
      <c r="O92" s="64">
        <v>0</v>
      </c>
      <c r="P92" s="64">
        <v>0</v>
      </c>
      <c r="Q92" s="64">
        <f t="shared" si="42"/>
        <v>56.328524902599952</v>
      </c>
      <c r="R92" s="64">
        <f t="shared" ref="R92:R117" si="44">H92-(I92+K92)</f>
        <v>-0.50600000000000001</v>
      </c>
      <c r="S92" s="65">
        <f t="shared" ref="S92:S108" si="45">R92/(I92+K92)</f>
        <v>-1</v>
      </c>
      <c r="T92" s="66" t="s">
        <v>200</v>
      </c>
    </row>
    <row r="93" spans="1:20" ht="31.5" x14ac:dyDescent="0.25">
      <c r="A93" s="60" t="s">
        <v>193</v>
      </c>
      <c r="B93" s="61" t="s">
        <v>201</v>
      </c>
      <c r="C93" s="62" t="s">
        <v>202</v>
      </c>
      <c r="D93" s="63">
        <v>314.71457662199998</v>
      </c>
      <c r="E93" s="63">
        <v>250.07602930999997</v>
      </c>
      <c r="F93" s="63">
        <f t="shared" si="40"/>
        <v>64.638547312000014</v>
      </c>
      <c r="G93" s="64">
        <f t="shared" si="43"/>
        <v>1.4180000000000099</v>
      </c>
      <c r="H93" s="64">
        <f t="shared" si="41"/>
        <v>1.4181592199999999</v>
      </c>
      <c r="I93" s="63">
        <v>1.4180000000000099</v>
      </c>
      <c r="J93" s="63">
        <v>1.4181592199999999</v>
      </c>
      <c r="K93" s="63">
        <v>0</v>
      </c>
      <c r="L93" s="64">
        <v>0</v>
      </c>
      <c r="M93" s="63">
        <v>0</v>
      </c>
      <c r="N93" s="64">
        <v>0</v>
      </c>
      <c r="O93" s="64">
        <v>0</v>
      </c>
      <c r="P93" s="64">
        <v>0</v>
      </c>
      <c r="Q93" s="64">
        <f t="shared" si="42"/>
        <v>63.220388092000015</v>
      </c>
      <c r="R93" s="64">
        <f t="shared" si="44"/>
        <v>1.5921999999002345E-4</v>
      </c>
      <c r="S93" s="65">
        <f t="shared" si="45"/>
        <v>1.1228490831454326E-4</v>
      </c>
      <c r="T93" s="66" t="s">
        <v>34</v>
      </c>
    </row>
    <row r="94" spans="1:20" ht="96" customHeight="1" x14ac:dyDescent="0.25">
      <c r="A94" s="60" t="s">
        <v>193</v>
      </c>
      <c r="B94" s="61" t="s">
        <v>203</v>
      </c>
      <c r="C94" s="62" t="s">
        <v>204</v>
      </c>
      <c r="D94" s="63">
        <v>186.093758928</v>
      </c>
      <c r="E94" s="63">
        <v>115.27896086</v>
      </c>
      <c r="F94" s="63">
        <f t="shared" si="40"/>
        <v>70.814798068000002</v>
      </c>
      <c r="G94" s="64">
        <f t="shared" si="43"/>
        <v>1.2350000000000001</v>
      </c>
      <c r="H94" s="64">
        <f t="shared" si="41"/>
        <v>1.08696306</v>
      </c>
      <c r="I94" s="63">
        <v>1.2350000000000001</v>
      </c>
      <c r="J94" s="63">
        <v>1.08696306</v>
      </c>
      <c r="K94" s="63">
        <v>0</v>
      </c>
      <c r="L94" s="64">
        <v>0</v>
      </c>
      <c r="M94" s="63">
        <v>0</v>
      </c>
      <c r="N94" s="64">
        <v>0</v>
      </c>
      <c r="O94" s="64">
        <v>0</v>
      </c>
      <c r="P94" s="64">
        <v>0</v>
      </c>
      <c r="Q94" s="64">
        <f t="shared" si="42"/>
        <v>69.727835008</v>
      </c>
      <c r="R94" s="64">
        <f t="shared" si="44"/>
        <v>-0.14803694000000012</v>
      </c>
      <c r="S94" s="65">
        <f t="shared" si="45"/>
        <v>-0.11986796761133611</v>
      </c>
      <c r="T94" s="66" t="s">
        <v>205</v>
      </c>
    </row>
    <row r="95" spans="1:20" ht="31.5" x14ac:dyDescent="0.25">
      <c r="A95" s="60" t="s">
        <v>193</v>
      </c>
      <c r="B95" s="61" t="s">
        <v>206</v>
      </c>
      <c r="C95" s="62" t="s">
        <v>207</v>
      </c>
      <c r="D95" s="63">
        <v>215.0130382774</v>
      </c>
      <c r="E95" s="63">
        <v>180.31461627000002</v>
      </c>
      <c r="F95" s="63">
        <f t="shared" si="40"/>
        <v>34.698422007399984</v>
      </c>
      <c r="G95" s="64">
        <f t="shared" si="43"/>
        <v>0.56399999999999995</v>
      </c>
      <c r="H95" s="64">
        <f t="shared" si="41"/>
        <v>0</v>
      </c>
      <c r="I95" s="63">
        <v>0.56399999999999995</v>
      </c>
      <c r="J95" s="63">
        <v>0</v>
      </c>
      <c r="K95" s="63">
        <v>0</v>
      </c>
      <c r="L95" s="64">
        <v>0</v>
      </c>
      <c r="M95" s="63">
        <v>0</v>
      </c>
      <c r="N95" s="64">
        <v>0</v>
      </c>
      <c r="O95" s="64">
        <v>0</v>
      </c>
      <c r="P95" s="64">
        <v>0</v>
      </c>
      <c r="Q95" s="64">
        <f t="shared" si="42"/>
        <v>34.698422007399984</v>
      </c>
      <c r="R95" s="64">
        <f t="shared" si="44"/>
        <v>-0.56399999999999995</v>
      </c>
      <c r="S95" s="65">
        <f t="shared" si="45"/>
        <v>-1</v>
      </c>
      <c r="T95" s="66" t="s">
        <v>200</v>
      </c>
    </row>
    <row r="96" spans="1:20" ht="31.5" x14ac:dyDescent="0.25">
      <c r="A96" s="60" t="s">
        <v>193</v>
      </c>
      <c r="B96" s="61" t="s">
        <v>208</v>
      </c>
      <c r="C96" s="62" t="s">
        <v>209</v>
      </c>
      <c r="D96" s="63">
        <v>162.85952624399999</v>
      </c>
      <c r="E96" s="63">
        <v>115.28903521000001</v>
      </c>
      <c r="F96" s="63">
        <f t="shared" si="40"/>
        <v>47.570491033999986</v>
      </c>
      <c r="G96" s="64">
        <f t="shared" si="43"/>
        <v>6.2573865699999995</v>
      </c>
      <c r="H96" s="64">
        <f t="shared" si="41"/>
        <v>3.5521088600000001</v>
      </c>
      <c r="I96" s="63">
        <v>0.65</v>
      </c>
      <c r="J96" s="63">
        <v>8.8999999999999996E-2</v>
      </c>
      <c r="K96" s="63">
        <v>0.75</v>
      </c>
      <c r="L96" s="64">
        <v>3.4631088600000002</v>
      </c>
      <c r="M96" s="63">
        <v>1.2</v>
      </c>
      <c r="N96" s="64">
        <v>0</v>
      </c>
      <c r="O96" s="64">
        <v>3.6573865699999994</v>
      </c>
      <c r="P96" s="64">
        <v>0</v>
      </c>
      <c r="Q96" s="64">
        <f t="shared" si="42"/>
        <v>44.018382173999989</v>
      </c>
      <c r="R96" s="64">
        <f t="shared" si="44"/>
        <v>2.1521088600000002</v>
      </c>
      <c r="S96" s="65">
        <f t="shared" si="45"/>
        <v>1.5372206142857145</v>
      </c>
      <c r="T96" s="66" t="s">
        <v>210</v>
      </c>
    </row>
    <row r="97" spans="1:20" ht="31.5" x14ac:dyDescent="0.25">
      <c r="A97" s="60" t="s">
        <v>193</v>
      </c>
      <c r="B97" s="61" t="s">
        <v>211</v>
      </c>
      <c r="C97" s="62" t="s">
        <v>212</v>
      </c>
      <c r="D97" s="63">
        <v>68.021000000000001</v>
      </c>
      <c r="E97" s="63">
        <v>10.026346830000001</v>
      </c>
      <c r="F97" s="63">
        <f t="shared" si="40"/>
        <v>57.994653169999999</v>
      </c>
      <c r="G97" s="64">
        <f t="shared" si="43"/>
        <v>0.253</v>
      </c>
      <c r="H97" s="64">
        <f t="shared" si="41"/>
        <v>0</v>
      </c>
      <c r="I97" s="63">
        <v>0.253</v>
      </c>
      <c r="J97" s="63">
        <v>0</v>
      </c>
      <c r="K97" s="63">
        <v>0</v>
      </c>
      <c r="L97" s="64">
        <v>0</v>
      </c>
      <c r="M97" s="63">
        <v>0</v>
      </c>
      <c r="N97" s="64">
        <v>0</v>
      </c>
      <c r="O97" s="64">
        <v>0</v>
      </c>
      <c r="P97" s="64">
        <v>0</v>
      </c>
      <c r="Q97" s="64">
        <f t="shared" si="42"/>
        <v>57.994653169999999</v>
      </c>
      <c r="R97" s="64">
        <f t="shared" si="44"/>
        <v>-0.253</v>
      </c>
      <c r="S97" s="65">
        <f t="shared" si="45"/>
        <v>-1</v>
      </c>
      <c r="T97" s="66" t="s">
        <v>213</v>
      </c>
    </row>
    <row r="98" spans="1:20" ht="31.5" x14ac:dyDescent="0.25">
      <c r="A98" s="60" t="s">
        <v>193</v>
      </c>
      <c r="B98" s="61" t="s">
        <v>214</v>
      </c>
      <c r="C98" s="62" t="s">
        <v>215</v>
      </c>
      <c r="D98" s="63">
        <v>8.644955362000001</v>
      </c>
      <c r="E98" s="63">
        <v>7.5652089800000004</v>
      </c>
      <c r="F98" s="63">
        <f t="shared" si="40"/>
        <v>1.0797463820000006</v>
      </c>
      <c r="G98" s="64">
        <f t="shared" si="43"/>
        <v>0.192</v>
      </c>
      <c r="H98" s="64">
        <f t="shared" si="41"/>
        <v>0</v>
      </c>
      <c r="I98" s="63">
        <v>0.192</v>
      </c>
      <c r="J98" s="63">
        <v>0</v>
      </c>
      <c r="K98" s="63">
        <v>0</v>
      </c>
      <c r="L98" s="64">
        <v>0</v>
      </c>
      <c r="M98" s="63">
        <v>0</v>
      </c>
      <c r="N98" s="64">
        <v>0</v>
      </c>
      <c r="O98" s="64">
        <v>0</v>
      </c>
      <c r="P98" s="64">
        <v>0</v>
      </c>
      <c r="Q98" s="64">
        <f t="shared" si="42"/>
        <v>1.0797463820000006</v>
      </c>
      <c r="R98" s="64">
        <f t="shared" si="44"/>
        <v>-0.192</v>
      </c>
      <c r="S98" s="65">
        <f t="shared" si="45"/>
        <v>-1</v>
      </c>
      <c r="T98" s="66" t="s">
        <v>213</v>
      </c>
    </row>
    <row r="99" spans="1:20" ht="31.5" x14ac:dyDescent="0.25">
      <c r="A99" s="60" t="s">
        <v>193</v>
      </c>
      <c r="B99" s="61" t="s">
        <v>216</v>
      </c>
      <c r="C99" s="62" t="s">
        <v>217</v>
      </c>
      <c r="D99" s="63">
        <v>302.31119999999999</v>
      </c>
      <c r="E99" s="63">
        <v>0</v>
      </c>
      <c r="F99" s="63">
        <f t="shared" si="40"/>
        <v>302.31119999999999</v>
      </c>
      <c r="G99" s="64">
        <f t="shared" si="43"/>
        <v>33.059971226800002</v>
      </c>
      <c r="H99" s="64">
        <f t="shared" si="41"/>
        <v>11.210255370000002</v>
      </c>
      <c r="I99" s="63">
        <v>0.84</v>
      </c>
      <c r="J99" s="63">
        <v>0.56817183000000004</v>
      </c>
      <c r="K99" s="63">
        <v>9.85</v>
      </c>
      <c r="L99" s="64">
        <v>10.642083540000002</v>
      </c>
      <c r="M99" s="63">
        <v>18.100000000000001</v>
      </c>
      <c r="N99" s="64">
        <v>0</v>
      </c>
      <c r="O99" s="64">
        <v>4.2699712267999992</v>
      </c>
      <c r="P99" s="64">
        <v>0</v>
      </c>
      <c r="Q99" s="64">
        <f t="shared" si="42"/>
        <v>291.10094462999996</v>
      </c>
      <c r="R99" s="64">
        <f t="shared" si="44"/>
        <v>0.52025537000000277</v>
      </c>
      <c r="S99" s="65">
        <f t="shared" si="45"/>
        <v>4.8667480823199515E-2</v>
      </c>
      <c r="T99" s="64" t="s">
        <v>34</v>
      </c>
    </row>
    <row r="100" spans="1:20" ht="47.25" x14ac:dyDescent="0.25">
      <c r="A100" s="60" t="s">
        <v>193</v>
      </c>
      <c r="B100" s="61" t="s">
        <v>218</v>
      </c>
      <c r="C100" s="62" t="s">
        <v>219</v>
      </c>
      <c r="D100" s="63">
        <v>43.9056</v>
      </c>
      <c r="E100" s="63">
        <v>0</v>
      </c>
      <c r="F100" s="63">
        <f t="shared" si="40"/>
        <v>43.9056</v>
      </c>
      <c r="G100" s="64">
        <f t="shared" si="43"/>
        <v>17.601908099999999</v>
      </c>
      <c r="H100" s="64">
        <f t="shared" si="41"/>
        <v>8.1555499600000001</v>
      </c>
      <c r="I100" s="63">
        <v>1.2</v>
      </c>
      <c r="J100" s="63">
        <v>0.28393439999999998</v>
      </c>
      <c r="K100" s="63">
        <v>6.84</v>
      </c>
      <c r="L100" s="64">
        <v>7.8716155600000004</v>
      </c>
      <c r="M100" s="63">
        <v>5.6</v>
      </c>
      <c r="N100" s="64">
        <v>0</v>
      </c>
      <c r="O100" s="64">
        <v>3.9619081</v>
      </c>
      <c r="P100" s="64">
        <v>0</v>
      </c>
      <c r="Q100" s="64">
        <f t="shared" si="42"/>
        <v>35.750050039999998</v>
      </c>
      <c r="R100" s="64">
        <f t="shared" si="44"/>
        <v>0.11554996000000095</v>
      </c>
      <c r="S100" s="65">
        <f t="shared" si="45"/>
        <v>1.4371885572139424E-2</v>
      </c>
      <c r="T100" s="75" t="s">
        <v>220</v>
      </c>
    </row>
    <row r="101" spans="1:20" ht="31.5" x14ac:dyDescent="0.25">
      <c r="A101" s="60" t="s">
        <v>193</v>
      </c>
      <c r="B101" s="61" t="s">
        <v>221</v>
      </c>
      <c r="C101" s="62" t="s">
        <v>222</v>
      </c>
      <c r="D101" s="63">
        <v>294.84479999999996</v>
      </c>
      <c r="E101" s="63">
        <v>0</v>
      </c>
      <c r="F101" s="63">
        <f t="shared" si="40"/>
        <v>294.84479999999996</v>
      </c>
      <c r="G101" s="64">
        <f t="shared" si="43"/>
        <v>14.667659019999999</v>
      </c>
      <c r="H101" s="64">
        <f t="shared" si="41"/>
        <v>8.0905669200000006</v>
      </c>
      <c r="I101" s="63">
        <v>0.6</v>
      </c>
      <c r="J101" s="63">
        <v>0.21299998000000001</v>
      </c>
      <c r="K101" s="63">
        <v>5.6</v>
      </c>
      <c r="L101" s="64">
        <v>7.8775669400000004</v>
      </c>
      <c r="M101" s="63">
        <v>6.8</v>
      </c>
      <c r="N101" s="64">
        <v>0</v>
      </c>
      <c r="O101" s="64">
        <v>1.667659019999999</v>
      </c>
      <c r="P101" s="64">
        <v>0</v>
      </c>
      <c r="Q101" s="64">
        <f t="shared" si="42"/>
        <v>286.75423307999995</v>
      </c>
      <c r="R101" s="64">
        <f t="shared" si="44"/>
        <v>1.8905669200000013</v>
      </c>
      <c r="S101" s="65">
        <f t="shared" si="45"/>
        <v>0.30493014838709703</v>
      </c>
      <c r="T101" s="76" t="s">
        <v>223</v>
      </c>
    </row>
    <row r="102" spans="1:20" ht="31.5" x14ac:dyDescent="0.25">
      <c r="A102" s="60" t="s">
        <v>193</v>
      </c>
      <c r="B102" s="61" t="s">
        <v>224</v>
      </c>
      <c r="C102" s="62" t="s">
        <v>225</v>
      </c>
      <c r="D102" s="63">
        <v>57.565199999999997</v>
      </c>
      <c r="E102" s="63">
        <v>0</v>
      </c>
      <c r="F102" s="63">
        <f t="shared" si="40"/>
        <v>57.565199999999997</v>
      </c>
      <c r="G102" s="64">
        <f t="shared" si="43"/>
        <v>9.8035008599999998</v>
      </c>
      <c r="H102" s="64">
        <f t="shared" si="41"/>
        <v>1.72478346</v>
      </c>
      <c r="I102" s="63">
        <v>0.45</v>
      </c>
      <c r="J102" s="63">
        <v>0.14699999999999999</v>
      </c>
      <c r="K102" s="63">
        <v>3.7395608999999999</v>
      </c>
      <c r="L102" s="64">
        <v>1.57778346</v>
      </c>
      <c r="M102" s="63">
        <v>4.3595608599999993</v>
      </c>
      <c r="N102" s="64">
        <v>0</v>
      </c>
      <c r="O102" s="64">
        <v>1.2543791000000006</v>
      </c>
      <c r="P102" s="64">
        <v>0</v>
      </c>
      <c r="Q102" s="64">
        <f t="shared" si="42"/>
        <v>55.84041654</v>
      </c>
      <c r="R102" s="64">
        <f t="shared" si="44"/>
        <v>-2.4647774399999998</v>
      </c>
      <c r="S102" s="65">
        <f t="shared" si="45"/>
        <v>-0.58831402594004534</v>
      </c>
      <c r="T102" s="77" t="s">
        <v>226</v>
      </c>
    </row>
    <row r="103" spans="1:20" ht="31.5" x14ac:dyDescent="0.25">
      <c r="A103" s="60" t="s">
        <v>193</v>
      </c>
      <c r="B103" s="61" t="s">
        <v>227</v>
      </c>
      <c r="C103" s="62" t="s">
        <v>228</v>
      </c>
      <c r="D103" s="63">
        <v>325.05</v>
      </c>
      <c r="E103" s="63">
        <v>0</v>
      </c>
      <c r="F103" s="63">
        <f t="shared" si="40"/>
        <v>325.05</v>
      </c>
      <c r="G103" s="64">
        <f t="shared" si="43"/>
        <v>24.53584918</v>
      </c>
      <c r="H103" s="64">
        <f t="shared" si="41"/>
        <v>9.7777152799999989</v>
      </c>
      <c r="I103" s="63">
        <v>0.56999999999999995</v>
      </c>
      <c r="J103" s="63">
        <v>0.36</v>
      </c>
      <c r="K103" s="63">
        <v>6.4</v>
      </c>
      <c r="L103" s="64">
        <v>9.4177152799999995</v>
      </c>
      <c r="M103" s="63">
        <v>12.655372079999999</v>
      </c>
      <c r="N103" s="64">
        <v>0</v>
      </c>
      <c r="O103" s="64">
        <v>4.9104771000000005</v>
      </c>
      <c r="P103" s="64">
        <v>0</v>
      </c>
      <c r="Q103" s="64">
        <f t="shared" si="42"/>
        <v>315.27228472000002</v>
      </c>
      <c r="R103" s="64">
        <f t="shared" si="44"/>
        <v>2.8077152799999983</v>
      </c>
      <c r="S103" s="65">
        <f t="shared" si="45"/>
        <v>0.40282859110473429</v>
      </c>
      <c r="T103" s="77" t="s">
        <v>223</v>
      </c>
    </row>
    <row r="104" spans="1:20" ht="31.5" x14ac:dyDescent="0.25">
      <c r="A104" s="60" t="s">
        <v>193</v>
      </c>
      <c r="B104" s="61" t="s">
        <v>229</v>
      </c>
      <c r="C104" s="62" t="s">
        <v>230</v>
      </c>
      <c r="D104" s="63">
        <v>87.380399999999995</v>
      </c>
      <c r="E104" s="63">
        <v>0</v>
      </c>
      <c r="F104" s="63">
        <f t="shared" si="40"/>
        <v>87.380399999999995</v>
      </c>
      <c r="G104" s="64">
        <f t="shared" si="43"/>
        <v>6.3558028919999998</v>
      </c>
      <c r="H104" s="64">
        <f t="shared" si="41"/>
        <v>6.9586475900000009</v>
      </c>
      <c r="I104" s="63">
        <v>0.68</v>
      </c>
      <c r="J104" s="63">
        <v>7.9598500000000003E-2</v>
      </c>
      <c r="K104" s="63">
        <v>1.2</v>
      </c>
      <c r="L104" s="64">
        <v>6.8790490900000005</v>
      </c>
      <c r="M104" s="63">
        <v>3.5</v>
      </c>
      <c r="N104" s="64">
        <v>0</v>
      </c>
      <c r="O104" s="64">
        <v>0.97580289199999959</v>
      </c>
      <c r="P104" s="64">
        <v>0</v>
      </c>
      <c r="Q104" s="64">
        <f t="shared" si="42"/>
        <v>80.421752409999996</v>
      </c>
      <c r="R104" s="64">
        <f t="shared" si="44"/>
        <v>5.078647590000001</v>
      </c>
      <c r="S104" s="65">
        <f t="shared" si="45"/>
        <v>2.7014082925531921</v>
      </c>
      <c r="T104" s="77" t="s">
        <v>223</v>
      </c>
    </row>
    <row r="105" spans="1:20" ht="31.5" x14ac:dyDescent="0.25">
      <c r="A105" s="60" t="s">
        <v>193</v>
      </c>
      <c r="B105" s="61" t="s">
        <v>231</v>
      </c>
      <c r="C105" s="62" t="s">
        <v>232</v>
      </c>
      <c r="D105" s="63">
        <v>543.32468038358809</v>
      </c>
      <c r="E105" s="63">
        <v>450.87718421000005</v>
      </c>
      <c r="F105" s="63">
        <f t="shared" si="40"/>
        <v>92.447496173588036</v>
      </c>
      <c r="G105" s="64">
        <f t="shared" si="43"/>
        <v>3.6829799999999668</v>
      </c>
      <c r="H105" s="64">
        <f t="shared" si="41"/>
        <v>0</v>
      </c>
      <c r="I105" s="63">
        <v>3.6829799999999668</v>
      </c>
      <c r="J105" s="63">
        <v>0</v>
      </c>
      <c r="K105" s="63">
        <v>0</v>
      </c>
      <c r="L105" s="69">
        <v>0</v>
      </c>
      <c r="M105" s="63">
        <v>0</v>
      </c>
      <c r="N105" s="69">
        <v>0</v>
      </c>
      <c r="O105" s="69">
        <v>0</v>
      </c>
      <c r="P105" s="69">
        <v>0</v>
      </c>
      <c r="Q105" s="64">
        <f t="shared" si="42"/>
        <v>92.447496173588036</v>
      </c>
      <c r="R105" s="64">
        <f t="shared" si="44"/>
        <v>-3.6829799999999668</v>
      </c>
      <c r="S105" s="65">
        <f t="shared" si="45"/>
        <v>-1</v>
      </c>
      <c r="T105" s="77" t="s">
        <v>233</v>
      </c>
    </row>
    <row r="106" spans="1:20" ht="31.5" x14ac:dyDescent="0.25">
      <c r="A106" s="60" t="s">
        <v>193</v>
      </c>
      <c r="B106" s="61" t="s">
        <v>234</v>
      </c>
      <c r="C106" s="62" t="s">
        <v>235</v>
      </c>
      <c r="D106" s="63">
        <v>130.57548826358797</v>
      </c>
      <c r="E106" s="63">
        <v>91.466089369999992</v>
      </c>
      <c r="F106" s="63">
        <f t="shared" si="40"/>
        <v>39.109398893587979</v>
      </c>
      <c r="G106" s="64">
        <f t="shared" si="43"/>
        <v>4.9889999999999999</v>
      </c>
      <c r="H106" s="64">
        <f t="shared" si="41"/>
        <v>4.9822114400000004</v>
      </c>
      <c r="I106" s="63">
        <v>4.9889999999999999</v>
      </c>
      <c r="J106" s="63">
        <v>4.9822114400000004</v>
      </c>
      <c r="K106" s="63">
        <v>0</v>
      </c>
      <c r="L106" s="69">
        <v>0</v>
      </c>
      <c r="M106" s="63">
        <v>0</v>
      </c>
      <c r="N106" s="69">
        <v>0</v>
      </c>
      <c r="O106" s="69">
        <v>0</v>
      </c>
      <c r="P106" s="69">
        <v>0</v>
      </c>
      <c r="Q106" s="64">
        <f t="shared" si="42"/>
        <v>34.127187453587979</v>
      </c>
      <c r="R106" s="64">
        <f t="shared" si="44"/>
        <v>-6.7885599999994994E-3</v>
      </c>
      <c r="S106" s="65">
        <f t="shared" si="45"/>
        <v>-1.3607055522147724E-3</v>
      </c>
      <c r="T106" s="66" t="s">
        <v>34</v>
      </c>
    </row>
    <row r="107" spans="1:20" ht="31.5" x14ac:dyDescent="0.25">
      <c r="A107" s="60" t="s">
        <v>193</v>
      </c>
      <c r="B107" s="61" t="s">
        <v>236</v>
      </c>
      <c r="C107" s="62" t="s">
        <v>237</v>
      </c>
      <c r="D107" s="63">
        <v>334.42806776558791</v>
      </c>
      <c r="E107" s="63">
        <v>205.34140002000001</v>
      </c>
      <c r="F107" s="63">
        <f t="shared" si="40"/>
        <v>129.0866677455879</v>
      </c>
      <c r="G107" s="64">
        <f t="shared" si="43"/>
        <v>6.7827943080000095</v>
      </c>
      <c r="H107" s="64">
        <f t="shared" si="41"/>
        <v>5.9999875199999995</v>
      </c>
      <c r="I107" s="63">
        <v>6.7827943080000095</v>
      </c>
      <c r="J107" s="63">
        <v>5.9999875199999995</v>
      </c>
      <c r="K107" s="63">
        <v>0</v>
      </c>
      <c r="L107" s="69">
        <v>0</v>
      </c>
      <c r="M107" s="63">
        <v>0</v>
      </c>
      <c r="N107" s="69">
        <v>0</v>
      </c>
      <c r="O107" s="69">
        <v>0</v>
      </c>
      <c r="P107" s="69">
        <v>0</v>
      </c>
      <c r="Q107" s="64">
        <f t="shared" si="42"/>
        <v>123.0866802255879</v>
      </c>
      <c r="R107" s="64">
        <f t="shared" si="44"/>
        <v>-0.78280678800001002</v>
      </c>
      <c r="S107" s="65">
        <f t="shared" si="45"/>
        <v>-0.11541066298836802</v>
      </c>
      <c r="T107" s="78" t="s">
        <v>90</v>
      </c>
    </row>
    <row r="108" spans="1:20" x14ac:dyDescent="0.25">
      <c r="A108" s="60" t="s">
        <v>193</v>
      </c>
      <c r="B108" s="61" t="s">
        <v>238</v>
      </c>
      <c r="C108" s="62" t="s">
        <v>239</v>
      </c>
      <c r="D108" s="63">
        <v>246.97304731600005</v>
      </c>
      <c r="E108" s="63">
        <v>193.01227375999997</v>
      </c>
      <c r="F108" s="63">
        <f t="shared" si="40"/>
        <v>53.960773556000078</v>
      </c>
      <c r="G108" s="64">
        <f t="shared" si="43"/>
        <v>6.1929999999999996</v>
      </c>
      <c r="H108" s="64">
        <f t="shared" si="41"/>
        <v>6.0101390000000006</v>
      </c>
      <c r="I108" s="63">
        <v>6.1929999999999996</v>
      </c>
      <c r="J108" s="63">
        <v>6.0101390000000006</v>
      </c>
      <c r="K108" s="63">
        <v>0</v>
      </c>
      <c r="L108" s="69">
        <v>0</v>
      </c>
      <c r="M108" s="63">
        <v>0</v>
      </c>
      <c r="N108" s="69">
        <v>0</v>
      </c>
      <c r="O108" s="69">
        <v>0</v>
      </c>
      <c r="P108" s="69">
        <v>0</v>
      </c>
      <c r="Q108" s="64">
        <f t="shared" si="42"/>
        <v>47.950634556000075</v>
      </c>
      <c r="R108" s="64">
        <f t="shared" si="44"/>
        <v>-0.18286099999999905</v>
      </c>
      <c r="S108" s="65">
        <f t="shared" si="45"/>
        <v>-2.9527046665590032E-2</v>
      </c>
      <c r="T108" s="66" t="s">
        <v>34</v>
      </c>
    </row>
    <row r="109" spans="1:20" ht="31.5" x14ac:dyDescent="0.25">
      <c r="A109" s="60" t="s">
        <v>193</v>
      </c>
      <c r="B109" s="61" t="s">
        <v>240</v>
      </c>
      <c r="C109" s="62" t="s">
        <v>241</v>
      </c>
      <c r="D109" s="63">
        <v>579.03480000000002</v>
      </c>
      <c r="E109" s="63">
        <v>0</v>
      </c>
      <c r="F109" s="63">
        <f t="shared" si="40"/>
        <v>579.03480000000002</v>
      </c>
      <c r="G109" s="64">
        <f t="shared" si="43"/>
        <v>37.538917949103187</v>
      </c>
      <c r="H109" s="64">
        <f t="shared" si="41"/>
        <v>12.022266119999999</v>
      </c>
      <c r="I109" s="63">
        <v>0</v>
      </c>
      <c r="J109" s="63">
        <v>0</v>
      </c>
      <c r="K109" s="63">
        <v>0</v>
      </c>
      <c r="L109" s="69">
        <v>12.022266119999999</v>
      </c>
      <c r="M109" s="63">
        <v>37.538917949103187</v>
      </c>
      <c r="N109" s="69">
        <v>0</v>
      </c>
      <c r="O109" s="69">
        <v>0</v>
      </c>
      <c r="P109" s="69">
        <v>0</v>
      </c>
      <c r="Q109" s="64">
        <f t="shared" si="42"/>
        <v>567.01253387999998</v>
      </c>
      <c r="R109" s="64">
        <f t="shared" si="44"/>
        <v>12.022266119999999</v>
      </c>
      <c r="S109" s="65">
        <v>0</v>
      </c>
      <c r="T109" s="66" t="s">
        <v>34</v>
      </c>
    </row>
    <row r="110" spans="1:20" ht="31.5" x14ac:dyDescent="0.25">
      <c r="A110" s="60" t="s">
        <v>193</v>
      </c>
      <c r="B110" s="61" t="s">
        <v>242</v>
      </c>
      <c r="C110" s="62" t="s">
        <v>243</v>
      </c>
      <c r="D110" s="63">
        <v>266.63040000000001</v>
      </c>
      <c r="E110" s="63">
        <v>0</v>
      </c>
      <c r="F110" s="63">
        <f t="shared" si="40"/>
        <v>266.63040000000001</v>
      </c>
      <c r="G110" s="64">
        <f t="shared" si="43"/>
        <v>64.72448191150319</v>
      </c>
      <c r="H110" s="64">
        <f t="shared" si="41"/>
        <v>19.393021460000003</v>
      </c>
      <c r="I110" s="63">
        <v>0</v>
      </c>
      <c r="J110" s="63">
        <v>12.021346800000002</v>
      </c>
      <c r="K110" s="63">
        <v>0</v>
      </c>
      <c r="L110" s="64">
        <v>7.3716746600000009</v>
      </c>
      <c r="M110" s="63">
        <v>64.72448191150319</v>
      </c>
      <c r="N110" s="64">
        <v>0</v>
      </c>
      <c r="O110" s="64">
        <v>0</v>
      </c>
      <c r="P110" s="64">
        <v>0</v>
      </c>
      <c r="Q110" s="64">
        <f t="shared" si="42"/>
        <v>247.23737854000001</v>
      </c>
      <c r="R110" s="64">
        <f t="shared" si="44"/>
        <v>19.393021460000003</v>
      </c>
      <c r="S110" s="65">
        <v>1</v>
      </c>
      <c r="T110" s="66" t="s">
        <v>73</v>
      </c>
    </row>
    <row r="111" spans="1:20" ht="31.5" x14ac:dyDescent="0.25">
      <c r="A111" s="60" t="s">
        <v>193</v>
      </c>
      <c r="B111" s="61" t="s">
        <v>244</v>
      </c>
      <c r="C111" s="62" t="s">
        <v>245</v>
      </c>
      <c r="D111" s="63">
        <v>1218.1343999999999</v>
      </c>
      <c r="E111" s="63">
        <v>0</v>
      </c>
      <c r="F111" s="63">
        <f t="shared" si="40"/>
        <v>1218.1343999999999</v>
      </c>
      <c r="G111" s="64">
        <f t="shared" si="43"/>
        <v>85.614543563903197</v>
      </c>
      <c r="H111" s="64">
        <f t="shared" si="41"/>
        <v>35.30438362000001</v>
      </c>
      <c r="I111" s="63">
        <v>0</v>
      </c>
      <c r="J111" s="63">
        <v>1.9210688299999998</v>
      </c>
      <c r="K111" s="63">
        <v>0</v>
      </c>
      <c r="L111" s="64">
        <v>33.383314790000007</v>
      </c>
      <c r="M111" s="63">
        <v>85.614543563903197</v>
      </c>
      <c r="N111" s="64">
        <v>0</v>
      </c>
      <c r="O111" s="75">
        <v>0</v>
      </c>
      <c r="P111" s="64">
        <v>0</v>
      </c>
      <c r="Q111" s="64">
        <f t="shared" si="42"/>
        <v>1182.83001638</v>
      </c>
      <c r="R111" s="64">
        <f t="shared" si="44"/>
        <v>35.30438362000001</v>
      </c>
      <c r="S111" s="65">
        <v>1</v>
      </c>
      <c r="T111" s="66" t="s">
        <v>73</v>
      </c>
    </row>
    <row r="112" spans="1:20" ht="31.5" x14ac:dyDescent="0.25">
      <c r="A112" s="60" t="s">
        <v>193</v>
      </c>
      <c r="B112" s="61" t="s">
        <v>246</v>
      </c>
      <c r="C112" s="62" t="s">
        <v>247</v>
      </c>
      <c r="D112" s="63">
        <v>1274.8763999999999</v>
      </c>
      <c r="E112" s="63">
        <v>0</v>
      </c>
      <c r="F112" s="63">
        <f t="shared" si="40"/>
        <v>1274.8763999999999</v>
      </c>
      <c r="G112" s="64">
        <f t="shared" si="43"/>
        <v>63.989117430103192</v>
      </c>
      <c r="H112" s="64">
        <f t="shared" si="41"/>
        <v>17.921285879999999</v>
      </c>
      <c r="I112" s="63">
        <v>0</v>
      </c>
      <c r="J112" s="63">
        <v>13.214219999999997</v>
      </c>
      <c r="K112" s="63">
        <v>0</v>
      </c>
      <c r="L112" s="64">
        <v>4.70706588</v>
      </c>
      <c r="M112" s="63">
        <v>63.989117430103192</v>
      </c>
      <c r="N112" s="64">
        <v>0</v>
      </c>
      <c r="O112" s="64">
        <v>0</v>
      </c>
      <c r="P112" s="64">
        <v>0</v>
      </c>
      <c r="Q112" s="64">
        <f t="shared" si="42"/>
        <v>1256.95511412</v>
      </c>
      <c r="R112" s="64">
        <f t="shared" si="44"/>
        <v>17.921285879999999</v>
      </c>
      <c r="S112" s="65">
        <v>1</v>
      </c>
      <c r="T112" s="66" t="s">
        <v>73</v>
      </c>
    </row>
    <row r="113" spans="1:20" ht="31.5" x14ac:dyDescent="0.25">
      <c r="A113" s="60" t="s">
        <v>193</v>
      </c>
      <c r="B113" s="61" t="s">
        <v>248</v>
      </c>
      <c r="C113" s="62" t="s">
        <v>249</v>
      </c>
      <c r="D113" s="63">
        <v>957.06959999999992</v>
      </c>
      <c r="E113" s="63">
        <v>0</v>
      </c>
      <c r="F113" s="63">
        <f t="shared" si="40"/>
        <v>957.06959999999992</v>
      </c>
      <c r="G113" s="64">
        <f t="shared" si="43"/>
        <v>81.381139306075994</v>
      </c>
      <c r="H113" s="64">
        <f t="shared" si="41"/>
        <v>39.297070739999995</v>
      </c>
      <c r="I113" s="63">
        <v>0</v>
      </c>
      <c r="J113" s="63">
        <v>33.829352399999998</v>
      </c>
      <c r="K113" s="63">
        <v>0</v>
      </c>
      <c r="L113" s="64">
        <v>5.4677183399999993</v>
      </c>
      <c r="M113" s="63">
        <v>81.381139306075994</v>
      </c>
      <c r="N113" s="64">
        <v>0</v>
      </c>
      <c r="O113" s="70">
        <v>0</v>
      </c>
      <c r="P113" s="64">
        <v>0</v>
      </c>
      <c r="Q113" s="64">
        <f t="shared" si="42"/>
        <v>917.77252925999994</v>
      </c>
      <c r="R113" s="64">
        <f t="shared" si="44"/>
        <v>39.297070739999995</v>
      </c>
      <c r="S113" s="65">
        <v>1</v>
      </c>
      <c r="T113" s="66" t="s">
        <v>73</v>
      </c>
    </row>
    <row r="114" spans="1:20" ht="31.5" x14ac:dyDescent="0.25">
      <c r="A114" s="60" t="s">
        <v>193</v>
      </c>
      <c r="B114" s="61" t="s">
        <v>250</v>
      </c>
      <c r="C114" s="62" t="s">
        <v>251</v>
      </c>
      <c r="D114" s="63">
        <v>1281.6012000000001</v>
      </c>
      <c r="E114" s="63">
        <v>0</v>
      </c>
      <c r="F114" s="63">
        <f t="shared" si="40"/>
        <v>1281.6012000000001</v>
      </c>
      <c r="G114" s="64">
        <f t="shared" si="43"/>
        <v>118.7537023385761</v>
      </c>
      <c r="H114" s="64">
        <f t="shared" si="41"/>
        <v>34.261516100000001</v>
      </c>
      <c r="I114" s="63">
        <v>0</v>
      </c>
      <c r="J114" s="63">
        <v>0</v>
      </c>
      <c r="K114" s="63">
        <v>0</v>
      </c>
      <c r="L114" s="64">
        <v>34.261516100000001</v>
      </c>
      <c r="M114" s="63">
        <v>118.7537023385761</v>
      </c>
      <c r="N114" s="64">
        <v>0</v>
      </c>
      <c r="O114" s="64">
        <v>0</v>
      </c>
      <c r="P114" s="64">
        <v>0</v>
      </c>
      <c r="Q114" s="64">
        <f t="shared" si="42"/>
        <v>1247.3396839</v>
      </c>
      <c r="R114" s="64">
        <f t="shared" si="44"/>
        <v>34.261516100000001</v>
      </c>
      <c r="S114" s="65">
        <v>0</v>
      </c>
      <c r="T114" s="66" t="s">
        <v>34</v>
      </c>
    </row>
    <row r="115" spans="1:20" ht="31.5" x14ac:dyDescent="0.25">
      <c r="A115" s="60" t="s">
        <v>193</v>
      </c>
      <c r="B115" s="61" t="s">
        <v>252</v>
      </c>
      <c r="C115" s="62" t="s">
        <v>253</v>
      </c>
      <c r="D115" s="63">
        <v>36.813049200000002</v>
      </c>
      <c r="E115" s="63">
        <v>34.776762649999995</v>
      </c>
      <c r="F115" s="63">
        <f t="shared" si="40"/>
        <v>2.0362865500000069</v>
      </c>
      <c r="G115" s="64">
        <f t="shared" si="43"/>
        <v>2.879</v>
      </c>
      <c r="H115" s="64">
        <f t="shared" si="41"/>
        <v>0</v>
      </c>
      <c r="I115" s="63">
        <v>2.879</v>
      </c>
      <c r="J115" s="63">
        <v>0</v>
      </c>
      <c r="K115" s="63">
        <v>0</v>
      </c>
      <c r="L115" s="64">
        <v>0</v>
      </c>
      <c r="M115" s="63">
        <v>0</v>
      </c>
      <c r="N115" s="64">
        <v>0</v>
      </c>
      <c r="O115" s="64">
        <v>0</v>
      </c>
      <c r="P115" s="64">
        <v>0</v>
      </c>
      <c r="Q115" s="64">
        <f t="shared" si="42"/>
        <v>2.0362865500000069</v>
      </c>
      <c r="R115" s="64">
        <f t="shared" si="44"/>
        <v>-2.879</v>
      </c>
      <c r="S115" s="65">
        <f>R115/(I115+K115)</f>
        <v>-1</v>
      </c>
      <c r="T115" s="66" t="s">
        <v>233</v>
      </c>
    </row>
    <row r="116" spans="1:20" ht="47.25" x14ac:dyDescent="0.25">
      <c r="A116" s="60" t="s">
        <v>193</v>
      </c>
      <c r="B116" s="61" t="s">
        <v>254</v>
      </c>
      <c r="C116" s="62" t="s">
        <v>255</v>
      </c>
      <c r="D116" s="63">
        <v>80.709321599999996</v>
      </c>
      <c r="E116" s="63">
        <v>76.787212700000012</v>
      </c>
      <c r="F116" s="63">
        <f t="shared" si="40"/>
        <v>3.9221088999999836</v>
      </c>
      <c r="G116" s="64">
        <f t="shared" si="43"/>
        <v>5.8626370800000007</v>
      </c>
      <c r="H116" s="64">
        <f t="shared" si="41"/>
        <v>0</v>
      </c>
      <c r="I116" s="63">
        <v>5.8626370800000007</v>
      </c>
      <c r="J116" s="63">
        <v>0</v>
      </c>
      <c r="K116" s="63">
        <v>0</v>
      </c>
      <c r="L116" s="64">
        <v>0</v>
      </c>
      <c r="M116" s="63">
        <v>0</v>
      </c>
      <c r="N116" s="64">
        <v>0</v>
      </c>
      <c r="O116" s="64">
        <v>0</v>
      </c>
      <c r="P116" s="64">
        <v>0</v>
      </c>
      <c r="Q116" s="64">
        <f t="shared" si="42"/>
        <v>3.9221088999999836</v>
      </c>
      <c r="R116" s="64">
        <f t="shared" si="44"/>
        <v>-5.8626370800000007</v>
      </c>
      <c r="S116" s="65">
        <f>R116/(I116+K116)</f>
        <v>-1</v>
      </c>
      <c r="T116" s="66" t="s">
        <v>233</v>
      </c>
    </row>
    <row r="117" spans="1:20" ht="47.25" x14ac:dyDescent="0.25">
      <c r="A117" s="60" t="s">
        <v>193</v>
      </c>
      <c r="B117" s="61" t="s">
        <v>256</v>
      </c>
      <c r="C117" s="62" t="s">
        <v>257</v>
      </c>
      <c r="D117" s="63">
        <v>47.702678399999996</v>
      </c>
      <c r="E117" s="63">
        <v>36.773225139999994</v>
      </c>
      <c r="F117" s="63">
        <f t="shared" si="40"/>
        <v>10.929453260000003</v>
      </c>
      <c r="G117" s="64">
        <f t="shared" si="43"/>
        <v>2.7745237199999901</v>
      </c>
      <c r="H117" s="64">
        <f t="shared" si="41"/>
        <v>2.7717492000000004</v>
      </c>
      <c r="I117" s="63">
        <v>2.7745237199999901</v>
      </c>
      <c r="J117" s="63">
        <v>2.7717492000000004</v>
      </c>
      <c r="K117" s="63">
        <v>0</v>
      </c>
      <c r="L117" s="64">
        <v>0</v>
      </c>
      <c r="M117" s="63">
        <v>0</v>
      </c>
      <c r="N117" s="64">
        <v>0</v>
      </c>
      <c r="O117" s="64">
        <v>0</v>
      </c>
      <c r="P117" s="64">
        <v>0</v>
      </c>
      <c r="Q117" s="64">
        <f t="shared" si="42"/>
        <v>8.1577040600000021</v>
      </c>
      <c r="R117" s="64">
        <f t="shared" si="44"/>
        <v>-2.7745199999897885E-3</v>
      </c>
      <c r="S117" s="65">
        <f>R117/(I117+K117)</f>
        <v>-9.9999865922566276E-4</v>
      </c>
      <c r="T117" s="66" t="s">
        <v>34</v>
      </c>
    </row>
    <row r="118" spans="1:20" ht="31.5" x14ac:dyDescent="0.25">
      <c r="A118" s="53" t="s">
        <v>258</v>
      </c>
      <c r="B118" s="54" t="s">
        <v>259</v>
      </c>
      <c r="C118" s="54" t="s">
        <v>33</v>
      </c>
      <c r="D118" s="55">
        <f t="shared" ref="D118:R118" si="46">SUM(D119:D220)</f>
        <v>12860.420530018246</v>
      </c>
      <c r="E118" s="55">
        <f t="shared" si="46"/>
        <v>2497.7164374399995</v>
      </c>
      <c r="F118" s="55">
        <f t="shared" si="46"/>
        <v>10362.704092578244</v>
      </c>
      <c r="G118" s="55">
        <f t="shared" si="46"/>
        <v>3715.8872893078392</v>
      </c>
      <c r="H118" s="55">
        <f t="shared" si="46"/>
        <v>1140.1724931599997</v>
      </c>
      <c r="I118" s="55">
        <f t="shared" si="46"/>
        <v>63.122194963200002</v>
      </c>
      <c r="J118" s="55">
        <f t="shared" si="46"/>
        <v>770.98697721999997</v>
      </c>
      <c r="K118" s="55">
        <f t="shared" si="46"/>
        <v>100.64146538680001</v>
      </c>
      <c r="L118" s="55">
        <f t="shared" si="46"/>
        <v>369.18551593999996</v>
      </c>
      <c r="M118" s="55">
        <f t="shared" si="46"/>
        <v>493.17694534123791</v>
      </c>
      <c r="N118" s="55">
        <f t="shared" si="46"/>
        <v>0</v>
      </c>
      <c r="O118" s="55">
        <f t="shared" si="46"/>
        <v>3058.9466836166007</v>
      </c>
      <c r="P118" s="55">
        <f t="shared" si="46"/>
        <v>0</v>
      </c>
      <c r="Q118" s="55">
        <f t="shared" si="46"/>
        <v>9992.5228334182466</v>
      </c>
      <c r="R118" s="55">
        <f t="shared" si="46"/>
        <v>154.48460444000006</v>
      </c>
      <c r="S118" s="57">
        <f>R118/(I118+K118)</f>
        <v>0.94333873650498212</v>
      </c>
      <c r="T118" s="58" t="s">
        <v>34</v>
      </c>
    </row>
    <row r="119" spans="1:20" ht="47.25" x14ac:dyDescent="0.25">
      <c r="A119" s="60" t="s">
        <v>258</v>
      </c>
      <c r="B119" s="61" t="s">
        <v>260</v>
      </c>
      <c r="C119" s="62" t="s">
        <v>261</v>
      </c>
      <c r="D119" s="63">
        <v>293.55357750220003</v>
      </c>
      <c r="E119" s="63">
        <v>77.697674939999999</v>
      </c>
      <c r="F119" s="63">
        <f t="shared" ref="F119:F150" si="47">D119-E119</f>
        <v>215.85590256220001</v>
      </c>
      <c r="G119" s="64">
        <f t="shared" ref="G119:G135" si="48">I119+K119+M119+O119</f>
        <v>0.35464000000000001</v>
      </c>
      <c r="H119" s="64">
        <f t="shared" ref="H119:H135" si="49">J119+L119+N119+P119</f>
        <v>0.18510594</v>
      </c>
      <c r="I119" s="63">
        <v>8.8660000000000003E-2</v>
      </c>
      <c r="J119" s="63">
        <v>9.2552969999999998E-2</v>
      </c>
      <c r="K119" s="63">
        <v>8.8660000000000003E-2</v>
      </c>
      <c r="L119" s="64">
        <v>9.2552969999999998E-2</v>
      </c>
      <c r="M119" s="63">
        <v>8.8660000000000003E-2</v>
      </c>
      <c r="N119" s="64">
        <v>0</v>
      </c>
      <c r="O119" s="64">
        <v>8.8660000000000003E-2</v>
      </c>
      <c r="P119" s="64">
        <v>0</v>
      </c>
      <c r="Q119" s="64">
        <f t="shared" ref="Q119:Q150" si="50">F119-H119</f>
        <v>215.67079662220002</v>
      </c>
      <c r="R119" s="64">
        <f t="shared" ref="R119:R135" si="51">H119-(I119+K119)</f>
        <v>7.7859399999999912E-3</v>
      </c>
      <c r="S119" s="65">
        <f>R119/(I119+K119)</f>
        <v>4.3908978118655489E-2</v>
      </c>
      <c r="T119" s="66" t="s">
        <v>34</v>
      </c>
    </row>
    <row r="120" spans="1:20" ht="152.25" customHeight="1" x14ac:dyDescent="0.25">
      <c r="A120" s="60" t="s">
        <v>258</v>
      </c>
      <c r="B120" s="61" t="s">
        <v>262</v>
      </c>
      <c r="C120" s="62" t="s">
        <v>263</v>
      </c>
      <c r="D120" s="63">
        <v>396.702820453507</v>
      </c>
      <c r="E120" s="63">
        <v>129.93020326999999</v>
      </c>
      <c r="F120" s="63">
        <f t="shared" si="47"/>
        <v>266.77261718350701</v>
      </c>
      <c r="G120" s="64">
        <f t="shared" si="48"/>
        <v>37.245999996000002</v>
      </c>
      <c r="H120" s="64">
        <f t="shared" si="49"/>
        <v>3.9465277699999999</v>
      </c>
      <c r="I120" s="63">
        <v>0</v>
      </c>
      <c r="J120" s="63">
        <v>3.26012112</v>
      </c>
      <c r="K120" s="63">
        <v>0</v>
      </c>
      <c r="L120" s="64">
        <v>0.6864066499999999</v>
      </c>
      <c r="M120" s="63">
        <v>0</v>
      </c>
      <c r="N120" s="64">
        <v>0</v>
      </c>
      <c r="O120" s="64">
        <v>37.245999996000002</v>
      </c>
      <c r="P120" s="64">
        <v>0</v>
      </c>
      <c r="Q120" s="64">
        <f t="shared" si="50"/>
        <v>262.82608941350702</v>
      </c>
      <c r="R120" s="64">
        <f t="shared" si="51"/>
        <v>3.9465277699999999</v>
      </c>
      <c r="S120" s="65">
        <v>1</v>
      </c>
      <c r="T120" s="66" t="s">
        <v>264</v>
      </c>
    </row>
    <row r="121" spans="1:20" ht="126" customHeight="1" x14ac:dyDescent="0.25">
      <c r="A121" s="60" t="s">
        <v>258</v>
      </c>
      <c r="B121" s="61" t="s">
        <v>265</v>
      </c>
      <c r="C121" s="62" t="s">
        <v>266</v>
      </c>
      <c r="D121" s="63">
        <v>188.57774173199999</v>
      </c>
      <c r="E121" s="63">
        <v>112.89864949999999</v>
      </c>
      <c r="F121" s="63">
        <f t="shared" si="47"/>
        <v>75.679092232000002</v>
      </c>
      <c r="G121" s="64">
        <f t="shared" si="48"/>
        <v>75.605093531999998</v>
      </c>
      <c r="H121" s="64">
        <f t="shared" si="49"/>
        <v>-2.12503486</v>
      </c>
      <c r="I121" s="63">
        <v>0</v>
      </c>
      <c r="J121" s="63">
        <v>0.34988519000000001</v>
      </c>
      <c r="K121" s="63">
        <v>0</v>
      </c>
      <c r="L121" s="64">
        <v>-2.4749200500000001</v>
      </c>
      <c r="M121" s="63">
        <v>0</v>
      </c>
      <c r="N121" s="64">
        <v>0</v>
      </c>
      <c r="O121" s="64">
        <v>75.605093531999998</v>
      </c>
      <c r="P121" s="64">
        <v>0</v>
      </c>
      <c r="Q121" s="64">
        <f t="shared" si="50"/>
        <v>77.804127092000002</v>
      </c>
      <c r="R121" s="64">
        <f t="shared" si="51"/>
        <v>-2.12503486</v>
      </c>
      <c r="S121" s="65">
        <v>-1</v>
      </c>
      <c r="T121" s="66" t="s">
        <v>267</v>
      </c>
    </row>
    <row r="122" spans="1:20" ht="64.5" customHeight="1" x14ac:dyDescent="0.25">
      <c r="A122" s="60" t="s">
        <v>258</v>
      </c>
      <c r="B122" s="61" t="s">
        <v>268</v>
      </c>
      <c r="C122" s="62" t="s">
        <v>269</v>
      </c>
      <c r="D122" s="63">
        <v>152.24322204999999</v>
      </c>
      <c r="E122" s="63">
        <v>43.217631780000005</v>
      </c>
      <c r="F122" s="63">
        <f t="shared" si="47"/>
        <v>109.02559026999998</v>
      </c>
      <c r="G122" s="64">
        <f t="shared" si="48"/>
        <v>75.754766099999998</v>
      </c>
      <c r="H122" s="64">
        <f t="shared" si="49"/>
        <v>24.89741235</v>
      </c>
      <c r="I122" s="63">
        <v>0</v>
      </c>
      <c r="J122" s="63">
        <v>1.4841725799999999</v>
      </c>
      <c r="K122" s="63">
        <v>0</v>
      </c>
      <c r="L122" s="64">
        <v>23.413239770000001</v>
      </c>
      <c r="M122" s="63">
        <v>0</v>
      </c>
      <c r="N122" s="64">
        <v>0</v>
      </c>
      <c r="O122" s="64">
        <v>75.754766099999998</v>
      </c>
      <c r="P122" s="64">
        <v>0</v>
      </c>
      <c r="Q122" s="64">
        <f t="shared" si="50"/>
        <v>84.128177919999985</v>
      </c>
      <c r="R122" s="64">
        <f t="shared" si="51"/>
        <v>24.89741235</v>
      </c>
      <c r="S122" s="65">
        <v>1</v>
      </c>
      <c r="T122" s="66" t="s">
        <v>270</v>
      </c>
    </row>
    <row r="123" spans="1:20" ht="140.25" customHeight="1" x14ac:dyDescent="0.25">
      <c r="A123" s="60" t="s">
        <v>258</v>
      </c>
      <c r="B123" s="61" t="s">
        <v>271</v>
      </c>
      <c r="C123" s="62" t="s">
        <v>272</v>
      </c>
      <c r="D123" s="63">
        <v>207.79295479799998</v>
      </c>
      <c r="E123" s="63">
        <v>207.34141216</v>
      </c>
      <c r="F123" s="63">
        <f t="shared" si="47"/>
        <v>0.45154263799997807</v>
      </c>
      <c r="G123" s="64">
        <f t="shared" si="48"/>
        <v>9.8802205779999923</v>
      </c>
      <c r="H123" s="64">
        <f t="shared" si="49"/>
        <v>4.9885491499999999</v>
      </c>
      <c r="I123" s="63">
        <v>0</v>
      </c>
      <c r="J123" s="63">
        <v>4.5840708799999996</v>
      </c>
      <c r="K123" s="63">
        <v>0</v>
      </c>
      <c r="L123" s="64">
        <v>0.40447827000000003</v>
      </c>
      <c r="M123" s="63">
        <v>0</v>
      </c>
      <c r="N123" s="64">
        <v>0</v>
      </c>
      <c r="O123" s="64">
        <v>9.8802205779999923</v>
      </c>
      <c r="P123" s="64">
        <v>0</v>
      </c>
      <c r="Q123" s="64">
        <f t="shared" si="50"/>
        <v>-4.5370065120000218</v>
      </c>
      <c r="R123" s="64">
        <f t="shared" si="51"/>
        <v>4.9885491499999999</v>
      </c>
      <c r="S123" s="65">
        <v>1</v>
      </c>
      <c r="T123" s="66" t="s">
        <v>273</v>
      </c>
    </row>
    <row r="124" spans="1:20" ht="204.75" x14ac:dyDescent="0.25">
      <c r="A124" s="60" t="s">
        <v>258</v>
      </c>
      <c r="B124" s="61" t="s">
        <v>274</v>
      </c>
      <c r="C124" s="62" t="s">
        <v>275</v>
      </c>
      <c r="D124" s="63">
        <v>184.25270932000001</v>
      </c>
      <c r="E124" s="63">
        <v>71.804600279999988</v>
      </c>
      <c r="F124" s="63">
        <f t="shared" si="47"/>
        <v>112.44810904000002</v>
      </c>
      <c r="G124" s="64">
        <f t="shared" si="48"/>
        <v>49.815469009600008</v>
      </c>
      <c r="H124" s="64">
        <f t="shared" si="49"/>
        <v>61.791693649999992</v>
      </c>
      <c r="I124" s="63">
        <v>0.14399999999999999</v>
      </c>
      <c r="J124" s="63">
        <v>61.791693649999992</v>
      </c>
      <c r="K124" s="63">
        <v>0.14399999999999999</v>
      </c>
      <c r="L124" s="64">
        <v>0</v>
      </c>
      <c r="M124" s="63">
        <v>0.14399999999999999</v>
      </c>
      <c r="N124" s="64">
        <v>0</v>
      </c>
      <c r="O124" s="64">
        <v>49.383469009600006</v>
      </c>
      <c r="P124" s="64">
        <v>0</v>
      </c>
      <c r="Q124" s="64">
        <f t="shared" si="50"/>
        <v>50.656415390000028</v>
      </c>
      <c r="R124" s="64">
        <f t="shared" si="51"/>
        <v>61.503693649999995</v>
      </c>
      <c r="S124" s="65">
        <f>R124/(I124+K124)</f>
        <v>213.55449184027779</v>
      </c>
      <c r="T124" s="66" t="s">
        <v>111</v>
      </c>
    </row>
    <row r="125" spans="1:20" ht="78.75" x14ac:dyDescent="0.25">
      <c r="A125" s="60" t="s">
        <v>258</v>
      </c>
      <c r="B125" s="61" t="s">
        <v>276</v>
      </c>
      <c r="C125" s="62" t="s">
        <v>277</v>
      </c>
      <c r="D125" s="63">
        <v>147.19718391399999</v>
      </c>
      <c r="E125" s="63">
        <v>66.115075099999984</v>
      </c>
      <c r="F125" s="63">
        <f t="shared" si="47"/>
        <v>81.082108814000009</v>
      </c>
      <c r="G125" s="64">
        <f t="shared" si="48"/>
        <v>60.167742340000011</v>
      </c>
      <c r="H125" s="64">
        <f t="shared" si="49"/>
        <v>25.576632600000003</v>
      </c>
      <c r="I125" s="63">
        <v>0</v>
      </c>
      <c r="J125" s="63">
        <v>22.531562250000004</v>
      </c>
      <c r="K125" s="63">
        <v>0</v>
      </c>
      <c r="L125" s="64">
        <v>3.04507035</v>
      </c>
      <c r="M125" s="63">
        <v>33.069679999999998</v>
      </c>
      <c r="N125" s="64">
        <v>0</v>
      </c>
      <c r="O125" s="64">
        <v>27.098062340000013</v>
      </c>
      <c r="P125" s="64">
        <v>0</v>
      </c>
      <c r="Q125" s="64">
        <f t="shared" si="50"/>
        <v>55.505476214000005</v>
      </c>
      <c r="R125" s="64">
        <f t="shared" si="51"/>
        <v>25.576632600000003</v>
      </c>
      <c r="S125" s="65">
        <v>1</v>
      </c>
      <c r="T125" s="66" t="s">
        <v>273</v>
      </c>
    </row>
    <row r="126" spans="1:20" ht="137.25" customHeight="1" x14ac:dyDescent="0.25">
      <c r="A126" s="60" t="s">
        <v>258</v>
      </c>
      <c r="B126" s="61" t="s">
        <v>278</v>
      </c>
      <c r="C126" s="62" t="s">
        <v>279</v>
      </c>
      <c r="D126" s="63">
        <v>423.25613961599998</v>
      </c>
      <c r="E126" s="63">
        <v>136.90341516000001</v>
      </c>
      <c r="F126" s="63">
        <f t="shared" si="47"/>
        <v>286.35272445599998</v>
      </c>
      <c r="G126" s="64">
        <f t="shared" si="48"/>
        <v>105.25999009739999</v>
      </c>
      <c r="H126" s="64">
        <f t="shared" si="49"/>
        <v>-4.9889423900000001</v>
      </c>
      <c r="I126" s="63">
        <v>0</v>
      </c>
      <c r="J126" s="63">
        <v>-5.0285560800000004</v>
      </c>
      <c r="K126" s="63">
        <v>0</v>
      </c>
      <c r="L126" s="64">
        <v>3.9613689999999993E-2</v>
      </c>
      <c r="M126" s="63">
        <v>0</v>
      </c>
      <c r="N126" s="64">
        <v>0</v>
      </c>
      <c r="O126" s="64">
        <v>105.25999009739999</v>
      </c>
      <c r="P126" s="64">
        <v>0</v>
      </c>
      <c r="Q126" s="64">
        <f t="shared" si="50"/>
        <v>291.34166684599995</v>
      </c>
      <c r="R126" s="64">
        <f t="shared" si="51"/>
        <v>-4.9889423900000001</v>
      </c>
      <c r="S126" s="65">
        <v>-1</v>
      </c>
      <c r="T126" s="66" t="s">
        <v>280</v>
      </c>
    </row>
    <row r="127" spans="1:20" ht="47.25" x14ac:dyDescent="0.25">
      <c r="A127" s="60" t="s">
        <v>258</v>
      </c>
      <c r="B127" s="61" t="s">
        <v>281</v>
      </c>
      <c r="C127" s="62" t="s">
        <v>282</v>
      </c>
      <c r="D127" s="63">
        <v>63.225603020000001</v>
      </c>
      <c r="E127" s="63">
        <v>1.0999858600000001</v>
      </c>
      <c r="F127" s="63">
        <f t="shared" si="47"/>
        <v>62.125617160000004</v>
      </c>
      <c r="G127" s="64">
        <f t="shared" si="48"/>
        <v>55.523252926399998</v>
      </c>
      <c r="H127" s="64">
        <f t="shared" si="49"/>
        <v>0</v>
      </c>
      <c r="I127" s="63">
        <v>0</v>
      </c>
      <c r="J127" s="63">
        <v>0</v>
      </c>
      <c r="K127" s="63">
        <v>0</v>
      </c>
      <c r="L127" s="64">
        <v>0</v>
      </c>
      <c r="M127" s="63">
        <v>0</v>
      </c>
      <c r="N127" s="64">
        <v>0</v>
      </c>
      <c r="O127" s="64">
        <v>55.523252926399998</v>
      </c>
      <c r="P127" s="64">
        <v>0</v>
      </c>
      <c r="Q127" s="64">
        <f t="shared" si="50"/>
        <v>62.125617160000004</v>
      </c>
      <c r="R127" s="64">
        <f t="shared" si="51"/>
        <v>0</v>
      </c>
      <c r="S127" s="65">
        <v>0</v>
      </c>
      <c r="T127" s="66" t="s">
        <v>34</v>
      </c>
    </row>
    <row r="128" spans="1:20" ht="47.25" x14ac:dyDescent="0.25">
      <c r="A128" s="60" t="s">
        <v>258</v>
      </c>
      <c r="B128" s="61" t="s">
        <v>283</v>
      </c>
      <c r="C128" s="62" t="s">
        <v>284</v>
      </c>
      <c r="D128" s="63">
        <v>47.268015454</v>
      </c>
      <c r="E128" s="63">
        <v>0.48186621000000002</v>
      </c>
      <c r="F128" s="63">
        <f t="shared" si="47"/>
        <v>46.786149244000001</v>
      </c>
      <c r="G128" s="64">
        <f t="shared" si="48"/>
        <v>43.953540000000004</v>
      </c>
      <c r="H128" s="64">
        <f t="shared" si="49"/>
        <v>0.50370333</v>
      </c>
      <c r="I128" s="63">
        <v>0</v>
      </c>
      <c r="J128" s="63">
        <v>0.37205716</v>
      </c>
      <c r="K128" s="63">
        <v>0</v>
      </c>
      <c r="L128" s="64">
        <v>0.13164616999999998</v>
      </c>
      <c r="M128" s="63">
        <v>0</v>
      </c>
      <c r="N128" s="64">
        <v>0</v>
      </c>
      <c r="O128" s="64">
        <v>43.953540000000004</v>
      </c>
      <c r="P128" s="64">
        <v>0</v>
      </c>
      <c r="Q128" s="64">
        <f t="shared" si="50"/>
        <v>46.282445914</v>
      </c>
      <c r="R128" s="64">
        <f t="shared" si="51"/>
        <v>0.50370333</v>
      </c>
      <c r="S128" s="65">
        <v>1</v>
      </c>
      <c r="T128" s="66" t="s">
        <v>270</v>
      </c>
    </row>
    <row r="129" spans="1:20" ht="47.25" x14ac:dyDescent="0.25">
      <c r="A129" s="60" t="s">
        <v>258</v>
      </c>
      <c r="B129" s="61" t="s">
        <v>285</v>
      </c>
      <c r="C129" s="62" t="s">
        <v>286</v>
      </c>
      <c r="D129" s="63">
        <v>88.054917710000012</v>
      </c>
      <c r="E129" s="63">
        <v>4.659600629999999</v>
      </c>
      <c r="F129" s="63">
        <f t="shared" si="47"/>
        <v>83.395317080000012</v>
      </c>
      <c r="G129" s="64">
        <f t="shared" si="48"/>
        <v>63.904664564000001</v>
      </c>
      <c r="H129" s="64">
        <f t="shared" si="49"/>
        <v>0</v>
      </c>
      <c r="I129" s="63">
        <v>0</v>
      </c>
      <c r="J129" s="63">
        <v>0</v>
      </c>
      <c r="K129" s="63">
        <v>0</v>
      </c>
      <c r="L129" s="64">
        <v>0</v>
      </c>
      <c r="M129" s="63">
        <v>0</v>
      </c>
      <c r="N129" s="64">
        <v>0</v>
      </c>
      <c r="O129" s="64">
        <v>63.904664564000001</v>
      </c>
      <c r="P129" s="64">
        <v>0</v>
      </c>
      <c r="Q129" s="64">
        <f t="shared" si="50"/>
        <v>83.395317080000012</v>
      </c>
      <c r="R129" s="64">
        <f t="shared" si="51"/>
        <v>0</v>
      </c>
      <c r="S129" s="65">
        <v>0</v>
      </c>
      <c r="T129" s="66" t="s">
        <v>34</v>
      </c>
    </row>
    <row r="130" spans="1:20" ht="47.25" x14ac:dyDescent="0.25">
      <c r="A130" s="60" t="s">
        <v>258</v>
      </c>
      <c r="B130" s="61" t="s">
        <v>287</v>
      </c>
      <c r="C130" s="62" t="s">
        <v>288</v>
      </c>
      <c r="D130" s="63">
        <v>59.261312000000004</v>
      </c>
      <c r="E130" s="63">
        <v>0</v>
      </c>
      <c r="F130" s="63">
        <f t="shared" si="47"/>
        <v>59.261312000000004</v>
      </c>
      <c r="G130" s="64">
        <f t="shared" si="48"/>
        <v>55.693246400000007</v>
      </c>
      <c r="H130" s="64">
        <f t="shared" si="49"/>
        <v>0</v>
      </c>
      <c r="I130" s="63">
        <v>0</v>
      </c>
      <c r="J130" s="63">
        <v>0</v>
      </c>
      <c r="K130" s="63">
        <v>0</v>
      </c>
      <c r="L130" s="64">
        <v>0</v>
      </c>
      <c r="M130" s="63">
        <v>0</v>
      </c>
      <c r="N130" s="64">
        <v>0</v>
      </c>
      <c r="O130" s="64">
        <v>55.693246400000007</v>
      </c>
      <c r="P130" s="64">
        <v>0</v>
      </c>
      <c r="Q130" s="64">
        <f t="shared" si="50"/>
        <v>59.261312000000004</v>
      </c>
      <c r="R130" s="64">
        <f t="shared" si="51"/>
        <v>0</v>
      </c>
      <c r="S130" s="65">
        <v>0</v>
      </c>
      <c r="T130" s="66" t="s">
        <v>34</v>
      </c>
    </row>
    <row r="131" spans="1:20" ht="47.25" x14ac:dyDescent="0.25">
      <c r="A131" s="60" t="s">
        <v>258</v>
      </c>
      <c r="B131" s="61" t="s">
        <v>289</v>
      </c>
      <c r="C131" s="62" t="s">
        <v>290</v>
      </c>
      <c r="D131" s="63">
        <v>50.395041784</v>
      </c>
      <c r="E131" s="63">
        <v>0</v>
      </c>
      <c r="F131" s="63">
        <f t="shared" si="47"/>
        <v>50.395041784</v>
      </c>
      <c r="G131" s="64">
        <f t="shared" si="48"/>
        <v>37.964849966200006</v>
      </c>
      <c r="H131" s="64">
        <f t="shared" si="49"/>
        <v>0</v>
      </c>
      <c r="I131" s="63">
        <v>0.28000000000000003</v>
      </c>
      <c r="J131" s="63">
        <v>0</v>
      </c>
      <c r="K131" s="63">
        <v>8.7360000000000007</v>
      </c>
      <c r="L131" s="64">
        <v>0</v>
      </c>
      <c r="M131" s="63">
        <v>12.336</v>
      </c>
      <c r="N131" s="64">
        <v>0</v>
      </c>
      <c r="O131" s="64">
        <v>16.612849966200002</v>
      </c>
      <c r="P131" s="64">
        <v>0</v>
      </c>
      <c r="Q131" s="64">
        <f t="shared" si="50"/>
        <v>50.395041784</v>
      </c>
      <c r="R131" s="64">
        <f t="shared" si="51"/>
        <v>-9.016</v>
      </c>
      <c r="S131" s="65">
        <f>R131/(I131+K131)</f>
        <v>-1</v>
      </c>
      <c r="T131" s="66" t="s">
        <v>291</v>
      </c>
    </row>
    <row r="132" spans="1:20" ht="47.25" x14ac:dyDescent="0.25">
      <c r="A132" s="60" t="s">
        <v>258</v>
      </c>
      <c r="B132" s="61" t="s">
        <v>292</v>
      </c>
      <c r="C132" s="62" t="s">
        <v>293</v>
      </c>
      <c r="D132" s="63">
        <v>50.530760970000003</v>
      </c>
      <c r="E132" s="63">
        <v>0</v>
      </c>
      <c r="F132" s="63">
        <f t="shared" si="47"/>
        <v>50.530760970000003</v>
      </c>
      <c r="G132" s="64">
        <f t="shared" si="48"/>
        <v>47.77361217</v>
      </c>
      <c r="H132" s="64">
        <f t="shared" si="49"/>
        <v>0</v>
      </c>
      <c r="I132" s="63">
        <v>0</v>
      </c>
      <c r="J132" s="63">
        <v>0</v>
      </c>
      <c r="K132" s="63">
        <v>0</v>
      </c>
      <c r="L132" s="64">
        <v>0</v>
      </c>
      <c r="M132" s="63">
        <v>0</v>
      </c>
      <c r="N132" s="64">
        <v>0</v>
      </c>
      <c r="O132" s="64">
        <v>47.77361217</v>
      </c>
      <c r="P132" s="64">
        <v>0</v>
      </c>
      <c r="Q132" s="64">
        <f t="shared" si="50"/>
        <v>50.530760970000003</v>
      </c>
      <c r="R132" s="64">
        <f t="shared" si="51"/>
        <v>0</v>
      </c>
      <c r="S132" s="65">
        <v>0</v>
      </c>
      <c r="T132" s="66" t="s">
        <v>34</v>
      </c>
    </row>
    <row r="133" spans="1:20" ht="47.25" x14ac:dyDescent="0.25">
      <c r="A133" s="60" t="s">
        <v>258</v>
      </c>
      <c r="B133" s="61" t="s">
        <v>294</v>
      </c>
      <c r="C133" s="62" t="s">
        <v>295</v>
      </c>
      <c r="D133" s="63">
        <v>3.0567917619999996</v>
      </c>
      <c r="E133" s="63">
        <v>1.1546731899999998</v>
      </c>
      <c r="F133" s="63">
        <f t="shared" si="47"/>
        <v>1.9021185719999998</v>
      </c>
      <c r="G133" s="64">
        <f t="shared" si="48"/>
        <v>1.902118572</v>
      </c>
      <c r="H133" s="64">
        <f t="shared" si="49"/>
        <v>0</v>
      </c>
      <c r="I133" s="63">
        <v>0</v>
      </c>
      <c r="J133" s="63">
        <v>0</v>
      </c>
      <c r="K133" s="63">
        <v>0</v>
      </c>
      <c r="L133" s="64">
        <v>0</v>
      </c>
      <c r="M133" s="63">
        <v>0</v>
      </c>
      <c r="N133" s="64">
        <v>0</v>
      </c>
      <c r="O133" s="64">
        <v>1.902118572</v>
      </c>
      <c r="P133" s="64">
        <v>0</v>
      </c>
      <c r="Q133" s="64">
        <f t="shared" si="50"/>
        <v>1.9021185719999998</v>
      </c>
      <c r="R133" s="64">
        <f t="shared" si="51"/>
        <v>0</v>
      </c>
      <c r="S133" s="65">
        <v>0</v>
      </c>
      <c r="T133" s="66" t="s">
        <v>34</v>
      </c>
    </row>
    <row r="134" spans="1:20" ht="47.25" x14ac:dyDescent="0.25">
      <c r="A134" s="60" t="s">
        <v>258</v>
      </c>
      <c r="B134" s="61" t="s">
        <v>296</v>
      </c>
      <c r="C134" s="62" t="s">
        <v>297</v>
      </c>
      <c r="D134" s="63">
        <v>1.7016</v>
      </c>
      <c r="E134" s="63">
        <v>0.71399999999999997</v>
      </c>
      <c r="F134" s="63">
        <f t="shared" si="47"/>
        <v>0.98760000000000003</v>
      </c>
      <c r="G134" s="64">
        <f t="shared" si="48"/>
        <v>0.98160000000000003</v>
      </c>
      <c r="H134" s="64">
        <f t="shared" si="49"/>
        <v>0</v>
      </c>
      <c r="I134" s="63">
        <v>0</v>
      </c>
      <c r="J134" s="63">
        <v>0</v>
      </c>
      <c r="K134" s="63">
        <v>0</v>
      </c>
      <c r="L134" s="64">
        <v>0</v>
      </c>
      <c r="M134" s="63">
        <v>0</v>
      </c>
      <c r="N134" s="64">
        <v>0</v>
      </c>
      <c r="O134" s="64">
        <v>0.98160000000000003</v>
      </c>
      <c r="P134" s="64">
        <v>0</v>
      </c>
      <c r="Q134" s="64">
        <f t="shared" si="50"/>
        <v>0.98760000000000003</v>
      </c>
      <c r="R134" s="64">
        <f t="shared" si="51"/>
        <v>0</v>
      </c>
      <c r="S134" s="65">
        <v>0</v>
      </c>
      <c r="T134" s="66" t="s">
        <v>34</v>
      </c>
    </row>
    <row r="135" spans="1:20" ht="47.25" x14ac:dyDescent="0.25">
      <c r="A135" s="60" t="s">
        <v>258</v>
      </c>
      <c r="B135" s="61" t="s">
        <v>298</v>
      </c>
      <c r="C135" s="62" t="s">
        <v>299</v>
      </c>
      <c r="D135" s="63">
        <v>1.4472</v>
      </c>
      <c r="E135" s="63">
        <v>0.71399999999999997</v>
      </c>
      <c r="F135" s="63">
        <f t="shared" si="47"/>
        <v>0.73320000000000007</v>
      </c>
      <c r="G135" s="64">
        <f t="shared" si="48"/>
        <v>0.72720000000000007</v>
      </c>
      <c r="H135" s="64">
        <f t="shared" si="49"/>
        <v>0</v>
      </c>
      <c r="I135" s="63">
        <v>0</v>
      </c>
      <c r="J135" s="63">
        <v>0</v>
      </c>
      <c r="K135" s="63">
        <v>0</v>
      </c>
      <c r="L135" s="64">
        <v>0</v>
      </c>
      <c r="M135" s="63">
        <v>0</v>
      </c>
      <c r="N135" s="64">
        <v>0</v>
      </c>
      <c r="O135" s="64">
        <v>0.72720000000000007</v>
      </c>
      <c r="P135" s="64">
        <v>0</v>
      </c>
      <c r="Q135" s="64">
        <f t="shared" si="50"/>
        <v>0.73320000000000007</v>
      </c>
      <c r="R135" s="64">
        <f t="shared" si="51"/>
        <v>0</v>
      </c>
      <c r="S135" s="65">
        <v>0</v>
      </c>
      <c r="T135" s="66" t="s">
        <v>34</v>
      </c>
    </row>
    <row r="136" spans="1:20" ht="78.75" x14ac:dyDescent="0.25">
      <c r="A136" s="60" t="s">
        <v>258</v>
      </c>
      <c r="B136" s="61" t="s">
        <v>300</v>
      </c>
      <c r="C136" s="62" t="s">
        <v>301</v>
      </c>
      <c r="D136" s="63">
        <v>2.8129971940000003</v>
      </c>
      <c r="E136" s="63">
        <v>1.80024319</v>
      </c>
      <c r="F136" s="63">
        <f t="shared" si="47"/>
        <v>1.0127540040000003</v>
      </c>
      <c r="G136" s="64" t="s">
        <v>34</v>
      </c>
      <c r="H136" s="64">
        <f t="shared" ref="H136:H167" si="52">J136+L136+N136+P136</f>
        <v>0.95044949000000001</v>
      </c>
      <c r="I136" s="63" t="s">
        <v>34</v>
      </c>
      <c r="J136" s="63">
        <v>0.95044949000000001</v>
      </c>
      <c r="K136" s="63" t="s">
        <v>34</v>
      </c>
      <c r="L136" s="64">
        <v>0</v>
      </c>
      <c r="M136" s="63" t="s">
        <v>34</v>
      </c>
      <c r="N136" s="64">
        <v>0</v>
      </c>
      <c r="O136" s="64" t="s">
        <v>34</v>
      </c>
      <c r="P136" s="64">
        <v>0</v>
      </c>
      <c r="Q136" s="64">
        <f t="shared" si="50"/>
        <v>6.2304514000000255E-2</v>
      </c>
      <c r="R136" s="64" t="s">
        <v>34</v>
      </c>
      <c r="S136" s="65" t="s">
        <v>34</v>
      </c>
      <c r="T136" s="66" t="s">
        <v>302</v>
      </c>
    </row>
    <row r="137" spans="1:20" ht="78.75" x14ac:dyDescent="0.25">
      <c r="A137" s="60" t="s">
        <v>258</v>
      </c>
      <c r="B137" s="61" t="s">
        <v>303</v>
      </c>
      <c r="C137" s="62" t="s">
        <v>304</v>
      </c>
      <c r="D137" s="63">
        <v>2.8571999999999997</v>
      </c>
      <c r="E137" s="63">
        <v>0.23760000000000001</v>
      </c>
      <c r="F137" s="63">
        <f t="shared" si="47"/>
        <v>2.6195999999999997</v>
      </c>
      <c r="G137" s="64" t="s">
        <v>34</v>
      </c>
      <c r="H137" s="64">
        <f t="shared" si="52"/>
        <v>2.5911628999999996</v>
      </c>
      <c r="I137" s="63" t="s">
        <v>34</v>
      </c>
      <c r="J137" s="63">
        <v>2.5911628999999996</v>
      </c>
      <c r="K137" s="63" t="s">
        <v>34</v>
      </c>
      <c r="L137" s="64">
        <v>0</v>
      </c>
      <c r="M137" s="63" t="s">
        <v>34</v>
      </c>
      <c r="N137" s="64">
        <v>0</v>
      </c>
      <c r="O137" s="64" t="s">
        <v>34</v>
      </c>
      <c r="P137" s="64">
        <v>0</v>
      </c>
      <c r="Q137" s="64">
        <f t="shared" si="50"/>
        <v>2.8437100000000104E-2</v>
      </c>
      <c r="R137" s="64" t="s">
        <v>34</v>
      </c>
      <c r="S137" s="65" t="s">
        <v>34</v>
      </c>
      <c r="T137" s="66" t="s">
        <v>302</v>
      </c>
    </row>
    <row r="138" spans="1:20" ht="78.75" x14ac:dyDescent="0.25">
      <c r="A138" s="60" t="s">
        <v>258</v>
      </c>
      <c r="B138" s="61" t="s">
        <v>305</v>
      </c>
      <c r="C138" s="62" t="s">
        <v>306</v>
      </c>
      <c r="D138" s="63">
        <v>1.1484499720000001</v>
      </c>
      <c r="E138" s="63">
        <v>0.53630299999999997</v>
      </c>
      <c r="F138" s="63">
        <f t="shared" si="47"/>
        <v>0.61214697200000012</v>
      </c>
      <c r="G138" s="64" t="s">
        <v>34</v>
      </c>
      <c r="H138" s="64">
        <f t="shared" si="52"/>
        <v>1.06925567</v>
      </c>
      <c r="I138" s="63" t="s">
        <v>34</v>
      </c>
      <c r="J138" s="63">
        <v>1.06925567</v>
      </c>
      <c r="K138" s="63" t="s">
        <v>34</v>
      </c>
      <c r="L138" s="64">
        <v>0</v>
      </c>
      <c r="M138" s="63" t="s">
        <v>34</v>
      </c>
      <c r="N138" s="64">
        <v>0</v>
      </c>
      <c r="O138" s="64" t="s">
        <v>34</v>
      </c>
      <c r="P138" s="64">
        <v>0</v>
      </c>
      <c r="Q138" s="64">
        <f t="shared" si="50"/>
        <v>-0.45710869799999987</v>
      </c>
      <c r="R138" s="64" t="s">
        <v>34</v>
      </c>
      <c r="S138" s="65" t="s">
        <v>34</v>
      </c>
      <c r="T138" s="66" t="s">
        <v>302</v>
      </c>
    </row>
    <row r="139" spans="1:20" ht="78.75" x14ac:dyDescent="0.25">
      <c r="A139" s="60" t="s">
        <v>258</v>
      </c>
      <c r="B139" s="61" t="s">
        <v>307</v>
      </c>
      <c r="C139" s="62" t="s">
        <v>308</v>
      </c>
      <c r="D139" s="63">
        <v>2.8571999999999997</v>
      </c>
      <c r="E139" s="63">
        <v>0.18</v>
      </c>
      <c r="F139" s="63">
        <f t="shared" si="47"/>
        <v>2.6771999999999996</v>
      </c>
      <c r="G139" s="64" t="s">
        <v>34</v>
      </c>
      <c r="H139" s="64">
        <f t="shared" si="52"/>
        <v>2.650566</v>
      </c>
      <c r="I139" s="63" t="s">
        <v>34</v>
      </c>
      <c r="J139" s="63">
        <v>2.650566</v>
      </c>
      <c r="K139" s="63" t="s">
        <v>34</v>
      </c>
      <c r="L139" s="64">
        <v>0</v>
      </c>
      <c r="M139" s="63" t="s">
        <v>34</v>
      </c>
      <c r="N139" s="64">
        <v>0</v>
      </c>
      <c r="O139" s="64" t="s">
        <v>34</v>
      </c>
      <c r="P139" s="64">
        <v>0</v>
      </c>
      <c r="Q139" s="64">
        <f t="shared" si="50"/>
        <v>2.6633999999999602E-2</v>
      </c>
      <c r="R139" s="64" t="s">
        <v>34</v>
      </c>
      <c r="S139" s="65" t="s">
        <v>34</v>
      </c>
      <c r="T139" s="66" t="s">
        <v>302</v>
      </c>
    </row>
    <row r="140" spans="1:20" ht="31.5" x14ac:dyDescent="0.25">
      <c r="A140" s="60" t="s">
        <v>258</v>
      </c>
      <c r="B140" s="61" t="s">
        <v>309</v>
      </c>
      <c r="C140" s="62" t="s">
        <v>310</v>
      </c>
      <c r="D140" s="63">
        <v>308.75122140000002</v>
      </c>
      <c r="E140" s="63">
        <v>2.59982845</v>
      </c>
      <c r="F140" s="63">
        <f t="shared" si="47"/>
        <v>306.15139295</v>
      </c>
      <c r="G140" s="64">
        <f>I140+K140+M140+O140</f>
        <v>36.012855008399995</v>
      </c>
      <c r="H140" s="64">
        <f t="shared" si="52"/>
        <v>9.2001715500000003</v>
      </c>
      <c r="I140" s="63">
        <v>0</v>
      </c>
      <c r="J140" s="63">
        <v>5.2586696499999999</v>
      </c>
      <c r="K140" s="63">
        <v>10.180346350000001</v>
      </c>
      <c r="L140" s="64">
        <v>3.9415018999999996</v>
      </c>
      <c r="M140" s="63">
        <v>13.641985</v>
      </c>
      <c r="N140" s="64">
        <v>0</v>
      </c>
      <c r="O140" s="64">
        <v>12.190523658399995</v>
      </c>
      <c r="P140" s="64">
        <v>0</v>
      </c>
      <c r="Q140" s="64">
        <f t="shared" si="50"/>
        <v>296.95122140000001</v>
      </c>
      <c r="R140" s="64">
        <f>H140-(I140+K140)</f>
        <v>-0.98017480000000035</v>
      </c>
      <c r="S140" s="65">
        <f>R140/(I140+K140)</f>
        <v>-9.6281085760898527E-2</v>
      </c>
      <c r="T140" s="66" t="s">
        <v>34</v>
      </c>
    </row>
    <row r="141" spans="1:20" ht="47.25" x14ac:dyDescent="0.25">
      <c r="A141" s="60" t="s">
        <v>258</v>
      </c>
      <c r="B141" s="61" t="s">
        <v>311</v>
      </c>
      <c r="C141" s="62" t="s">
        <v>312</v>
      </c>
      <c r="D141" s="63">
        <v>45.571843389999998</v>
      </c>
      <c r="E141" s="63">
        <v>46.149321869999994</v>
      </c>
      <c r="F141" s="63">
        <f t="shared" si="47"/>
        <v>-0.57747847999999635</v>
      </c>
      <c r="G141" s="64" t="s">
        <v>34</v>
      </c>
      <c r="H141" s="64">
        <f t="shared" si="52"/>
        <v>6.2052730000000007E-2</v>
      </c>
      <c r="I141" s="63" t="s">
        <v>34</v>
      </c>
      <c r="J141" s="63">
        <v>6.2052730000000007E-2</v>
      </c>
      <c r="K141" s="63" t="s">
        <v>34</v>
      </c>
      <c r="L141" s="64">
        <v>0</v>
      </c>
      <c r="M141" s="63" t="s">
        <v>34</v>
      </c>
      <c r="N141" s="64">
        <v>0</v>
      </c>
      <c r="O141" s="64" t="s">
        <v>34</v>
      </c>
      <c r="P141" s="64">
        <v>0</v>
      </c>
      <c r="Q141" s="64">
        <f t="shared" si="50"/>
        <v>-0.63953120999999635</v>
      </c>
      <c r="R141" s="64" t="s">
        <v>34</v>
      </c>
      <c r="S141" s="65" t="s">
        <v>34</v>
      </c>
      <c r="T141" s="66" t="s">
        <v>313</v>
      </c>
    </row>
    <row r="142" spans="1:20" ht="47.25" x14ac:dyDescent="0.25">
      <c r="A142" s="60" t="s">
        <v>258</v>
      </c>
      <c r="B142" s="61" t="s">
        <v>314</v>
      </c>
      <c r="C142" s="62" t="s">
        <v>315</v>
      </c>
      <c r="D142" s="63">
        <v>11.615438592</v>
      </c>
      <c r="E142" s="63">
        <v>10.78374299</v>
      </c>
      <c r="F142" s="63">
        <f t="shared" si="47"/>
        <v>0.83169560199999992</v>
      </c>
      <c r="G142" s="64" t="s">
        <v>34</v>
      </c>
      <c r="H142" s="64">
        <f t="shared" si="52"/>
        <v>3.8255029999999995E-2</v>
      </c>
      <c r="I142" s="63" t="s">
        <v>34</v>
      </c>
      <c r="J142" s="63">
        <v>0</v>
      </c>
      <c r="K142" s="63" t="s">
        <v>34</v>
      </c>
      <c r="L142" s="64">
        <v>3.8255029999999995E-2</v>
      </c>
      <c r="M142" s="63" t="s">
        <v>34</v>
      </c>
      <c r="N142" s="64">
        <v>0</v>
      </c>
      <c r="O142" s="64" t="s">
        <v>34</v>
      </c>
      <c r="P142" s="64">
        <v>0</v>
      </c>
      <c r="Q142" s="64">
        <f t="shared" si="50"/>
        <v>0.79344057199999996</v>
      </c>
      <c r="R142" s="64" t="s">
        <v>34</v>
      </c>
      <c r="S142" s="65" t="s">
        <v>34</v>
      </c>
      <c r="T142" s="71" t="s">
        <v>316</v>
      </c>
    </row>
    <row r="143" spans="1:20" ht="78.75" x14ac:dyDescent="0.25">
      <c r="A143" s="60" t="s">
        <v>258</v>
      </c>
      <c r="B143" s="61" t="s">
        <v>317</v>
      </c>
      <c r="C143" s="62" t="s">
        <v>318</v>
      </c>
      <c r="D143" s="63">
        <v>8.4583612499999994</v>
      </c>
      <c r="E143" s="63">
        <v>8.2403367200000002</v>
      </c>
      <c r="F143" s="63">
        <f t="shared" si="47"/>
        <v>0.21802452999999922</v>
      </c>
      <c r="G143" s="64" t="s">
        <v>34</v>
      </c>
      <c r="H143" s="64">
        <f t="shared" si="52"/>
        <v>1.4367349999999999E-2</v>
      </c>
      <c r="I143" s="63" t="s">
        <v>34</v>
      </c>
      <c r="J143" s="63">
        <v>0</v>
      </c>
      <c r="K143" s="63" t="s">
        <v>34</v>
      </c>
      <c r="L143" s="64">
        <v>1.4367349999999999E-2</v>
      </c>
      <c r="M143" s="63" t="s">
        <v>34</v>
      </c>
      <c r="N143" s="64">
        <v>0</v>
      </c>
      <c r="O143" s="64" t="s">
        <v>34</v>
      </c>
      <c r="P143" s="64">
        <v>0</v>
      </c>
      <c r="Q143" s="64">
        <f t="shared" si="50"/>
        <v>0.20365717999999922</v>
      </c>
      <c r="R143" s="64" t="s">
        <v>34</v>
      </c>
      <c r="S143" s="65" t="s">
        <v>34</v>
      </c>
      <c r="T143" s="66" t="s">
        <v>319</v>
      </c>
    </row>
    <row r="144" spans="1:20" ht="149.25" customHeight="1" x14ac:dyDescent="0.25">
      <c r="A144" s="60" t="s">
        <v>258</v>
      </c>
      <c r="B144" s="61" t="s">
        <v>320</v>
      </c>
      <c r="C144" s="62" t="s">
        <v>321</v>
      </c>
      <c r="D144" s="63">
        <v>12.003741821999999</v>
      </c>
      <c r="E144" s="63">
        <v>11.73808146</v>
      </c>
      <c r="F144" s="63">
        <f t="shared" si="47"/>
        <v>0.26566036199999843</v>
      </c>
      <c r="G144" s="64" t="s">
        <v>34</v>
      </c>
      <c r="H144" s="64">
        <f t="shared" si="52"/>
        <v>1.1450979999999999E-2</v>
      </c>
      <c r="I144" s="63" t="s">
        <v>34</v>
      </c>
      <c r="J144" s="63">
        <v>0</v>
      </c>
      <c r="K144" s="63" t="s">
        <v>34</v>
      </c>
      <c r="L144" s="64">
        <v>1.1450979999999999E-2</v>
      </c>
      <c r="M144" s="63" t="s">
        <v>34</v>
      </c>
      <c r="N144" s="64">
        <v>0</v>
      </c>
      <c r="O144" s="64" t="s">
        <v>34</v>
      </c>
      <c r="P144" s="64">
        <v>0</v>
      </c>
      <c r="Q144" s="64">
        <f t="shared" si="50"/>
        <v>0.25420938199999843</v>
      </c>
      <c r="R144" s="64" t="s">
        <v>34</v>
      </c>
      <c r="S144" s="65" t="s">
        <v>34</v>
      </c>
      <c r="T144" s="66" t="s">
        <v>322</v>
      </c>
    </row>
    <row r="145" spans="1:20" ht="78.75" x14ac:dyDescent="0.25">
      <c r="A145" s="60" t="s">
        <v>258</v>
      </c>
      <c r="B145" s="61" t="s">
        <v>323</v>
      </c>
      <c r="C145" s="62" t="s">
        <v>324</v>
      </c>
      <c r="D145" s="63">
        <v>9.6643466099999991</v>
      </c>
      <c r="E145" s="63">
        <v>8.7267170199999988</v>
      </c>
      <c r="F145" s="63">
        <f t="shared" si="47"/>
        <v>0.93762959000000023</v>
      </c>
      <c r="G145" s="64" t="s">
        <v>34</v>
      </c>
      <c r="H145" s="64">
        <f t="shared" si="52"/>
        <v>0.15323956</v>
      </c>
      <c r="I145" s="63" t="s">
        <v>34</v>
      </c>
      <c r="J145" s="63">
        <v>0</v>
      </c>
      <c r="K145" s="63" t="s">
        <v>34</v>
      </c>
      <c r="L145" s="64">
        <v>0.15323956</v>
      </c>
      <c r="M145" s="63" t="s">
        <v>34</v>
      </c>
      <c r="N145" s="64">
        <v>0</v>
      </c>
      <c r="O145" s="64" t="s">
        <v>34</v>
      </c>
      <c r="P145" s="64">
        <v>0</v>
      </c>
      <c r="Q145" s="64">
        <f t="shared" si="50"/>
        <v>0.78439003000000018</v>
      </c>
      <c r="R145" s="64" t="s">
        <v>34</v>
      </c>
      <c r="S145" s="65" t="s">
        <v>34</v>
      </c>
      <c r="T145" s="66" t="s">
        <v>319</v>
      </c>
    </row>
    <row r="146" spans="1:20" ht="93.75" customHeight="1" x14ac:dyDescent="0.25">
      <c r="A146" s="79" t="s">
        <v>258</v>
      </c>
      <c r="B146" s="135" t="s">
        <v>325</v>
      </c>
      <c r="C146" s="80" t="s">
        <v>326</v>
      </c>
      <c r="D146" s="63">
        <v>29.716561265999999</v>
      </c>
      <c r="E146" s="63">
        <v>25.949852530000001</v>
      </c>
      <c r="F146" s="63">
        <f t="shared" si="47"/>
        <v>3.7667087359999982</v>
      </c>
      <c r="G146" s="64" t="s">
        <v>34</v>
      </c>
      <c r="H146" s="64">
        <f t="shared" si="52"/>
        <v>0.70869022999999998</v>
      </c>
      <c r="I146" s="63" t="s">
        <v>34</v>
      </c>
      <c r="J146" s="63">
        <v>0</v>
      </c>
      <c r="K146" s="63" t="s">
        <v>34</v>
      </c>
      <c r="L146" s="64">
        <v>0.70869022999999998</v>
      </c>
      <c r="M146" s="63" t="s">
        <v>34</v>
      </c>
      <c r="N146" s="64">
        <v>0</v>
      </c>
      <c r="O146" s="64" t="s">
        <v>34</v>
      </c>
      <c r="P146" s="64">
        <v>0</v>
      </c>
      <c r="Q146" s="64">
        <f t="shared" si="50"/>
        <v>3.058018505999998</v>
      </c>
      <c r="R146" s="64" t="s">
        <v>34</v>
      </c>
      <c r="S146" s="65" t="s">
        <v>34</v>
      </c>
      <c r="T146" s="71" t="s">
        <v>327</v>
      </c>
    </row>
    <row r="147" spans="1:20" ht="47.25" x14ac:dyDescent="0.25">
      <c r="A147" s="60" t="s">
        <v>258</v>
      </c>
      <c r="B147" s="61" t="s">
        <v>328</v>
      </c>
      <c r="C147" s="62" t="s">
        <v>329</v>
      </c>
      <c r="D147" s="63">
        <v>17.811658487999996</v>
      </c>
      <c r="E147" s="63">
        <v>13.694574560000001</v>
      </c>
      <c r="F147" s="63">
        <f t="shared" si="47"/>
        <v>4.1170839279999942</v>
      </c>
      <c r="G147" s="64" t="s">
        <v>34</v>
      </c>
      <c r="H147" s="64">
        <f t="shared" si="52"/>
        <v>1.5086091000000001</v>
      </c>
      <c r="I147" s="63" t="s">
        <v>34</v>
      </c>
      <c r="J147" s="63">
        <v>1.5086091000000001</v>
      </c>
      <c r="K147" s="63" t="s">
        <v>34</v>
      </c>
      <c r="L147" s="64">
        <v>0</v>
      </c>
      <c r="M147" s="63" t="s">
        <v>34</v>
      </c>
      <c r="N147" s="64">
        <v>0</v>
      </c>
      <c r="O147" s="64" t="s">
        <v>34</v>
      </c>
      <c r="P147" s="64">
        <v>0</v>
      </c>
      <c r="Q147" s="64">
        <f t="shared" si="50"/>
        <v>2.6084748279999941</v>
      </c>
      <c r="R147" s="64" t="s">
        <v>34</v>
      </c>
      <c r="S147" s="65" t="s">
        <v>34</v>
      </c>
      <c r="T147" s="66" t="s">
        <v>330</v>
      </c>
    </row>
    <row r="148" spans="1:20" ht="47.25" x14ac:dyDescent="0.25">
      <c r="A148" s="60" t="s">
        <v>258</v>
      </c>
      <c r="B148" s="61" t="s">
        <v>331</v>
      </c>
      <c r="C148" s="62" t="s">
        <v>332</v>
      </c>
      <c r="D148" s="63">
        <v>14.076107208</v>
      </c>
      <c r="E148" s="63">
        <v>6.3888522600000002</v>
      </c>
      <c r="F148" s="63">
        <f t="shared" si="47"/>
        <v>7.6872549479999996</v>
      </c>
      <c r="G148" s="64">
        <f t="shared" ref="G148:G161" si="53">I148+K148+M148+O148</f>
        <v>3.1930889479999989</v>
      </c>
      <c r="H148" s="64">
        <f t="shared" si="52"/>
        <v>6.1754321499999998</v>
      </c>
      <c r="I148" s="63">
        <v>3.1930889479999989</v>
      </c>
      <c r="J148" s="63">
        <v>4.7126219799999998</v>
      </c>
      <c r="K148" s="63">
        <v>0</v>
      </c>
      <c r="L148" s="64">
        <v>1.46281017</v>
      </c>
      <c r="M148" s="63">
        <v>0</v>
      </c>
      <c r="N148" s="64">
        <v>0</v>
      </c>
      <c r="O148" s="64">
        <v>0</v>
      </c>
      <c r="P148" s="64">
        <v>0</v>
      </c>
      <c r="Q148" s="64">
        <f t="shared" si="50"/>
        <v>1.5118227979999999</v>
      </c>
      <c r="R148" s="64">
        <f t="shared" ref="R148:R161" si="54">H148-(I148+K148)</f>
        <v>2.9823432020000009</v>
      </c>
      <c r="S148" s="65">
        <f>R148/(I148+K148)</f>
        <v>0.93399941265901809</v>
      </c>
      <c r="T148" s="66" t="s">
        <v>273</v>
      </c>
    </row>
    <row r="149" spans="1:20" ht="63" x14ac:dyDescent="0.25">
      <c r="A149" s="60" t="s">
        <v>258</v>
      </c>
      <c r="B149" s="61" t="s">
        <v>333</v>
      </c>
      <c r="C149" s="62" t="s">
        <v>334</v>
      </c>
      <c r="D149" s="63">
        <v>7.9412101820000007</v>
      </c>
      <c r="E149" s="63">
        <v>4.2476451500000003</v>
      </c>
      <c r="F149" s="63">
        <f t="shared" si="47"/>
        <v>3.6935650320000004</v>
      </c>
      <c r="G149" s="64">
        <f t="shared" si="53"/>
        <v>0.78069880319999996</v>
      </c>
      <c r="H149" s="64">
        <f t="shared" si="52"/>
        <v>0</v>
      </c>
      <c r="I149" s="63">
        <v>0.78069880319999996</v>
      </c>
      <c r="J149" s="63">
        <v>0</v>
      </c>
      <c r="K149" s="63">
        <v>0</v>
      </c>
      <c r="L149" s="64">
        <v>0</v>
      </c>
      <c r="M149" s="63">
        <v>0</v>
      </c>
      <c r="N149" s="64">
        <v>0</v>
      </c>
      <c r="O149" s="64">
        <v>0</v>
      </c>
      <c r="P149" s="64">
        <v>0</v>
      </c>
      <c r="Q149" s="64">
        <f t="shared" si="50"/>
        <v>3.6935650320000004</v>
      </c>
      <c r="R149" s="64">
        <f t="shared" si="54"/>
        <v>-0.78069880319999996</v>
      </c>
      <c r="S149" s="65">
        <f>R149/(I149+K149)</f>
        <v>-1</v>
      </c>
      <c r="T149" s="66" t="s">
        <v>335</v>
      </c>
    </row>
    <row r="150" spans="1:20" ht="63" x14ac:dyDescent="0.25">
      <c r="A150" s="60" t="s">
        <v>258</v>
      </c>
      <c r="B150" s="61" t="s">
        <v>336</v>
      </c>
      <c r="C150" s="62" t="s">
        <v>337</v>
      </c>
      <c r="D150" s="63">
        <v>28.9917786</v>
      </c>
      <c r="E150" s="63">
        <v>27.744685200000003</v>
      </c>
      <c r="F150" s="63">
        <f t="shared" si="47"/>
        <v>1.2470933999999971</v>
      </c>
      <c r="G150" s="64">
        <f t="shared" si="53"/>
        <v>10.195242904000001</v>
      </c>
      <c r="H150" s="64">
        <f t="shared" si="52"/>
        <v>2.7478317799999998</v>
      </c>
      <c r="I150" s="63">
        <v>10.195242904000001</v>
      </c>
      <c r="J150" s="63">
        <v>2.7478317799999998</v>
      </c>
      <c r="K150" s="63">
        <v>0</v>
      </c>
      <c r="L150" s="64">
        <v>0</v>
      </c>
      <c r="M150" s="63">
        <v>0</v>
      </c>
      <c r="N150" s="64">
        <v>0</v>
      </c>
      <c r="O150" s="64">
        <v>0</v>
      </c>
      <c r="P150" s="64">
        <v>0</v>
      </c>
      <c r="Q150" s="64">
        <f t="shared" si="50"/>
        <v>-1.5007383800000027</v>
      </c>
      <c r="R150" s="64">
        <f t="shared" si="54"/>
        <v>-7.4474111240000003</v>
      </c>
      <c r="S150" s="65">
        <f>R150/(I150+K150)</f>
        <v>-0.73047902773146134</v>
      </c>
      <c r="T150" s="66" t="s">
        <v>338</v>
      </c>
    </row>
    <row r="151" spans="1:20" ht="63" x14ac:dyDescent="0.25">
      <c r="A151" s="60" t="s">
        <v>258</v>
      </c>
      <c r="B151" s="61" t="s">
        <v>339</v>
      </c>
      <c r="C151" s="62" t="s">
        <v>340</v>
      </c>
      <c r="D151" s="63">
        <v>8.189560578</v>
      </c>
      <c r="E151" s="63">
        <v>2.5993866900000002</v>
      </c>
      <c r="F151" s="63">
        <f t="shared" ref="F151:F182" si="55">D151-E151</f>
        <v>5.5901738879999998</v>
      </c>
      <c r="G151" s="64">
        <f t="shared" si="53"/>
        <v>0.77599999999999913</v>
      </c>
      <c r="H151" s="64">
        <f t="shared" si="52"/>
        <v>0.67818909999999999</v>
      </c>
      <c r="I151" s="63">
        <v>0.18218999999999999</v>
      </c>
      <c r="J151" s="63">
        <v>0.40939618999999999</v>
      </c>
      <c r="K151" s="63">
        <v>0.59380999999999917</v>
      </c>
      <c r="L151" s="64">
        <v>0.26879291000000005</v>
      </c>
      <c r="M151" s="63">
        <v>0</v>
      </c>
      <c r="N151" s="64">
        <v>0</v>
      </c>
      <c r="O151" s="64">
        <v>0</v>
      </c>
      <c r="P151" s="64">
        <v>0</v>
      </c>
      <c r="Q151" s="64">
        <f t="shared" ref="Q151:Q182" si="56">F151-H151</f>
        <v>4.9119847879999998</v>
      </c>
      <c r="R151" s="64">
        <f t="shared" si="54"/>
        <v>-9.7810899999999146E-2</v>
      </c>
      <c r="S151" s="65">
        <f>R151/(I151+K151)</f>
        <v>-0.12604497422680316</v>
      </c>
      <c r="T151" s="66" t="s">
        <v>341</v>
      </c>
    </row>
    <row r="152" spans="1:20" ht="63" x14ac:dyDescent="0.25">
      <c r="A152" s="60" t="s">
        <v>258</v>
      </c>
      <c r="B152" s="61" t="s">
        <v>342</v>
      </c>
      <c r="C152" s="62" t="s">
        <v>343</v>
      </c>
      <c r="D152" s="63">
        <v>56.216242532000003</v>
      </c>
      <c r="E152" s="63">
        <v>3.8189999999999995</v>
      </c>
      <c r="F152" s="63">
        <f t="shared" si="55"/>
        <v>52.397242532</v>
      </c>
      <c r="G152" s="64">
        <f t="shared" si="53"/>
        <v>5.258314308000001</v>
      </c>
      <c r="H152" s="64">
        <f t="shared" si="52"/>
        <v>0</v>
      </c>
      <c r="I152" s="63">
        <v>5.258314308000001</v>
      </c>
      <c r="J152" s="63">
        <v>0</v>
      </c>
      <c r="K152" s="63">
        <v>0</v>
      </c>
      <c r="L152" s="64">
        <v>0</v>
      </c>
      <c r="M152" s="63">
        <v>0</v>
      </c>
      <c r="N152" s="64">
        <v>0</v>
      </c>
      <c r="O152" s="64">
        <v>0</v>
      </c>
      <c r="P152" s="64">
        <v>0</v>
      </c>
      <c r="Q152" s="64">
        <f t="shared" si="56"/>
        <v>52.397242532</v>
      </c>
      <c r="R152" s="64">
        <f t="shared" si="54"/>
        <v>-5.258314308000001</v>
      </c>
      <c r="S152" s="65">
        <f>R152/(I152+K152)</f>
        <v>-1</v>
      </c>
      <c r="T152" s="66" t="s">
        <v>344</v>
      </c>
    </row>
    <row r="153" spans="1:20" x14ac:dyDescent="0.25">
      <c r="A153" s="60" t="s">
        <v>258</v>
      </c>
      <c r="B153" s="61" t="s">
        <v>345</v>
      </c>
      <c r="C153" s="62" t="s">
        <v>346</v>
      </c>
      <c r="D153" s="63">
        <v>58.085291447999992</v>
      </c>
      <c r="E153" s="63">
        <v>0</v>
      </c>
      <c r="F153" s="63">
        <f t="shared" si="55"/>
        <v>58.085291447999992</v>
      </c>
      <c r="G153" s="64">
        <f t="shared" si="53"/>
        <v>6.485290223999999</v>
      </c>
      <c r="H153" s="64">
        <f t="shared" si="52"/>
        <v>0.16290303</v>
      </c>
      <c r="I153" s="63">
        <v>0</v>
      </c>
      <c r="J153" s="63">
        <v>0</v>
      </c>
      <c r="K153" s="63">
        <v>0</v>
      </c>
      <c r="L153" s="64">
        <v>0.16290303</v>
      </c>
      <c r="M153" s="63">
        <v>0</v>
      </c>
      <c r="N153" s="64">
        <v>0</v>
      </c>
      <c r="O153" s="64">
        <v>6.485290223999999</v>
      </c>
      <c r="P153" s="64">
        <v>0</v>
      </c>
      <c r="Q153" s="64">
        <f t="shared" si="56"/>
        <v>57.92238841799999</v>
      </c>
      <c r="R153" s="64">
        <f t="shared" si="54"/>
        <v>0.16290303</v>
      </c>
      <c r="S153" s="65">
        <v>1</v>
      </c>
      <c r="T153" s="66" t="s">
        <v>34</v>
      </c>
    </row>
    <row r="154" spans="1:20" x14ac:dyDescent="0.25">
      <c r="A154" s="60" t="s">
        <v>258</v>
      </c>
      <c r="B154" s="61" t="s">
        <v>347</v>
      </c>
      <c r="C154" s="62" t="s">
        <v>348</v>
      </c>
      <c r="D154" s="63">
        <v>34.825972783200001</v>
      </c>
      <c r="E154" s="63">
        <v>9.3284470099999997</v>
      </c>
      <c r="F154" s="63">
        <f t="shared" si="55"/>
        <v>25.497525773200003</v>
      </c>
      <c r="G154" s="64">
        <f t="shared" si="53"/>
        <v>17.676400000000001</v>
      </c>
      <c r="H154" s="64">
        <f t="shared" si="52"/>
        <v>0</v>
      </c>
      <c r="I154" s="63">
        <v>0</v>
      </c>
      <c r="J154" s="63">
        <v>0</v>
      </c>
      <c r="K154" s="63">
        <v>0</v>
      </c>
      <c r="L154" s="64">
        <v>0</v>
      </c>
      <c r="M154" s="63">
        <v>0</v>
      </c>
      <c r="N154" s="64">
        <v>0</v>
      </c>
      <c r="O154" s="64">
        <v>17.676400000000001</v>
      </c>
      <c r="P154" s="64">
        <v>0</v>
      </c>
      <c r="Q154" s="64">
        <f t="shared" si="56"/>
        <v>25.497525773200003</v>
      </c>
      <c r="R154" s="64">
        <f t="shared" si="54"/>
        <v>0</v>
      </c>
      <c r="S154" s="65">
        <v>0</v>
      </c>
      <c r="T154" s="66" t="s">
        <v>34</v>
      </c>
    </row>
    <row r="155" spans="1:20" ht="31.5" x14ac:dyDescent="0.25">
      <c r="A155" s="60" t="s">
        <v>258</v>
      </c>
      <c r="B155" s="61" t="s">
        <v>349</v>
      </c>
      <c r="C155" s="62" t="s">
        <v>350</v>
      </c>
      <c r="D155" s="63">
        <v>1.8742832159999998</v>
      </c>
      <c r="E155" s="63">
        <v>1.4748569999999999</v>
      </c>
      <c r="F155" s="63">
        <f t="shared" si="55"/>
        <v>0.39942621599999995</v>
      </c>
      <c r="G155" s="64">
        <f t="shared" si="53"/>
        <v>0.10324204799999984</v>
      </c>
      <c r="H155" s="64">
        <f t="shared" si="52"/>
        <v>0</v>
      </c>
      <c r="I155" s="63">
        <v>0</v>
      </c>
      <c r="J155" s="63">
        <v>0</v>
      </c>
      <c r="K155" s="63">
        <v>0</v>
      </c>
      <c r="L155" s="64">
        <v>0</v>
      </c>
      <c r="M155" s="63">
        <v>0</v>
      </c>
      <c r="N155" s="64">
        <v>0</v>
      </c>
      <c r="O155" s="64">
        <v>0.10324204799999984</v>
      </c>
      <c r="P155" s="64">
        <v>0</v>
      </c>
      <c r="Q155" s="64">
        <f t="shared" si="56"/>
        <v>0.39942621599999995</v>
      </c>
      <c r="R155" s="64">
        <f t="shared" si="54"/>
        <v>0</v>
      </c>
      <c r="S155" s="65">
        <v>0</v>
      </c>
      <c r="T155" s="66" t="s">
        <v>34</v>
      </c>
    </row>
    <row r="156" spans="1:20" ht="31.5" x14ac:dyDescent="0.25">
      <c r="A156" s="60" t="s">
        <v>258</v>
      </c>
      <c r="B156" s="61" t="s">
        <v>351</v>
      </c>
      <c r="C156" s="62" t="s">
        <v>352</v>
      </c>
      <c r="D156" s="63">
        <v>468.83401209599998</v>
      </c>
      <c r="E156" s="63">
        <v>8.8327244399999998</v>
      </c>
      <c r="F156" s="63">
        <f t="shared" si="55"/>
        <v>460.00128765599999</v>
      </c>
      <c r="G156" s="64">
        <f t="shared" si="53"/>
        <v>1.27</v>
      </c>
      <c r="H156" s="64">
        <f t="shared" si="52"/>
        <v>0</v>
      </c>
      <c r="I156" s="63">
        <v>0</v>
      </c>
      <c r="J156" s="63">
        <v>0</v>
      </c>
      <c r="K156" s="63">
        <v>0</v>
      </c>
      <c r="L156" s="64">
        <v>0</v>
      </c>
      <c r="M156" s="63">
        <v>0</v>
      </c>
      <c r="N156" s="64">
        <v>0</v>
      </c>
      <c r="O156" s="64">
        <v>1.27</v>
      </c>
      <c r="P156" s="64">
        <v>0</v>
      </c>
      <c r="Q156" s="64">
        <f t="shared" si="56"/>
        <v>460.00128765599999</v>
      </c>
      <c r="R156" s="64">
        <f t="shared" si="54"/>
        <v>0</v>
      </c>
      <c r="S156" s="65">
        <v>0</v>
      </c>
      <c r="T156" s="66" t="s">
        <v>34</v>
      </c>
    </row>
    <row r="157" spans="1:20" ht="31.5" x14ac:dyDescent="0.25">
      <c r="A157" s="60" t="s">
        <v>258</v>
      </c>
      <c r="B157" s="61" t="s">
        <v>353</v>
      </c>
      <c r="C157" s="62" t="s">
        <v>354</v>
      </c>
      <c r="D157" s="63">
        <v>45.936353543999999</v>
      </c>
      <c r="E157" s="63">
        <v>1.5840620400000001</v>
      </c>
      <c r="F157" s="63">
        <f t="shared" si="55"/>
        <v>44.352291504</v>
      </c>
      <c r="G157" s="64">
        <f t="shared" si="53"/>
        <v>5.4838325400000008</v>
      </c>
      <c r="H157" s="64">
        <f t="shared" si="52"/>
        <v>0.50224855000000002</v>
      </c>
      <c r="I157" s="63">
        <v>0</v>
      </c>
      <c r="J157" s="63">
        <v>0</v>
      </c>
      <c r="K157" s="63">
        <v>0</v>
      </c>
      <c r="L157" s="64">
        <v>0.50224855000000002</v>
      </c>
      <c r="M157" s="63">
        <v>0</v>
      </c>
      <c r="N157" s="64">
        <v>0</v>
      </c>
      <c r="O157" s="64">
        <v>5.4838325400000008</v>
      </c>
      <c r="P157" s="64">
        <v>0</v>
      </c>
      <c r="Q157" s="64">
        <f t="shared" si="56"/>
        <v>43.850042954000003</v>
      </c>
      <c r="R157" s="64">
        <f t="shared" si="54"/>
        <v>0.50224855000000002</v>
      </c>
      <c r="S157" s="65">
        <v>1</v>
      </c>
      <c r="T157" s="66" t="s">
        <v>355</v>
      </c>
    </row>
    <row r="158" spans="1:20" ht="31.5" x14ac:dyDescent="0.25">
      <c r="A158" s="60" t="s">
        <v>258</v>
      </c>
      <c r="B158" s="61" t="s">
        <v>356</v>
      </c>
      <c r="C158" s="62" t="s">
        <v>357</v>
      </c>
      <c r="D158" s="63">
        <v>26.494858048000005</v>
      </c>
      <c r="E158" s="63">
        <v>0</v>
      </c>
      <c r="F158" s="63">
        <f t="shared" si="55"/>
        <v>26.494858048000005</v>
      </c>
      <c r="G158" s="64">
        <f t="shared" si="53"/>
        <v>4.6888810320000003</v>
      </c>
      <c r="H158" s="64">
        <f t="shared" si="52"/>
        <v>0.79320000000000002</v>
      </c>
      <c r="I158" s="63">
        <v>0</v>
      </c>
      <c r="J158" s="63">
        <v>0</v>
      </c>
      <c r="K158" s="63">
        <v>0</v>
      </c>
      <c r="L158" s="64">
        <v>0.79320000000000002</v>
      </c>
      <c r="M158" s="63">
        <v>0</v>
      </c>
      <c r="N158" s="64">
        <v>0</v>
      </c>
      <c r="O158" s="64">
        <v>4.6888810320000003</v>
      </c>
      <c r="P158" s="64">
        <v>0</v>
      </c>
      <c r="Q158" s="64">
        <f t="shared" si="56"/>
        <v>25.701658048000006</v>
      </c>
      <c r="R158" s="64">
        <f t="shared" si="54"/>
        <v>0.79320000000000002</v>
      </c>
      <c r="S158" s="65">
        <v>1</v>
      </c>
      <c r="T158" s="66" t="s">
        <v>358</v>
      </c>
    </row>
    <row r="159" spans="1:20" ht="63" x14ac:dyDescent="0.25">
      <c r="A159" s="60" t="s">
        <v>258</v>
      </c>
      <c r="B159" s="61" t="s">
        <v>359</v>
      </c>
      <c r="C159" s="62" t="s">
        <v>360</v>
      </c>
      <c r="D159" s="63">
        <v>68.626973612</v>
      </c>
      <c r="E159" s="63">
        <v>19.470226360000002</v>
      </c>
      <c r="F159" s="63">
        <f t="shared" si="55"/>
        <v>49.156747252000002</v>
      </c>
      <c r="G159" s="64">
        <f t="shared" si="53"/>
        <v>31.406020535000003</v>
      </c>
      <c r="H159" s="64">
        <f t="shared" si="52"/>
        <v>2.04</v>
      </c>
      <c r="I159" s="63">
        <v>0</v>
      </c>
      <c r="J159" s="63">
        <v>2.04</v>
      </c>
      <c r="K159" s="63">
        <v>0</v>
      </c>
      <c r="L159" s="64">
        <v>0</v>
      </c>
      <c r="M159" s="63">
        <v>0</v>
      </c>
      <c r="N159" s="64">
        <v>0</v>
      </c>
      <c r="O159" s="64">
        <v>31.406020535000003</v>
      </c>
      <c r="P159" s="64">
        <v>0</v>
      </c>
      <c r="Q159" s="64">
        <f t="shared" si="56"/>
        <v>47.116747252000003</v>
      </c>
      <c r="R159" s="64">
        <f t="shared" si="54"/>
        <v>2.04</v>
      </c>
      <c r="S159" s="65">
        <v>1</v>
      </c>
      <c r="T159" s="66" t="s">
        <v>361</v>
      </c>
    </row>
    <row r="160" spans="1:20" ht="63" x14ac:dyDescent="0.25">
      <c r="A160" s="60" t="s">
        <v>258</v>
      </c>
      <c r="B160" s="61" t="s">
        <v>362</v>
      </c>
      <c r="C160" s="62" t="s">
        <v>363</v>
      </c>
      <c r="D160" s="63">
        <v>71.744571903999997</v>
      </c>
      <c r="E160" s="63">
        <v>21.352915259999996</v>
      </c>
      <c r="F160" s="63">
        <f t="shared" si="55"/>
        <v>50.391656644000001</v>
      </c>
      <c r="G160" s="64">
        <f t="shared" si="53"/>
        <v>13.660326569999995</v>
      </c>
      <c r="H160" s="64">
        <f t="shared" si="52"/>
        <v>0.47398052000000002</v>
      </c>
      <c r="I160" s="63">
        <v>0</v>
      </c>
      <c r="J160" s="63">
        <v>0</v>
      </c>
      <c r="K160" s="63">
        <v>6.830165</v>
      </c>
      <c r="L160" s="64">
        <v>0.47398052000000002</v>
      </c>
      <c r="M160" s="63">
        <v>6.8301615699999951</v>
      </c>
      <c r="N160" s="64">
        <v>0</v>
      </c>
      <c r="O160" s="64">
        <v>0</v>
      </c>
      <c r="P160" s="64">
        <v>0</v>
      </c>
      <c r="Q160" s="64">
        <f t="shared" si="56"/>
        <v>49.917676124000003</v>
      </c>
      <c r="R160" s="64">
        <f t="shared" si="54"/>
        <v>-6.3561844799999996</v>
      </c>
      <c r="S160" s="65">
        <f>R160/(I160+K160)</f>
        <v>-0.93060482140621781</v>
      </c>
      <c r="T160" s="66" t="s">
        <v>364</v>
      </c>
    </row>
    <row r="161" spans="1:20" ht="47.25" x14ac:dyDescent="0.25">
      <c r="A161" s="60" t="s">
        <v>258</v>
      </c>
      <c r="B161" s="61" t="s">
        <v>365</v>
      </c>
      <c r="C161" s="62" t="s">
        <v>366</v>
      </c>
      <c r="D161" s="63">
        <v>129.645999996</v>
      </c>
      <c r="E161" s="63">
        <v>0</v>
      </c>
      <c r="F161" s="63">
        <f t="shared" si="55"/>
        <v>129.645999996</v>
      </c>
      <c r="G161" s="64">
        <f t="shared" si="53"/>
        <v>31.13886090923803</v>
      </c>
      <c r="H161" s="64">
        <f t="shared" si="52"/>
        <v>0</v>
      </c>
      <c r="I161" s="63">
        <v>0</v>
      </c>
      <c r="J161" s="63">
        <v>0</v>
      </c>
      <c r="K161" s="63">
        <v>15.569430000000001</v>
      </c>
      <c r="L161" s="64">
        <v>0</v>
      </c>
      <c r="M161" s="63">
        <v>15.569430909238029</v>
      </c>
      <c r="N161" s="64">
        <v>0</v>
      </c>
      <c r="O161" s="64">
        <v>0</v>
      </c>
      <c r="P161" s="64">
        <v>0</v>
      </c>
      <c r="Q161" s="64">
        <f t="shared" si="56"/>
        <v>129.645999996</v>
      </c>
      <c r="R161" s="64">
        <f t="shared" si="54"/>
        <v>-15.569430000000001</v>
      </c>
      <c r="S161" s="65">
        <f>R161/(I161+K161)</f>
        <v>-1</v>
      </c>
      <c r="T161" s="66" t="s">
        <v>367</v>
      </c>
    </row>
    <row r="162" spans="1:20" ht="31.5" x14ac:dyDescent="0.25">
      <c r="A162" s="83" t="s">
        <v>258</v>
      </c>
      <c r="B162" s="61" t="s">
        <v>368</v>
      </c>
      <c r="C162" s="62" t="s">
        <v>369</v>
      </c>
      <c r="D162" s="63">
        <v>9.3072996499999991</v>
      </c>
      <c r="E162" s="63">
        <v>9.0942832299999985</v>
      </c>
      <c r="F162" s="63">
        <f t="shared" si="55"/>
        <v>0.21301642000000065</v>
      </c>
      <c r="G162" s="64" t="s">
        <v>34</v>
      </c>
      <c r="H162" s="64">
        <f t="shared" si="52"/>
        <v>5.2297100000000003E-3</v>
      </c>
      <c r="I162" s="63" t="s">
        <v>34</v>
      </c>
      <c r="J162" s="63">
        <v>0</v>
      </c>
      <c r="K162" s="63" t="s">
        <v>34</v>
      </c>
      <c r="L162" s="64">
        <v>5.2297100000000003E-3</v>
      </c>
      <c r="M162" s="63" t="s">
        <v>34</v>
      </c>
      <c r="N162" s="64">
        <v>0</v>
      </c>
      <c r="O162" s="64" t="s">
        <v>34</v>
      </c>
      <c r="P162" s="64">
        <v>0</v>
      </c>
      <c r="Q162" s="64">
        <f t="shared" si="56"/>
        <v>0.20778671000000065</v>
      </c>
      <c r="R162" s="64" t="s">
        <v>34</v>
      </c>
      <c r="S162" s="65" t="s">
        <v>34</v>
      </c>
      <c r="T162" s="66" t="s">
        <v>370</v>
      </c>
    </row>
    <row r="163" spans="1:20" ht="63" x14ac:dyDescent="0.25">
      <c r="A163" s="83" t="s">
        <v>258</v>
      </c>
      <c r="B163" s="61" t="s">
        <v>371</v>
      </c>
      <c r="C163" s="62" t="s">
        <v>372</v>
      </c>
      <c r="D163" s="63">
        <v>12.249468069999999</v>
      </c>
      <c r="E163" s="63">
        <v>11.348771890000002</v>
      </c>
      <c r="F163" s="63">
        <f t="shared" si="55"/>
        <v>0.90069617999999707</v>
      </c>
      <c r="G163" s="64" t="s">
        <v>34</v>
      </c>
      <c r="H163" s="64">
        <f t="shared" si="52"/>
        <v>2.9779480000000001E-2</v>
      </c>
      <c r="I163" s="63" t="s">
        <v>34</v>
      </c>
      <c r="J163" s="63">
        <v>0</v>
      </c>
      <c r="K163" s="63" t="s">
        <v>34</v>
      </c>
      <c r="L163" s="64">
        <v>2.9779480000000001E-2</v>
      </c>
      <c r="M163" s="63" t="s">
        <v>34</v>
      </c>
      <c r="N163" s="64">
        <v>0</v>
      </c>
      <c r="O163" s="64" t="s">
        <v>34</v>
      </c>
      <c r="P163" s="64">
        <v>0</v>
      </c>
      <c r="Q163" s="64">
        <f t="shared" si="56"/>
        <v>0.8709166999999971</v>
      </c>
      <c r="R163" s="64" t="s">
        <v>34</v>
      </c>
      <c r="S163" s="65" t="s">
        <v>34</v>
      </c>
      <c r="T163" s="66" t="s">
        <v>373</v>
      </c>
    </row>
    <row r="164" spans="1:20" ht="63" x14ac:dyDescent="0.25">
      <c r="A164" s="83" t="s">
        <v>258</v>
      </c>
      <c r="B164" s="61" t="s">
        <v>374</v>
      </c>
      <c r="C164" s="62" t="s">
        <v>375</v>
      </c>
      <c r="D164" s="63">
        <v>21.081838980000001</v>
      </c>
      <c r="E164" s="63">
        <v>21.28921484</v>
      </c>
      <c r="F164" s="63">
        <f t="shared" si="55"/>
        <v>-0.20737585999999908</v>
      </c>
      <c r="G164" s="64" t="s">
        <v>34</v>
      </c>
      <c r="H164" s="64">
        <f t="shared" si="52"/>
        <v>4.4565029999999999E-2</v>
      </c>
      <c r="I164" s="63" t="s">
        <v>34</v>
      </c>
      <c r="J164" s="63">
        <v>0</v>
      </c>
      <c r="K164" s="63" t="s">
        <v>34</v>
      </c>
      <c r="L164" s="64">
        <v>4.4565029999999999E-2</v>
      </c>
      <c r="M164" s="63" t="s">
        <v>34</v>
      </c>
      <c r="N164" s="64">
        <v>0</v>
      </c>
      <c r="O164" s="64" t="s">
        <v>34</v>
      </c>
      <c r="P164" s="64">
        <v>0</v>
      </c>
      <c r="Q164" s="64">
        <f t="shared" si="56"/>
        <v>-0.25194088999999908</v>
      </c>
      <c r="R164" s="64" t="s">
        <v>34</v>
      </c>
      <c r="S164" s="65" t="s">
        <v>34</v>
      </c>
      <c r="T164" s="66" t="s">
        <v>373</v>
      </c>
    </row>
    <row r="165" spans="1:20" ht="121.5" customHeight="1" x14ac:dyDescent="0.25">
      <c r="A165" s="60" t="s">
        <v>258</v>
      </c>
      <c r="B165" s="61" t="s">
        <v>376</v>
      </c>
      <c r="C165" s="62" t="s">
        <v>377</v>
      </c>
      <c r="D165" s="63">
        <v>311.83455887099996</v>
      </c>
      <c r="E165" s="63">
        <v>62.441497730000009</v>
      </c>
      <c r="F165" s="63">
        <f t="shared" si="55"/>
        <v>249.39306114099995</v>
      </c>
      <c r="G165" s="64">
        <f>I165+K165+M165+O165</f>
        <v>28.735193380000005</v>
      </c>
      <c r="H165" s="64">
        <f t="shared" si="52"/>
        <v>1.4136754200000001</v>
      </c>
      <c r="I165" s="63">
        <v>0</v>
      </c>
      <c r="J165" s="63">
        <v>1.4136754200000001</v>
      </c>
      <c r="K165" s="63">
        <v>0</v>
      </c>
      <c r="L165" s="64">
        <v>0</v>
      </c>
      <c r="M165" s="63">
        <v>0</v>
      </c>
      <c r="N165" s="64">
        <v>0</v>
      </c>
      <c r="O165" s="64">
        <v>28.735193380000005</v>
      </c>
      <c r="P165" s="64">
        <v>0</v>
      </c>
      <c r="Q165" s="64">
        <f t="shared" si="56"/>
        <v>247.97938572099994</v>
      </c>
      <c r="R165" s="64">
        <f>H165-(I165+K165)</f>
        <v>1.4136754200000001</v>
      </c>
      <c r="S165" s="65">
        <v>1</v>
      </c>
      <c r="T165" s="66" t="s">
        <v>378</v>
      </c>
    </row>
    <row r="166" spans="1:20" ht="41.25" customHeight="1" x14ac:dyDescent="0.25">
      <c r="A166" s="60" t="s">
        <v>258</v>
      </c>
      <c r="B166" s="61" t="s">
        <v>379</v>
      </c>
      <c r="C166" s="62" t="s">
        <v>380</v>
      </c>
      <c r="D166" s="63">
        <v>91.851646891999991</v>
      </c>
      <c r="E166" s="63">
        <v>27.123011040000002</v>
      </c>
      <c r="F166" s="63">
        <f t="shared" si="55"/>
        <v>64.728635851999996</v>
      </c>
      <c r="G166" s="64">
        <f>I166+K166+M166+O166</f>
        <v>10.231188316799996</v>
      </c>
      <c r="H166" s="64">
        <f t="shared" si="52"/>
        <v>1.5122677499999999</v>
      </c>
      <c r="I166" s="63">
        <v>0</v>
      </c>
      <c r="J166" s="63">
        <v>1.5122677499999999</v>
      </c>
      <c r="K166" s="63">
        <v>10.231188316799996</v>
      </c>
      <c r="L166" s="64">
        <v>0</v>
      </c>
      <c r="M166" s="63">
        <v>0</v>
      </c>
      <c r="N166" s="64">
        <v>0</v>
      </c>
      <c r="O166" s="64">
        <v>0</v>
      </c>
      <c r="P166" s="64">
        <v>0</v>
      </c>
      <c r="Q166" s="64">
        <f t="shared" si="56"/>
        <v>63.216368101999997</v>
      </c>
      <c r="R166" s="64">
        <f>H166-(I166+K166)</f>
        <v>-8.7189205667999961</v>
      </c>
      <c r="S166" s="65">
        <f>R166/(I166+K166)</f>
        <v>-0.85219041003117901</v>
      </c>
      <c r="T166" s="66" t="s">
        <v>381</v>
      </c>
    </row>
    <row r="167" spans="1:20" ht="63" x14ac:dyDescent="0.25">
      <c r="A167" s="60" t="s">
        <v>258</v>
      </c>
      <c r="B167" s="61" t="s">
        <v>382</v>
      </c>
      <c r="C167" s="62" t="s">
        <v>383</v>
      </c>
      <c r="D167" s="63">
        <v>81.201211263999994</v>
      </c>
      <c r="E167" s="63">
        <v>78.858920810000001</v>
      </c>
      <c r="F167" s="63">
        <f t="shared" si="55"/>
        <v>2.3422904539999934</v>
      </c>
      <c r="G167" s="64" t="s">
        <v>34</v>
      </c>
      <c r="H167" s="64">
        <f t="shared" si="52"/>
        <v>0.17672539000000001</v>
      </c>
      <c r="I167" s="63" t="s">
        <v>34</v>
      </c>
      <c r="J167" s="63">
        <v>0.17672539000000001</v>
      </c>
      <c r="K167" s="63" t="s">
        <v>34</v>
      </c>
      <c r="L167" s="64">
        <v>0</v>
      </c>
      <c r="M167" s="63" t="s">
        <v>34</v>
      </c>
      <c r="N167" s="64">
        <v>0</v>
      </c>
      <c r="O167" s="64" t="s">
        <v>34</v>
      </c>
      <c r="P167" s="64">
        <v>0</v>
      </c>
      <c r="Q167" s="64">
        <f t="shared" si="56"/>
        <v>2.1655650639999933</v>
      </c>
      <c r="R167" s="64" t="s">
        <v>34</v>
      </c>
      <c r="S167" s="65" t="s">
        <v>34</v>
      </c>
      <c r="T167" s="66" t="s">
        <v>384</v>
      </c>
    </row>
    <row r="168" spans="1:20" ht="31.5" x14ac:dyDescent="0.25">
      <c r="A168" s="60" t="s">
        <v>258</v>
      </c>
      <c r="B168" s="61" t="s">
        <v>385</v>
      </c>
      <c r="C168" s="62" t="s">
        <v>386</v>
      </c>
      <c r="D168" s="63">
        <v>47.975511129999994</v>
      </c>
      <c r="E168" s="63">
        <v>0</v>
      </c>
      <c r="F168" s="63">
        <f t="shared" si="55"/>
        <v>47.975511129999994</v>
      </c>
      <c r="G168" s="64">
        <f t="shared" ref="G168:G173" si="57">I168+K168+M168+O168</f>
        <v>18.049683178999999</v>
      </c>
      <c r="H168" s="64">
        <f t="shared" ref="H168:H199" si="58">J168+L168+N168+P168</f>
        <v>0</v>
      </c>
      <c r="I168" s="63">
        <v>0</v>
      </c>
      <c r="J168" s="63">
        <v>0</v>
      </c>
      <c r="K168" s="63">
        <v>0</v>
      </c>
      <c r="L168" s="64">
        <v>0</v>
      </c>
      <c r="M168" s="63">
        <v>6.5004</v>
      </c>
      <c r="N168" s="64">
        <v>0</v>
      </c>
      <c r="O168" s="64">
        <v>11.549283179</v>
      </c>
      <c r="P168" s="64">
        <v>0</v>
      </c>
      <c r="Q168" s="64">
        <f t="shared" si="56"/>
        <v>47.975511129999994</v>
      </c>
      <c r="R168" s="64">
        <f t="shared" ref="R168:R173" si="59">H168-(I168+K168)</f>
        <v>0</v>
      </c>
      <c r="S168" s="65">
        <v>0</v>
      </c>
      <c r="T168" s="66" t="s">
        <v>34</v>
      </c>
    </row>
    <row r="169" spans="1:20" ht="47.25" x14ac:dyDescent="0.25">
      <c r="A169" s="60" t="s">
        <v>258</v>
      </c>
      <c r="B169" s="61" t="s">
        <v>387</v>
      </c>
      <c r="C169" s="62" t="s">
        <v>388</v>
      </c>
      <c r="D169" s="63">
        <v>172.19259430599999</v>
      </c>
      <c r="E169" s="63">
        <v>19.274214199999999</v>
      </c>
      <c r="F169" s="63">
        <f t="shared" si="55"/>
        <v>152.918380106</v>
      </c>
      <c r="G169" s="64">
        <f t="shared" si="57"/>
        <v>64.405270526199985</v>
      </c>
      <c r="H169" s="64">
        <f t="shared" si="58"/>
        <v>0.22500000000000001</v>
      </c>
      <c r="I169" s="63">
        <v>0</v>
      </c>
      <c r="J169" s="63">
        <v>0.22500000000000001</v>
      </c>
      <c r="K169" s="63">
        <v>0</v>
      </c>
      <c r="L169" s="64">
        <v>0</v>
      </c>
      <c r="M169" s="63">
        <v>64.405270526199985</v>
      </c>
      <c r="N169" s="64">
        <v>0</v>
      </c>
      <c r="O169" s="64">
        <v>0</v>
      </c>
      <c r="P169" s="64">
        <v>0</v>
      </c>
      <c r="Q169" s="64">
        <f t="shared" si="56"/>
        <v>152.69338010600001</v>
      </c>
      <c r="R169" s="64">
        <f t="shared" si="59"/>
        <v>0.22500000000000001</v>
      </c>
      <c r="S169" s="65">
        <v>1</v>
      </c>
      <c r="T169" s="66" t="s">
        <v>389</v>
      </c>
    </row>
    <row r="170" spans="1:20" ht="31.5" x14ac:dyDescent="0.25">
      <c r="A170" s="60" t="s">
        <v>258</v>
      </c>
      <c r="B170" s="61" t="s">
        <v>390</v>
      </c>
      <c r="C170" s="62" t="s">
        <v>391</v>
      </c>
      <c r="D170" s="63">
        <v>475.70378399999998</v>
      </c>
      <c r="E170" s="63">
        <v>0</v>
      </c>
      <c r="F170" s="63">
        <f t="shared" si="55"/>
        <v>475.70378399999998</v>
      </c>
      <c r="G170" s="64">
        <f t="shared" si="57"/>
        <v>219.80298959999999</v>
      </c>
      <c r="H170" s="64">
        <f t="shared" si="58"/>
        <v>0</v>
      </c>
      <c r="I170" s="63">
        <v>0</v>
      </c>
      <c r="J170" s="63">
        <v>0</v>
      </c>
      <c r="K170" s="63">
        <v>0</v>
      </c>
      <c r="L170" s="64">
        <v>0</v>
      </c>
      <c r="M170" s="63">
        <v>0</v>
      </c>
      <c r="N170" s="64">
        <v>0</v>
      </c>
      <c r="O170" s="64">
        <v>219.80298959999999</v>
      </c>
      <c r="P170" s="64">
        <v>0</v>
      </c>
      <c r="Q170" s="64">
        <f t="shared" si="56"/>
        <v>475.70378399999998</v>
      </c>
      <c r="R170" s="64">
        <f t="shared" si="59"/>
        <v>0</v>
      </c>
      <c r="S170" s="65">
        <v>0</v>
      </c>
      <c r="T170" s="66" t="s">
        <v>34</v>
      </c>
    </row>
    <row r="171" spans="1:20" ht="31.5" x14ac:dyDescent="0.25">
      <c r="A171" s="60" t="s">
        <v>258</v>
      </c>
      <c r="B171" s="61" t="s">
        <v>392</v>
      </c>
      <c r="C171" s="62" t="s">
        <v>393</v>
      </c>
      <c r="D171" s="63">
        <v>200.98574400000001</v>
      </c>
      <c r="E171" s="63">
        <v>143.08228697999999</v>
      </c>
      <c r="F171" s="63">
        <f t="shared" si="55"/>
        <v>57.903457020000019</v>
      </c>
      <c r="G171" s="64">
        <f t="shared" si="57"/>
        <v>63.539176799999993</v>
      </c>
      <c r="H171" s="64">
        <f t="shared" si="58"/>
        <v>80.038037669999994</v>
      </c>
      <c r="I171" s="63">
        <v>0</v>
      </c>
      <c r="J171" s="63">
        <v>64.993025509999995</v>
      </c>
      <c r="K171" s="63">
        <v>0</v>
      </c>
      <c r="L171" s="64">
        <v>15.045012160000001</v>
      </c>
      <c r="M171" s="63">
        <v>0</v>
      </c>
      <c r="N171" s="64">
        <v>0</v>
      </c>
      <c r="O171" s="64">
        <v>63.539176799999993</v>
      </c>
      <c r="P171" s="64">
        <v>0</v>
      </c>
      <c r="Q171" s="64">
        <f t="shared" si="56"/>
        <v>-22.134580649999975</v>
      </c>
      <c r="R171" s="64">
        <f t="shared" si="59"/>
        <v>80.038037669999994</v>
      </c>
      <c r="S171" s="65">
        <v>1</v>
      </c>
      <c r="T171" s="66" t="s">
        <v>394</v>
      </c>
    </row>
    <row r="172" spans="1:20" ht="31.5" x14ac:dyDescent="0.25">
      <c r="A172" s="60" t="s">
        <v>258</v>
      </c>
      <c r="B172" s="61" t="s">
        <v>395</v>
      </c>
      <c r="C172" s="62" t="s">
        <v>396</v>
      </c>
      <c r="D172" s="63">
        <v>32.41544442</v>
      </c>
      <c r="E172" s="63">
        <v>3.8629572800000003</v>
      </c>
      <c r="F172" s="63">
        <f t="shared" si="55"/>
        <v>28.55248714</v>
      </c>
      <c r="G172" s="64">
        <f t="shared" si="57"/>
        <v>12.981152753999998</v>
      </c>
      <c r="H172" s="64">
        <f t="shared" si="58"/>
        <v>-3.8629572800000003</v>
      </c>
      <c r="I172" s="63">
        <v>0</v>
      </c>
      <c r="J172" s="63">
        <v>0</v>
      </c>
      <c r="K172" s="63">
        <v>0</v>
      </c>
      <c r="L172" s="64">
        <v>-3.8629572800000003</v>
      </c>
      <c r="M172" s="63">
        <v>9.7358639999999994</v>
      </c>
      <c r="N172" s="64">
        <v>0</v>
      </c>
      <c r="O172" s="64">
        <v>3.2452887539999988</v>
      </c>
      <c r="P172" s="64">
        <v>0</v>
      </c>
      <c r="Q172" s="64">
        <f t="shared" si="56"/>
        <v>32.41544442</v>
      </c>
      <c r="R172" s="64">
        <f t="shared" si="59"/>
        <v>-3.8629572800000003</v>
      </c>
      <c r="S172" s="65">
        <v>0</v>
      </c>
      <c r="T172" s="66" t="s">
        <v>34</v>
      </c>
    </row>
    <row r="173" spans="1:20" ht="47.25" x14ac:dyDescent="0.25">
      <c r="A173" s="60" t="s">
        <v>258</v>
      </c>
      <c r="B173" s="61" t="s">
        <v>397</v>
      </c>
      <c r="C173" s="62" t="s">
        <v>398</v>
      </c>
      <c r="D173" s="63">
        <v>12.550022160000001</v>
      </c>
      <c r="E173" s="63">
        <v>0</v>
      </c>
      <c r="F173" s="63">
        <f t="shared" si="55"/>
        <v>12.550022160000001</v>
      </c>
      <c r="G173" s="64">
        <f t="shared" si="57"/>
        <v>6.5541117599999996</v>
      </c>
      <c r="H173" s="64">
        <f t="shared" si="58"/>
        <v>0</v>
      </c>
      <c r="I173" s="63">
        <v>0</v>
      </c>
      <c r="J173" s="63">
        <v>0</v>
      </c>
      <c r="K173" s="63">
        <v>0</v>
      </c>
      <c r="L173" s="64">
        <v>0</v>
      </c>
      <c r="M173" s="63">
        <v>6.5541117599999996</v>
      </c>
      <c r="N173" s="64">
        <v>0</v>
      </c>
      <c r="O173" s="64">
        <v>0</v>
      </c>
      <c r="P173" s="64">
        <v>0</v>
      </c>
      <c r="Q173" s="64">
        <f t="shared" si="56"/>
        <v>12.550022160000001</v>
      </c>
      <c r="R173" s="64">
        <f t="shared" si="59"/>
        <v>0</v>
      </c>
      <c r="S173" s="65">
        <v>0</v>
      </c>
      <c r="T173" s="66" t="s">
        <v>34</v>
      </c>
    </row>
    <row r="174" spans="1:20" ht="63" x14ac:dyDescent="0.25">
      <c r="A174" s="60" t="s">
        <v>258</v>
      </c>
      <c r="B174" s="61" t="s">
        <v>399</v>
      </c>
      <c r="C174" s="62" t="s">
        <v>400</v>
      </c>
      <c r="D174" s="63">
        <v>28.480537704</v>
      </c>
      <c r="E174" s="63">
        <v>0.2891377</v>
      </c>
      <c r="F174" s="63">
        <f t="shared" si="55"/>
        <v>28.191400003999998</v>
      </c>
      <c r="G174" s="64" t="s">
        <v>34</v>
      </c>
      <c r="H174" s="64">
        <f t="shared" si="58"/>
        <v>2.3288622999999999</v>
      </c>
      <c r="I174" s="63" t="s">
        <v>34</v>
      </c>
      <c r="J174" s="63">
        <v>0.64510795999999992</v>
      </c>
      <c r="K174" s="63" t="s">
        <v>34</v>
      </c>
      <c r="L174" s="64">
        <v>1.6837543399999999</v>
      </c>
      <c r="M174" s="63" t="s">
        <v>34</v>
      </c>
      <c r="N174" s="64">
        <v>0</v>
      </c>
      <c r="O174" s="64" t="s">
        <v>34</v>
      </c>
      <c r="P174" s="64">
        <v>0</v>
      </c>
      <c r="Q174" s="64">
        <f t="shared" si="56"/>
        <v>25.862537703999998</v>
      </c>
      <c r="R174" s="64" t="s">
        <v>34</v>
      </c>
      <c r="S174" s="65" t="s">
        <v>34</v>
      </c>
      <c r="T174" s="71" t="s">
        <v>401</v>
      </c>
    </row>
    <row r="175" spans="1:20" ht="47.25" x14ac:dyDescent="0.25">
      <c r="A175" s="60" t="s">
        <v>258</v>
      </c>
      <c r="B175" s="61" t="s">
        <v>402</v>
      </c>
      <c r="C175" s="62" t="s">
        <v>403</v>
      </c>
      <c r="D175" s="63">
        <v>59.576141342</v>
      </c>
      <c r="E175" s="63">
        <v>20.351667340000002</v>
      </c>
      <c r="F175" s="63">
        <f t="shared" si="55"/>
        <v>39.224474001999994</v>
      </c>
      <c r="G175" s="64">
        <f t="shared" ref="G175:G189" si="60">I175+K175+M175+O175</f>
        <v>38.515961880000006</v>
      </c>
      <c r="H175" s="64">
        <f t="shared" si="58"/>
        <v>-1.0532790200000002</v>
      </c>
      <c r="I175" s="63">
        <v>0</v>
      </c>
      <c r="J175" s="63">
        <v>-1.05328E-3</v>
      </c>
      <c r="K175" s="63">
        <v>0</v>
      </c>
      <c r="L175" s="64">
        <v>-1.0522257400000001</v>
      </c>
      <c r="M175" s="63">
        <v>0</v>
      </c>
      <c r="N175" s="64">
        <v>0</v>
      </c>
      <c r="O175" s="64">
        <v>38.515961880000006</v>
      </c>
      <c r="P175" s="64">
        <v>0</v>
      </c>
      <c r="Q175" s="64">
        <f t="shared" si="56"/>
        <v>40.277753021999992</v>
      </c>
      <c r="R175" s="64">
        <f t="shared" ref="R175:R189" si="61">H175-(I175+K175)</f>
        <v>-1.0532790200000002</v>
      </c>
      <c r="S175" s="65">
        <v>-1</v>
      </c>
      <c r="T175" s="66" t="s">
        <v>404</v>
      </c>
    </row>
    <row r="176" spans="1:20" ht="47.25" x14ac:dyDescent="0.25">
      <c r="A176" s="60" t="s">
        <v>258</v>
      </c>
      <c r="B176" s="61" t="s">
        <v>405</v>
      </c>
      <c r="C176" s="62" t="s">
        <v>406</v>
      </c>
      <c r="D176" s="63">
        <v>11.021114235999999</v>
      </c>
      <c r="E176" s="63">
        <v>4.312608</v>
      </c>
      <c r="F176" s="63">
        <f t="shared" si="55"/>
        <v>6.708506235999999</v>
      </c>
      <c r="G176" s="64">
        <f t="shared" si="60"/>
        <v>6.0385827799999996</v>
      </c>
      <c r="H176" s="64">
        <f t="shared" si="58"/>
        <v>0</v>
      </c>
      <c r="I176" s="63">
        <v>0</v>
      </c>
      <c r="J176" s="63">
        <v>0</v>
      </c>
      <c r="K176" s="63">
        <v>0</v>
      </c>
      <c r="L176" s="64">
        <v>0</v>
      </c>
      <c r="M176" s="63">
        <v>0</v>
      </c>
      <c r="N176" s="64">
        <v>0</v>
      </c>
      <c r="O176" s="64">
        <v>6.0385827799999996</v>
      </c>
      <c r="P176" s="64">
        <v>0</v>
      </c>
      <c r="Q176" s="64">
        <f t="shared" si="56"/>
        <v>6.708506235999999</v>
      </c>
      <c r="R176" s="64">
        <f t="shared" si="61"/>
        <v>0</v>
      </c>
      <c r="S176" s="65">
        <v>0</v>
      </c>
      <c r="T176" s="66" t="s">
        <v>34</v>
      </c>
    </row>
    <row r="177" spans="1:20" ht="47.25" x14ac:dyDescent="0.25">
      <c r="A177" s="60" t="s">
        <v>258</v>
      </c>
      <c r="B177" s="61" t="s">
        <v>407</v>
      </c>
      <c r="C177" s="62" t="s">
        <v>408</v>
      </c>
      <c r="D177" s="63">
        <v>46.902884005999994</v>
      </c>
      <c r="E177" s="63">
        <v>0</v>
      </c>
      <c r="F177" s="63">
        <f t="shared" si="55"/>
        <v>46.902884005999994</v>
      </c>
      <c r="G177" s="64">
        <f t="shared" si="60"/>
        <v>3.4598644379999994</v>
      </c>
      <c r="H177" s="64">
        <f t="shared" si="58"/>
        <v>0</v>
      </c>
      <c r="I177" s="63">
        <v>0</v>
      </c>
      <c r="J177" s="63">
        <v>0</v>
      </c>
      <c r="K177" s="63">
        <v>0</v>
      </c>
      <c r="L177" s="64">
        <v>0</v>
      </c>
      <c r="M177" s="63">
        <v>0</v>
      </c>
      <c r="N177" s="64">
        <v>0</v>
      </c>
      <c r="O177" s="64">
        <v>3.4598644379999994</v>
      </c>
      <c r="P177" s="64">
        <v>0</v>
      </c>
      <c r="Q177" s="64">
        <f t="shared" si="56"/>
        <v>46.902884005999994</v>
      </c>
      <c r="R177" s="64">
        <f t="shared" si="61"/>
        <v>0</v>
      </c>
      <c r="S177" s="65">
        <v>0</v>
      </c>
      <c r="T177" s="66" t="s">
        <v>34</v>
      </c>
    </row>
    <row r="178" spans="1:20" ht="31.5" x14ac:dyDescent="0.25">
      <c r="A178" s="60" t="s">
        <v>258</v>
      </c>
      <c r="B178" s="61" t="s">
        <v>409</v>
      </c>
      <c r="C178" s="62" t="s">
        <v>410</v>
      </c>
      <c r="D178" s="63">
        <v>3.4598644379999994</v>
      </c>
      <c r="E178" s="63">
        <v>0</v>
      </c>
      <c r="F178" s="63">
        <f t="shared" si="55"/>
        <v>3.4598644379999994</v>
      </c>
      <c r="G178" s="64">
        <f t="shared" si="60"/>
        <v>3.4598644379999994</v>
      </c>
      <c r="H178" s="64">
        <f t="shared" si="58"/>
        <v>2.5776216700000001</v>
      </c>
      <c r="I178" s="63">
        <v>0</v>
      </c>
      <c r="J178" s="63">
        <v>0.2356434</v>
      </c>
      <c r="K178" s="63">
        <v>0</v>
      </c>
      <c r="L178" s="64">
        <v>2.3419782700000003</v>
      </c>
      <c r="M178" s="63">
        <v>0</v>
      </c>
      <c r="N178" s="64">
        <v>0</v>
      </c>
      <c r="O178" s="64">
        <v>3.4598644379999994</v>
      </c>
      <c r="P178" s="64">
        <v>0</v>
      </c>
      <c r="Q178" s="64">
        <f t="shared" si="56"/>
        <v>0.88224276799999934</v>
      </c>
      <c r="R178" s="64">
        <f t="shared" si="61"/>
        <v>2.5776216700000001</v>
      </c>
      <c r="S178" s="65">
        <v>1</v>
      </c>
      <c r="T178" s="66" t="s">
        <v>114</v>
      </c>
    </row>
    <row r="179" spans="1:20" ht="47.25" x14ac:dyDescent="0.25">
      <c r="A179" s="60" t="s">
        <v>258</v>
      </c>
      <c r="B179" s="61" t="s">
        <v>411</v>
      </c>
      <c r="C179" s="62" t="s">
        <v>412</v>
      </c>
      <c r="D179" s="63">
        <v>9.7195222839999982</v>
      </c>
      <c r="E179" s="63">
        <v>0</v>
      </c>
      <c r="F179" s="63">
        <f t="shared" si="55"/>
        <v>9.7195222839999982</v>
      </c>
      <c r="G179" s="64">
        <f t="shared" si="60"/>
        <v>9.7195222839999982</v>
      </c>
      <c r="H179" s="64">
        <f t="shared" si="58"/>
        <v>3.3314878800000001</v>
      </c>
      <c r="I179" s="63">
        <v>0</v>
      </c>
      <c r="J179" s="63">
        <v>2.2792621400000002</v>
      </c>
      <c r="K179" s="63">
        <v>0</v>
      </c>
      <c r="L179" s="64">
        <v>1.0522257400000001</v>
      </c>
      <c r="M179" s="63">
        <v>0</v>
      </c>
      <c r="N179" s="64">
        <v>0</v>
      </c>
      <c r="O179" s="64">
        <v>9.7195222839999982</v>
      </c>
      <c r="P179" s="64">
        <v>0</v>
      </c>
      <c r="Q179" s="64">
        <f t="shared" si="56"/>
        <v>6.3880344039999981</v>
      </c>
      <c r="R179" s="64">
        <f t="shared" si="61"/>
        <v>3.3314878800000001</v>
      </c>
      <c r="S179" s="65">
        <v>1</v>
      </c>
      <c r="T179" s="66" t="s">
        <v>171</v>
      </c>
    </row>
    <row r="180" spans="1:20" ht="31.5" x14ac:dyDescent="0.25">
      <c r="A180" s="60" t="s">
        <v>258</v>
      </c>
      <c r="B180" s="61" t="s">
        <v>413</v>
      </c>
      <c r="C180" s="62" t="s">
        <v>414</v>
      </c>
      <c r="D180" s="63">
        <v>294.89573725499997</v>
      </c>
      <c r="E180" s="63">
        <v>41.225000000000001</v>
      </c>
      <c r="F180" s="63">
        <f t="shared" si="55"/>
        <v>253.67073725499998</v>
      </c>
      <c r="G180" s="64">
        <f t="shared" si="60"/>
        <v>64.212418563</v>
      </c>
      <c r="H180" s="64">
        <f t="shared" si="58"/>
        <v>37.299999999999997</v>
      </c>
      <c r="I180" s="63">
        <v>0</v>
      </c>
      <c r="J180" s="63">
        <v>37.299999999999997</v>
      </c>
      <c r="K180" s="63">
        <v>0</v>
      </c>
      <c r="L180" s="64">
        <v>0</v>
      </c>
      <c r="M180" s="63">
        <v>0</v>
      </c>
      <c r="N180" s="64">
        <v>0</v>
      </c>
      <c r="O180" s="64">
        <v>64.212418563</v>
      </c>
      <c r="P180" s="64">
        <v>0</v>
      </c>
      <c r="Q180" s="64">
        <f t="shared" si="56"/>
        <v>216.37073725499999</v>
      </c>
      <c r="R180" s="64">
        <f t="shared" si="61"/>
        <v>37.299999999999997</v>
      </c>
      <c r="S180" s="65">
        <v>1</v>
      </c>
      <c r="T180" s="66" t="s">
        <v>415</v>
      </c>
    </row>
    <row r="181" spans="1:20" ht="47.25" x14ac:dyDescent="0.25">
      <c r="A181" s="60" t="s">
        <v>258</v>
      </c>
      <c r="B181" s="61" t="s">
        <v>416</v>
      </c>
      <c r="C181" s="62" t="s">
        <v>417</v>
      </c>
      <c r="D181" s="63">
        <v>116.49</v>
      </c>
      <c r="E181" s="63">
        <v>1.6964976000000003</v>
      </c>
      <c r="F181" s="63">
        <f t="shared" si="55"/>
        <v>114.79350239999999</v>
      </c>
      <c r="G181" s="64">
        <f t="shared" si="60"/>
        <v>98.438999999999993</v>
      </c>
      <c r="H181" s="64">
        <f t="shared" si="58"/>
        <v>0</v>
      </c>
      <c r="I181" s="63">
        <v>20</v>
      </c>
      <c r="J181" s="63">
        <v>0</v>
      </c>
      <c r="K181" s="63">
        <v>0</v>
      </c>
      <c r="L181" s="64">
        <v>0</v>
      </c>
      <c r="M181" s="63">
        <v>0</v>
      </c>
      <c r="N181" s="64">
        <v>0</v>
      </c>
      <c r="O181" s="64">
        <v>78.438999999999993</v>
      </c>
      <c r="P181" s="64">
        <v>0</v>
      </c>
      <c r="Q181" s="64">
        <f t="shared" si="56"/>
        <v>114.79350239999999</v>
      </c>
      <c r="R181" s="64">
        <f t="shared" si="61"/>
        <v>-20</v>
      </c>
      <c r="S181" s="65">
        <f>R181/(I181+K181)</f>
        <v>-1</v>
      </c>
      <c r="T181" s="66" t="s">
        <v>418</v>
      </c>
    </row>
    <row r="182" spans="1:20" ht="31.5" x14ac:dyDescent="0.25">
      <c r="A182" s="60" t="s">
        <v>258</v>
      </c>
      <c r="B182" s="61" t="s">
        <v>419</v>
      </c>
      <c r="C182" s="62" t="s">
        <v>420</v>
      </c>
      <c r="D182" s="63">
        <v>33.546729851999991</v>
      </c>
      <c r="E182" s="63">
        <v>0</v>
      </c>
      <c r="F182" s="63">
        <f t="shared" si="55"/>
        <v>33.546729851999991</v>
      </c>
      <c r="G182" s="64">
        <f t="shared" si="60"/>
        <v>16.380698363999997</v>
      </c>
      <c r="H182" s="64">
        <f t="shared" si="58"/>
        <v>11.427206340000001</v>
      </c>
      <c r="I182" s="63">
        <v>0</v>
      </c>
      <c r="J182" s="63">
        <v>11.427206340000001</v>
      </c>
      <c r="K182" s="63">
        <v>0</v>
      </c>
      <c r="L182" s="64">
        <v>0</v>
      </c>
      <c r="M182" s="63">
        <v>0</v>
      </c>
      <c r="N182" s="64">
        <v>0</v>
      </c>
      <c r="O182" s="64">
        <v>16.380698363999997</v>
      </c>
      <c r="P182" s="64">
        <v>0</v>
      </c>
      <c r="Q182" s="64">
        <f t="shared" si="56"/>
        <v>22.11952351199999</v>
      </c>
      <c r="R182" s="64">
        <f t="shared" si="61"/>
        <v>11.427206340000001</v>
      </c>
      <c r="S182" s="65">
        <v>1</v>
      </c>
      <c r="T182" s="66" t="s">
        <v>421</v>
      </c>
    </row>
    <row r="183" spans="1:20" ht="31.5" x14ac:dyDescent="0.25">
      <c r="A183" s="60" t="s">
        <v>258</v>
      </c>
      <c r="B183" s="61" t="s">
        <v>422</v>
      </c>
      <c r="C183" s="62" t="s">
        <v>423</v>
      </c>
      <c r="D183" s="63">
        <v>38.477869657999996</v>
      </c>
      <c r="E183" s="63">
        <v>0</v>
      </c>
      <c r="F183" s="63">
        <f t="shared" ref="F183:F214" si="62">D183-E183</f>
        <v>38.477869657999996</v>
      </c>
      <c r="G183" s="64">
        <f t="shared" si="60"/>
        <v>7.3371195599999997</v>
      </c>
      <c r="H183" s="64">
        <f t="shared" si="58"/>
        <v>6.6538163500000005</v>
      </c>
      <c r="I183" s="63">
        <v>0</v>
      </c>
      <c r="J183" s="63">
        <v>6.6538163500000005</v>
      </c>
      <c r="K183" s="63">
        <v>0</v>
      </c>
      <c r="L183" s="64">
        <v>0</v>
      </c>
      <c r="M183" s="63">
        <v>7.3371195599999997</v>
      </c>
      <c r="N183" s="64">
        <v>0</v>
      </c>
      <c r="O183" s="64">
        <v>0</v>
      </c>
      <c r="P183" s="64">
        <v>0</v>
      </c>
      <c r="Q183" s="64">
        <f t="shared" ref="Q183:Q201" si="63">F183-H183</f>
        <v>31.824053307999996</v>
      </c>
      <c r="R183" s="64">
        <f t="shared" si="61"/>
        <v>6.6538163500000005</v>
      </c>
      <c r="S183" s="65">
        <v>1</v>
      </c>
      <c r="T183" s="66" t="s">
        <v>421</v>
      </c>
    </row>
    <row r="184" spans="1:20" ht="31.5" x14ac:dyDescent="0.25">
      <c r="A184" s="60" t="s">
        <v>258</v>
      </c>
      <c r="B184" s="61" t="s">
        <v>424</v>
      </c>
      <c r="C184" s="62" t="s">
        <v>425</v>
      </c>
      <c r="D184" s="63">
        <v>191.79692463399996</v>
      </c>
      <c r="E184" s="63">
        <v>0</v>
      </c>
      <c r="F184" s="63">
        <f t="shared" si="62"/>
        <v>191.79692463399996</v>
      </c>
      <c r="G184" s="64">
        <f t="shared" si="60"/>
        <v>6.3535024079999998</v>
      </c>
      <c r="H184" s="64">
        <f t="shared" si="58"/>
        <v>0</v>
      </c>
      <c r="I184" s="63">
        <v>0</v>
      </c>
      <c r="J184" s="63">
        <v>0</v>
      </c>
      <c r="K184" s="63">
        <v>0</v>
      </c>
      <c r="L184" s="64">
        <v>0</v>
      </c>
      <c r="M184" s="63">
        <v>6.3535024079999998</v>
      </c>
      <c r="N184" s="64">
        <v>0</v>
      </c>
      <c r="O184" s="70">
        <v>0</v>
      </c>
      <c r="P184" s="64">
        <v>0</v>
      </c>
      <c r="Q184" s="64">
        <f t="shared" si="63"/>
        <v>191.79692463399996</v>
      </c>
      <c r="R184" s="64">
        <f t="shared" si="61"/>
        <v>0</v>
      </c>
      <c r="S184" s="65">
        <v>0</v>
      </c>
      <c r="T184" s="66" t="s">
        <v>34</v>
      </c>
    </row>
    <row r="185" spans="1:20" ht="47.25" x14ac:dyDescent="0.25">
      <c r="A185" s="60" t="s">
        <v>258</v>
      </c>
      <c r="B185" s="61" t="s">
        <v>426</v>
      </c>
      <c r="C185" s="62" t="s">
        <v>427</v>
      </c>
      <c r="D185" s="63">
        <v>70.656409800000006</v>
      </c>
      <c r="E185" s="63">
        <v>0.84000000000000008</v>
      </c>
      <c r="F185" s="63">
        <f t="shared" si="62"/>
        <v>69.816409800000002</v>
      </c>
      <c r="G185" s="64">
        <f t="shared" si="60"/>
        <v>34.148208875599998</v>
      </c>
      <c r="H185" s="64">
        <f t="shared" si="58"/>
        <v>0.41329885</v>
      </c>
      <c r="I185" s="63">
        <v>0</v>
      </c>
      <c r="J185" s="63">
        <v>0</v>
      </c>
      <c r="K185" s="63">
        <v>0</v>
      </c>
      <c r="L185" s="64">
        <v>0.41329885</v>
      </c>
      <c r="M185" s="63">
        <v>34.148208875599998</v>
      </c>
      <c r="N185" s="64">
        <v>0</v>
      </c>
      <c r="O185" s="64">
        <v>0</v>
      </c>
      <c r="P185" s="64">
        <v>0</v>
      </c>
      <c r="Q185" s="64">
        <f t="shared" si="63"/>
        <v>69.403110949999999</v>
      </c>
      <c r="R185" s="64">
        <f t="shared" si="61"/>
        <v>0.41329885</v>
      </c>
      <c r="S185" s="65">
        <v>1</v>
      </c>
      <c r="T185" s="66" t="s">
        <v>428</v>
      </c>
    </row>
    <row r="186" spans="1:20" ht="47.25" x14ac:dyDescent="0.25">
      <c r="A186" s="60" t="s">
        <v>258</v>
      </c>
      <c r="B186" s="61" t="s">
        <v>429</v>
      </c>
      <c r="C186" s="62" t="s">
        <v>430</v>
      </c>
      <c r="D186" s="63">
        <v>173.83899109399999</v>
      </c>
      <c r="E186" s="63">
        <v>0</v>
      </c>
      <c r="F186" s="63">
        <f t="shared" si="62"/>
        <v>173.83899109399999</v>
      </c>
      <c r="G186" s="64">
        <f t="shared" si="60"/>
        <v>86.911206093399997</v>
      </c>
      <c r="H186" s="64">
        <f t="shared" si="58"/>
        <v>9.6093404000000007</v>
      </c>
      <c r="I186" s="63">
        <v>0</v>
      </c>
      <c r="J186" s="63">
        <v>0.77852506999999993</v>
      </c>
      <c r="K186" s="63">
        <v>0</v>
      </c>
      <c r="L186" s="64">
        <v>8.8308153300000001</v>
      </c>
      <c r="M186" s="63">
        <v>0</v>
      </c>
      <c r="N186" s="64">
        <v>0</v>
      </c>
      <c r="O186" s="64">
        <v>86.911206093399997</v>
      </c>
      <c r="P186" s="64">
        <v>0</v>
      </c>
      <c r="Q186" s="64">
        <f t="shared" si="63"/>
        <v>164.22965069399999</v>
      </c>
      <c r="R186" s="64">
        <f t="shared" si="61"/>
        <v>9.6093404000000007</v>
      </c>
      <c r="S186" s="65">
        <v>1</v>
      </c>
      <c r="T186" s="66" t="s">
        <v>431</v>
      </c>
    </row>
    <row r="187" spans="1:20" ht="47.25" x14ac:dyDescent="0.25">
      <c r="A187" s="60" t="s">
        <v>258</v>
      </c>
      <c r="B187" s="61" t="s">
        <v>432</v>
      </c>
      <c r="C187" s="62" t="s">
        <v>433</v>
      </c>
      <c r="D187" s="63">
        <v>27.099973656</v>
      </c>
      <c r="E187" s="63">
        <v>0</v>
      </c>
      <c r="F187" s="63">
        <f t="shared" si="62"/>
        <v>27.099973656</v>
      </c>
      <c r="G187" s="64">
        <f t="shared" si="60"/>
        <v>6.6578163263999999</v>
      </c>
      <c r="H187" s="64">
        <f t="shared" si="58"/>
        <v>0</v>
      </c>
      <c r="I187" s="63">
        <v>0</v>
      </c>
      <c r="J187" s="63">
        <v>0</v>
      </c>
      <c r="K187" s="63">
        <v>0</v>
      </c>
      <c r="L187" s="64">
        <v>0</v>
      </c>
      <c r="M187" s="63">
        <v>0</v>
      </c>
      <c r="N187" s="64">
        <v>0</v>
      </c>
      <c r="O187" s="64">
        <v>6.6578163263999999</v>
      </c>
      <c r="P187" s="64">
        <v>0</v>
      </c>
      <c r="Q187" s="64">
        <f t="shared" si="63"/>
        <v>27.099973656</v>
      </c>
      <c r="R187" s="64">
        <f t="shared" si="61"/>
        <v>0</v>
      </c>
      <c r="S187" s="65">
        <v>0</v>
      </c>
      <c r="T187" s="66" t="s">
        <v>34</v>
      </c>
    </row>
    <row r="188" spans="1:20" ht="31.5" x14ac:dyDescent="0.25">
      <c r="A188" s="60" t="s">
        <v>258</v>
      </c>
      <c r="B188" s="61" t="s">
        <v>434</v>
      </c>
      <c r="C188" s="62" t="s">
        <v>435</v>
      </c>
      <c r="D188" s="63">
        <v>7.7921178839999987</v>
      </c>
      <c r="E188" s="63">
        <v>0</v>
      </c>
      <c r="F188" s="63">
        <f t="shared" si="62"/>
        <v>7.7921178839999987</v>
      </c>
      <c r="G188" s="64">
        <f t="shared" si="60"/>
        <v>7.4025119897999989</v>
      </c>
      <c r="H188" s="64">
        <f t="shared" si="58"/>
        <v>0</v>
      </c>
      <c r="I188" s="63">
        <v>0</v>
      </c>
      <c r="J188" s="63">
        <v>0</v>
      </c>
      <c r="K188" s="63">
        <v>0</v>
      </c>
      <c r="L188" s="64">
        <v>0</v>
      </c>
      <c r="M188" s="63">
        <v>0</v>
      </c>
      <c r="N188" s="64">
        <v>0</v>
      </c>
      <c r="O188" s="64">
        <v>7.4025119897999989</v>
      </c>
      <c r="P188" s="64">
        <v>0</v>
      </c>
      <c r="Q188" s="64">
        <f t="shared" si="63"/>
        <v>7.7921178839999987</v>
      </c>
      <c r="R188" s="64">
        <f t="shared" si="61"/>
        <v>0</v>
      </c>
      <c r="S188" s="65">
        <v>0</v>
      </c>
      <c r="T188" s="66" t="s">
        <v>34</v>
      </c>
    </row>
    <row r="189" spans="1:20" ht="31.5" x14ac:dyDescent="0.25">
      <c r="A189" s="60" t="s">
        <v>258</v>
      </c>
      <c r="B189" s="61" t="s">
        <v>436</v>
      </c>
      <c r="C189" s="62" t="s">
        <v>437</v>
      </c>
      <c r="D189" s="63">
        <v>39.667823999999996</v>
      </c>
      <c r="E189" s="63">
        <v>0</v>
      </c>
      <c r="F189" s="63">
        <f t="shared" si="62"/>
        <v>39.667823999999996</v>
      </c>
      <c r="G189" s="64">
        <f t="shared" si="60"/>
        <v>37.684432799999996</v>
      </c>
      <c r="H189" s="64">
        <f t="shared" si="58"/>
        <v>29.690342279999999</v>
      </c>
      <c r="I189" s="63">
        <v>0</v>
      </c>
      <c r="J189" s="63">
        <v>4.9884572</v>
      </c>
      <c r="K189" s="63">
        <v>0</v>
      </c>
      <c r="L189" s="64">
        <v>24.70188508</v>
      </c>
      <c r="M189" s="63">
        <v>37.684432799999996</v>
      </c>
      <c r="N189" s="64">
        <v>0</v>
      </c>
      <c r="O189" s="64">
        <v>0</v>
      </c>
      <c r="P189" s="64">
        <v>0</v>
      </c>
      <c r="Q189" s="64">
        <f t="shared" si="63"/>
        <v>9.9774817199999966</v>
      </c>
      <c r="R189" s="64">
        <f t="shared" si="61"/>
        <v>29.690342279999999</v>
      </c>
      <c r="S189" s="65">
        <v>1</v>
      </c>
      <c r="T189" s="66" t="s">
        <v>438</v>
      </c>
    </row>
    <row r="190" spans="1:20" ht="63" x14ac:dyDescent="0.25">
      <c r="A190" s="60" t="s">
        <v>258</v>
      </c>
      <c r="B190" s="61" t="s">
        <v>439</v>
      </c>
      <c r="C190" s="62" t="s">
        <v>440</v>
      </c>
      <c r="D190" s="63">
        <v>36.906959999999998</v>
      </c>
      <c r="E190" s="63">
        <v>0</v>
      </c>
      <c r="F190" s="63">
        <f t="shared" si="62"/>
        <v>36.906959999999998</v>
      </c>
      <c r="G190" s="64" t="s">
        <v>34</v>
      </c>
      <c r="H190" s="64">
        <f t="shared" si="58"/>
        <v>29.71701504</v>
      </c>
      <c r="I190" s="63" t="s">
        <v>34</v>
      </c>
      <c r="J190" s="63">
        <v>4.9884572</v>
      </c>
      <c r="K190" s="63" t="s">
        <v>34</v>
      </c>
      <c r="L190" s="64">
        <v>24.728557840000001</v>
      </c>
      <c r="M190" s="63" t="s">
        <v>34</v>
      </c>
      <c r="N190" s="64">
        <v>0</v>
      </c>
      <c r="O190" s="64" t="s">
        <v>34</v>
      </c>
      <c r="P190" s="64">
        <v>0</v>
      </c>
      <c r="Q190" s="64">
        <f t="shared" si="63"/>
        <v>7.1899449599999983</v>
      </c>
      <c r="R190" s="64" t="s">
        <v>34</v>
      </c>
      <c r="S190" s="65" t="s">
        <v>34</v>
      </c>
      <c r="T190" s="66" t="s">
        <v>373</v>
      </c>
    </row>
    <row r="191" spans="1:20" ht="31.5" x14ac:dyDescent="0.25">
      <c r="A191" s="60" t="s">
        <v>258</v>
      </c>
      <c r="B191" s="61" t="s">
        <v>441</v>
      </c>
      <c r="C191" s="62" t="s">
        <v>442</v>
      </c>
      <c r="D191" s="63">
        <v>199.40748638400001</v>
      </c>
      <c r="E191" s="63">
        <v>54.67839738</v>
      </c>
      <c r="F191" s="63">
        <f t="shared" si="62"/>
        <v>144.729089004</v>
      </c>
      <c r="G191" s="64">
        <f>I191+K191+M191+O191</f>
        <v>29.911122957600018</v>
      </c>
      <c r="H191" s="64">
        <f t="shared" si="58"/>
        <v>-39.076466400000001</v>
      </c>
      <c r="I191" s="63">
        <v>0</v>
      </c>
      <c r="J191" s="63">
        <v>1.3112136000000001</v>
      </c>
      <c r="K191" s="63">
        <v>0</v>
      </c>
      <c r="L191" s="64">
        <v>-40.387680000000003</v>
      </c>
      <c r="M191" s="63">
        <v>29.911122957600018</v>
      </c>
      <c r="N191" s="64">
        <v>0</v>
      </c>
      <c r="O191" s="64">
        <v>0</v>
      </c>
      <c r="P191" s="64">
        <v>0</v>
      </c>
      <c r="Q191" s="64">
        <f t="shared" si="63"/>
        <v>183.80555540400002</v>
      </c>
      <c r="R191" s="64">
        <f>H191-(I191+K191)</f>
        <v>-39.076466400000001</v>
      </c>
      <c r="S191" s="65">
        <v>1</v>
      </c>
      <c r="T191" s="66" t="s">
        <v>443</v>
      </c>
    </row>
    <row r="192" spans="1:20" ht="88.5" customHeight="1" x14ac:dyDescent="0.25">
      <c r="A192" s="79" t="s">
        <v>258</v>
      </c>
      <c r="B192" s="136" t="s">
        <v>444</v>
      </c>
      <c r="C192" s="82" t="s">
        <v>445</v>
      </c>
      <c r="D192" s="63">
        <v>12.994350000000001</v>
      </c>
      <c r="E192" s="63">
        <v>6.6502800000000001E-2</v>
      </c>
      <c r="F192" s="63">
        <f t="shared" si="62"/>
        <v>12.9278472</v>
      </c>
      <c r="G192" s="64" t="s">
        <v>34</v>
      </c>
      <c r="H192" s="64">
        <f t="shared" si="58"/>
        <v>0.53202240000000001</v>
      </c>
      <c r="I192" s="63" t="s">
        <v>34</v>
      </c>
      <c r="J192" s="63">
        <v>0</v>
      </c>
      <c r="K192" s="63" t="s">
        <v>34</v>
      </c>
      <c r="L192" s="64">
        <v>0.53202240000000001</v>
      </c>
      <c r="M192" s="63" t="s">
        <v>34</v>
      </c>
      <c r="N192" s="64">
        <v>0</v>
      </c>
      <c r="O192" s="64" t="s">
        <v>34</v>
      </c>
      <c r="P192" s="64">
        <v>0</v>
      </c>
      <c r="Q192" s="64">
        <f t="shared" si="63"/>
        <v>12.3958248</v>
      </c>
      <c r="R192" s="64" t="s">
        <v>34</v>
      </c>
      <c r="S192" s="65" t="s">
        <v>34</v>
      </c>
      <c r="T192" s="66" t="s">
        <v>446</v>
      </c>
    </row>
    <row r="193" spans="1:20" ht="78.75" x14ac:dyDescent="0.25">
      <c r="A193" s="60" t="s">
        <v>258</v>
      </c>
      <c r="B193" s="61" t="s">
        <v>447</v>
      </c>
      <c r="C193" s="62" t="s">
        <v>448</v>
      </c>
      <c r="D193" s="63">
        <v>202.02483814679996</v>
      </c>
      <c r="E193" s="63">
        <v>0</v>
      </c>
      <c r="F193" s="63">
        <f t="shared" si="62"/>
        <v>202.02483814679996</v>
      </c>
      <c r="G193" s="64">
        <f>I193+K193+M193+O193</f>
        <v>45.777557496599982</v>
      </c>
      <c r="H193" s="64">
        <f t="shared" si="58"/>
        <v>0</v>
      </c>
      <c r="I193" s="63">
        <v>0</v>
      </c>
      <c r="J193" s="63">
        <v>0</v>
      </c>
      <c r="K193" s="63">
        <v>0</v>
      </c>
      <c r="L193" s="64">
        <v>0</v>
      </c>
      <c r="M193" s="63">
        <v>45.777557496599982</v>
      </c>
      <c r="N193" s="64">
        <v>0</v>
      </c>
      <c r="O193" s="64">
        <v>0</v>
      </c>
      <c r="P193" s="64">
        <v>0</v>
      </c>
      <c r="Q193" s="64">
        <f t="shared" si="63"/>
        <v>202.02483814679996</v>
      </c>
      <c r="R193" s="64">
        <f>H193-(I193+K193)</f>
        <v>0</v>
      </c>
      <c r="S193" s="65">
        <v>0</v>
      </c>
      <c r="T193" s="66" t="s">
        <v>34</v>
      </c>
    </row>
    <row r="194" spans="1:20" ht="31.5" x14ac:dyDescent="0.25">
      <c r="A194" s="60" t="s">
        <v>258</v>
      </c>
      <c r="B194" s="61" t="s">
        <v>449</v>
      </c>
      <c r="C194" s="62" t="s">
        <v>450</v>
      </c>
      <c r="D194" s="63">
        <v>36.853199999999994</v>
      </c>
      <c r="E194" s="63">
        <v>0.35851440000000001</v>
      </c>
      <c r="F194" s="63">
        <f t="shared" si="62"/>
        <v>36.494685599999997</v>
      </c>
      <c r="G194" s="64">
        <f>I194+K194+M194+O194</f>
        <v>31.142520000000001</v>
      </c>
      <c r="H194" s="64">
        <f t="shared" si="58"/>
        <v>0</v>
      </c>
      <c r="I194" s="63">
        <v>0</v>
      </c>
      <c r="J194" s="63">
        <v>0</v>
      </c>
      <c r="K194" s="63">
        <v>0</v>
      </c>
      <c r="L194" s="64">
        <v>0</v>
      </c>
      <c r="M194" s="63">
        <v>31.142520000000001</v>
      </c>
      <c r="N194" s="64">
        <v>0</v>
      </c>
      <c r="O194" s="64">
        <v>0</v>
      </c>
      <c r="P194" s="64">
        <v>0</v>
      </c>
      <c r="Q194" s="64">
        <f t="shared" si="63"/>
        <v>36.494685599999997</v>
      </c>
      <c r="R194" s="64">
        <f>H194-(I194+K194)</f>
        <v>0</v>
      </c>
      <c r="S194" s="65">
        <v>0</v>
      </c>
      <c r="T194" s="66" t="s">
        <v>34</v>
      </c>
    </row>
    <row r="195" spans="1:20" ht="63" x14ac:dyDescent="0.25">
      <c r="A195" s="60" t="s">
        <v>258</v>
      </c>
      <c r="B195" s="61" t="s">
        <v>451</v>
      </c>
      <c r="C195" s="62" t="s">
        <v>452</v>
      </c>
      <c r="D195" s="63">
        <v>18.5227872</v>
      </c>
      <c r="E195" s="63">
        <v>5.3900786400000005</v>
      </c>
      <c r="F195" s="63">
        <f t="shared" si="62"/>
        <v>13.132708559999999</v>
      </c>
      <c r="G195" s="64" t="s">
        <v>34</v>
      </c>
      <c r="H195" s="64">
        <f t="shared" si="58"/>
        <v>1.82258532</v>
      </c>
      <c r="I195" s="63" t="s">
        <v>34</v>
      </c>
      <c r="J195" s="63">
        <v>0.95687891999999997</v>
      </c>
      <c r="K195" s="63" t="s">
        <v>34</v>
      </c>
      <c r="L195" s="64">
        <v>0.86570639999999999</v>
      </c>
      <c r="M195" s="63" t="s">
        <v>34</v>
      </c>
      <c r="N195" s="64">
        <v>0</v>
      </c>
      <c r="O195" s="64" t="s">
        <v>34</v>
      </c>
      <c r="P195" s="64">
        <v>0</v>
      </c>
      <c r="Q195" s="64">
        <f t="shared" si="63"/>
        <v>11.310123239999999</v>
      </c>
      <c r="R195" s="64" t="s">
        <v>34</v>
      </c>
      <c r="S195" s="65" t="s">
        <v>34</v>
      </c>
      <c r="T195" s="66" t="s">
        <v>373</v>
      </c>
    </row>
    <row r="196" spans="1:20" ht="31.5" x14ac:dyDescent="0.25">
      <c r="A196" s="60" t="s">
        <v>258</v>
      </c>
      <c r="B196" s="61" t="s">
        <v>453</v>
      </c>
      <c r="C196" s="62" t="s">
        <v>454</v>
      </c>
      <c r="D196" s="63">
        <v>239.84398227600002</v>
      </c>
      <c r="E196" s="63">
        <v>486.15088767000003</v>
      </c>
      <c r="F196" s="63">
        <f t="shared" si="62"/>
        <v>-246.30690539400001</v>
      </c>
      <c r="G196" s="64">
        <f t="shared" ref="G196:G201" si="64">I196+K196+M196+O196</f>
        <v>23</v>
      </c>
      <c r="H196" s="64">
        <f t="shared" si="58"/>
        <v>0</v>
      </c>
      <c r="I196" s="63">
        <v>23</v>
      </c>
      <c r="J196" s="63">
        <v>0</v>
      </c>
      <c r="K196" s="63">
        <v>0</v>
      </c>
      <c r="L196" s="64">
        <v>0</v>
      </c>
      <c r="M196" s="63">
        <v>0</v>
      </c>
      <c r="N196" s="64">
        <v>0</v>
      </c>
      <c r="O196" s="64">
        <v>0</v>
      </c>
      <c r="P196" s="64">
        <v>0</v>
      </c>
      <c r="Q196" s="64">
        <f t="shared" si="63"/>
        <v>-246.30690539400001</v>
      </c>
      <c r="R196" s="64">
        <f t="shared" ref="R196:R201" si="65">H196-(I196+K196)</f>
        <v>-23</v>
      </c>
      <c r="S196" s="65">
        <f>R196/(I196+K196)</f>
        <v>-1</v>
      </c>
      <c r="T196" s="66" t="s">
        <v>455</v>
      </c>
    </row>
    <row r="197" spans="1:20" ht="47.25" x14ac:dyDescent="0.25">
      <c r="A197" s="60" t="s">
        <v>258</v>
      </c>
      <c r="B197" s="61" t="s">
        <v>456</v>
      </c>
      <c r="C197" s="62" t="s">
        <v>457</v>
      </c>
      <c r="D197" s="63">
        <v>475.59719999999993</v>
      </c>
      <c r="E197" s="63">
        <v>0</v>
      </c>
      <c r="F197" s="63">
        <f t="shared" si="62"/>
        <v>475.59719999999993</v>
      </c>
      <c r="G197" s="64">
        <f t="shared" si="64"/>
        <v>183.27209999999999</v>
      </c>
      <c r="H197" s="64">
        <f t="shared" si="58"/>
        <v>0</v>
      </c>
      <c r="I197" s="63">
        <v>0</v>
      </c>
      <c r="J197" s="63">
        <v>0</v>
      </c>
      <c r="K197" s="63">
        <v>0</v>
      </c>
      <c r="L197" s="64">
        <v>0</v>
      </c>
      <c r="M197" s="63">
        <v>39.999999989999999</v>
      </c>
      <c r="N197" s="64">
        <v>0</v>
      </c>
      <c r="O197" s="64">
        <v>143.27210001</v>
      </c>
      <c r="P197" s="64">
        <v>0</v>
      </c>
      <c r="Q197" s="64">
        <f t="shared" si="63"/>
        <v>475.59719999999993</v>
      </c>
      <c r="R197" s="64">
        <f t="shared" si="65"/>
        <v>0</v>
      </c>
      <c r="S197" s="65">
        <v>0</v>
      </c>
      <c r="T197" s="66" t="s">
        <v>34</v>
      </c>
    </row>
    <row r="198" spans="1:20" ht="63" x14ac:dyDescent="0.25">
      <c r="A198" s="60" t="s">
        <v>258</v>
      </c>
      <c r="B198" s="61" t="s">
        <v>458</v>
      </c>
      <c r="C198" s="62" t="s">
        <v>459</v>
      </c>
      <c r="D198" s="63">
        <v>24.635399999999997</v>
      </c>
      <c r="E198" s="63">
        <v>0.1119</v>
      </c>
      <c r="F198" s="63">
        <f t="shared" si="62"/>
        <v>24.523499999999999</v>
      </c>
      <c r="G198" s="64">
        <f t="shared" si="64"/>
        <v>20.761680000000002</v>
      </c>
      <c r="H198" s="64">
        <f t="shared" si="58"/>
        <v>0.56110000000000004</v>
      </c>
      <c r="I198" s="63">
        <v>0</v>
      </c>
      <c r="J198" s="63">
        <v>0.56110000000000004</v>
      </c>
      <c r="K198" s="63">
        <v>0</v>
      </c>
      <c r="L198" s="64">
        <v>0</v>
      </c>
      <c r="M198" s="63">
        <v>20.761680000000002</v>
      </c>
      <c r="N198" s="64">
        <v>0</v>
      </c>
      <c r="O198" s="64">
        <v>0</v>
      </c>
      <c r="P198" s="64">
        <v>0</v>
      </c>
      <c r="Q198" s="64">
        <f t="shared" si="63"/>
        <v>23.962399999999999</v>
      </c>
      <c r="R198" s="64">
        <f t="shared" si="65"/>
        <v>0.56110000000000004</v>
      </c>
      <c r="S198" s="65">
        <v>1</v>
      </c>
      <c r="T198" s="75" t="s">
        <v>28</v>
      </c>
    </row>
    <row r="199" spans="1:20" ht="47.25" x14ac:dyDescent="0.25">
      <c r="A199" s="60" t="s">
        <v>258</v>
      </c>
      <c r="B199" s="61" t="s">
        <v>460</v>
      </c>
      <c r="C199" s="62" t="s">
        <v>461</v>
      </c>
      <c r="D199" s="63">
        <v>492.77639999999997</v>
      </c>
      <c r="E199" s="63">
        <v>0</v>
      </c>
      <c r="F199" s="63">
        <f t="shared" si="62"/>
        <v>492.77639999999997</v>
      </c>
      <c r="G199" s="64">
        <f t="shared" si="64"/>
        <v>250.23</v>
      </c>
      <c r="H199" s="64">
        <f t="shared" si="58"/>
        <v>0</v>
      </c>
      <c r="I199" s="63">
        <v>0</v>
      </c>
      <c r="J199" s="63">
        <v>0</v>
      </c>
      <c r="K199" s="63">
        <v>48.267865720000003</v>
      </c>
      <c r="L199" s="64">
        <v>0</v>
      </c>
      <c r="M199" s="63">
        <v>0</v>
      </c>
      <c r="N199" s="64">
        <v>0</v>
      </c>
      <c r="O199" s="64">
        <v>201.96213427999999</v>
      </c>
      <c r="P199" s="64">
        <v>0</v>
      </c>
      <c r="Q199" s="64">
        <f t="shared" si="63"/>
        <v>492.77639999999997</v>
      </c>
      <c r="R199" s="64">
        <f t="shared" si="65"/>
        <v>-48.267865720000003</v>
      </c>
      <c r="S199" s="65">
        <f>R199/(I199+K199)</f>
        <v>-1</v>
      </c>
      <c r="T199" s="66" t="s">
        <v>34</v>
      </c>
    </row>
    <row r="200" spans="1:20" ht="31.5" x14ac:dyDescent="0.25">
      <c r="A200" s="60" t="s">
        <v>258</v>
      </c>
      <c r="B200" s="61" t="s">
        <v>462</v>
      </c>
      <c r="C200" s="62" t="s">
        <v>463</v>
      </c>
      <c r="D200" s="63">
        <v>25.872136794540122</v>
      </c>
      <c r="E200" s="63">
        <v>0</v>
      </c>
      <c r="F200" s="63">
        <f t="shared" si="62"/>
        <v>25.872136794540122</v>
      </c>
      <c r="G200" s="64">
        <f t="shared" si="64"/>
        <v>0</v>
      </c>
      <c r="H200" s="64">
        <f t="shared" ref="H200:H220" si="66">J200+L200+N200+P200</f>
        <v>0</v>
      </c>
      <c r="I200" s="63">
        <v>0</v>
      </c>
      <c r="J200" s="63">
        <v>0</v>
      </c>
      <c r="K200" s="63">
        <v>0</v>
      </c>
      <c r="L200" s="64">
        <v>0</v>
      </c>
      <c r="M200" s="63">
        <v>0</v>
      </c>
      <c r="N200" s="64">
        <v>0</v>
      </c>
      <c r="O200" s="64">
        <v>0</v>
      </c>
      <c r="P200" s="64">
        <v>0</v>
      </c>
      <c r="Q200" s="64">
        <f t="shared" si="63"/>
        <v>25.872136794540122</v>
      </c>
      <c r="R200" s="64">
        <f t="shared" si="65"/>
        <v>0</v>
      </c>
      <c r="S200" s="65">
        <v>0</v>
      </c>
      <c r="T200" s="66" t="s">
        <v>34</v>
      </c>
    </row>
    <row r="201" spans="1:20" ht="100.5" customHeight="1" x14ac:dyDescent="0.25">
      <c r="A201" s="60" t="s">
        <v>258</v>
      </c>
      <c r="B201" s="61" t="s">
        <v>464</v>
      </c>
      <c r="C201" s="62" t="s">
        <v>465</v>
      </c>
      <c r="D201" s="63">
        <v>2.9080862879999998</v>
      </c>
      <c r="E201" s="63">
        <v>0</v>
      </c>
      <c r="F201" s="63">
        <f t="shared" si="62"/>
        <v>2.9080862879999998</v>
      </c>
      <c r="G201" s="64">
        <f t="shared" si="64"/>
        <v>2.9080862879999998</v>
      </c>
      <c r="H201" s="64">
        <f t="shared" si="66"/>
        <v>0</v>
      </c>
      <c r="I201" s="63">
        <v>0</v>
      </c>
      <c r="J201" s="63">
        <v>0</v>
      </c>
      <c r="K201" s="63">
        <v>0</v>
      </c>
      <c r="L201" s="64">
        <v>0</v>
      </c>
      <c r="M201" s="63">
        <v>2.9080862879999998</v>
      </c>
      <c r="N201" s="64">
        <v>0</v>
      </c>
      <c r="O201" s="64">
        <v>0</v>
      </c>
      <c r="P201" s="64">
        <v>0</v>
      </c>
      <c r="Q201" s="64">
        <f t="shared" si="63"/>
        <v>2.9080862879999998</v>
      </c>
      <c r="R201" s="64">
        <f t="shared" si="65"/>
        <v>0</v>
      </c>
      <c r="S201" s="65">
        <v>0</v>
      </c>
      <c r="T201" s="66" t="s">
        <v>34</v>
      </c>
    </row>
    <row r="202" spans="1:20" ht="97.5" customHeight="1" x14ac:dyDescent="0.25">
      <c r="A202" s="60" t="s">
        <v>258</v>
      </c>
      <c r="B202" s="61" t="s">
        <v>466</v>
      </c>
      <c r="C202" s="62" t="s">
        <v>467</v>
      </c>
      <c r="D202" s="63" t="s">
        <v>34</v>
      </c>
      <c r="E202" s="63" t="s">
        <v>34</v>
      </c>
      <c r="F202" s="63" t="s">
        <v>34</v>
      </c>
      <c r="G202" s="64" t="s">
        <v>34</v>
      </c>
      <c r="H202" s="64">
        <f t="shared" si="66"/>
        <v>4.4999999999999998E-2</v>
      </c>
      <c r="I202" s="63" t="s">
        <v>34</v>
      </c>
      <c r="J202" s="63">
        <v>0</v>
      </c>
      <c r="K202" s="63" t="s">
        <v>34</v>
      </c>
      <c r="L202" s="64">
        <v>4.4999999999999998E-2</v>
      </c>
      <c r="M202" s="63" t="s">
        <v>34</v>
      </c>
      <c r="N202" s="64">
        <v>0</v>
      </c>
      <c r="O202" s="64" t="s">
        <v>34</v>
      </c>
      <c r="P202" s="64">
        <v>0</v>
      </c>
      <c r="Q202" s="64" t="s">
        <v>34</v>
      </c>
      <c r="R202" s="64" t="s">
        <v>34</v>
      </c>
      <c r="S202" s="65" t="s">
        <v>34</v>
      </c>
      <c r="T202" s="71" t="s">
        <v>468</v>
      </c>
    </row>
    <row r="203" spans="1:20" ht="63" x14ac:dyDescent="0.25">
      <c r="A203" s="60" t="s">
        <v>258</v>
      </c>
      <c r="B203" s="61" t="s">
        <v>469</v>
      </c>
      <c r="C203" s="62" t="s">
        <v>470</v>
      </c>
      <c r="D203" s="63">
        <v>33.452204987999998</v>
      </c>
      <c r="E203" s="63">
        <v>19.798870800000003</v>
      </c>
      <c r="F203" s="63">
        <f t="shared" ref="F203:F214" si="67">D203-E203</f>
        <v>13.653334187999995</v>
      </c>
      <c r="G203" s="64">
        <f t="shared" ref="G203:G212" si="68">I203+K203+M203+O203</f>
        <v>15.60432</v>
      </c>
      <c r="H203" s="64">
        <f t="shared" si="66"/>
        <v>0.16819747000000002</v>
      </c>
      <c r="I203" s="63">
        <v>0</v>
      </c>
      <c r="J203" s="63">
        <v>0.16819747000000002</v>
      </c>
      <c r="K203" s="63">
        <v>0</v>
      </c>
      <c r="L203" s="64">
        <v>0</v>
      </c>
      <c r="M203" s="63">
        <v>15.60432</v>
      </c>
      <c r="N203" s="64">
        <v>0</v>
      </c>
      <c r="O203" s="64">
        <v>0</v>
      </c>
      <c r="P203" s="64">
        <v>0</v>
      </c>
      <c r="Q203" s="64">
        <f t="shared" ref="Q203:Q214" si="69">F203-H203</f>
        <v>13.485136717999994</v>
      </c>
      <c r="R203" s="64">
        <f t="shared" ref="R203:R212" si="70">H203-(I203+K203)</f>
        <v>0.16819747000000002</v>
      </c>
      <c r="S203" s="65">
        <v>1</v>
      </c>
      <c r="T203" s="66" t="s">
        <v>471</v>
      </c>
    </row>
    <row r="204" spans="1:20" ht="47.25" x14ac:dyDescent="0.25">
      <c r="A204" s="60" t="s">
        <v>258</v>
      </c>
      <c r="B204" s="61" t="s">
        <v>472</v>
      </c>
      <c r="C204" s="62" t="s">
        <v>473</v>
      </c>
      <c r="D204" s="63">
        <v>420.43319999999994</v>
      </c>
      <c r="E204" s="63">
        <v>0</v>
      </c>
      <c r="F204" s="63">
        <f t="shared" si="67"/>
        <v>420.43319999999994</v>
      </c>
      <c r="G204" s="64">
        <f t="shared" si="68"/>
        <v>141.94026000000002</v>
      </c>
      <c r="H204" s="64">
        <f t="shared" si="66"/>
        <v>0</v>
      </c>
      <c r="I204" s="63">
        <v>0</v>
      </c>
      <c r="J204" s="63">
        <v>0</v>
      </c>
      <c r="K204" s="63">
        <v>0</v>
      </c>
      <c r="L204" s="64">
        <v>0</v>
      </c>
      <c r="M204" s="63">
        <v>0</v>
      </c>
      <c r="N204" s="64">
        <v>0</v>
      </c>
      <c r="O204" s="64">
        <v>141.94026000000002</v>
      </c>
      <c r="P204" s="64">
        <v>0</v>
      </c>
      <c r="Q204" s="64">
        <f t="shared" si="69"/>
        <v>420.43319999999994</v>
      </c>
      <c r="R204" s="64">
        <f t="shared" si="70"/>
        <v>0</v>
      </c>
      <c r="S204" s="65">
        <v>0</v>
      </c>
      <c r="T204" s="66" t="s">
        <v>34</v>
      </c>
    </row>
    <row r="205" spans="1:20" ht="47.25" x14ac:dyDescent="0.25">
      <c r="A205" s="60" t="s">
        <v>258</v>
      </c>
      <c r="B205" s="61" t="s">
        <v>474</v>
      </c>
      <c r="C205" s="62" t="s">
        <v>475</v>
      </c>
      <c r="D205" s="63">
        <v>368.91743999999994</v>
      </c>
      <c r="E205" s="63">
        <v>0</v>
      </c>
      <c r="F205" s="63">
        <f t="shared" si="67"/>
        <v>368.91743999999994</v>
      </c>
      <c r="G205" s="64">
        <f t="shared" si="68"/>
        <v>95.186351999999999</v>
      </c>
      <c r="H205" s="64">
        <f t="shared" si="66"/>
        <v>0</v>
      </c>
      <c r="I205" s="63">
        <v>0</v>
      </c>
      <c r="J205" s="63">
        <v>0</v>
      </c>
      <c r="K205" s="63">
        <v>0</v>
      </c>
      <c r="L205" s="64">
        <v>0</v>
      </c>
      <c r="M205" s="63">
        <v>0</v>
      </c>
      <c r="N205" s="64">
        <v>0</v>
      </c>
      <c r="O205" s="64">
        <v>95.186351999999999</v>
      </c>
      <c r="P205" s="64">
        <v>0</v>
      </c>
      <c r="Q205" s="64">
        <f t="shared" si="69"/>
        <v>368.91743999999994</v>
      </c>
      <c r="R205" s="64">
        <f t="shared" si="70"/>
        <v>0</v>
      </c>
      <c r="S205" s="65">
        <v>0</v>
      </c>
      <c r="T205" s="66" t="s">
        <v>34</v>
      </c>
    </row>
    <row r="206" spans="1:20" ht="78.75" x14ac:dyDescent="0.25">
      <c r="A206" s="60" t="s">
        <v>258</v>
      </c>
      <c r="B206" s="61" t="s">
        <v>476</v>
      </c>
      <c r="C206" s="62" t="s">
        <v>477</v>
      </c>
      <c r="D206" s="63">
        <v>30.858048000000004</v>
      </c>
      <c r="E206" s="63">
        <v>0</v>
      </c>
      <c r="F206" s="63">
        <f t="shared" si="67"/>
        <v>30.858048000000004</v>
      </c>
      <c r="G206" s="64">
        <f t="shared" si="68"/>
        <v>8.4263328000000008</v>
      </c>
      <c r="H206" s="64">
        <f t="shared" si="66"/>
        <v>0</v>
      </c>
      <c r="I206" s="63">
        <v>0</v>
      </c>
      <c r="J206" s="63">
        <v>0</v>
      </c>
      <c r="K206" s="63">
        <v>0</v>
      </c>
      <c r="L206" s="64">
        <v>0</v>
      </c>
      <c r="M206" s="63">
        <v>0</v>
      </c>
      <c r="N206" s="64">
        <v>0</v>
      </c>
      <c r="O206" s="64">
        <v>8.4263328000000008</v>
      </c>
      <c r="P206" s="64">
        <v>0</v>
      </c>
      <c r="Q206" s="64">
        <f t="shared" si="69"/>
        <v>30.858048000000004</v>
      </c>
      <c r="R206" s="64">
        <f t="shared" si="70"/>
        <v>0</v>
      </c>
      <c r="S206" s="65">
        <v>0</v>
      </c>
      <c r="T206" s="66" t="s">
        <v>34</v>
      </c>
    </row>
    <row r="207" spans="1:20" ht="47.25" x14ac:dyDescent="0.25">
      <c r="A207" s="60" t="s">
        <v>258</v>
      </c>
      <c r="B207" s="61" t="s">
        <v>478</v>
      </c>
      <c r="C207" s="62" t="s">
        <v>479</v>
      </c>
      <c r="D207" s="63">
        <v>7.8695999999999993</v>
      </c>
      <c r="E207" s="63">
        <v>0</v>
      </c>
      <c r="F207" s="63">
        <f t="shared" si="67"/>
        <v>7.8695999999999993</v>
      </c>
      <c r="G207" s="64">
        <f t="shared" si="68"/>
        <v>7.8696000000000002</v>
      </c>
      <c r="H207" s="64">
        <f t="shared" si="66"/>
        <v>0</v>
      </c>
      <c r="I207" s="63">
        <v>0</v>
      </c>
      <c r="J207" s="63">
        <v>0</v>
      </c>
      <c r="K207" s="63">
        <v>0</v>
      </c>
      <c r="L207" s="64">
        <v>0</v>
      </c>
      <c r="M207" s="63">
        <v>7.8696000000000002</v>
      </c>
      <c r="N207" s="64">
        <v>0</v>
      </c>
      <c r="O207" s="64">
        <v>0</v>
      </c>
      <c r="P207" s="64">
        <v>0</v>
      </c>
      <c r="Q207" s="64">
        <f t="shared" si="69"/>
        <v>7.8695999999999993</v>
      </c>
      <c r="R207" s="64">
        <f t="shared" si="70"/>
        <v>0</v>
      </c>
      <c r="S207" s="65">
        <v>0</v>
      </c>
      <c r="T207" s="66" t="s">
        <v>34</v>
      </c>
    </row>
    <row r="208" spans="1:20" ht="47.25" x14ac:dyDescent="0.25">
      <c r="A208" s="60" t="s">
        <v>258</v>
      </c>
      <c r="B208" s="61" t="s">
        <v>480</v>
      </c>
      <c r="C208" s="62" t="s">
        <v>481</v>
      </c>
      <c r="D208" s="63">
        <v>682.40754361199993</v>
      </c>
      <c r="E208" s="63">
        <v>19.781682719999999</v>
      </c>
      <c r="F208" s="63">
        <f t="shared" si="67"/>
        <v>662.62586089199988</v>
      </c>
      <c r="G208" s="64">
        <f t="shared" si="68"/>
        <v>234.7944</v>
      </c>
      <c r="H208" s="64">
        <f t="shared" si="66"/>
        <v>33.952668630000005</v>
      </c>
      <c r="I208" s="63">
        <v>0</v>
      </c>
      <c r="J208" s="63">
        <v>12.964878479999999</v>
      </c>
      <c r="K208" s="63">
        <v>0</v>
      </c>
      <c r="L208" s="64">
        <v>20.987790150000002</v>
      </c>
      <c r="M208" s="63">
        <v>0</v>
      </c>
      <c r="N208" s="64">
        <v>0</v>
      </c>
      <c r="O208" s="64">
        <v>234.7944</v>
      </c>
      <c r="P208" s="64">
        <v>0</v>
      </c>
      <c r="Q208" s="64">
        <f t="shared" si="69"/>
        <v>628.67319226199993</v>
      </c>
      <c r="R208" s="64">
        <f t="shared" si="70"/>
        <v>33.952668630000005</v>
      </c>
      <c r="S208" s="65">
        <v>1</v>
      </c>
      <c r="T208" s="66" t="s">
        <v>28</v>
      </c>
    </row>
    <row r="209" spans="1:20" ht="110.25" x14ac:dyDescent="0.25">
      <c r="A209" s="60" t="s">
        <v>258</v>
      </c>
      <c r="B209" s="61" t="s">
        <v>482</v>
      </c>
      <c r="C209" s="62" t="s">
        <v>483</v>
      </c>
      <c r="D209" s="63">
        <v>257.39999999999998</v>
      </c>
      <c r="E209" s="63">
        <v>11.776167439999998</v>
      </c>
      <c r="F209" s="63">
        <f t="shared" si="67"/>
        <v>245.62383255999998</v>
      </c>
      <c r="G209" s="64">
        <f t="shared" si="68"/>
        <v>123.3</v>
      </c>
      <c r="H209" s="64">
        <f t="shared" si="66"/>
        <v>0</v>
      </c>
      <c r="I209" s="63">
        <v>0</v>
      </c>
      <c r="J209" s="63">
        <v>0</v>
      </c>
      <c r="K209" s="63">
        <v>0</v>
      </c>
      <c r="L209" s="64">
        <v>0</v>
      </c>
      <c r="M209" s="63">
        <v>0</v>
      </c>
      <c r="N209" s="64">
        <v>0</v>
      </c>
      <c r="O209" s="64">
        <v>123.3</v>
      </c>
      <c r="P209" s="64">
        <v>0</v>
      </c>
      <c r="Q209" s="64">
        <f t="shared" si="69"/>
        <v>245.62383255999998</v>
      </c>
      <c r="R209" s="64">
        <f t="shared" si="70"/>
        <v>0</v>
      </c>
      <c r="S209" s="65">
        <v>0</v>
      </c>
      <c r="T209" s="66" t="s">
        <v>34</v>
      </c>
    </row>
    <row r="210" spans="1:20" ht="63" x14ac:dyDescent="0.25">
      <c r="A210" s="60" t="s">
        <v>258</v>
      </c>
      <c r="B210" s="61" t="s">
        <v>484</v>
      </c>
      <c r="C210" s="62" t="s">
        <v>485</v>
      </c>
      <c r="D210" s="63">
        <v>147.055641732</v>
      </c>
      <c r="E210" s="63">
        <v>0</v>
      </c>
      <c r="F210" s="63">
        <f t="shared" si="67"/>
        <v>147.055641732</v>
      </c>
      <c r="G210" s="64">
        <f t="shared" si="68"/>
        <v>139.15995736799999</v>
      </c>
      <c r="H210" s="64">
        <f t="shared" si="66"/>
        <v>0</v>
      </c>
      <c r="I210" s="63">
        <v>0</v>
      </c>
      <c r="J210" s="63">
        <v>0</v>
      </c>
      <c r="K210" s="63">
        <v>0</v>
      </c>
      <c r="L210" s="64">
        <v>0</v>
      </c>
      <c r="M210" s="63">
        <v>0</v>
      </c>
      <c r="N210" s="64">
        <v>0</v>
      </c>
      <c r="O210" s="64">
        <v>139.15995736799999</v>
      </c>
      <c r="P210" s="64">
        <v>0</v>
      </c>
      <c r="Q210" s="64">
        <f t="shared" si="69"/>
        <v>147.055641732</v>
      </c>
      <c r="R210" s="64">
        <f t="shared" si="70"/>
        <v>0</v>
      </c>
      <c r="S210" s="65">
        <v>0</v>
      </c>
      <c r="T210" s="66" t="s">
        <v>34</v>
      </c>
    </row>
    <row r="211" spans="1:20" ht="31.5" x14ac:dyDescent="0.25">
      <c r="A211" s="60" t="s">
        <v>258</v>
      </c>
      <c r="B211" s="61" t="s">
        <v>486</v>
      </c>
      <c r="C211" s="62" t="s">
        <v>487</v>
      </c>
      <c r="D211" s="63">
        <v>1169.9050239939997</v>
      </c>
      <c r="E211" s="63">
        <v>11.724873729999999</v>
      </c>
      <c r="F211" s="63">
        <f t="shared" si="67"/>
        <v>1158.1801502639998</v>
      </c>
      <c r="G211" s="64">
        <f t="shared" si="68"/>
        <v>576.14323200000001</v>
      </c>
      <c r="H211" s="64">
        <f t="shared" si="66"/>
        <v>5.8173025599999999</v>
      </c>
      <c r="I211" s="63">
        <v>0</v>
      </c>
      <c r="J211" s="63">
        <v>5.8173025599999999</v>
      </c>
      <c r="K211" s="63">
        <v>0</v>
      </c>
      <c r="L211" s="64">
        <v>0</v>
      </c>
      <c r="M211" s="63">
        <v>0</v>
      </c>
      <c r="N211" s="64">
        <v>0</v>
      </c>
      <c r="O211" s="64">
        <v>576.14323200000001</v>
      </c>
      <c r="P211" s="64">
        <v>0</v>
      </c>
      <c r="Q211" s="64">
        <f t="shared" si="69"/>
        <v>1152.3628477039999</v>
      </c>
      <c r="R211" s="64">
        <f t="shared" si="70"/>
        <v>5.8173025599999999</v>
      </c>
      <c r="S211" s="65">
        <v>1</v>
      </c>
      <c r="T211" s="66" t="s">
        <v>488</v>
      </c>
    </row>
    <row r="212" spans="1:20" ht="31.5" x14ac:dyDescent="0.25">
      <c r="A212" s="60" t="s">
        <v>258</v>
      </c>
      <c r="B212" s="61" t="s">
        <v>489</v>
      </c>
      <c r="C212" s="62" t="s">
        <v>490</v>
      </c>
      <c r="D212" s="63">
        <v>50.101295999999998</v>
      </c>
      <c r="E212" s="63">
        <v>2.9400000000000004</v>
      </c>
      <c r="F212" s="63">
        <f t="shared" si="67"/>
        <v>47.161296</v>
      </c>
      <c r="G212" s="64">
        <f t="shared" si="68"/>
        <v>44.803231199999999</v>
      </c>
      <c r="H212" s="64">
        <f t="shared" si="66"/>
        <v>0</v>
      </c>
      <c r="I212" s="63">
        <v>0</v>
      </c>
      <c r="J212" s="63">
        <v>0</v>
      </c>
      <c r="K212" s="63">
        <v>0</v>
      </c>
      <c r="L212" s="64">
        <v>0</v>
      </c>
      <c r="M212" s="63">
        <v>44.803231199999999</v>
      </c>
      <c r="N212" s="64">
        <v>0</v>
      </c>
      <c r="O212" s="64">
        <v>0</v>
      </c>
      <c r="P212" s="64">
        <v>0</v>
      </c>
      <c r="Q212" s="64">
        <f t="shared" si="69"/>
        <v>47.161296</v>
      </c>
      <c r="R212" s="64">
        <f t="shared" si="70"/>
        <v>0</v>
      </c>
      <c r="S212" s="65">
        <v>0</v>
      </c>
      <c r="T212" s="66" t="s">
        <v>34</v>
      </c>
    </row>
    <row r="213" spans="1:20" ht="110.25" x14ac:dyDescent="0.25">
      <c r="A213" s="83" t="s">
        <v>258</v>
      </c>
      <c r="B213" s="61" t="s">
        <v>491</v>
      </c>
      <c r="C213" s="62" t="s">
        <v>492</v>
      </c>
      <c r="D213" s="63">
        <v>1189.2383999999997</v>
      </c>
      <c r="E213" s="63">
        <v>30.376889340000002</v>
      </c>
      <c r="F213" s="63">
        <f t="shared" si="67"/>
        <v>1158.8615106599998</v>
      </c>
      <c r="G213" s="64" t="s">
        <v>34</v>
      </c>
      <c r="H213" s="64">
        <f t="shared" si="66"/>
        <v>1.4231106600000001</v>
      </c>
      <c r="I213" s="63" t="s">
        <v>34</v>
      </c>
      <c r="J213" s="63">
        <v>1.4231106600000001</v>
      </c>
      <c r="K213" s="63" t="s">
        <v>34</v>
      </c>
      <c r="L213" s="64">
        <v>0</v>
      </c>
      <c r="M213" s="63" t="s">
        <v>34</v>
      </c>
      <c r="N213" s="64">
        <v>0</v>
      </c>
      <c r="O213" s="64" t="s">
        <v>34</v>
      </c>
      <c r="P213" s="64">
        <v>0</v>
      </c>
      <c r="Q213" s="64">
        <f t="shared" si="69"/>
        <v>1157.4383999999998</v>
      </c>
      <c r="R213" s="64" t="s">
        <v>34</v>
      </c>
      <c r="S213" s="65" t="s">
        <v>34</v>
      </c>
      <c r="T213" s="66" t="s">
        <v>493</v>
      </c>
    </row>
    <row r="214" spans="1:20" ht="63" x14ac:dyDescent="0.25">
      <c r="A214" s="83" t="s">
        <v>258</v>
      </c>
      <c r="B214" s="61" t="s">
        <v>494</v>
      </c>
      <c r="C214" s="62" t="s">
        <v>495</v>
      </c>
      <c r="D214" s="63">
        <v>278.3977112</v>
      </c>
      <c r="E214" s="63">
        <v>317.25941260000002</v>
      </c>
      <c r="F214" s="63">
        <f t="shared" si="67"/>
        <v>-38.861701400000015</v>
      </c>
      <c r="G214" s="64" t="s">
        <v>34</v>
      </c>
      <c r="H214" s="64">
        <f t="shared" si="66"/>
        <v>6.0949999999999998</v>
      </c>
      <c r="I214" s="63" t="s">
        <v>34</v>
      </c>
      <c r="J214" s="63">
        <v>6.0949999999999998</v>
      </c>
      <c r="K214" s="63" t="s">
        <v>34</v>
      </c>
      <c r="L214" s="64">
        <v>0</v>
      </c>
      <c r="M214" s="63" t="s">
        <v>34</v>
      </c>
      <c r="N214" s="64">
        <v>0</v>
      </c>
      <c r="O214" s="64" t="s">
        <v>34</v>
      </c>
      <c r="P214" s="64">
        <v>0</v>
      </c>
      <c r="Q214" s="64">
        <f t="shared" si="69"/>
        <v>-44.956701400000014</v>
      </c>
      <c r="R214" s="64" t="s">
        <v>34</v>
      </c>
      <c r="S214" s="65" t="s">
        <v>34</v>
      </c>
      <c r="T214" s="66" t="s">
        <v>384</v>
      </c>
    </row>
    <row r="215" spans="1:20" ht="31.5" x14ac:dyDescent="0.25">
      <c r="A215" s="83" t="s">
        <v>258</v>
      </c>
      <c r="B215" s="61" t="s">
        <v>496</v>
      </c>
      <c r="C215" s="62" t="s">
        <v>497</v>
      </c>
      <c r="D215" s="63" t="s">
        <v>34</v>
      </c>
      <c r="E215" s="63" t="s">
        <v>34</v>
      </c>
      <c r="F215" s="63" t="s">
        <v>34</v>
      </c>
      <c r="G215" s="64" t="s">
        <v>34</v>
      </c>
      <c r="H215" s="64">
        <f t="shared" si="66"/>
        <v>0.47994999999999999</v>
      </c>
      <c r="I215" s="63" t="s">
        <v>34</v>
      </c>
      <c r="J215" s="63">
        <v>0</v>
      </c>
      <c r="K215" s="63" t="s">
        <v>34</v>
      </c>
      <c r="L215" s="64">
        <v>0.47994999999999999</v>
      </c>
      <c r="M215" s="63" t="s">
        <v>34</v>
      </c>
      <c r="N215" s="64">
        <v>0</v>
      </c>
      <c r="O215" s="64" t="s">
        <v>34</v>
      </c>
      <c r="P215" s="64">
        <v>0</v>
      </c>
      <c r="Q215" s="64" t="s">
        <v>34</v>
      </c>
      <c r="R215" s="64" t="s">
        <v>34</v>
      </c>
      <c r="S215" s="65" t="s">
        <v>34</v>
      </c>
      <c r="T215" s="75" t="s">
        <v>498</v>
      </c>
    </row>
    <row r="216" spans="1:20" ht="78.75" x14ac:dyDescent="0.25">
      <c r="A216" s="83" t="s">
        <v>258</v>
      </c>
      <c r="B216" s="61" t="s">
        <v>499</v>
      </c>
      <c r="C216" s="62" t="s">
        <v>500</v>
      </c>
      <c r="D216" s="63" t="s">
        <v>34</v>
      </c>
      <c r="E216" s="63" t="s">
        <v>34</v>
      </c>
      <c r="F216" s="63" t="s">
        <v>34</v>
      </c>
      <c r="G216" s="64" t="s">
        <v>34</v>
      </c>
      <c r="H216" s="64">
        <f t="shared" si="66"/>
        <v>21.284429660000001</v>
      </c>
      <c r="I216" s="63" t="s">
        <v>34</v>
      </c>
      <c r="J216" s="63">
        <v>7.3559523799999997</v>
      </c>
      <c r="K216" s="63" t="s">
        <v>34</v>
      </c>
      <c r="L216" s="64">
        <v>13.928477279999999</v>
      </c>
      <c r="M216" s="63" t="s">
        <v>34</v>
      </c>
      <c r="N216" s="64">
        <v>0</v>
      </c>
      <c r="O216" s="64" t="s">
        <v>34</v>
      </c>
      <c r="P216" s="64">
        <v>0</v>
      </c>
      <c r="Q216" s="64" t="s">
        <v>34</v>
      </c>
      <c r="R216" s="64" t="s">
        <v>34</v>
      </c>
      <c r="S216" s="65" t="s">
        <v>34</v>
      </c>
      <c r="T216" s="66" t="s">
        <v>501</v>
      </c>
    </row>
    <row r="217" spans="1:20" ht="47.25" x14ac:dyDescent="0.25">
      <c r="A217" s="79" t="s">
        <v>258</v>
      </c>
      <c r="B217" s="136" t="s">
        <v>502</v>
      </c>
      <c r="C217" s="82" t="s">
        <v>503</v>
      </c>
      <c r="D217" s="63" t="s">
        <v>34</v>
      </c>
      <c r="E217" s="63" t="s">
        <v>34</v>
      </c>
      <c r="F217" s="63" t="s">
        <v>34</v>
      </c>
      <c r="G217" s="64" t="s">
        <v>34</v>
      </c>
      <c r="H217" s="64">
        <f t="shared" si="66"/>
        <v>19.917772060000001</v>
      </c>
      <c r="I217" s="63" t="s">
        <v>34</v>
      </c>
      <c r="J217" s="63">
        <v>0</v>
      </c>
      <c r="K217" s="63" t="s">
        <v>34</v>
      </c>
      <c r="L217" s="64">
        <v>19.917772060000001</v>
      </c>
      <c r="M217" s="63" t="s">
        <v>34</v>
      </c>
      <c r="N217" s="64">
        <v>0</v>
      </c>
      <c r="O217" s="64" t="s">
        <v>34</v>
      </c>
      <c r="P217" s="64">
        <v>0</v>
      </c>
      <c r="Q217" s="64" t="s">
        <v>34</v>
      </c>
      <c r="R217" s="64" t="s">
        <v>34</v>
      </c>
      <c r="S217" s="65" t="s">
        <v>34</v>
      </c>
      <c r="T217" s="75" t="s">
        <v>504</v>
      </c>
    </row>
    <row r="218" spans="1:20" ht="31.5" x14ac:dyDescent="0.25">
      <c r="A218" s="83" t="s">
        <v>258</v>
      </c>
      <c r="B218" s="61" t="s">
        <v>505</v>
      </c>
      <c r="C218" s="62" t="s">
        <v>506</v>
      </c>
      <c r="D218" s="63" t="s">
        <v>34</v>
      </c>
      <c r="E218" s="63" t="s">
        <v>34</v>
      </c>
      <c r="F218" s="63" t="s">
        <v>34</v>
      </c>
      <c r="G218" s="64" t="s">
        <v>34</v>
      </c>
      <c r="H218" s="64">
        <f t="shared" si="66"/>
        <v>11.26422</v>
      </c>
      <c r="I218" s="63" t="s">
        <v>34</v>
      </c>
      <c r="J218" s="63">
        <v>0</v>
      </c>
      <c r="K218" s="63" t="s">
        <v>34</v>
      </c>
      <c r="L218" s="64">
        <v>11.26422</v>
      </c>
      <c r="M218" s="63" t="s">
        <v>34</v>
      </c>
      <c r="N218" s="64">
        <v>0</v>
      </c>
      <c r="O218" s="64" t="s">
        <v>34</v>
      </c>
      <c r="P218" s="64">
        <v>0</v>
      </c>
      <c r="Q218" s="64" t="s">
        <v>34</v>
      </c>
      <c r="R218" s="64" t="s">
        <v>34</v>
      </c>
      <c r="S218" s="65" t="s">
        <v>34</v>
      </c>
      <c r="T218" s="75" t="s">
        <v>507</v>
      </c>
    </row>
    <row r="219" spans="1:20" ht="47.25" x14ac:dyDescent="0.25">
      <c r="A219" s="83" t="s">
        <v>258</v>
      </c>
      <c r="B219" s="61" t="s">
        <v>508</v>
      </c>
      <c r="C219" s="62" t="s">
        <v>509</v>
      </c>
      <c r="D219" s="63" t="s">
        <v>34</v>
      </c>
      <c r="E219" s="63" t="s">
        <v>34</v>
      </c>
      <c r="F219" s="63" t="s">
        <v>34</v>
      </c>
      <c r="G219" s="64" t="s">
        <v>34</v>
      </c>
      <c r="H219" s="64">
        <f t="shared" si="66"/>
        <v>15.0235833</v>
      </c>
      <c r="I219" s="63" t="s">
        <v>34</v>
      </c>
      <c r="J219" s="63">
        <v>0</v>
      </c>
      <c r="K219" s="63" t="s">
        <v>34</v>
      </c>
      <c r="L219" s="64">
        <v>15.0235833</v>
      </c>
      <c r="M219" s="63" t="s">
        <v>34</v>
      </c>
      <c r="N219" s="64">
        <v>0</v>
      </c>
      <c r="O219" s="64" t="s">
        <v>34</v>
      </c>
      <c r="P219" s="64">
        <v>0</v>
      </c>
      <c r="Q219" s="64" t="s">
        <v>34</v>
      </c>
      <c r="R219" s="64" t="s">
        <v>34</v>
      </c>
      <c r="S219" s="65" t="s">
        <v>34</v>
      </c>
      <c r="T219" s="66" t="s">
        <v>510</v>
      </c>
    </row>
    <row r="220" spans="1:20" ht="78.75" x14ac:dyDescent="0.25">
      <c r="A220" s="83" t="s">
        <v>258</v>
      </c>
      <c r="B220" s="61" t="s">
        <v>511</v>
      </c>
      <c r="C220" s="62" t="s">
        <v>512</v>
      </c>
      <c r="D220" s="63" t="s">
        <v>34</v>
      </c>
      <c r="E220" s="63" t="s">
        <v>34</v>
      </c>
      <c r="F220" s="63" t="s">
        <v>34</v>
      </c>
      <c r="G220" s="64" t="s">
        <v>34</v>
      </c>
      <c r="H220" s="64">
        <f t="shared" si="66"/>
        <v>701.97627897999985</v>
      </c>
      <c r="I220" s="63" t="s">
        <v>34</v>
      </c>
      <c r="J220" s="63">
        <v>483.27905148999992</v>
      </c>
      <c r="K220" s="63" t="s">
        <v>34</v>
      </c>
      <c r="L220" s="64">
        <v>218.69722748999996</v>
      </c>
      <c r="M220" s="63" t="s">
        <v>34</v>
      </c>
      <c r="N220" s="64">
        <v>0</v>
      </c>
      <c r="O220" s="64" t="s">
        <v>34</v>
      </c>
      <c r="P220" s="64">
        <v>0</v>
      </c>
      <c r="Q220" s="64" t="s">
        <v>34</v>
      </c>
      <c r="R220" s="64" t="s">
        <v>34</v>
      </c>
      <c r="S220" s="65" t="s">
        <v>34</v>
      </c>
      <c r="T220" s="66" t="s">
        <v>513</v>
      </c>
    </row>
    <row r="221" spans="1:20" ht="47.25" x14ac:dyDescent="0.25">
      <c r="A221" s="53" t="s">
        <v>514</v>
      </c>
      <c r="B221" s="54" t="s">
        <v>515</v>
      </c>
      <c r="C221" s="54" t="s">
        <v>33</v>
      </c>
      <c r="D221" s="55">
        <f t="shared" ref="D221:R221" si="71">D222</f>
        <v>0</v>
      </c>
      <c r="E221" s="55">
        <f t="shared" si="71"/>
        <v>0</v>
      </c>
      <c r="F221" s="55">
        <f t="shared" si="71"/>
        <v>0</v>
      </c>
      <c r="G221" s="56">
        <f t="shared" si="71"/>
        <v>0</v>
      </c>
      <c r="H221" s="56">
        <f t="shared" si="71"/>
        <v>0</v>
      </c>
      <c r="I221" s="55">
        <f t="shared" si="71"/>
        <v>0</v>
      </c>
      <c r="J221" s="55">
        <f t="shared" si="71"/>
        <v>0</v>
      </c>
      <c r="K221" s="55">
        <f t="shared" si="71"/>
        <v>0</v>
      </c>
      <c r="L221" s="56">
        <f t="shared" si="71"/>
        <v>0</v>
      </c>
      <c r="M221" s="55">
        <f t="shared" si="71"/>
        <v>0</v>
      </c>
      <c r="N221" s="56">
        <f t="shared" si="71"/>
        <v>0</v>
      </c>
      <c r="O221" s="56">
        <f t="shared" si="71"/>
        <v>0</v>
      </c>
      <c r="P221" s="56">
        <f t="shared" si="71"/>
        <v>0</v>
      </c>
      <c r="Q221" s="56">
        <f t="shared" si="71"/>
        <v>0</v>
      </c>
      <c r="R221" s="56">
        <f t="shared" si="71"/>
        <v>0</v>
      </c>
      <c r="S221" s="57">
        <v>0</v>
      </c>
      <c r="T221" s="58" t="s">
        <v>34</v>
      </c>
    </row>
    <row r="222" spans="1:20" x14ac:dyDescent="0.25">
      <c r="A222" s="53" t="s">
        <v>516</v>
      </c>
      <c r="B222" s="54" t="s">
        <v>517</v>
      </c>
      <c r="C222" s="54" t="s">
        <v>33</v>
      </c>
      <c r="D222" s="55">
        <f t="shared" ref="D222:R222" si="72">D223+D224</f>
        <v>0</v>
      </c>
      <c r="E222" s="55">
        <f t="shared" si="72"/>
        <v>0</v>
      </c>
      <c r="F222" s="55">
        <f t="shared" si="72"/>
        <v>0</v>
      </c>
      <c r="G222" s="56">
        <f t="shared" si="72"/>
        <v>0</v>
      </c>
      <c r="H222" s="56">
        <f t="shared" si="72"/>
        <v>0</v>
      </c>
      <c r="I222" s="55">
        <f t="shared" si="72"/>
        <v>0</v>
      </c>
      <c r="J222" s="55">
        <f t="shared" si="72"/>
        <v>0</v>
      </c>
      <c r="K222" s="55">
        <f t="shared" si="72"/>
        <v>0</v>
      </c>
      <c r="L222" s="56">
        <f t="shared" si="72"/>
        <v>0</v>
      </c>
      <c r="M222" s="55">
        <f t="shared" si="72"/>
        <v>0</v>
      </c>
      <c r="N222" s="56">
        <f t="shared" si="72"/>
        <v>0</v>
      </c>
      <c r="O222" s="56">
        <f t="shared" si="72"/>
        <v>0</v>
      </c>
      <c r="P222" s="56">
        <f t="shared" si="72"/>
        <v>0</v>
      </c>
      <c r="Q222" s="56">
        <f t="shared" si="72"/>
        <v>0</v>
      </c>
      <c r="R222" s="56">
        <f t="shared" si="72"/>
        <v>0</v>
      </c>
      <c r="S222" s="57">
        <v>0</v>
      </c>
      <c r="T222" s="58" t="s">
        <v>34</v>
      </c>
    </row>
    <row r="223" spans="1:20" ht="47.25" x14ac:dyDescent="0.25">
      <c r="A223" s="53" t="s">
        <v>518</v>
      </c>
      <c r="B223" s="54" t="s">
        <v>519</v>
      </c>
      <c r="C223" s="54" t="s">
        <v>33</v>
      </c>
      <c r="D223" s="55">
        <v>0</v>
      </c>
      <c r="E223" s="55">
        <v>0</v>
      </c>
      <c r="F223" s="55">
        <v>0</v>
      </c>
      <c r="G223" s="56">
        <v>0</v>
      </c>
      <c r="H223" s="56">
        <v>0</v>
      </c>
      <c r="I223" s="55">
        <v>0</v>
      </c>
      <c r="J223" s="55">
        <v>0</v>
      </c>
      <c r="K223" s="55">
        <v>0</v>
      </c>
      <c r="L223" s="56">
        <v>0</v>
      </c>
      <c r="M223" s="55">
        <v>0</v>
      </c>
      <c r="N223" s="56">
        <v>0</v>
      </c>
      <c r="O223" s="56">
        <v>0</v>
      </c>
      <c r="P223" s="56">
        <v>0</v>
      </c>
      <c r="Q223" s="56">
        <v>0</v>
      </c>
      <c r="R223" s="56">
        <v>0</v>
      </c>
      <c r="S223" s="57">
        <v>0</v>
      </c>
      <c r="T223" s="58" t="s">
        <v>34</v>
      </c>
    </row>
    <row r="224" spans="1:20" ht="47.25" x14ac:dyDescent="0.25">
      <c r="A224" s="53" t="s">
        <v>520</v>
      </c>
      <c r="B224" s="54" t="s">
        <v>521</v>
      </c>
      <c r="C224" s="54" t="s">
        <v>33</v>
      </c>
      <c r="D224" s="55">
        <v>0</v>
      </c>
      <c r="E224" s="55">
        <v>0</v>
      </c>
      <c r="F224" s="55">
        <v>0</v>
      </c>
      <c r="G224" s="56">
        <v>0</v>
      </c>
      <c r="H224" s="56">
        <v>0</v>
      </c>
      <c r="I224" s="55">
        <v>0</v>
      </c>
      <c r="J224" s="55">
        <v>0</v>
      </c>
      <c r="K224" s="55">
        <v>0</v>
      </c>
      <c r="L224" s="56">
        <v>0</v>
      </c>
      <c r="M224" s="55">
        <v>0</v>
      </c>
      <c r="N224" s="56">
        <v>0</v>
      </c>
      <c r="O224" s="56">
        <v>0</v>
      </c>
      <c r="P224" s="56">
        <v>0</v>
      </c>
      <c r="Q224" s="56">
        <v>0</v>
      </c>
      <c r="R224" s="56">
        <v>0</v>
      </c>
      <c r="S224" s="57">
        <v>0</v>
      </c>
      <c r="T224" s="58" t="s">
        <v>34</v>
      </c>
    </row>
    <row r="225" spans="1:20" x14ac:dyDescent="0.25">
      <c r="A225" s="53" t="s">
        <v>522</v>
      </c>
      <c r="B225" s="54" t="s">
        <v>523</v>
      </c>
      <c r="C225" s="54" t="s">
        <v>33</v>
      </c>
      <c r="D225" s="55">
        <v>0</v>
      </c>
      <c r="E225" s="55">
        <v>0</v>
      </c>
      <c r="F225" s="55">
        <v>0</v>
      </c>
      <c r="G225" s="56">
        <v>0</v>
      </c>
      <c r="H225" s="56">
        <v>0</v>
      </c>
      <c r="I225" s="55">
        <v>0</v>
      </c>
      <c r="J225" s="55">
        <v>0</v>
      </c>
      <c r="K225" s="55">
        <v>0</v>
      </c>
      <c r="L225" s="56">
        <v>0</v>
      </c>
      <c r="M225" s="55">
        <v>0</v>
      </c>
      <c r="N225" s="56">
        <v>0</v>
      </c>
      <c r="O225" s="56">
        <v>0</v>
      </c>
      <c r="P225" s="56">
        <v>0</v>
      </c>
      <c r="Q225" s="56">
        <v>0</v>
      </c>
      <c r="R225" s="56">
        <v>0</v>
      </c>
      <c r="S225" s="57">
        <v>0</v>
      </c>
      <c r="T225" s="58" t="s">
        <v>34</v>
      </c>
    </row>
    <row r="226" spans="1:20" ht="47.25" x14ac:dyDescent="0.25">
      <c r="A226" s="53" t="s">
        <v>524</v>
      </c>
      <c r="B226" s="54" t="s">
        <v>519</v>
      </c>
      <c r="C226" s="54" t="s">
        <v>33</v>
      </c>
      <c r="D226" s="55">
        <v>0</v>
      </c>
      <c r="E226" s="55">
        <v>0</v>
      </c>
      <c r="F226" s="55">
        <v>0</v>
      </c>
      <c r="G226" s="56">
        <v>0</v>
      </c>
      <c r="H226" s="56">
        <v>0</v>
      </c>
      <c r="I226" s="55">
        <v>0</v>
      </c>
      <c r="J226" s="55">
        <v>0</v>
      </c>
      <c r="K226" s="55">
        <v>0</v>
      </c>
      <c r="L226" s="56">
        <v>0</v>
      </c>
      <c r="M226" s="55">
        <v>0</v>
      </c>
      <c r="N226" s="56">
        <v>0</v>
      </c>
      <c r="O226" s="56">
        <v>0</v>
      </c>
      <c r="P226" s="56">
        <v>0</v>
      </c>
      <c r="Q226" s="56">
        <v>0</v>
      </c>
      <c r="R226" s="56">
        <v>0</v>
      </c>
      <c r="S226" s="57">
        <v>0</v>
      </c>
      <c r="T226" s="58" t="s">
        <v>34</v>
      </c>
    </row>
    <row r="227" spans="1:20" ht="47.25" x14ac:dyDescent="0.25">
      <c r="A227" s="53" t="s">
        <v>525</v>
      </c>
      <c r="B227" s="54" t="s">
        <v>521</v>
      </c>
      <c r="C227" s="54" t="s">
        <v>33</v>
      </c>
      <c r="D227" s="55">
        <v>0</v>
      </c>
      <c r="E227" s="55">
        <v>0</v>
      </c>
      <c r="F227" s="55">
        <v>0</v>
      </c>
      <c r="G227" s="56">
        <v>0</v>
      </c>
      <c r="H227" s="56">
        <v>0</v>
      </c>
      <c r="I227" s="55">
        <v>0</v>
      </c>
      <c r="J227" s="55">
        <v>0</v>
      </c>
      <c r="K227" s="55">
        <v>0</v>
      </c>
      <c r="L227" s="56">
        <v>0</v>
      </c>
      <c r="M227" s="55">
        <v>0</v>
      </c>
      <c r="N227" s="56">
        <v>0</v>
      </c>
      <c r="O227" s="56">
        <v>0</v>
      </c>
      <c r="P227" s="56">
        <v>0</v>
      </c>
      <c r="Q227" s="56">
        <v>0</v>
      </c>
      <c r="R227" s="56">
        <v>0</v>
      </c>
      <c r="S227" s="57">
        <v>0</v>
      </c>
      <c r="T227" s="58" t="s">
        <v>34</v>
      </c>
    </row>
    <row r="228" spans="1:20" x14ac:dyDescent="0.25">
      <c r="A228" s="53" t="s">
        <v>526</v>
      </c>
      <c r="B228" s="54" t="s">
        <v>527</v>
      </c>
      <c r="C228" s="54" t="s">
        <v>33</v>
      </c>
      <c r="D228" s="55">
        <f t="shared" ref="D228:R228" si="73">D229+D230+D232+D235</f>
        <v>6687.9331588927726</v>
      </c>
      <c r="E228" s="55">
        <f t="shared" si="73"/>
        <v>2399.1361319600001</v>
      </c>
      <c r="F228" s="55">
        <f t="shared" si="73"/>
        <v>4288.7970269327716</v>
      </c>
      <c r="G228" s="56">
        <f t="shared" si="73"/>
        <v>255.23497103599999</v>
      </c>
      <c r="H228" s="56">
        <f t="shared" si="73"/>
        <v>75.307812139999996</v>
      </c>
      <c r="I228" s="55">
        <f t="shared" si="73"/>
        <v>31.048312079999999</v>
      </c>
      <c r="J228" s="55">
        <f t="shared" si="73"/>
        <v>61.256073780000001</v>
      </c>
      <c r="K228" s="55">
        <f t="shared" si="73"/>
        <v>8.0389724799999982</v>
      </c>
      <c r="L228" s="56">
        <f t="shared" si="73"/>
        <v>14.05173836</v>
      </c>
      <c r="M228" s="55">
        <f t="shared" si="73"/>
        <v>169.98461075999998</v>
      </c>
      <c r="N228" s="56">
        <f t="shared" si="73"/>
        <v>0</v>
      </c>
      <c r="O228" s="56">
        <f t="shared" si="73"/>
        <v>46.163075715999994</v>
      </c>
      <c r="P228" s="56">
        <f t="shared" si="73"/>
        <v>0</v>
      </c>
      <c r="Q228" s="56">
        <f t="shared" si="73"/>
        <v>4213.4892147927721</v>
      </c>
      <c r="R228" s="56">
        <f t="shared" si="73"/>
        <v>33.925517190000008</v>
      </c>
      <c r="S228" s="57">
        <f>R228/(I228+K228)</f>
        <v>0.86794254376825419</v>
      </c>
      <c r="T228" s="58" t="s">
        <v>34</v>
      </c>
    </row>
    <row r="229" spans="1:20" ht="31.5" x14ac:dyDescent="0.25">
      <c r="A229" s="53" t="s">
        <v>528</v>
      </c>
      <c r="B229" s="54" t="s">
        <v>529</v>
      </c>
      <c r="C229" s="54" t="s">
        <v>33</v>
      </c>
      <c r="D229" s="55">
        <v>0</v>
      </c>
      <c r="E229" s="55">
        <v>0</v>
      </c>
      <c r="F229" s="55">
        <v>0</v>
      </c>
      <c r="G229" s="56">
        <v>0</v>
      </c>
      <c r="H229" s="56">
        <v>0</v>
      </c>
      <c r="I229" s="55">
        <v>0</v>
      </c>
      <c r="J229" s="55">
        <v>0</v>
      </c>
      <c r="K229" s="55">
        <v>0</v>
      </c>
      <c r="L229" s="56">
        <v>0</v>
      </c>
      <c r="M229" s="55">
        <v>0</v>
      </c>
      <c r="N229" s="56">
        <v>0</v>
      </c>
      <c r="O229" s="56">
        <v>0</v>
      </c>
      <c r="P229" s="56">
        <v>0</v>
      </c>
      <c r="Q229" s="56">
        <v>0</v>
      </c>
      <c r="R229" s="56">
        <v>0</v>
      </c>
      <c r="S229" s="57">
        <v>0</v>
      </c>
      <c r="T229" s="58" t="s">
        <v>34</v>
      </c>
    </row>
    <row r="230" spans="1:20" x14ac:dyDescent="0.25">
      <c r="A230" s="53" t="s">
        <v>530</v>
      </c>
      <c r="B230" s="54" t="s">
        <v>531</v>
      </c>
      <c r="C230" s="54" t="s">
        <v>33</v>
      </c>
      <c r="D230" s="55">
        <f t="shared" ref="D230:R230" si="74">SUM(D231)</f>
        <v>599.44512506399985</v>
      </c>
      <c r="E230" s="55">
        <f t="shared" si="74"/>
        <v>923.35694430000001</v>
      </c>
      <c r="F230" s="55">
        <f t="shared" si="74"/>
        <v>-323.91181923600016</v>
      </c>
      <c r="G230" s="55">
        <f t="shared" si="74"/>
        <v>0</v>
      </c>
      <c r="H230" s="55">
        <f t="shared" si="74"/>
        <v>2.2847977900000003</v>
      </c>
      <c r="I230" s="55">
        <f t="shared" si="74"/>
        <v>0</v>
      </c>
      <c r="J230" s="55">
        <f t="shared" si="74"/>
        <v>0</v>
      </c>
      <c r="K230" s="55">
        <f t="shared" si="74"/>
        <v>0</v>
      </c>
      <c r="L230" s="55">
        <f t="shared" si="74"/>
        <v>2.2847977900000003</v>
      </c>
      <c r="M230" s="55">
        <f t="shared" si="74"/>
        <v>0</v>
      </c>
      <c r="N230" s="55">
        <f t="shared" si="74"/>
        <v>0</v>
      </c>
      <c r="O230" s="55">
        <f t="shared" si="74"/>
        <v>0</v>
      </c>
      <c r="P230" s="55">
        <f t="shared" si="74"/>
        <v>0</v>
      </c>
      <c r="Q230" s="55">
        <f t="shared" si="74"/>
        <v>-326.19661702600018</v>
      </c>
      <c r="R230" s="55">
        <f t="shared" si="74"/>
        <v>0</v>
      </c>
      <c r="S230" s="57">
        <v>0</v>
      </c>
      <c r="T230" s="58" t="s">
        <v>34</v>
      </c>
    </row>
    <row r="231" spans="1:20" ht="47.25" x14ac:dyDescent="0.25">
      <c r="A231" s="60" t="s">
        <v>530</v>
      </c>
      <c r="B231" s="61" t="s">
        <v>532</v>
      </c>
      <c r="C231" s="62" t="s">
        <v>533</v>
      </c>
      <c r="D231" s="63">
        <v>599.44512506399985</v>
      </c>
      <c r="E231" s="63">
        <v>923.35694430000001</v>
      </c>
      <c r="F231" s="63">
        <f>D231-E231</f>
        <v>-323.91181923600016</v>
      </c>
      <c r="G231" s="64" t="s">
        <v>34</v>
      </c>
      <c r="H231" s="64">
        <f>J231+L231+N231+P231</f>
        <v>2.2847977900000003</v>
      </c>
      <c r="I231" s="63" t="s">
        <v>34</v>
      </c>
      <c r="J231" s="63">
        <v>0</v>
      </c>
      <c r="K231" s="63" t="s">
        <v>34</v>
      </c>
      <c r="L231" s="64">
        <v>2.2847977900000003</v>
      </c>
      <c r="M231" s="63" t="s">
        <v>34</v>
      </c>
      <c r="N231" s="64">
        <v>0</v>
      </c>
      <c r="O231" s="64" t="s">
        <v>34</v>
      </c>
      <c r="P231" s="64">
        <v>0</v>
      </c>
      <c r="Q231" s="64">
        <f>F231-H231</f>
        <v>-326.19661702600018</v>
      </c>
      <c r="R231" s="64" t="s">
        <v>34</v>
      </c>
      <c r="S231" s="65" t="s">
        <v>34</v>
      </c>
      <c r="T231" s="66" t="s">
        <v>534</v>
      </c>
    </row>
    <row r="232" spans="1:20" ht="31.5" x14ac:dyDescent="0.25">
      <c r="A232" s="53" t="s">
        <v>535</v>
      </c>
      <c r="B232" s="54" t="s">
        <v>536</v>
      </c>
      <c r="C232" s="54" t="s">
        <v>33</v>
      </c>
      <c r="D232" s="55">
        <f t="shared" ref="D232:R232" si="75">SUM(D233:D234)</f>
        <v>1333.6708565700001</v>
      </c>
      <c r="E232" s="55">
        <f t="shared" si="75"/>
        <v>725.16289930000005</v>
      </c>
      <c r="F232" s="55">
        <f t="shared" si="75"/>
        <v>608.50795726999991</v>
      </c>
      <c r="G232" s="56">
        <f t="shared" si="75"/>
        <v>41.227597052</v>
      </c>
      <c r="H232" s="56">
        <f t="shared" si="75"/>
        <v>28.400995309999999</v>
      </c>
      <c r="I232" s="55">
        <f t="shared" si="75"/>
        <v>28.732626999999997</v>
      </c>
      <c r="J232" s="55">
        <f t="shared" si="75"/>
        <v>23.009339629999999</v>
      </c>
      <c r="K232" s="55">
        <f t="shared" si="75"/>
        <v>5.7232873799999995</v>
      </c>
      <c r="L232" s="56">
        <f t="shared" si="75"/>
        <v>5.3916556799999995</v>
      </c>
      <c r="M232" s="55">
        <f t="shared" si="75"/>
        <v>5.5882846200000005</v>
      </c>
      <c r="N232" s="56">
        <f t="shared" si="75"/>
        <v>0</v>
      </c>
      <c r="O232" s="56">
        <f t="shared" si="75"/>
        <v>1.1833980519999994</v>
      </c>
      <c r="P232" s="56">
        <f t="shared" si="75"/>
        <v>0</v>
      </c>
      <c r="Q232" s="56">
        <f t="shared" si="75"/>
        <v>580.10696195999992</v>
      </c>
      <c r="R232" s="56">
        <f t="shared" si="75"/>
        <v>-6.0549190699999986</v>
      </c>
      <c r="S232" s="57">
        <f>R232/(I232+K232)</f>
        <v>-0.17572945542012922</v>
      </c>
      <c r="T232" s="58" t="s">
        <v>34</v>
      </c>
    </row>
    <row r="233" spans="1:20" ht="63" x14ac:dyDescent="0.25">
      <c r="A233" s="60" t="s">
        <v>535</v>
      </c>
      <c r="B233" s="61" t="s">
        <v>537</v>
      </c>
      <c r="C233" s="62" t="s">
        <v>538</v>
      </c>
      <c r="D233" s="63">
        <v>745.64925657000003</v>
      </c>
      <c r="E233" s="63">
        <v>717.47883968000008</v>
      </c>
      <c r="F233" s="63">
        <f>D233-E233</f>
        <v>28.170416889999956</v>
      </c>
      <c r="G233" s="64">
        <f>I233+K233+M233+O233</f>
        <v>23.009339619999999</v>
      </c>
      <c r="H233" s="64">
        <f>J233+L233+N233+P233</f>
        <v>23.009339629999999</v>
      </c>
      <c r="I233" s="63">
        <v>23.009339619999999</v>
      </c>
      <c r="J233" s="63">
        <v>23.009339629999999</v>
      </c>
      <c r="K233" s="63">
        <v>0</v>
      </c>
      <c r="L233" s="64">
        <v>0</v>
      </c>
      <c r="M233" s="63">
        <v>0</v>
      </c>
      <c r="N233" s="64">
        <v>0</v>
      </c>
      <c r="O233" s="64">
        <v>0</v>
      </c>
      <c r="P233" s="64">
        <v>0</v>
      </c>
      <c r="Q233" s="64">
        <f>F233-H233</f>
        <v>5.1610772599999564</v>
      </c>
      <c r="R233" s="64">
        <f>H233-(I233+K233)</f>
        <v>1.000000082740371E-8</v>
      </c>
      <c r="S233" s="65">
        <f>R233/(I233+K233)</f>
        <v>4.3460616395576982E-10</v>
      </c>
      <c r="T233" s="66" t="s">
        <v>34</v>
      </c>
    </row>
    <row r="234" spans="1:20" ht="31.5" x14ac:dyDescent="0.25">
      <c r="A234" s="60" t="s">
        <v>535</v>
      </c>
      <c r="B234" s="61" t="s">
        <v>539</v>
      </c>
      <c r="C234" s="62" t="s">
        <v>540</v>
      </c>
      <c r="D234" s="63">
        <v>588.02159999999992</v>
      </c>
      <c r="E234" s="63">
        <v>7.6840596200000011</v>
      </c>
      <c r="F234" s="63">
        <f>D234-E234</f>
        <v>580.33754037999995</v>
      </c>
      <c r="G234" s="64">
        <f>I234+K234+M234+O234</f>
        <v>18.218257432000001</v>
      </c>
      <c r="H234" s="64">
        <f>J234+L234+N234+P234</f>
        <v>5.3916556799999995</v>
      </c>
      <c r="I234" s="63">
        <v>5.7232873799999995</v>
      </c>
      <c r="J234" s="63">
        <v>0</v>
      </c>
      <c r="K234" s="63">
        <v>5.7232873799999995</v>
      </c>
      <c r="L234" s="69">
        <v>5.3916556799999995</v>
      </c>
      <c r="M234" s="63">
        <v>5.5882846200000005</v>
      </c>
      <c r="N234" s="69">
        <v>0</v>
      </c>
      <c r="O234" s="69">
        <v>1.1833980519999994</v>
      </c>
      <c r="P234" s="69">
        <v>0</v>
      </c>
      <c r="Q234" s="64">
        <f>F234-H234</f>
        <v>574.94588469999997</v>
      </c>
      <c r="R234" s="64">
        <f>H234-(I234+K234)</f>
        <v>-6.0549190799999995</v>
      </c>
      <c r="S234" s="65">
        <f>R234/(I234+K234)</f>
        <v>-0.5289721341932685</v>
      </c>
      <c r="T234" s="68" t="s">
        <v>541</v>
      </c>
    </row>
    <row r="235" spans="1:20" x14ac:dyDescent="0.25">
      <c r="A235" s="53" t="s">
        <v>542</v>
      </c>
      <c r="B235" s="54" t="s">
        <v>543</v>
      </c>
      <c r="C235" s="54" t="s">
        <v>33</v>
      </c>
      <c r="D235" s="55">
        <f t="shared" ref="D235:R235" si="76">SUM(D236:D241)</f>
        <v>4754.8171772587721</v>
      </c>
      <c r="E235" s="55">
        <f t="shared" si="76"/>
        <v>750.61628836</v>
      </c>
      <c r="F235" s="55">
        <f t="shared" si="76"/>
        <v>4004.2008888987721</v>
      </c>
      <c r="G235" s="56">
        <f t="shared" si="76"/>
        <v>214.007373984</v>
      </c>
      <c r="H235" s="56">
        <f t="shared" si="76"/>
        <v>44.622019039999998</v>
      </c>
      <c r="I235" s="55">
        <f t="shared" si="76"/>
        <v>2.3156850800000002</v>
      </c>
      <c r="J235" s="55">
        <f t="shared" si="76"/>
        <v>38.246734150000002</v>
      </c>
      <c r="K235" s="55">
        <f t="shared" si="76"/>
        <v>2.3156850999999996</v>
      </c>
      <c r="L235" s="49">
        <f t="shared" si="76"/>
        <v>6.3752848899999996</v>
      </c>
      <c r="M235" s="55">
        <f t="shared" si="76"/>
        <v>164.39632613999999</v>
      </c>
      <c r="N235" s="49">
        <f t="shared" si="76"/>
        <v>0</v>
      </c>
      <c r="O235" s="49">
        <f t="shared" si="76"/>
        <v>44.979677663999993</v>
      </c>
      <c r="P235" s="49">
        <f t="shared" si="76"/>
        <v>0</v>
      </c>
      <c r="Q235" s="56">
        <f t="shared" si="76"/>
        <v>3959.5788698587721</v>
      </c>
      <c r="R235" s="56">
        <f t="shared" si="76"/>
        <v>39.980436260000005</v>
      </c>
      <c r="S235" s="57">
        <f>R235/(I235+K235)</f>
        <v>8.6325287563172086</v>
      </c>
      <c r="T235" s="58" t="s">
        <v>34</v>
      </c>
    </row>
    <row r="236" spans="1:20" ht="31.5" x14ac:dyDescent="0.25">
      <c r="A236" s="60" t="s">
        <v>542</v>
      </c>
      <c r="B236" s="61" t="s">
        <v>544</v>
      </c>
      <c r="C236" s="62" t="s">
        <v>545</v>
      </c>
      <c r="D236" s="63">
        <v>1791.0005641759719</v>
      </c>
      <c r="E236" s="63">
        <v>80.725269190000006</v>
      </c>
      <c r="F236" s="63">
        <f t="shared" ref="F236:F241" si="77">D236-E236</f>
        <v>1710.2752949859719</v>
      </c>
      <c r="G236" s="64">
        <f t="shared" ref="G236:H238" si="78">I236+K236+M236+O236</f>
        <v>143.07</v>
      </c>
      <c r="H236" s="64">
        <f t="shared" si="78"/>
        <v>44.84410725</v>
      </c>
      <c r="I236" s="63">
        <v>0</v>
      </c>
      <c r="J236" s="63">
        <v>37.367979179999999</v>
      </c>
      <c r="K236" s="63">
        <v>0</v>
      </c>
      <c r="L236" s="64">
        <v>7.4761280700000006</v>
      </c>
      <c r="M236" s="63">
        <v>101.655</v>
      </c>
      <c r="N236" s="64">
        <v>0</v>
      </c>
      <c r="O236" s="64">
        <v>41.414999999999992</v>
      </c>
      <c r="P236" s="64">
        <v>0</v>
      </c>
      <c r="Q236" s="64">
        <f t="shared" ref="Q236:Q241" si="79">F236-H236</f>
        <v>1665.4311877359719</v>
      </c>
      <c r="R236" s="64">
        <f>H236-(I236+K236)</f>
        <v>44.84410725</v>
      </c>
      <c r="S236" s="65">
        <v>1</v>
      </c>
      <c r="T236" s="66" t="s">
        <v>546</v>
      </c>
    </row>
    <row r="237" spans="1:20" ht="31.5" x14ac:dyDescent="0.25">
      <c r="A237" s="60" t="s">
        <v>542</v>
      </c>
      <c r="B237" s="61" t="s">
        <v>547</v>
      </c>
      <c r="C237" s="62" t="s">
        <v>548</v>
      </c>
      <c r="D237" s="63">
        <v>458.56406225199999</v>
      </c>
      <c r="E237" s="63">
        <v>451.92884830999992</v>
      </c>
      <c r="F237" s="63">
        <f t="shared" si="77"/>
        <v>6.635213942000064</v>
      </c>
      <c r="G237" s="64">
        <f t="shared" si="78"/>
        <v>0.10335152199999811</v>
      </c>
      <c r="H237" s="64">
        <f t="shared" si="78"/>
        <v>0</v>
      </c>
      <c r="I237" s="63">
        <v>0</v>
      </c>
      <c r="J237" s="63">
        <v>0</v>
      </c>
      <c r="K237" s="63">
        <v>0</v>
      </c>
      <c r="L237" s="64">
        <v>0</v>
      </c>
      <c r="M237" s="63">
        <v>0</v>
      </c>
      <c r="N237" s="64">
        <v>0</v>
      </c>
      <c r="O237" s="64">
        <v>0.10335152199999811</v>
      </c>
      <c r="P237" s="64">
        <v>0</v>
      </c>
      <c r="Q237" s="64">
        <f t="shared" si="79"/>
        <v>6.635213942000064</v>
      </c>
      <c r="R237" s="64">
        <f>H237-(I237+K237)</f>
        <v>0</v>
      </c>
      <c r="S237" s="65">
        <v>0</v>
      </c>
      <c r="T237" s="66" t="s">
        <v>34</v>
      </c>
    </row>
    <row r="238" spans="1:20" ht="47.25" x14ac:dyDescent="0.25">
      <c r="A238" s="60" t="s">
        <v>542</v>
      </c>
      <c r="B238" s="61" t="s">
        <v>549</v>
      </c>
      <c r="C238" s="62" t="s">
        <v>550</v>
      </c>
      <c r="D238" s="63">
        <v>276.1959566868</v>
      </c>
      <c r="E238" s="63">
        <v>59.580552949999998</v>
      </c>
      <c r="F238" s="63">
        <f t="shared" si="77"/>
        <v>216.6154037368</v>
      </c>
      <c r="G238" s="64">
        <f t="shared" si="78"/>
        <v>9.7612069999999995E-2</v>
      </c>
      <c r="H238" s="64">
        <f t="shared" si="78"/>
        <v>5.173788E-2</v>
      </c>
      <c r="I238" s="63">
        <v>2.4403009999999999E-2</v>
      </c>
      <c r="J238" s="63">
        <v>2.5868940000000003E-2</v>
      </c>
      <c r="K238" s="63">
        <v>2.4403020000000001E-2</v>
      </c>
      <c r="L238" s="64">
        <v>2.586894E-2</v>
      </c>
      <c r="M238" s="63">
        <v>2.4403020000000001E-2</v>
      </c>
      <c r="N238" s="64">
        <v>0</v>
      </c>
      <c r="O238" s="70">
        <v>2.4403020000000001E-2</v>
      </c>
      <c r="P238" s="64">
        <v>0</v>
      </c>
      <c r="Q238" s="64">
        <f t="shared" si="79"/>
        <v>216.56366585680001</v>
      </c>
      <c r="R238" s="64">
        <f>H238-(I238+K238)</f>
        <v>2.9318499999999997E-3</v>
      </c>
      <c r="S238" s="65">
        <f>R238/(I238+K238)</f>
        <v>6.0071470676881518E-2</v>
      </c>
      <c r="T238" s="66" t="s">
        <v>34</v>
      </c>
    </row>
    <row r="239" spans="1:20" ht="221.25" customHeight="1" x14ac:dyDescent="0.25">
      <c r="A239" s="83" t="s">
        <v>542</v>
      </c>
      <c r="B239" s="61" t="s">
        <v>551</v>
      </c>
      <c r="C239" s="62" t="s">
        <v>552</v>
      </c>
      <c r="D239" s="63">
        <v>528.59026298000003</v>
      </c>
      <c r="E239" s="63">
        <v>156.56903261999997</v>
      </c>
      <c r="F239" s="63">
        <f t="shared" si="77"/>
        <v>372.02123036000006</v>
      </c>
      <c r="G239" s="64" t="s">
        <v>34</v>
      </c>
      <c r="H239" s="64">
        <f>J239+L239+N239+P239</f>
        <v>1.02126E-2</v>
      </c>
      <c r="I239" s="63" t="s">
        <v>34</v>
      </c>
      <c r="J239" s="63">
        <v>5.1063000000000002E-3</v>
      </c>
      <c r="K239" s="63" t="s">
        <v>34</v>
      </c>
      <c r="L239" s="69">
        <v>5.1063000000000002E-3</v>
      </c>
      <c r="M239" s="63" t="s">
        <v>34</v>
      </c>
      <c r="N239" s="69">
        <v>0</v>
      </c>
      <c r="O239" s="72" t="s">
        <v>34</v>
      </c>
      <c r="P239" s="69">
        <v>0</v>
      </c>
      <c r="Q239" s="64">
        <f t="shared" si="79"/>
        <v>372.01101776000007</v>
      </c>
      <c r="R239" s="64" t="s">
        <v>34</v>
      </c>
      <c r="S239" s="65" t="s">
        <v>34</v>
      </c>
      <c r="T239" s="68" t="s">
        <v>553</v>
      </c>
    </row>
    <row r="240" spans="1:20" ht="31.5" x14ac:dyDescent="0.25">
      <c r="A240" s="60" t="s">
        <v>542</v>
      </c>
      <c r="B240" s="61" t="s">
        <v>554</v>
      </c>
      <c r="C240" s="62" t="s">
        <v>555</v>
      </c>
      <c r="D240" s="63">
        <v>13.489531164000001</v>
      </c>
      <c r="E240" s="63">
        <v>1.8125852899999999</v>
      </c>
      <c r="F240" s="63">
        <f t="shared" si="77"/>
        <v>11.676945874000001</v>
      </c>
      <c r="G240" s="64">
        <f>I240+K240+M240+O240</f>
        <v>11.456410391999999</v>
      </c>
      <c r="H240" s="64">
        <f>J240+L240+N240+P240</f>
        <v>-0.28403869000000015</v>
      </c>
      <c r="I240" s="63">
        <v>2.2912820700000003</v>
      </c>
      <c r="J240" s="63">
        <v>0.84777972999999995</v>
      </c>
      <c r="K240" s="63">
        <v>2.2912820799999998</v>
      </c>
      <c r="L240" s="69">
        <v>-1.1318184200000001</v>
      </c>
      <c r="M240" s="63">
        <v>3.4369231199999999</v>
      </c>
      <c r="N240" s="69">
        <v>0</v>
      </c>
      <c r="O240" s="69">
        <v>3.4369231220000005</v>
      </c>
      <c r="P240" s="69">
        <v>0</v>
      </c>
      <c r="Q240" s="64">
        <f t="shared" si="79"/>
        <v>11.960984564000002</v>
      </c>
      <c r="R240" s="64">
        <f>H240-(I240+K240)</f>
        <v>-4.8666028399999997</v>
      </c>
      <c r="S240" s="65">
        <f>R240/(I240+K240)</f>
        <v>-1.0619824798306425</v>
      </c>
      <c r="T240" s="68" t="s">
        <v>556</v>
      </c>
    </row>
    <row r="241" spans="1:20" ht="31.5" x14ac:dyDescent="0.25">
      <c r="A241" s="60" t="s">
        <v>542</v>
      </c>
      <c r="B241" s="61" t="s">
        <v>557</v>
      </c>
      <c r="C241" s="62" t="s">
        <v>558</v>
      </c>
      <c r="D241" s="63">
        <v>1686.9768000000001</v>
      </c>
      <c r="E241" s="63">
        <v>0</v>
      </c>
      <c r="F241" s="63">
        <f t="shared" si="77"/>
        <v>1686.9768000000001</v>
      </c>
      <c r="G241" s="64">
        <f>I241+K241+M241+O241</f>
        <v>59.28</v>
      </c>
      <c r="H241" s="64">
        <f>J241+L241+N241+P241</f>
        <v>0</v>
      </c>
      <c r="I241" s="63">
        <v>0</v>
      </c>
      <c r="J241" s="63">
        <v>0</v>
      </c>
      <c r="K241" s="63">
        <v>0</v>
      </c>
      <c r="L241" s="64">
        <v>0</v>
      </c>
      <c r="M241" s="63">
        <v>59.28</v>
      </c>
      <c r="N241" s="64">
        <v>0</v>
      </c>
      <c r="O241" s="64">
        <v>0</v>
      </c>
      <c r="P241" s="64">
        <v>0</v>
      </c>
      <c r="Q241" s="64">
        <f t="shared" si="79"/>
        <v>1686.9768000000001</v>
      </c>
      <c r="R241" s="64">
        <f>H241-(I241+K241)</f>
        <v>0</v>
      </c>
      <c r="S241" s="65">
        <v>0</v>
      </c>
      <c r="T241" s="66" t="s">
        <v>34</v>
      </c>
    </row>
    <row r="242" spans="1:20" ht="31.5" x14ac:dyDescent="0.25">
      <c r="A242" s="53" t="s">
        <v>559</v>
      </c>
      <c r="B242" s="54" t="s">
        <v>560</v>
      </c>
      <c r="C242" s="54" t="s">
        <v>33</v>
      </c>
      <c r="D242" s="55">
        <v>0</v>
      </c>
      <c r="E242" s="55">
        <v>0</v>
      </c>
      <c r="F242" s="55">
        <v>0</v>
      </c>
      <c r="G242" s="49">
        <v>0</v>
      </c>
      <c r="H242" s="49">
        <v>0</v>
      </c>
      <c r="I242" s="55">
        <v>0</v>
      </c>
      <c r="J242" s="55">
        <v>0</v>
      </c>
      <c r="K242" s="55">
        <v>0</v>
      </c>
      <c r="L242" s="49">
        <v>0</v>
      </c>
      <c r="M242" s="55">
        <v>0</v>
      </c>
      <c r="N242" s="49">
        <v>0</v>
      </c>
      <c r="O242" s="49">
        <v>0</v>
      </c>
      <c r="P242" s="49">
        <v>0</v>
      </c>
      <c r="Q242" s="49">
        <v>0</v>
      </c>
      <c r="R242" s="49">
        <v>0</v>
      </c>
      <c r="S242" s="57">
        <v>0</v>
      </c>
      <c r="T242" s="58" t="s">
        <v>34</v>
      </c>
    </row>
    <row r="243" spans="1:20" x14ac:dyDescent="0.25">
      <c r="A243" s="53" t="s">
        <v>561</v>
      </c>
      <c r="B243" s="54" t="s">
        <v>562</v>
      </c>
      <c r="C243" s="54" t="s">
        <v>33</v>
      </c>
      <c r="D243" s="55">
        <f t="shared" ref="D243:R243" si="80">SUM(D244:D409)</f>
        <v>2689.0599353736407</v>
      </c>
      <c r="E243" s="55">
        <f t="shared" si="80"/>
        <v>856.77502327000002</v>
      </c>
      <c r="F243" s="55">
        <f t="shared" si="80"/>
        <v>1832.2849121036402</v>
      </c>
      <c r="G243" s="55">
        <f t="shared" si="80"/>
        <v>605.72207935964025</v>
      </c>
      <c r="H243" s="55">
        <f t="shared" si="80"/>
        <v>304.75141852000013</v>
      </c>
      <c r="I243" s="55">
        <f t="shared" si="80"/>
        <v>141.30344264324003</v>
      </c>
      <c r="J243" s="55">
        <f t="shared" si="80"/>
        <v>141.39967660000002</v>
      </c>
      <c r="K243" s="55">
        <f t="shared" si="80"/>
        <v>14.546848773600001</v>
      </c>
      <c r="L243" s="55">
        <f t="shared" si="80"/>
        <v>163.35174191999997</v>
      </c>
      <c r="M243" s="55">
        <f t="shared" si="80"/>
        <v>56.732446930800002</v>
      </c>
      <c r="N243" s="55">
        <f t="shared" si="80"/>
        <v>0</v>
      </c>
      <c r="O243" s="55">
        <f t="shared" si="80"/>
        <v>393.13934101200005</v>
      </c>
      <c r="P243" s="55">
        <f t="shared" si="80"/>
        <v>0</v>
      </c>
      <c r="Q243" s="55">
        <f t="shared" si="80"/>
        <v>1618.6321194236402</v>
      </c>
      <c r="R243" s="55">
        <f t="shared" si="80"/>
        <v>-48.887893266840031</v>
      </c>
      <c r="S243" s="57">
        <f>R243/(I243+K243)</f>
        <v>-0.31368496537541646</v>
      </c>
      <c r="T243" s="58" t="s">
        <v>34</v>
      </c>
    </row>
    <row r="244" spans="1:20" ht="63" x14ac:dyDescent="0.25">
      <c r="A244" s="83" t="s">
        <v>561</v>
      </c>
      <c r="B244" s="61" t="s">
        <v>563</v>
      </c>
      <c r="C244" s="62" t="s">
        <v>564</v>
      </c>
      <c r="D244" s="63" t="s">
        <v>34</v>
      </c>
      <c r="E244" s="63" t="s">
        <v>34</v>
      </c>
      <c r="F244" s="63" t="s">
        <v>34</v>
      </c>
      <c r="G244" s="64" t="s">
        <v>34</v>
      </c>
      <c r="H244" s="64">
        <f t="shared" ref="H244:H275" si="81">J244+L244+N244+P244</f>
        <v>2.2846894799999999</v>
      </c>
      <c r="I244" s="63" t="s">
        <v>34</v>
      </c>
      <c r="J244" s="63">
        <v>2.2846894799999999</v>
      </c>
      <c r="K244" s="63" t="s">
        <v>34</v>
      </c>
      <c r="L244" s="64">
        <v>0</v>
      </c>
      <c r="M244" s="63" t="s">
        <v>34</v>
      </c>
      <c r="N244" s="64">
        <v>0</v>
      </c>
      <c r="O244" s="64" t="s">
        <v>34</v>
      </c>
      <c r="P244" s="64">
        <v>0</v>
      </c>
      <c r="Q244" s="64" t="s">
        <v>34</v>
      </c>
      <c r="R244" s="64" t="s">
        <v>34</v>
      </c>
      <c r="S244" s="65" t="s">
        <v>34</v>
      </c>
      <c r="T244" s="67" t="s">
        <v>565</v>
      </c>
    </row>
    <row r="245" spans="1:20" ht="63" x14ac:dyDescent="0.25">
      <c r="A245" s="60" t="s">
        <v>561</v>
      </c>
      <c r="B245" s="61" t="s">
        <v>566</v>
      </c>
      <c r="C245" s="62" t="s">
        <v>567</v>
      </c>
      <c r="D245" s="63">
        <v>38.121014447999997</v>
      </c>
      <c r="E245" s="63">
        <v>0</v>
      </c>
      <c r="F245" s="63">
        <f t="shared" ref="F245:F253" si="82">D245-E245</f>
        <v>38.121014447999997</v>
      </c>
      <c r="G245" s="64">
        <f>I245+K245+M245+O245</f>
        <v>38.121014447999997</v>
      </c>
      <c r="H245" s="64">
        <f t="shared" si="81"/>
        <v>0</v>
      </c>
      <c r="I245" s="63">
        <v>0</v>
      </c>
      <c r="J245" s="63">
        <v>0</v>
      </c>
      <c r="K245" s="63">
        <v>0</v>
      </c>
      <c r="L245" s="64">
        <v>0</v>
      </c>
      <c r="M245" s="63">
        <v>0</v>
      </c>
      <c r="N245" s="64">
        <v>0</v>
      </c>
      <c r="O245" s="64">
        <v>38.121014447999997</v>
      </c>
      <c r="P245" s="64">
        <v>0</v>
      </c>
      <c r="Q245" s="64">
        <f t="shared" ref="Q245:Q253" si="83">F245-H245</f>
        <v>38.121014447999997</v>
      </c>
      <c r="R245" s="64">
        <f>H245-(I245+K245)</f>
        <v>0</v>
      </c>
      <c r="S245" s="65">
        <v>0</v>
      </c>
      <c r="T245" s="66" t="s">
        <v>34</v>
      </c>
    </row>
    <row r="246" spans="1:20" ht="63" x14ac:dyDescent="0.25">
      <c r="A246" s="60" t="s">
        <v>561</v>
      </c>
      <c r="B246" s="61" t="s">
        <v>568</v>
      </c>
      <c r="C246" s="62" t="s">
        <v>569</v>
      </c>
      <c r="D246" s="63">
        <v>17.667384012000003</v>
      </c>
      <c r="E246" s="63">
        <v>16.540514400000003</v>
      </c>
      <c r="F246" s="63">
        <f t="shared" si="82"/>
        <v>1.1268696120000001</v>
      </c>
      <c r="G246" s="64" t="s">
        <v>34</v>
      </c>
      <c r="H246" s="64">
        <f t="shared" si="81"/>
        <v>28.9778856</v>
      </c>
      <c r="I246" s="63" t="s">
        <v>34</v>
      </c>
      <c r="J246" s="63">
        <v>28.9778856</v>
      </c>
      <c r="K246" s="63" t="s">
        <v>34</v>
      </c>
      <c r="L246" s="64">
        <v>0</v>
      </c>
      <c r="M246" s="63" t="s">
        <v>34</v>
      </c>
      <c r="N246" s="64">
        <v>0</v>
      </c>
      <c r="O246" s="64" t="s">
        <v>34</v>
      </c>
      <c r="P246" s="64">
        <v>0</v>
      </c>
      <c r="Q246" s="64">
        <f t="shared" si="83"/>
        <v>-27.851015988</v>
      </c>
      <c r="R246" s="64" t="s">
        <v>34</v>
      </c>
      <c r="S246" s="65" t="s">
        <v>34</v>
      </c>
      <c r="T246" s="66" t="s">
        <v>384</v>
      </c>
    </row>
    <row r="247" spans="1:20" ht="47.25" x14ac:dyDescent="0.25">
      <c r="A247" s="60" t="s">
        <v>561</v>
      </c>
      <c r="B247" s="61" t="s">
        <v>570</v>
      </c>
      <c r="C247" s="62" t="s">
        <v>571</v>
      </c>
      <c r="D247" s="63">
        <v>46.800000000000004</v>
      </c>
      <c r="E247" s="63">
        <v>6.5945457599999999</v>
      </c>
      <c r="F247" s="63">
        <f t="shared" si="82"/>
        <v>40.205454240000002</v>
      </c>
      <c r="G247" s="64">
        <f>I247+K247+M247+O247</f>
        <v>40.205454240000002</v>
      </c>
      <c r="H247" s="64">
        <f t="shared" si="81"/>
        <v>0</v>
      </c>
      <c r="I247" s="63">
        <v>0</v>
      </c>
      <c r="J247" s="63">
        <v>0</v>
      </c>
      <c r="K247" s="63">
        <v>0</v>
      </c>
      <c r="L247" s="64">
        <v>0</v>
      </c>
      <c r="M247" s="63">
        <v>0</v>
      </c>
      <c r="N247" s="64">
        <v>0</v>
      </c>
      <c r="O247" s="64">
        <v>40.205454240000002</v>
      </c>
      <c r="P247" s="64">
        <v>0</v>
      </c>
      <c r="Q247" s="64">
        <f t="shared" si="83"/>
        <v>40.205454240000002</v>
      </c>
      <c r="R247" s="64">
        <f>H247-(I247+K247)</f>
        <v>0</v>
      </c>
      <c r="S247" s="65">
        <v>0</v>
      </c>
      <c r="T247" s="66" t="s">
        <v>34</v>
      </c>
    </row>
    <row r="248" spans="1:20" ht="47.25" x14ac:dyDescent="0.25">
      <c r="A248" s="60" t="s">
        <v>561</v>
      </c>
      <c r="B248" s="61" t="s">
        <v>572</v>
      </c>
      <c r="C248" s="62" t="s">
        <v>573</v>
      </c>
      <c r="D248" s="63">
        <v>48.921968543999995</v>
      </c>
      <c r="E248" s="63">
        <v>2.1837696000000002</v>
      </c>
      <c r="F248" s="63">
        <f t="shared" si="82"/>
        <v>46.738198943999997</v>
      </c>
      <c r="G248" s="64">
        <f>I248+K248+M248+O248</f>
        <v>24.460984271999997</v>
      </c>
      <c r="H248" s="64">
        <f t="shared" si="81"/>
        <v>7.2049070000000004</v>
      </c>
      <c r="I248" s="63">
        <v>0</v>
      </c>
      <c r="J248" s="63">
        <v>7.2049070000000004</v>
      </c>
      <c r="K248" s="63">
        <v>2.3646828000000002</v>
      </c>
      <c r="L248" s="64">
        <v>0</v>
      </c>
      <c r="M248" s="63">
        <v>1.48140384</v>
      </c>
      <c r="N248" s="64">
        <v>0</v>
      </c>
      <c r="O248" s="64">
        <v>20.614897631999998</v>
      </c>
      <c r="P248" s="64">
        <v>0</v>
      </c>
      <c r="Q248" s="64">
        <f t="shared" si="83"/>
        <v>39.533291943999998</v>
      </c>
      <c r="R248" s="64">
        <f>H248-(I248+K248)</f>
        <v>4.8402241999999998</v>
      </c>
      <c r="S248" s="65">
        <f>R248/(I248+K248)</f>
        <v>2.0468809601017099</v>
      </c>
      <c r="T248" s="66" t="s">
        <v>488</v>
      </c>
    </row>
    <row r="249" spans="1:20" ht="63" x14ac:dyDescent="0.25">
      <c r="A249" s="60" t="s">
        <v>561</v>
      </c>
      <c r="B249" s="61" t="s">
        <v>574</v>
      </c>
      <c r="C249" s="62" t="s">
        <v>575</v>
      </c>
      <c r="D249" s="63">
        <v>24</v>
      </c>
      <c r="E249" s="63">
        <v>2.6501072300000001</v>
      </c>
      <c r="F249" s="63">
        <f t="shared" si="82"/>
        <v>21.34989277</v>
      </c>
      <c r="G249" s="64" t="s">
        <v>34</v>
      </c>
      <c r="H249" s="64">
        <f t="shared" si="81"/>
        <v>9.0539399999999999E-3</v>
      </c>
      <c r="I249" s="63" t="s">
        <v>34</v>
      </c>
      <c r="J249" s="63">
        <v>9.0539399999999999E-3</v>
      </c>
      <c r="K249" s="63" t="s">
        <v>34</v>
      </c>
      <c r="L249" s="64">
        <v>0</v>
      </c>
      <c r="M249" s="63" t="s">
        <v>34</v>
      </c>
      <c r="N249" s="64">
        <v>0</v>
      </c>
      <c r="O249" s="64" t="s">
        <v>34</v>
      </c>
      <c r="P249" s="64">
        <v>0</v>
      </c>
      <c r="Q249" s="64">
        <f t="shared" si="83"/>
        <v>21.340838829999999</v>
      </c>
      <c r="R249" s="64" t="s">
        <v>34</v>
      </c>
      <c r="S249" s="65" t="s">
        <v>34</v>
      </c>
      <c r="T249" s="66" t="s">
        <v>373</v>
      </c>
    </row>
    <row r="250" spans="1:20" x14ac:dyDescent="0.25">
      <c r="A250" s="60" t="s">
        <v>561</v>
      </c>
      <c r="B250" s="61" t="s">
        <v>576</v>
      </c>
      <c r="C250" s="62" t="s">
        <v>577</v>
      </c>
      <c r="D250" s="63">
        <v>0.6690382668</v>
      </c>
      <c r="E250" s="63">
        <v>0</v>
      </c>
      <c r="F250" s="63">
        <f t="shared" si="82"/>
        <v>0.6690382668</v>
      </c>
      <c r="G250" s="64">
        <f>I250+K250+M250+O250</f>
        <v>0.6690382668</v>
      </c>
      <c r="H250" s="64">
        <f t="shared" si="81"/>
        <v>0.68858520000000001</v>
      </c>
      <c r="I250" s="63">
        <v>0</v>
      </c>
      <c r="J250" s="63">
        <v>0</v>
      </c>
      <c r="K250" s="63">
        <v>0</v>
      </c>
      <c r="L250" s="64">
        <v>0.68858520000000001</v>
      </c>
      <c r="M250" s="63">
        <v>0.6690382668</v>
      </c>
      <c r="N250" s="64">
        <v>0</v>
      </c>
      <c r="O250" s="64">
        <v>0</v>
      </c>
      <c r="P250" s="64">
        <v>0</v>
      </c>
      <c r="Q250" s="64">
        <f t="shared" si="83"/>
        <v>-1.9546933200000005E-2</v>
      </c>
      <c r="R250" s="64">
        <f>H250-(I250+K250)</f>
        <v>0.68858520000000001</v>
      </c>
      <c r="S250" s="65">
        <v>0</v>
      </c>
      <c r="T250" s="66" t="s">
        <v>34</v>
      </c>
    </row>
    <row r="251" spans="1:20" ht="31.5" x14ac:dyDescent="0.25">
      <c r="A251" s="60" t="s">
        <v>561</v>
      </c>
      <c r="B251" s="61" t="s">
        <v>578</v>
      </c>
      <c r="C251" s="62" t="s">
        <v>579</v>
      </c>
      <c r="D251" s="63">
        <v>1.2600220440000001</v>
      </c>
      <c r="E251" s="63">
        <v>0</v>
      </c>
      <c r="F251" s="63">
        <f t="shared" si="82"/>
        <v>1.2600220440000001</v>
      </c>
      <c r="G251" s="64">
        <f>I251+K251+M251+O251</f>
        <v>1.2600220440000001</v>
      </c>
      <c r="H251" s="64">
        <f t="shared" si="81"/>
        <v>1.29350359</v>
      </c>
      <c r="I251" s="63">
        <v>0</v>
      </c>
      <c r="J251" s="63">
        <v>0</v>
      </c>
      <c r="K251" s="63">
        <v>0</v>
      </c>
      <c r="L251" s="64">
        <v>1.29350359</v>
      </c>
      <c r="M251" s="63">
        <v>1.2600220440000001</v>
      </c>
      <c r="N251" s="64">
        <v>0</v>
      </c>
      <c r="O251" s="70">
        <v>0</v>
      </c>
      <c r="P251" s="64">
        <v>0</v>
      </c>
      <c r="Q251" s="64">
        <f t="shared" si="83"/>
        <v>-3.3481545999999973E-2</v>
      </c>
      <c r="R251" s="64">
        <f>H251-(I251+K251)</f>
        <v>1.29350359</v>
      </c>
      <c r="S251" s="65">
        <v>0</v>
      </c>
      <c r="T251" s="66" t="s">
        <v>34</v>
      </c>
    </row>
    <row r="252" spans="1:20" x14ac:dyDescent="0.25">
      <c r="A252" s="60" t="s">
        <v>561</v>
      </c>
      <c r="B252" s="61" t="s">
        <v>580</v>
      </c>
      <c r="C252" s="62" t="s">
        <v>581</v>
      </c>
      <c r="D252" s="63">
        <v>0.63558634800000002</v>
      </c>
      <c r="E252" s="63">
        <v>0</v>
      </c>
      <c r="F252" s="63">
        <f t="shared" si="82"/>
        <v>0.63558634800000002</v>
      </c>
      <c r="G252" s="64">
        <f>I252+K252+M252+O252</f>
        <v>0.63558634800000002</v>
      </c>
      <c r="H252" s="64">
        <f t="shared" si="81"/>
        <v>0.66637276000000001</v>
      </c>
      <c r="I252" s="63">
        <v>0</v>
      </c>
      <c r="J252" s="63">
        <v>0</v>
      </c>
      <c r="K252" s="63">
        <v>0</v>
      </c>
      <c r="L252" s="64">
        <v>0.66637276000000001</v>
      </c>
      <c r="M252" s="63">
        <v>0.63558634800000002</v>
      </c>
      <c r="N252" s="64">
        <v>0</v>
      </c>
      <c r="O252" s="70">
        <v>0</v>
      </c>
      <c r="P252" s="64">
        <v>0</v>
      </c>
      <c r="Q252" s="64">
        <f t="shared" si="83"/>
        <v>-3.0786411999999985E-2</v>
      </c>
      <c r="R252" s="64">
        <f>H252-(I252+K252)</f>
        <v>0.66637276000000001</v>
      </c>
      <c r="S252" s="65">
        <v>0</v>
      </c>
      <c r="T252" s="66" t="s">
        <v>34</v>
      </c>
    </row>
    <row r="253" spans="1:20" x14ac:dyDescent="0.25">
      <c r="A253" s="60" t="s">
        <v>561</v>
      </c>
      <c r="B253" s="61" t="s">
        <v>582</v>
      </c>
      <c r="C253" s="62" t="s">
        <v>583</v>
      </c>
      <c r="D253" s="63">
        <v>0.54303604799999994</v>
      </c>
      <c r="E253" s="63">
        <v>0</v>
      </c>
      <c r="F253" s="63">
        <f t="shared" si="82"/>
        <v>0.54303604799999994</v>
      </c>
      <c r="G253" s="64">
        <f>I253+K253+M253+O253</f>
        <v>0.54303604799999994</v>
      </c>
      <c r="H253" s="64">
        <f t="shared" si="81"/>
        <v>0</v>
      </c>
      <c r="I253" s="63">
        <v>0</v>
      </c>
      <c r="J253" s="63">
        <v>0</v>
      </c>
      <c r="K253" s="63">
        <v>0</v>
      </c>
      <c r="L253" s="69">
        <v>0</v>
      </c>
      <c r="M253" s="63">
        <v>0.54303604799999994</v>
      </c>
      <c r="N253" s="69">
        <v>0</v>
      </c>
      <c r="O253" s="69">
        <v>0</v>
      </c>
      <c r="P253" s="69">
        <v>0</v>
      </c>
      <c r="Q253" s="64">
        <f t="shared" si="83"/>
        <v>0.54303604799999994</v>
      </c>
      <c r="R253" s="64">
        <f>H253-(I253+K253)</f>
        <v>0</v>
      </c>
      <c r="S253" s="65">
        <v>0</v>
      </c>
      <c r="T253" s="66" t="s">
        <v>34</v>
      </c>
    </row>
    <row r="254" spans="1:20" ht="47.25" x14ac:dyDescent="0.25">
      <c r="A254" s="60" t="s">
        <v>561</v>
      </c>
      <c r="B254" s="61" t="s">
        <v>584</v>
      </c>
      <c r="C254" s="62" t="s">
        <v>585</v>
      </c>
      <c r="D254" s="63" t="s">
        <v>34</v>
      </c>
      <c r="E254" s="63" t="s">
        <v>34</v>
      </c>
      <c r="F254" s="63" t="s">
        <v>34</v>
      </c>
      <c r="G254" s="64" t="s">
        <v>34</v>
      </c>
      <c r="H254" s="64">
        <f t="shared" si="81"/>
        <v>0.124722</v>
      </c>
      <c r="I254" s="63" t="s">
        <v>34</v>
      </c>
      <c r="J254" s="63">
        <v>0.124722</v>
      </c>
      <c r="K254" s="63" t="s">
        <v>34</v>
      </c>
      <c r="L254" s="69">
        <v>0</v>
      </c>
      <c r="M254" s="63" t="s">
        <v>34</v>
      </c>
      <c r="N254" s="69">
        <v>0</v>
      </c>
      <c r="O254" s="69" t="s">
        <v>34</v>
      </c>
      <c r="P254" s="69">
        <v>0</v>
      </c>
      <c r="Q254" s="64" t="s">
        <v>34</v>
      </c>
      <c r="R254" s="64" t="s">
        <v>34</v>
      </c>
      <c r="S254" s="65" t="s">
        <v>34</v>
      </c>
      <c r="T254" s="68" t="s">
        <v>586</v>
      </c>
    </row>
    <row r="255" spans="1:20" ht="31.5" x14ac:dyDescent="0.25">
      <c r="A255" s="60" t="s">
        <v>561</v>
      </c>
      <c r="B255" s="61" t="s">
        <v>587</v>
      </c>
      <c r="C255" s="62" t="s">
        <v>588</v>
      </c>
      <c r="D255" s="63">
        <v>2.4040509336000002</v>
      </c>
      <c r="E255" s="63">
        <v>0</v>
      </c>
      <c r="F255" s="63">
        <f t="shared" ref="F255:F270" si="84">D255-E255</f>
        <v>2.4040509336000002</v>
      </c>
      <c r="G255" s="64">
        <f>I255+K255+M255+O255</f>
        <v>2.4040509336000002</v>
      </c>
      <c r="H255" s="64">
        <f t="shared" si="81"/>
        <v>0</v>
      </c>
      <c r="I255" s="63">
        <v>0</v>
      </c>
      <c r="J255" s="63">
        <v>0</v>
      </c>
      <c r="K255" s="63">
        <v>2.4040509336000002</v>
      </c>
      <c r="L255" s="64">
        <v>0</v>
      </c>
      <c r="M255" s="63">
        <v>0</v>
      </c>
      <c r="N255" s="64">
        <v>0</v>
      </c>
      <c r="O255" s="64">
        <v>0</v>
      </c>
      <c r="P255" s="64">
        <v>0</v>
      </c>
      <c r="Q255" s="64">
        <f t="shared" ref="Q255:Q270" si="85">F255-H255</f>
        <v>2.4040509336000002</v>
      </c>
      <c r="R255" s="64">
        <f>H255-(I255+K255)</f>
        <v>-2.4040509336000002</v>
      </c>
      <c r="S255" s="65">
        <f>R255/(I255+K255)</f>
        <v>-1</v>
      </c>
      <c r="T255" s="66" t="s">
        <v>589</v>
      </c>
    </row>
    <row r="256" spans="1:20" ht="31.5" x14ac:dyDescent="0.25">
      <c r="A256" s="83" t="s">
        <v>561</v>
      </c>
      <c r="B256" s="61" t="s">
        <v>590</v>
      </c>
      <c r="C256" s="62" t="s">
        <v>591</v>
      </c>
      <c r="D256" s="63">
        <v>5.9640000000000004</v>
      </c>
      <c r="E256" s="63">
        <v>0</v>
      </c>
      <c r="F256" s="63">
        <f t="shared" si="84"/>
        <v>5.9640000000000004</v>
      </c>
      <c r="G256" s="64" t="s">
        <v>34</v>
      </c>
      <c r="H256" s="64">
        <f t="shared" si="81"/>
        <v>11.400675</v>
      </c>
      <c r="I256" s="63" t="s">
        <v>34</v>
      </c>
      <c r="J256" s="63">
        <v>11.400675</v>
      </c>
      <c r="K256" s="63" t="s">
        <v>34</v>
      </c>
      <c r="L256" s="64">
        <v>0</v>
      </c>
      <c r="M256" s="63" t="s">
        <v>34</v>
      </c>
      <c r="N256" s="64">
        <v>0</v>
      </c>
      <c r="O256" s="64" t="s">
        <v>34</v>
      </c>
      <c r="P256" s="64">
        <v>0</v>
      </c>
      <c r="Q256" s="64">
        <f t="shared" si="85"/>
        <v>-5.4366749999999993</v>
      </c>
      <c r="R256" s="64" t="s">
        <v>34</v>
      </c>
      <c r="S256" s="65" t="s">
        <v>34</v>
      </c>
      <c r="T256" s="66" t="s">
        <v>592</v>
      </c>
    </row>
    <row r="257" spans="1:20" x14ac:dyDescent="0.25">
      <c r="A257" s="60" t="s">
        <v>561</v>
      </c>
      <c r="B257" s="61" t="s">
        <v>593</v>
      </c>
      <c r="C257" s="62" t="s">
        <v>594</v>
      </c>
      <c r="D257" s="63">
        <v>129.49192679999999</v>
      </c>
      <c r="E257" s="63">
        <v>0</v>
      </c>
      <c r="F257" s="63">
        <f t="shared" si="84"/>
        <v>129.49192679999999</v>
      </c>
      <c r="G257" s="64">
        <f>I257+K257+M257+O257</f>
        <v>129.49192679999999</v>
      </c>
      <c r="H257" s="64">
        <f t="shared" si="81"/>
        <v>0</v>
      </c>
      <c r="I257" s="63">
        <v>0</v>
      </c>
      <c r="J257" s="63">
        <v>0</v>
      </c>
      <c r="K257" s="63">
        <v>0</v>
      </c>
      <c r="L257" s="64">
        <v>0</v>
      </c>
      <c r="M257" s="63">
        <v>0</v>
      </c>
      <c r="N257" s="64">
        <v>0</v>
      </c>
      <c r="O257" s="70">
        <v>129.49192679999999</v>
      </c>
      <c r="P257" s="64">
        <v>0</v>
      </c>
      <c r="Q257" s="64">
        <f t="shared" si="85"/>
        <v>129.49192679999999</v>
      </c>
      <c r="R257" s="64">
        <f>H257-(I257+K257)</f>
        <v>0</v>
      </c>
      <c r="S257" s="65">
        <v>0</v>
      </c>
      <c r="T257" s="66" t="s">
        <v>34</v>
      </c>
    </row>
    <row r="258" spans="1:20" ht="31.5" x14ac:dyDescent="0.25">
      <c r="A258" s="60" t="s">
        <v>561</v>
      </c>
      <c r="B258" s="61" t="s">
        <v>595</v>
      </c>
      <c r="C258" s="62" t="s">
        <v>596</v>
      </c>
      <c r="D258" s="63">
        <v>5.9666666599999996</v>
      </c>
      <c r="E258" s="63">
        <v>0</v>
      </c>
      <c r="F258" s="63">
        <f t="shared" si="84"/>
        <v>5.9666666599999996</v>
      </c>
      <c r="G258" s="64" t="s">
        <v>34</v>
      </c>
      <c r="H258" s="64">
        <f t="shared" si="81"/>
        <v>4.8239999999999998</v>
      </c>
      <c r="I258" s="63" t="s">
        <v>34</v>
      </c>
      <c r="J258" s="63">
        <v>4.8239999999999998</v>
      </c>
      <c r="K258" s="63" t="s">
        <v>34</v>
      </c>
      <c r="L258" s="69">
        <v>0</v>
      </c>
      <c r="M258" s="63" t="s">
        <v>34</v>
      </c>
      <c r="N258" s="69">
        <v>0</v>
      </c>
      <c r="O258" s="72" t="s">
        <v>34</v>
      </c>
      <c r="P258" s="69">
        <v>0</v>
      </c>
      <c r="Q258" s="64">
        <f t="shared" si="85"/>
        <v>1.1426666599999997</v>
      </c>
      <c r="R258" s="64" t="s">
        <v>34</v>
      </c>
      <c r="S258" s="65" t="s">
        <v>34</v>
      </c>
      <c r="T258" s="68" t="s">
        <v>597</v>
      </c>
    </row>
    <row r="259" spans="1:20" ht="31.5" x14ac:dyDescent="0.25">
      <c r="A259" s="60" t="s">
        <v>561</v>
      </c>
      <c r="B259" s="61" t="s">
        <v>598</v>
      </c>
      <c r="C259" s="62" t="s">
        <v>599</v>
      </c>
      <c r="D259" s="63">
        <v>9.769561487999999</v>
      </c>
      <c r="E259" s="63">
        <v>0</v>
      </c>
      <c r="F259" s="63">
        <f t="shared" si="84"/>
        <v>9.769561487999999</v>
      </c>
      <c r="G259" s="64">
        <f t="shared" ref="G259:G270" si="86">I259+K259+M259+O259</f>
        <v>9.769561487999999</v>
      </c>
      <c r="H259" s="64">
        <f t="shared" si="81"/>
        <v>0</v>
      </c>
      <c r="I259" s="63">
        <v>0</v>
      </c>
      <c r="J259" s="63">
        <v>0</v>
      </c>
      <c r="K259" s="63">
        <v>0</v>
      </c>
      <c r="L259" s="69">
        <v>0</v>
      </c>
      <c r="M259" s="63">
        <v>0</v>
      </c>
      <c r="N259" s="69">
        <v>0</v>
      </c>
      <c r="O259" s="69">
        <v>9.769561487999999</v>
      </c>
      <c r="P259" s="69">
        <v>0</v>
      </c>
      <c r="Q259" s="64">
        <f t="shared" si="85"/>
        <v>9.769561487999999</v>
      </c>
      <c r="R259" s="64">
        <f t="shared" ref="R259:R270" si="87">H259-(I259+K259)</f>
        <v>0</v>
      </c>
      <c r="S259" s="65">
        <v>0</v>
      </c>
      <c r="T259" s="66" t="s">
        <v>34</v>
      </c>
    </row>
    <row r="260" spans="1:20" ht="31.5" x14ac:dyDescent="0.25">
      <c r="A260" s="60" t="s">
        <v>561</v>
      </c>
      <c r="B260" s="61" t="s">
        <v>600</v>
      </c>
      <c r="C260" s="62" t="s">
        <v>601</v>
      </c>
      <c r="D260" s="63">
        <v>13.429824</v>
      </c>
      <c r="E260" s="63">
        <v>0</v>
      </c>
      <c r="F260" s="63">
        <f t="shared" si="84"/>
        <v>13.429824</v>
      </c>
      <c r="G260" s="64">
        <f t="shared" si="86"/>
        <v>13.429824</v>
      </c>
      <c r="H260" s="64">
        <f t="shared" si="81"/>
        <v>10.64663062</v>
      </c>
      <c r="I260" s="63">
        <v>0</v>
      </c>
      <c r="J260" s="63">
        <v>0</v>
      </c>
      <c r="K260" s="63">
        <v>0</v>
      </c>
      <c r="L260" s="64">
        <v>10.64663062</v>
      </c>
      <c r="M260" s="63">
        <v>0</v>
      </c>
      <c r="N260" s="64">
        <v>0</v>
      </c>
      <c r="O260" s="64">
        <v>13.429824</v>
      </c>
      <c r="P260" s="64">
        <v>0</v>
      </c>
      <c r="Q260" s="64">
        <f t="shared" si="85"/>
        <v>2.7831933800000002</v>
      </c>
      <c r="R260" s="64">
        <f t="shared" si="87"/>
        <v>10.64663062</v>
      </c>
      <c r="S260" s="65">
        <v>1</v>
      </c>
      <c r="T260" s="66" t="s">
        <v>602</v>
      </c>
    </row>
    <row r="261" spans="1:20" ht="31.5" x14ac:dyDescent="0.25">
      <c r="A261" s="60" t="s">
        <v>561</v>
      </c>
      <c r="B261" s="61" t="s">
        <v>603</v>
      </c>
      <c r="C261" s="62" t="s">
        <v>604</v>
      </c>
      <c r="D261" s="63">
        <v>3.835728</v>
      </c>
      <c r="E261" s="63">
        <v>0</v>
      </c>
      <c r="F261" s="63">
        <f t="shared" si="84"/>
        <v>3.835728</v>
      </c>
      <c r="G261" s="64">
        <f t="shared" si="86"/>
        <v>3.835728</v>
      </c>
      <c r="H261" s="64">
        <f t="shared" si="81"/>
        <v>0</v>
      </c>
      <c r="I261" s="63">
        <v>0</v>
      </c>
      <c r="J261" s="63">
        <v>0</v>
      </c>
      <c r="K261" s="63">
        <v>0</v>
      </c>
      <c r="L261" s="64">
        <v>0</v>
      </c>
      <c r="M261" s="63">
        <v>0</v>
      </c>
      <c r="N261" s="64">
        <v>0</v>
      </c>
      <c r="O261" s="64">
        <v>3.835728</v>
      </c>
      <c r="P261" s="64">
        <v>0</v>
      </c>
      <c r="Q261" s="64">
        <f t="shared" si="85"/>
        <v>3.835728</v>
      </c>
      <c r="R261" s="64">
        <f t="shared" si="87"/>
        <v>0</v>
      </c>
      <c r="S261" s="65">
        <v>0</v>
      </c>
      <c r="T261" s="66" t="s">
        <v>34</v>
      </c>
    </row>
    <row r="262" spans="1:20" ht="31.5" x14ac:dyDescent="0.25">
      <c r="A262" s="60" t="s">
        <v>561</v>
      </c>
      <c r="B262" s="61" t="s">
        <v>605</v>
      </c>
      <c r="C262" s="62" t="s">
        <v>606</v>
      </c>
      <c r="D262" s="63">
        <v>10.003716000000001</v>
      </c>
      <c r="E262" s="63">
        <v>0</v>
      </c>
      <c r="F262" s="63">
        <f t="shared" si="84"/>
        <v>10.003716000000001</v>
      </c>
      <c r="G262" s="64">
        <f t="shared" si="86"/>
        <v>10.003716000000001</v>
      </c>
      <c r="H262" s="64">
        <f t="shared" si="81"/>
        <v>0</v>
      </c>
      <c r="I262" s="63">
        <v>0</v>
      </c>
      <c r="J262" s="63">
        <v>0</v>
      </c>
      <c r="K262" s="63">
        <v>0</v>
      </c>
      <c r="L262" s="64">
        <v>0</v>
      </c>
      <c r="M262" s="63">
        <v>0</v>
      </c>
      <c r="N262" s="64">
        <v>0</v>
      </c>
      <c r="O262" s="64">
        <v>10.003716000000001</v>
      </c>
      <c r="P262" s="64">
        <v>0</v>
      </c>
      <c r="Q262" s="64">
        <f t="shared" si="85"/>
        <v>10.003716000000001</v>
      </c>
      <c r="R262" s="64">
        <f t="shared" si="87"/>
        <v>0</v>
      </c>
      <c r="S262" s="65">
        <v>0</v>
      </c>
      <c r="T262" s="66" t="s">
        <v>34</v>
      </c>
    </row>
    <row r="263" spans="1:20" ht="31.5" x14ac:dyDescent="0.25">
      <c r="A263" s="60" t="s">
        <v>561</v>
      </c>
      <c r="B263" s="61" t="s">
        <v>607</v>
      </c>
      <c r="C263" s="62" t="s">
        <v>608</v>
      </c>
      <c r="D263" s="63">
        <v>1.257312</v>
      </c>
      <c r="E263" s="63">
        <v>0</v>
      </c>
      <c r="F263" s="63">
        <f t="shared" si="84"/>
        <v>1.257312</v>
      </c>
      <c r="G263" s="64">
        <f t="shared" si="86"/>
        <v>1.257312</v>
      </c>
      <c r="H263" s="64">
        <f t="shared" si="81"/>
        <v>0</v>
      </c>
      <c r="I263" s="63">
        <v>0</v>
      </c>
      <c r="J263" s="63">
        <v>0</v>
      </c>
      <c r="K263" s="63">
        <v>0</v>
      </c>
      <c r="L263" s="64">
        <v>0</v>
      </c>
      <c r="M263" s="63">
        <v>0</v>
      </c>
      <c r="N263" s="64">
        <v>0</v>
      </c>
      <c r="O263" s="64">
        <v>1.257312</v>
      </c>
      <c r="P263" s="64">
        <v>0</v>
      </c>
      <c r="Q263" s="64">
        <f t="shared" si="85"/>
        <v>1.257312</v>
      </c>
      <c r="R263" s="64">
        <f t="shared" si="87"/>
        <v>0</v>
      </c>
      <c r="S263" s="65">
        <v>0</v>
      </c>
      <c r="T263" s="66" t="s">
        <v>34</v>
      </c>
    </row>
    <row r="264" spans="1:20" ht="31.5" x14ac:dyDescent="0.25">
      <c r="A264" s="60" t="s">
        <v>561</v>
      </c>
      <c r="B264" s="61" t="s">
        <v>609</v>
      </c>
      <c r="C264" s="62" t="s">
        <v>610</v>
      </c>
      <c r="D264" s="63">
        <v>1.8806999999999998</v>
      </c>
      <c r="E264" s="63">
        <v>0</v>
      </c>
      <c r="F264" s="63">
        <f t="shared" si="84"/>
        <v>1.8806999999999998</v>
      </c>
      <c r="G264" s="64">
        <f t="shared" si="86"/>
        <v>1.8806999999999998</v>
      </c>
      <c r="H264" s="64">
        <f t="shared" si="81"/>
        <v>0</v>
      </c>
      <c r="I264" s="63">
        <v>0</v>
      </c>
      <c r="J264" s="63">
        <v>0</v>
      </c>
      <c r="K264" s="63">
        <v>0</v>
      </c>
      <c r="L264" s="64">
        <v>0</v>
      </c>
      <c r="M264" s="63">
        <v>0</v>
      </c>
      <c r="N264" s="64">
        <v>0</v>
      </c>
      <c r="O264" s="64">
        <v>1.8806999999999998</v>
      </c>
      <c r="P264" s="64">
        <v>0</v>
      </c>
      <c r="Q264" s="64">
        <f t="shared" si="85"/>
        <v>1.8806999999999998</v>
      </c>
      <c r="R264" s="64">
        <f t="shared" si="87"/>
        <v>0</v>
      </c>
      <c r="S264" s="65">
        <v>0</v>
      </c>
      <c r="T264" s="66" t="s">
        <v>34</v>
      </c>
    </row>
    <row r="265" spans="1:20" ht="47.25" x14ac:dyDescent="0.25">
      <c r="A265" s="60" t="s">
        <v>561</v>
      </c>
      <c r="B265" s="61" t="s">
        <v>611</v>
      </c>
      <c r="C265" s="62" t="s">
        <v>612</v>
      </c>
      <c r="D265" s="63">
        <v>14.321111999999999</v>
      </c>
      <c r="E265" s="63">
        <v>0</v>
      </c>
      <c r="F265" s="63">
        <f t="shared" si="84"/>
        <v>14.321111999999999</v>
      </c>
      <c r="G265" s="64">
        <f t="shared" si="86"/>
        <v>14.321111999999999</v>
      </c>
      <c r="H265" s="64">
        <f t="shared" si="81"/>
        <v>0</v>
      </c>
      <c r="I265" s="63">
        <v>0</v>
      </c>
      <c r="J265" s="63">
        <v>0</v>
      </c>
      <c r="K265" s="63">
        <v>0</v>
      </c>
      <c r="L265" s="64">
        <v>0</v>
      </c>
      <c r="M265" s="63">
        <v>0</v>
      </c>
      <c r="N265" s="64">
        <v>0</v>
      </c>
      <c r="O265" s="64">
        <v>14.321111999999999</v>
      </c>
      <c r="P265" s="64">
        <v>0</v>
      </c>
      <c r="Q265" s="64">
        <f t="shared" si="85"/>
        <v>14.321111999999999</v>
      </c>
      <c r="R265" s="64">
        <f t="shared" si="87"/>
        <v>0</v>
      </c>
      <c r="S265" s="65">
        <v>0</v>
      </c>
      <c r="T265" s="66" t="s">
        <v>34</v>
      </c>
    </row>
    <row r="266" spans="1:20" ht="31.5" x14ac:dyDescent="0.25">
      <c r="A266" s="60" t="s">
        <v>561</v>
      </c>
      <c r="B266" s="61" t="s">
        <v>613</v>
      </c>
      <c r="C266" s="62" t="s">
        <v>614</v>
      </c>
      <c r="D266" s="63">
        <v>8.9420585759999991</v>
      </c>
      <c r="E266" s="63">
        <v>0</v>
      </c>
      <c r="F266" s="63">
        <f t="shared" si="84"/>
        <v>8.9420585759999991</v>
      </c>
      <c r="G266" s="64">
        <f t="shared" si="86"/>
        <v>8.9420585759999991</v>
      </c>
      <c r="H266" s="64">
        <f t="shared" si="81"/>
        <v>0</v>
      </c>
      <c r="I266" s="63">
        <v>0</v>
      </c>
      <c r="J266" s="63">
        <v>0</v>
      </c>
      <c r="K266" s="63">
        <v>0</v>
      </c>
      <c r="L266" s="69">
        <v>0</v>
      </c>
      <c r="M266" s="63">
        <v>0</v>
      </c>
      <c r="N266" s="69">
        <v>0</v>
      </c>
      <c r="O266" s="69">
        <v>8.9420585759999991</v>
      </c>
      <c r="P266" s="69">
        <v>0</v>
      </c>
      <c r="Q266" s="64">
        <f t="shared" si="85"/>
        <v>8.9420585759999991</v>
      </c>
      <c r="R266" s="64">
        <f t="shared" si="87"/>
        <v>0</v>
      </c>
      <c r="S266" s="65">
        <v>0</v>
      </c>
      <c r="T266" s="66" t="s">
        <v>34</v>
      </c>
    </row>
    <row r="267" spans="1:20" ht="47.25" x14ac:dyDescent="0.25">
      <c r="A267" s="60" t="s">
        <v>561</v>
      </c>
      <c r="B267" s="61" t="s">
        <v>615</v>
      </c>
      <c r="C267" s="62" t="s">
        <v>616</v>
      </c>
      <c r="D267" s="63">
        <v>10.550550828</v>
      </c>
      <c r="E267" s="63">
        <v>0</v>
      </c>
      <c r="F267" s="63">
        <f t="shared" si="84"/>
        <v>10.550550828</v>
      </c>
      <c r="G267" s="64">
        <f t="shared" si="86"/>
        <v>10.550550828</v>
      </c>
      <c r="H267" s="64">
        <f t="shared" si="81"/>
        <v>0</v>
      </c>
      <c r="I267" s="69">
        <v>0</v>
      </c>
      <c r="J267" s="63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10.550550828</v>
      </c>
      <c r="P267" s="69">
        <v>0</v>
      </c>
      <c r="Q267" s="64">
        <f t="shared" si="85"/>
        <v>10.550550828</v>
      </c>
      <c r="R267" s="64">
        <f t="shared" si="87"/>
        <v>0</v>
      </c>
      <c r="S267" s="65">
        <v>0</v>
      </c>
      <c r="T267" s="66" t="s">
        <v>34</v>
      </c>
    </row>
    <row r="268" spans="1:20" ht="31.5" x14ac:dyDescent="0.25">
      <c r="A268" s="60" t="s">
        <v>561</v>
      </c>
      <c r="B268" s="61" t="s">
        <v>617</v>
      </c>
      <c r="C268" s="62" t="s">
        <v>618</v>
      </c>
      <c r="D268" s="63">
        <v>3.3349230479999998</v>
      </c>
      <c r="E268" s="63">
        <v>0</v>
      </c>
      <c r="F268" s="63">
        <f t="shared" si="84"/>
        <v>3.3349230479999998</v>
      </c>
      <c r="G268" s="64">
        <f t="shared" si="86"/>
        <v>3.3349230479999998</v>
      </c>
      <c r="H268" s="64">
        <f t="shared" si="81"/>
        <v>0</v>
      </c>
      <c r="I268" s="63">
        <v>0</v>
      </c>
      <c r="J268" s="63">
        <v>0</v>
      </c>
      <c r="K268" s="63">
        <v>0</v>
      </c>
      <c r="L268" s="64">
        <v>0</v>
      </c>
      <c r="M268" s="63">
        <v>0</v>
      </c>
      <c r="N268" s="64">
        <v>0</v>
      </c>
      <c r="O268" s="64">
        <v>3.3349230479999998</v>
      </c>
      <c r="P268" s="64">
        <v>0</v>
      </c>
      <c r="Q268" s="64">
        <f t="shared" si="85"/>
        <v>3.3349230479999998</v>
      </c>
      <c r="R268" s="64">
        <f t="shared" si="87"/>
        <v>0</v>
      </c>
      <c r="S268" s="65">
        <v>0</v>
      </c>
      <c r="T268" s="66" t="s">
        <v>34</v>
      </c>
    </row>
    <row r="269" spans="1:20" ht="31.5" x14ac:dyDescent="0.25">
      <c r="A269" s="60" t="s">
        <v>561</v>
      </c>
      <c r="B269" s="61" t="s">
        <v>619</v>
      </c>
      <c r="C269" s="62" t="s">
        <v>620</v>
      </c>
      <c r="D269" s="63">
        <v>2.1877663800000002</v>
      </c>
      <c r="E269" s="63">
        <v>0</v>
      </c>
      <c r="F269" s="63">
        <f t="shared" si="84"/>
        <v>2.1877663800000002</v>
      </c>
      <c r="G269" s="64">
        <f t="shared" si="86"/>
        <v>2.1877663800000002</v>
      </c>
      <c r="H269" s="64">
        <f t="shared" si="81"/>
        <v>1.2714858</v>
      </c>
      <c r="I269" s="63">
        <v>0</v>
      </c>
      <c r="J269" s="63">
        <v>1.2714858</v>
      </c>
      <c r="K269" s="63">
        <v>0</v>
      </c>
      <c r="L269" s="64">
        <v>0</v>
      </c>
      <c r="M269" s="63">
        <v>0</v>
      </c>
      <c r="N269" s="64">
        <v>0</v>
      </c>
      <c r="O269" s="64">
        <v>2.1877663800000002</v>
      </c>
      <c r="P269" s="64">
        <v>0</v>
      </c>
      <c r="Q269" s="64">
        <f t="shared" si="85"/>
        <v>0.91628058000000023</v>
      </c>
      <c r="R269" s="64">
        <f t="shared" si="87"/>
        <v>1.2714858</v>
      </c>
      <c r="S269" s="65">
        <v>1</v>
      </c>
      <c r="T269" s="66" t="s">
        <v>621</v>
      </c>
    </row>
    <row r="270" spans="1:20" ht="31.5" x14ac:dyDescent="0.25">
      <c r="A270" s="60" t="s">
        <v>561</v>
      </c>
      <c r="B270" s="61" t="s">
        <v>622</v>
      </c>
      <c r="C270" s="62" t="s">
        <v>623</v>
      </c>
      <c r="D270" s="63">
        <v>1.5332160000000001</v>
      </c>
      <c r="E270" s="63">
        <v>0</v>
      </c>
      <c r="F270" s="63">
        <f t="shared" si="84"/>
        <v>1.5332160000000001</v>
      </c>
      <c r="G270" s="64">
        <f t="shared" si="86"/>
        <v>1.5332160000000001</v>
      </c>
      <c r="H270" s="64">
        <f t="shared" si="81"/>
        <v>2.4488879999999997</v>
      </c>
      <c r="I270" s="63">
        <v>0</v>
      </c>
      <c r="J270" s="63">
        <v>0</v>
      </c>
      <c r="K270" s="63">
        <v>0</v>
      </c>
      <c r="L270" s="64">
        <v>2.4488879999999997</v>
      </c>
      <c r="M270" s="63">
        <v>1.5332160000000001</v>
      </c>
      <c r="N270" s="64">
        <v>0</v>
      </c>
      <c r="O270" s="64">
        <v>0</v>
      </c>
      <c r="P270" s="64">
        <v>0</v>
      </c>
      <c r="Q270" s="64">
        <f t="shared" si="85"/>
        <v>-0.9156719999999996</v>
      </c>
      <c r="R270" s="64">
        <f t="shared" si="87"/>
        <v>2.4488879999999997</v>
      </c>
      <c r="S270" s="65">
        <v>1</v>
      </c>
      <c r="T270" s="66" t="s">
        <v>602</v>
      </c>
    </row>
    <row r="271" spans="1:20" ht="47.25" x14ac:dyDescent="0.25">
      <c r="A271" s="83" t="s">
        <v>561</v>
      </c>
      <c r="B271" s="61" t="s">
        <v>624</v>
      </c>
      <c r="C271" s="62" t="s">
        <v>625</v>
      </c>
      <c r="D271" s="63" t="s">
        <v>34</v>
      </c>
      <c r="E271" s="63" t="s">
        <v>34</v>
      </c>
      <c r="F271" s="63" t="s">
        <v>34</v>
      </c>
      <c r="G271" s="64" t="s">
        <v>34</v>
      </c>
      <c r="H271" s="64">
        <f t="shared" si="81"/>
        <v>0.74850000000000005</v>
      </c>
      <c r="I271" s="63" t="s">
        <v>34</v>
      </c>
      <c r="J271" s="63">
        <v>0</v>
      </c>
      <c r="K271" s="63" t="s">
        <v>34</v>
      </c>
      <c r="L271" s="64">
        <v>0.74850000000000005</v>
      </c>
      <c r="M271" s="63" t="s">
        <v>34</v>
      </c>
      <c r="N271" s="64">
        <v>0</v>
      </c>
      <c r="O271" s="64" t="s">
        <v>34</v>
      </c>
      <c r="P271" s="64">
        <v>0</v>
      </c>
      <c r="Q271" s="64" t="s">
        <v>34</v>
      </c>
      <c r="R271" s="64" t="s">
        <v>34</v>
      </c>
      <c r="S271" s="65" t="s">
        <v>34</v>
      </c>
      <c r="T271" s="71" t="s">
        <v>316</v>
      </c>
    </row>
    <row r="272" spans="1:20" ht="47.25" x14ac:dyDescent="0.25">
      <c r="A272" s="83" t="s">
        <v>561</v>
      </c>
      <c r="B272" s="61" t="s">
        <v>626</v>
      </c>
      <c r="C272" s="62" t="s">
        <v>627</v>
      </c>
      <c r="D272" s="63">
        <v>14.895599999999998</v>
      </c>
      <c r="E272" s="63">
        <v>0</v>
      </c>
      <c r="F272" s="63">
        <f t="shared" ref="F272:F291" si="88">D272-E272</f>
        <v>14.895599999999998</v>
      </c>
      <c r="G272" s="64" t="s">
        <v>34</v>
      </c>
      <c r="H272" s="64">
        <f t="shared" si="81"/>
        <v>0</v>
      </c>
      <c r="I272" s="63" t="s">
        <v>34</v>
      </c>
      <c r="J272" s="63">
        <v>0</v>
      </c>
      <c r="K272" s="63" t="s">
        <v>34</v>
      </c>
      <c r="L272" s="64">
        <v>0</v>
      </c>
      <c r="M272" s="63" t="s">
        <v>34</v>
      </c>
      <c r="N272" s="64">
        <v>0</v>
      </c>
      <c r="O272" s="64" t="s">
        <v>34</v>
      </c>
      <c r="P272" s="64">
        <v>0</v>
      </c>
      <c r="Q272" s="64">
        <f t="shared" ref="Q272:Q291" si="89">F272-H272</f>
        <v>14.895599999999998</v>
      </c>
      <c r="R272" s="64" t="s">
        <v>34</v>
      </c>
      <c r="S272" s="65" t="s">
        <v>34</v>
      </c>
      <c r="T272" s="71" t="s">
        <v>628</v>
      </c>
    </row>
    <row r="273" spans="1:20" ht="47.25" x14ac:dyDescent="0.25">
      <c r="A273" s="83" t="s">
        <v>561</v>
      </c>
      <c r="B273" s="61" t="s">
        <v>629</v>
      </c>
      <c r="C273" s="62" t="s">
        <v>630</v>
      </c>
      <c r="D273" s="63">
        <v>31.523961119999999</v>
      </c>
      <c r="E273" s="63">
        <v>0</v>
      </c>
      <c r="F273" s="63">
        <f t="shared" si="88"/>
        <v>31.523961119999999</v>
      </c>
      <c r="G273" s="64" t="s">
        <v>34</v>
      </c>
      <c r="H273" s="64">
        <f t="shared" si="81"/>
        <v>31.769099989999997</v>
      </c>
      <c r="I273" s="63" t="s">
        <v>34</v>
      </c>
      <c r="J273" s="63">
        <v>0</v>
      </c>
      <c r="K273" s="63" t="s">
        <v>34</v>
      </c>
      <c r="L273" s="64">
        <v>31.769099989999997</v>
      </c>
      <c r="M273" s="63" t="s">
        <v>34</v>
      </c>
      <c r="N273" s="64">
        <v>0</v>
      </c>
      <c r="O273" s="64" t="s">
        <v>34</v>
      </c>
      <c r="P273" s="64">
        <v>0</v>
      </c>
      <c r="Q273" s="64">
        <f t="shared" si="89"/>
        <v>-0.24513886999999812</v>
      </c>
      <c r="R273" s="64" t="s">
        <v>34</v>
      </c>
      <c r="S273" s="65" t="s">
        <v>34</v>
      </c>
      <c r="T273" s="71" t="s">
        <v>510</v>
      </c>
    </row>
    <row r="274" spans="1:20" ht="47.25" x14ac:dyDescent="0.25">
      <c r="A274" s="60" t="s">
        <v>561</v>
      </c>
      <c r="B274" s="61" t="s">
        <v>631</v>
      </c>
      <c r="C274" s="62" t="s">
        <v>632</v>
      </c>
      <c r="D274" s="63">
        <v>0.17101732799999997</v>
      </c>
      <c r="E274" s="63">
        <v>0</v>
      </c>
      <c r="F274" s="63">
        <f t="shared" si="88"/>
        <v>0.17101732799999997</v>
      </c>
      <c r="G274" s="64">
        <f t="shared" ref="G274:G291" si="90">I274+K274+M274+O274</f>
        <v>0.17101732799999997</v>
      </c>
      <c r="H274" s="64">
        <f t="shared" si="81"/>
        <v>0.37695719999999999</v>
      </c>
      <c r="I274" s="63">
        <v>0.17101732799999997</v>
      </c>
      <c r="J274" s="63">
        <v>0</v>
      </c>
      <c r="K274" s="63">
        <v>0</v>
      </c>
      <c r="L274" s="64">
        <v>0.37695719999999999</v>
      </c>
      <c r="M274" s="63">
        <v>0</v>
      </c>
      <c r="N274" s="64">
        <v>0</v>
      </c>
      <c r="O274" s="64">
        <v>0</v>
      </c>
      <c r="P274" s="64">
        <v>0</v>
      </c>
      <c r="Q274" s="64">
        <f t="shared" si="89"/>
        <v>-0.20593987200000002</v>
      </c>
      <c r="R274" s="64">
        <f t="shared" ref="R274:R291" si="91">H274-(I274+K274)</f>
        <v>0.20593987200000002</v>
      </c>
      <c r="S274" s="65">
        <f t="shared" ref="S274:S279" si="92">R274/(I274+K274)</f>
        <v>1.2042047107647482</v>
      </c>
      <c r="T274" s="66" t="s">
        <v>316</v>
      </c>
    </row>
    <row r="275" spans="1:20" ht="63" x14ac:dyDescent="0.25">
      <c r="A275" s="60" t="s">
        <v>561</v>
      </c>
      <c r="B275" s="61" t="s">
        <v>633</v>
      </c>
      <c r="C275" s="62" t="s">
        <v>634</v>
      </c>
      <c r="D275" s="63">
        <v>0.63813178523999992</v>
      </c>
      <c r="E275" s="63">
        <v>0</v>
      </c>
      <c r="F275" s="63">
        <f t="shared" si="88"/>
        <v>0.63813178523999992</v>
      </c>
      <c r="G275" s="64">
        <f t="shared" si="90"/>
        <v>0.63813178523999992</v>
      </c>
      <c r="H275" s="64">
        <f t="shared" si="81"/>
        <v>0.73647960000000001</v>
      </c>
      <c r="I275" s="63">
        <v>0.63813178523999992</v>
      </c>
      <c r="J275" s="63">
        <v>0</v>
      </c>
      <c r="K275" s="63">
        <v>0</v>
      </c>
      <c r="L275" s="64">
        <v>0.73647960000000001</v>
      </c>
      <c r="M275" s="63">
        <v>0</v>
      </c>
      <c r="N275" s="64">
        <v>0</v>
      </c>
      <c r="O275" s="64">
        <v>0</v>
      </c>
      <c r="P275" s="64">
        <v>0</v>
      </c>
      <c r="Q275" s="64">
        <f t="shared" si="89"/>
        <v>-9.8347814760000096E-2</v>
      </c>
      <c r="R275" s="64">
        <f t="shared" si="91"/>
        <v>9.8347814760000096E-2</v>
      </c>
      <c r="S275" s="65">
        <f t="shared" si="92"/>
        <v>0.15411834519888662</v>
      </c>
      <c r="T275" s="66" t="s">
        <v>316</v>
      </c>
    </row>
    <row r="276" spans="1:20" ht="31.5" x14ac:dyDescent="0.25">
      <c r="A276" s="60" t="s">
        <v>561</v>
      </c>
      <c r="B276" s="61" t="s">
        <v>635</v>
      </c>
      <c r="C276" s="62" t="s">
        <v>636</v>
      </c>
      <c r="D276" s="63">
        <v>1.9965311279999998</v>
      </c>
      <c r="E276" s="63">
        <v>0</v>
      </c>
      <c r="F276" s="63">
        <f t="shared" si="88"/>
        <v>1.9965311279999998</v>
      </c>
      <c r="G276" s="64">
        <f t="shared" si="90"/>
        <v>1.9965311279999998</v>
      </c>
      <c r="H276" s="64">
        <f t="shared" ref="H276:H307" si="93">J276+L276+N276+P276</f>
        <v>1.3096748199999999</v>
      </c>
      <c r="I276" s="63">
        <v>1.9965311279999998</v>
      </c>
      <c r="J276" s="63">
        <v>0</v>
      </c>
      <c r="K276" s="63">
        <v>0</v>
      </c>
      <c r="L276" s="64">
        <v>1.3096748199999999</v>
      </c>
      <c r="M276" s="63">
        <v>0</v>
      </c>
      <c r="N276" s="64">
        <v>0</v>
      </c>
      <c r="O276" s="64">
        <v>0</v>
      </c>
      <c r="P276" s="64">
        <v>0</v>
      </c>
      <c r="Q276" s="64">
        <f t="shared" si="89"/>
        <v>0.68685630799999986</v>
      </c>
      <c r="R276" s="64">
        <f t="shared" si="91"/>
        <v>-0.68685630799999986</v>
      </c>
      <c r="S276" s="65">
        <f t="shared" si="92"/>
        <v>-0.34402484307271963</v>
      </c>
      <c r="T276" s="66" t="s">
        <v>98</v>
      </c>
    </row>
    <row r="277" spans="1:20" ht="47.25" x14ac:dyDescent="0.25">
      <c r="A277" s="60" t="s">
        <v>561</v>
      </c>
      <c r="B277" s="61" t="s">
        <v>637</v>
      </c>
      <c r="C277" s="62" t="s">
        <v>638</v>
      </c>
      <c r="D277" s="63">
        <v>3.1519645859999996</v>
      </c>
      <c r="E277" s="63">
        <v>0</v>
      </c>
      <c r="F277" s="63">
        <f t="shared" si="88"/>
        <v>3.1519645859999996</v>
      </c>
      <c r="G277" s="64">
        <f t="shared" si="90"/>
        <v>3.1519645859999996</v>
      </c>
      <c r="H277" s="64">
        <f t="shared" si="93"/>
        <v>0</v>
      </c>
      <c r="I277" s="63">
        <v>3.1519645859999996</v>
      </c>
      <c r="J277" s="63">
        <v>0</v>
      </c>
      <c r="K277" s="63">
        <v>0</v>
      </c>
      <c r="L277" s="64">
        <v>0</v>
      </c>
      <c r="M277" s="63">
        <v>0</v>
      </c>
      <c r="N277" s="64">
        <v>0</v>
      </c>
      <c r="O277" s="64">
        <v>0</v>
      </c>
      <c r="P277" s="64">
        <v>0</v>
      </c>
      <c r="Q277" s="64">
        <f t="shared" si="89"/>
        <v>3.1519645859999996</v>
      </c>
      <c r="R277" s="64">
        <f t="shared" si="91"/>
        <v>-3.1519645859999996</v>
      </c>
      <c r="S277" s="65">
        <f t="shared" si="92"/>
        <v>-1</v>
      </c>
      <c r="T277" s="66" t="s">
        <v>639</v>
      </c>
    </row>
    <row r="278" spans="1:20" ht="47.25" x14ac:dyDescent="0.25">
      <c r="A278" s="60" t="s">
        <v>561</v>
      </c>
      <c r="B278" s="61" t="s">
        <v>640</v>
      </c>
      <c r="C278" s="62" t="s">
        <v>641</v>
      </c>
      <c r="D278" s="63">
        <v>1.2374651639999998</v>
      </c>
      <c r="E278" s="63">
        <v>0</v>
      </c>
      <c r="F278" s="63">
        <f t="shared" si="88"/>
        <v>1.2374651639999998</v>
      </c>
      <c r="G278" s="64">
        <f t="shared" si="90"/>
        <v>1.2374651639999998</v>
      </c>
      <c r="H278" s="64">
        <f t="shared" si="93"/>
        <v>0.17124780000000001</v>
      </c>
      <c r="I278" s="63">
        <v>1.2374651639999998</v>
      </c>
      <c r="J278" s="63">
        <v>0</v>
      </c>
      <c r="K278" s="63">
        <v>0</v>
      </c>
      <c r="L278" s="64">
        <v>0.17124780000000001</v>
      </c>
      <c r="M278" s="63">
        <v>0</v>
      </c>
      <c r="N278" s="64">
        <v>0</v>
      </c>
      <c r="O278" s="64">
        <v>0</v>
      </c>
      <c r="P278" s="64">
        <v>0</v>
      </c>
      <c r="Q278" s="64">
        <f t="shared" si="89"/>
        <v>1.0662173639999999</v>
      </c>
      <c r="R278" s="64">
        <f t="shared" si="91"/>
        <v>-1.0662173639999999</v>
      </c>
      <c r="S278" s="65">
        <f t="shared" si="92"/>
        <v>-0.86161404378733686</v>
      </c>
      <c r="T278" s="66" t="s">
        <v>639</v>
      </c>
    </row>
    <row r="279" spans="1:20" ht="47.25" x14ac:dyDescent="0.25">
      <c r="A279" s="60" t="s">
        <v>561</v>
      </c>
      <c r="B279" s="61" t="s">
        <v>642</v>
      </c>
      <c r="C279" s="62" t="s">
        <v>643</v>
      </c>
      <c r="D279" s="63">
        <v>9.7781150400000012</v>
      </c>
      <c r="E279" s="63">
        <v>0</v>
      </c>
      <c r="F279" s="63">
        <f t="shared" si="88"/>
        <v>9.7781150400000012</v>
      </c>
      <c r="G279" s="64">
        <f t="shared" si="90"/>
        <v>9.7781150400000012</v>
      </c>
      <c r="H279" s="64">
        <f t="shared" si="93"/>
        <v>0</v>
      </c>
      <c r="I279" s="63">
        <v>0</v>
      </c>
      <c r="J279" s="63">
        <v>0</v>
      </c>
      <c r="K279" s="63">
        <v>9.7781150400000012</v>
      </c>
      <c r="L279" s="64">
        <v>0</v>
      </c>
      <c r="M279" s="63">
        <v>0</v>
      </c>
      <c r="N279" s="64">
        <v>0</v>
      </c>
      <c r="O279" s="64">
        <v>0</v>
      </c>
      <c r="P279" s="64">
        <v>0</v>
      </c>
      <c r="Q279" s="64">
        <f t="shared" si="89"/>
        <v>9.7781150400000012</v>
      </c>
      <c r="R279" s="64">
        <f t="shared" si="91"/>
        <v>-9.7781150400000012</v>
      </c>
      <c r="S279" s="65">
        <f t="shared" si="92"/>
        <v>-1</v>
      </c>
      <c r="T279" s="66" t="s">
        <v>589</v>
      </c>
    </row>
    <row r="280" spans="1:20" ht="31.5" x14ac:dyDescent="0.25">
      <c r="A280" s="60" t="s">
        <v>561</v>
      </c>
      <c r="B280" s="61" t="s">
        <v>644</v>
      </c>
      <c r="C280" s="62" t="s">
        <v>645</v>
      </c>
      <c r="D280" s="63">
        <v>0.44602550400000002</v>
      </c>
      <c r="E280" s="63">
        <v>0</v>
      </c>
      <c r="F280" s="63">
        <f t="shared" si="88"/>
        <v>0.44602550400000002</v>
      </c>
      <c r="G280" s="64">
        <f t="shared" si="90"/>
        <v>0.44602550400000002</v>
      </c>
      <c r="H280" s="64">
        <f t="shared" si="93"/>
        <v>0.47520000000000001</v>
      </c>
      <c r="I280" s="63">
        <v>0</v>
      </c>
      <c r="J280" s="63">
        <v>0.47520000000000001</v>
      </c>
      <c r="K280" s="63">
        <v>0</v>
      </c>
      <c r="L280" s="64">
        <v>0</v>
      </c>
      <c r="M280" s="63">
        <v>0.44602550400000002</v>
      </c>
      <c r="N280" s="64">
        <v>0</v>
      </c>
      <c r="O280" s="64">
        <v>0</v>
      </c>
      <c r="P280" s="64">
        <v>0</v>
      </c>
      <c r="Q280" s="64">
        <f t="shared" si="89"/>
        <v>-2.9174495999999994E-2</v>
      </c>
      <c r="R280" s="64">
        <f t="shared" si="91"/>
        <v>0.47520000000000001</v>
      </c>
      <c r="S280" s="65">
        <v>1</v>
      </c>
      <c r="T280" s="66" t="s">
        <v>646</v>
      </c>
    </row>
    <row r="281" spans="1:20" ht="31.5" x14ac:dyDescent="0.25">
      <c r="A281" s="60" t="s">
        <v>561</v>
      </c>
      <c r="B281" s="61" t="s">
        <v>647</v>
      </c>
      <c r="C281" s="62" t="s">
        <v>648</v>
      </c>
      <c r="D281" s="63">
        <v>0.62941275599999991</v>
      </c>
      <c r="E281" s="63">
        <v>0</v>
      </c>
      <c r="F281" s="63">
        <f t="shared" si="88"/>
        <v>0.62941275599999991</v>
      </c>
      <c r="G281" s="64">
        <f t="shared" si="90"/>
        <v>0.62941275599999991</v>
      </c>
      <c r="H281" s="64">
        <f t="shared" si="93"/>
        <v>0.23336760000000001</v>
      </c>
      <c r="I281" s="63">
        <v>0</v>
      </c>
      <c r="J281" s="63">
        <v>0.23336760000000001</v>
      </c>
      <c r="K281" s="63">
        <v>0</v>
      </c>
      <c r="L281" s="64">
        <v>0</v>
      </c>
      <c r="M281" s="63">
        <v>0.62941275599999991</v>
      </c>
      <c r="N281" s="64">
        <v>0</v>
      </c>
      <c r="O281" s="64">
        <v>0</v>
      </c>
      <c r="P281" s="64">
        <v>0</v>
      </c>
      <c r="Q281" s="64">
        <f t="shared" si="89"/>
        <v>0.3960451559999999</v>
      </c>
      <c r="R281" s="64">
        <f t="shared" si="91"/>
        <v>0.23336760000000001</v>
      </c>
      <c r="S281" s="65">
        <v>1</v>
      </c>
      <c r="T281" s="66" t="s">
        <v>111</v>
      </c>
    </row>
    <row r="282" spans="1:20" x14ac:dyDescent="0.25">
      <c r="A282" s="60" t="s">
        <v>561</v>
      </c>
      <c r="B282" s="61" t="s">
        <v>649</v>
      </c>
      <c r="C282" s="62" t="s">
        <v>650</v>
      </c>
      <c r="D282" s="63">
        <v>0.31590719999999994</v>
      </c>
      <c r="E282" s="63">
        <v>0</v>
      </c>
      <c r="F282" s="63">
        <f t="shared" si="88"/>
        <v>0.31590719999999994</v>
      </c>
      <c r="G282" s="64">
        <f t="shared" si="90"/>
        <v>0.31590719999999994</v>
      </c>
      <c r="H282" s="64">
        <f t="shared" si="93"/>
        <v>0.37295999999999996</v>
      </c>
      <c r="I282" s="63">
        <v>0</v>
      </c>
      <c r="J282" s="63">
        <v>0.37295999999999996</v>
      </c>
      <c r="K282" s="63">
        <v>0</v>
      </c>
      <c r="L282" s="64">
        <v>0</v>
      </c>
      <c r="M282" s="63">
        <v>0.31590719999999994</v>
      </c>
      <c r="N282" s="64">
        <v>0</v>
      </c>
      <c r="O282" s="64">
        <v>0</v>
      </c>
      <c r="P282" s="64">
        <v>0</v>
      </c>
      <c r="Q282" s="64">
        <f t="shared" si="89"/>
        <v>-5.7052800000000015E-2</v>
      </c>
      <c r="R282" s="64">
        <f t="shared" si="91"/>
        <v>0.37295999999999996</v>
      </c>
      <c r="S282" s="65">
        <v>1</v>
      </c>
      <c r="T282" s="66" t="s">
        <v>651</v>
      </c>
    </row>
    <row r="283" spans="1:20" ht="31.5" x14ac:dyDescent="0.25">
      <c r="A283" s="60" t="s">
        <v>561</v>
      </c>
      <c r="B283" s="61" t="s">
        <v>652</v>
      </c>
      <c r="C283" s="62" t="s">
        <v>653</v>
      </c>
      <c r="D283" s="63">
        <v>3.1007358479999998</v>
      </c>
      <c r="E283" s="63">
        <v>0</v>
      </c>
      <c r="F283" s="63">
        <f t="shared" si="88"/>
        <v>3.1007358479999998</v>
      </c>
      <c r="G283" s="64">
        <f t="shared" si="90"/>
        <v>3.1007358479999998</v>
      </c>
      <c r="H283" s="64">
        <f t="shared" si="93"/>
        <v>0</v>
      </c>
      <c r="I283" s="63">
        <v>0</v>
      </c>
      <c r="J283" s="63">
        <v>0</v>
      </c>
      <c r="K283" s="63">
        <v>0</v>
      </c>
      <c r="L283" s="64">
        <v>0</v>
      </c>
      <c r="M283" s="63">
        <v>0</v>
      </c>
      <c r="N283" s="64">
        <v>0</v>
      </c>
      <c r="O283" s="64">
        <v>3.1007358479999998</v>
      </c>
      <c r="P283" s="64">
        <v>0</v>
      </c>
      <c r="Q283" s="64">
        <f t="shared" si="89"/>
        <v>3.1007358479999998</v>
      </c>
      <c r="R283" s="64">
        <f t="shared" si="91"/>
        <v>0</v>
      </c>
      <c r="S283" s="65">
        <v>0</v>
      </c>
      <c r="T283" s="66" t="s">
        <v>34</v>
      </c>
    </row>
    <row r="284" spans="1:20" ht="31.5" x14ac:dyDescent="0.25">
      <c r="A284" s="60" t="s">
        <v>561</v>
      </c>
      <c r="B284" s="61" t="s">
        <v>654</v>
      </c>
      <c r="C284" s="62" t="s">
        <v>655</v>
      </c>
      <c r="D284" s="63">
        <v>0.246206076</v>
      </c>
      <c r="E284" s="63">
        <v>0</v>
      </c>
      <c r="F284" s="63">
        <f t="shared" si="88"/>
        <v>0.246206076</v>
      </c>
      <c r="G284" s="64">
        <f t="shared" si="90"/>
        <v>0.246206076</v>
      </c>
      <c r="H284" s="64">
        <f t="shared" si="93"/>
        <v>0</v>
      </c>
      <c r="I284" s="63">
        <v>0</v>
      </c>
      <c r="J284" s="63">
        <v>0</v>
      </c>
      <c r="K284" s="63">
        <v>0</v>
      </c>
      <c r="L284" s="64">
        <v>0</v>
      </c>
      <c r="M284" s="63">
        <v>0</v>
      </c>
      <c r="N284" s="64">
        <v>0</v>
      </c>
      <c r="O284" s="64">
        <v>0.246206076</v>
      </c>
      <c r="P284" s="64">
        <v>0</v>
      </c>
      <c r="Q284" s="64">
        <f t="shared" si="89"/>
        <v>0.246206076</v>
      </c>
      <c r="R284" s="64">
        <f t="shared" si="91"/>
        <v>0</v>
      </c>
      <c r="S284" s="65">
        <v>0</v>
      </c>
      <c r="T284" s="66" t="s">
        <v>34</v>
      </c>
    </row>
    <row r="285" spans="1:20" ht="47.25" x14ac:dyDescent="0.25">
      <c r="A285" s="60" t="s">
        <v>561</v>
      </c>
      <c r="B285" s="61" t="s">
        <v>656</v>
      </c>
      <c r="C285" s="62" t="s">
        <v>657</v>
      </c>
      <c r="D285" s="63">
        <v>3.1377894240000002</v>
      </c>
      <c r="E285" s="63">
        <v>0</v>
      </c>
      <c r="F285" s="63">
        <f t="shared" si="88"/>
        <v>3.1377894240000002</v>
      </c>
      <c r="G285" s="64">
        <f t="shared" si="90"/>
        <v>3.1377894240000002</v>
      </c>
      <c r="H285" s="64">
        <f t="shared" si="93"/>
        <v>0</v>
      </c>
      <c r="I285" s="63">
        <v>0</v>
      </c>
      <c r="J285" s="63">
        <v>0</v>
      </c>
      <c r="K285" s="63">
        <v>0</v>
      </c>
      <c r="L285" s="64">
        <v>0</v>
      </c>
      <c r="M285" s="63">
        <v>0</v>
      </c>
      <c r="N285" s="64">
        <v>0</v>
      </c>
      <c r="O285" s="64">
        <v>3.1377894240000002</v>
      </c>
      <c r="P285" s="64">
        <v>0</v>
      </c>
      <c r="Q285" s="64">
        <f t="shared" si="89"/>
        <v>3.1377894240000002</v>
      </c>
      <c r="R285" s="64">
        <f t="shared" si="91"/>
        <v>0</v>
      </c>
      <c r="S285" s="65">
        <v>0</v>
      </c>
      <c r="T285" s="66" t="s">
        <v>34</v>
      </c>
    </row>
    <row r="286" spans="1:20" ht="31.5" x14ac:dyDescent="0.25">
      <c r="A286" s="60" t="s">
        <v>561</v>
      </c>
      <c r="B286" s="61" t="s">
        <v>658</v>
      </c>
      <c r="C286" s="62" t="s">
        <v>659</v>
      </c>
      <c r="D286" s="63">
        <v>0.19179095999999998</v>
      </c>
      <c r="E286" s="63">
        <v>0</v>
      </c>
      <c r="F286" s="63">
        <f t="shared" si="88"/>
        <v>0.19179095999999998</v>
      </c>
      <c r="G286" s="64">
        <f t="shared" si="90"/>
        <v>0.19179095999999998</v>
      </c>
      <c r="H286" s="64">
        <f t="shared" si="93"/>
        <v>0</v>
      </c>
      <c r="I286" s="63">
        <v>0</v>
      </c>
      <c r="J286" s="63">
        <v>0</v>
      </c>
      <c r="K286" s="63">
        <v>0</v>
      </c>
      <c r="L286" s="64">
        <v>0</v>
      </c>
      <c r="M286" s="63">
        <v>0</v>
      </c>
      <c r="N286" s="64">
        <v>0</v>
      </c>
      <c r="O286" s="64">
        <v>0.19179095999999998</v>
      </c>
      <c r="P286" s="64">
        <v>0</v>
      </c>
      <c r="Q286" s="64">
        <f t="shared" si="89"/>
        <v>0.19179095999999998</v>
      </c>
      <c r="R286" s="64">
        <f t="shared" si="91"/>
        <v>0</v>
      </c>
      <c r="S286" s="65">
        <v>0</v>
      </c>
      <c r="T286" s="66" t="s">
        <v>34</v>
      </c>
    </row>
    <row r="287" spans="1:20" ht="47.25" x14ac:dyDescent="0.25">
      <c r="A287" s="60" t="s">
        <v>561</v>
      </c>
      <c r="B287" s="61" t="s">
        <v>660</v>
      </c>
      <c r="C287" s="62" t="s">
        <v>661</v>
      </c>
      <c r="D287" s="63">
        <v>1.0316569920000001</v>
      </c>
      <c r="E287" s="63">
        <v>0</v>
      </c>
      <c r="F287" s="63">
        <f t="shared" si="88"/>
        <v>1.0316569920000001</v>
      </c>
      <c r="G287" s="64">
        <f t="shared" si="90"/>
        <v>1.0316569920000001</v>
      </c>
      <c r="H287" s="64">
        <f t="shared" si="93"/>
        <v>0</v>
      </c>
      <c r="I287" s="63">
        <v>0</v>
      </c>
      <c r="J287" s="63">
        <v>0</v>
      </c>
      <c r="K287" s="63">
        <v>0</v>
      </c>
      <c r="L287" s="64">
        <v>0</v>
      </c>
      <c r="M287" s="63">
        <v>0</v>
      </c>
      <c r="N287" s="64">
        <v>0</v>
      </c>
      <c r="O287" s="64">
        <v>1.0316569920000001</v>
      </c>
      <c r="P287" s="64">
        <v>0</v>
      </c>
      <c r="Q287" s="64">
        <f t="shared" si="89"/>
        <v>1.0316569920000001</v>
      </c>
      <c r="R287" s="64">
        <f t="shared" si="91"/>
        <v>0</v>
      </c>
      <c r="S287" s="65">
        <v>0</v>
      </c>
      <c r="T287" s="66" t="s">
        <v>34</v>
      </c>
    </row>
    <row r="288" spans="1:20" ht="31.5" x14ac:dyDescent="0.25">
      <c r="A288" s="60" t="s">
        <v>561</v>
      </c>
      <c r="B288" s="61" t="s">
        <v>662</v>
      </c>
      <c r="C288" s="62" t="s">
        <v>663</v>
      </c>
      <c r="D288" s="63">
        <v>1.016046096</v>
      </c>
      <c r="E288" s="63">
        <v>0</v>
      </c>
      <c r="F288" s="63">
        <f t="shared" si="88"/>
        <v>1.016046096</v>
      </c>
      <c r="G288" s="64">
        <f t="shared" si="90"/>
        <v>1.016046096</v>
      </c>
      <c r="H288" s="64">
        <f t="shared" si="93"/>
        <v>0</v>
      </c>
      <c r="I288" s="63">
        <v>0</v>
      </c>
      <c r="J288" s="63">
        <v>0</v>
      </c>
      <c r="K288" s="63">
        <v>0</v>
      </c>
      <c r="L288" s="64">
        <v>0</v>
      </c>
      <c r="M288" s="63">
        <v>0</v>
      </c>
      <c r="N288" s="64">
        <v>0</v>
      </c>
      <c r="O288" s="70">
        <v>1.016046096</v>
      </c>
      <c r="P288" s="64">
        <v>0</v>
      </c>
      <c r="Q288" s="64">
        <f t="shared" si="89"/>
        <v>1.016046096</v>
      </c>
      <c r="R288" s="64">
        <f t="shared" si="91"/>
        <v>0</v>
      </c>
      <c r="S288" s="65">
        <v>0</v>
      </c>
      <c r="T288" s="66" t="s">
        <v>34</v>
      </c>
    </row>
    <row r="289" spans="1:20" ht="47.25" x14ac:dyDescent="0.25">
      <c r="A289" s="60" t="s">
        <v>561</v>
      </c>
      <c r="B289" s="61" t="s">
        <v>664</v>
      </c>
      <c r="C289" s="62" t="s">
        <v>665</v>
      </c>
      <c r="D289" s="63">
        <v>1.157891124</v>
      </c>
      <c r="E289" s="63">
        <v>0</v>
      </c>
      <c r="F289" s="63">
        <f t="shared" si="88"/>
        <v>1.157891124</v>
      </c>
      <c r="G289" s="64">
        <f t="shared" si="90"/>
        <v>1.157891124</v>
      </c>
      <c r="H289" s="64">
        <f t="shared" si="93"/>
        <v>0</v>
      </c>
      <c r="I289" s="63">
        <v>0</v>
      </c>
      <c r="J289" s="63">
        <v>0</v>
      </c>
      <c r="K289" s="63">
        <v>0</v>
      </c>
      <c r="L289" s="64">
        <v>0</v>
      </c>
      <c r="M289" s="63">
        <v>0</v>
      </c>
      <c r="N289" s="64">
        <v>0</v>
      </c>
      <c r="O289" s="70">
        <v>1.157891124</v>
      </c>
      <c r="P289" s="64">
        <v>0</v>
      </c>
      <c r="Q289" s="64">
        <f t="shared" si="89"/>
        <v>1.157891124</v>
      </c>
      <c r="R289" s="64">
        <f t="shared" si="91"/>
        <v>0</v>
      </c>
      <c r="S289" s="65">
        <v>0</v>
      </c>
      <c r="T289" s="66" t="s">
        <v>34</v>
      </c>
    </row>
    <row r="290" spans="1:20" ht="47.25" x14ac:dyDescent="0.25">
      <c r="A290" s="60" t="s">
        <v>561</v>
      </c>
      <c r="B290" s="61" t="s">
        <v>666</v>
      </c>
      <c r="C290" s="62" t="s">
        <v>667</v>
      </c>
      <c r="D290" s="63">
        <v>0.62175955199999999</v>
      </c>
      <c r="E290" s="63">
        <v>0</v>
      </c>
      <c r="F290" s="63">
        <f t="shared" si="88"/>
        <v>0.62175955199999999</v>
      </c>
      <c r="G290" s="64">
        <f t="shared" si="90"/>
        <v>0.62175955199999999</v>
      </c>
      <c r="H290" s="64">
        <f t="shared" si="93"/>
        <v>0</v>
      </c>
      <c r="I290" s="63">
        <v>0</v>
      </c>
      <c r="J290" s="63">
        <v>0</v>
      </c>
      <c r="K290" s="63">
        <v>0</v>
      </c>
      <c r="L290" s="64">
        <v>0</v>
      </c>
      <c r="M290" s="63">
        <v>0</v>
      </c>
      <c r="N290" s="64">
        <v>0</v>
      </c>
      <c r="O290" s="70">
        <v>0.62175955199999999</v>
      </c>
      <c r="P290" s="64">
        <v>0</v>
      </c>
      <c r="Q290" s="64">
        <f t="shared" si="89"/>
        <v>0.62175955199999999</v>
      </c>
      <c r="R290" s="64">
        <f t="shared" si="91"/>
        <v>0</v>
      </c>
      <c r="S290" s="65">
        <v>0</v>
      </c>
      <c r="T290" s="66" t="s">
        <v>34</v>
      </c>
    </row>
    <row r="291" spans="1:20" ht="47.25" x14ac:dyDescent="0.25">
      <c r="A291" s="60" t="s">
        <v>561</v>
      </c>
      <c r="B291" s="61" t="s">
        <v>668</v>
      </c>
      <c r="C291" s="62" t="s">
        <v>669</v>
      </c>
      <c r="D291" s="63">
        <v>0.62175955199999999</v>
      </c>
      <c r="E291" s="63">
        <v>0</v>
      </c>
      <c r="F291" s="63">
        <f t="shared" si="88"/>
        <v>0.62175955199999999</v>
      </c>
      <c r="G291" s="64">
        <f t="shared" si="90"/>
        <v>0.62175955199999999</v>
      </c>
      <c r="H291" s="64">
        <f t="shared" si="93"/>
        <v>0</v>
      </c>
      <c r="I291" s="63">
        <v>0</v>
      </c>
      <c r="J291" s="63">
        <v>0</v>
      </c>
      <c r="K291" s="63">
        <v>0</v>
      </c>
      <c r="L291" s="64">
        <v>0</v>
      </c>
      <c r="M291" s="63">
        <v>0</v>
      </c>
      <c r="N291" s="64">
        <v>0</v>
      </c>
      <c r="O291" s="70">
        <v>0.62175955199999999</v>
      </c>
      <c r="P291" s="64">
        <v>0</v>
      </c>
      <c r="Q291" s="64">
        <f t="shared" si="89"/>
        <v>0.62175955199999999</v>
      </c>
      <c r="R291" s="64">
        <f t="shared" si="91"/>
        <v>0</v>
      </c>
      <c r="S291" s="65">
        <v>0</v>
      </c>
      <c r="T291" s="66" t="s">
        <v>34</v>
      </c>
    </row>
    <row r="292" spans="1:20" ht="31.5" x14ac:dyDescent="0.25">
      <c r="A292" s="83" t="s">
        <v>561</v>
      </c>
      <c r="B292" s="61" t="s">
        <v>670</v>
      </c>
      <c r="C292" s="62" t="s">
        <v>671</v>
      </c>
      <c r="D292" s="63" t="s">
        <v>34</v>
      </c>
      <c r="E292" s="63" t="s">
        <v>34</v>
      </c>
      <c r="F292" s="63" t="s">
        <v>34</v>
      </c>
      <c r="G292" s="64" t="s">
        <v>34</v>
      </c>
      <c r="H292" s="64">
        <f t="shared" si="93"/>
        <v>1.1040000000000001</v>
      </c>
      <c r="I292" s="63" t="s">
        <v>34</v>
      </c>
      <c r="J292" s="63">
        <v>1.1040000000000001</v>
      </c>
      <c r="K292" s="63" t="s">
        <v>34</v>
      </c>
      <c r="L292" s="64">
        <v>0</v>
      </c>
      <c r="M292" s="63" t="s">
        <v>34</v>
      </c>
      <c r="N292" s="64">
        <v>0</v>
      </c>
      <c r="O292" s="70" t="s">
        <v>34</v>
      </c>
      <c r="P292" s="64">
        <v>0</v>
      </c>
      <c r="Q292" s="64" t="s">
        <v>34</v>
      </c>
      <c r="R292" s="64" t="s">
        <v>34</v>
      </c>
      <c r="S292" s="65" t="s">
        <v>34</v>
      </c>
      <c r="T292" s="66" t="s">
        <v>672</v>
      </c>
    </row>
    <row r="293" spans="1:20" ht="31.5" x14ac:dyDescent="0.25">
      <c r="A293" s="60" t="s">
        <v>561</v>
      </c>
      <c r="B293" s="61" t="s">
        <v>673</v>
      </c>
      <c r="C293" s="62" t="s">
        <v>674</v>
      </c>
      <c r="D293" s="63">
        <v>0.32904839999999996</v>
      </c>
      <c r="E293" s="63">
        <v>0</v>
      </c>
      <c r="F293" s="63">
        <f t="shared" ref="F293:F302" si="94">D293-E293</f>
        <v>0.32904839999999996</v>
      </c>
      <c r="G293" s="64">
        <f t="shared" ref="G293:G302" si="95">I293+K293+M293+O293</f>
        <v>0.32904839999999996</v>
      </c>
      <c r="H293" s="64">
        <f t="shared" si="93"/>
        <v>0.14759999999999998</v>
      </c>
      <c r="I293" s="63">
        <v>0</v>
      </c>
      <c r="J293" s="63">
        <v>0</v>
      </c>
      <c r="K293" s="63">
        <v>0</v>
      </c>
      <c r="L293" s="64">
        <v>0.14759999999999998</v>
      </c>
      <c r="M293" s="63">
        <v>0</v>
      </c>
      <c r="N293" s="64">
        <v>0</v>
      </c>
      <c r="O293" s="70">
        <v>0.32904839999999996</v>
      </c>
      <c r="P293" s="64">
        <v>0</v>
      </c>
      <c r="Q293" s="64">
        <f t="shared" ref="Q293:Q302" si="96">F293-H293</f>
        <v>0.18144839999999998</v>
      </c>
      <c r="R293" s="64">
        <f t="shared" ref="R293:R302" si="97">H293-(I293+K293)</f>
        <v>0.14759999999999998</v>
      </c>
      <c r="S293" s="65">
        <v>1</v>
      </c>
      <c r="T293" s="71" t="s">
        <v>602</v>
      </c>
    </row>
    <row r="294" spans="1:20" ht="31.5" x14ac:dyDescent="0.25">
      <c r="A294" s="60" t="s">
        <v>561</v>
      </c>
      <c r="B294" s="61" t="s">
        <v>675</v>
      </c>
      <c r="C294" s="62" t="s">
        <v>676</v>
      </c>
      <c r="D294" s="63">
        <v>0.74553959999999997</v>
      </c>
      <c r="E294" s="63">
        <v>0</v>
      </c>
      <c r="F294" s="63">
        <f t="shared" si="94"/>
        <v>0.74553959999999997</v>
      </c>
      <c r="G294" s="64">
        <f t="shared" si="95"/>
        <v>0.74553959999999997</v>
      </c>
      <c r="H294" s="64">
        <f t="shared" si="93"/>
        <v>0.56399999999999995</v>
      </c>
      <c r="I294" s="63">
        <v>0</v>
      </c>
      <c r="J294" s="63">
        <v>0</v>
      </c>
      <c r="K294" s="63">
        <v>0</v>
      </c>
      <c r="L294" s="64">
        <v>0.56399999999999995</v>
      </c>
      <c r="M294" s="63">
        <v>0</v>
      </c>
      <c r="N294" s="64">
        <v>0</v>
      </c>
      <c r="O294" s="70">
        <v>0.74553959999999997</v>
      </c>
      <c r="P294" s="64">
        <v>0</v>
      </c>
      <c r="Q294" s="64">
        <f t="shared" si="96"/>
        <v>0.18153960000000002</v>
      </c>
      <c r="R294" s="64">
        <f t="shared" si="97"/>
        <v>0.56399999999999995</v>
      </c>
      <c r="S294" s="65">
        <v>1</v>
      </c>
      <c r="T294" s="71" t="s">
        <v>602</v>
      </c>
    </row>
    <row r="295" spans="1:20" ht="31.5" x14ac:dyDescent="0.25">
      <c r="A295" s="60" t="s">
        <v>561</v>
      </c>
      <c r="B295" s="61" t="s">
        <v>677</v>
      </c>
      <c r="C295" s="62" t="s">
        <v>678</v>
      </c>
      <c r="D295" s="63">
        <v>0.61033199999999999</v>
      </c>
      <c r="E295" s="63">
        <v>0</v>
      </c>
      <c r="F295" s="63">
        <f t="shared" si="94"/>
        <v>0.61033199999999999</v>
      </c>
      <c r="G295" s="64">
        <f t="shared" si="95"/>
        <v>0.61033199999999999</v>
      </c>
      <c r="H295" s="64">
        <f t="shared" si="93"/>
        <v>0.4284</v>
      </c>
      <c r="I295" s="63">
        <v>0</v>
      </c>
      <c r="J295" s="63">
        <v>0</v>
      </c>
      <c r="K295" s="63">
        <v>0</v>
      </c>
      <c r="L295" s="64">
        <v>0.4284</v>
      </c>
      <c r="M295" s="63">
        <v>0</v>
      </c>
      <c r="N295" s="64">
        <v>0</v>
      </c>
      <c r="O295" s="70">
        <v>0.61033199999999999</v>
      </c>
      <c r="P295" s="64">
        <v>0</v>
      </c>
      <c r="Q295" s="64">
        <f t="shared" si="96"/>
        <v>0.18193199999999998</v>
      </c>
      <c r="R295" s="64">
        <f t="shared" si="97"/>
        <v>0.4284</v>
      </c>
      <c r="S295" s="65">
        <v>1</v>
      </c>
      <c r="T295" s="71" t="s">
        <v>602</v>
      </c>
    </row>
    <row r="296" spans="1:20" ht="31.5" x14ac:dyDescent="0.25">
      <c r="A296" s="60" t="s">
        <v>561</v>
      </c>
      <c r="B296" s="61" t="s">
        <v>679</v>
      </c>
      <c r="C296" s="62" t="s">
        <v>680</v>
      </c>
      <c r="D296" s="63">
        <v>0.14658119999999999</v>
      </c>
      <c r="E296" s="63">
        <v>0</v>
      </c>
      <c r="F296" s="63">
        <f t="shared" si="94"/>
        <v>0.14658119999999999</v>
      </c>
      <c r="G296" s="64">
        <f t="shared" si="95"/>
        <v>0.14658119999999999</v>
      </c>
      <c r="H296" s="64">
        <f t="shared" si="93"/>
        <v>0.15759600000000001</v>
      </c>
      <c r="I296" s="63">
        <v>0</v>
      </c>
      <c r="J296" s="63">
        <v>0</v>
      </c>
      <c r="K296" s="63">
        <v>0</v>
      </c>
      <c r="L296" s="64">
        <v>0.15759600000000001</v>
      </c>
      <c r="M296" s="63">
        <v>0</v>
      </c>
      <c r="N296" s="64">
        <v>0</v>
      </c>
      <c r="O296" s="70">
        <v>0.14658119999999999</v>
      </c>
      <c r="P296" s="64">
        <v>0</v>
      </c>
      <c r="Q296" s="64">
        <f t="shared" si="96"/>
        <v>-1.1014800000000019E-2</v>
      </c>
      <c r="R296" s="64">
        <f t="shared" si="97"/>
        <v>0.15759600000000001</v>
      </c>
      <c r="S296" s="65">
        <v>1</v>
      </c>
      <c r="T296" s="71" t="s">
        <v>602</v>
      </c>
    </row>
    <row r="297" spans="1:20" ht="31.5" x14ac:dyDescent="0.25">
      <c r="A297" s="60" t="s">
        <v>561</v>
      </c>
      <c r="B297" s="61" t="s">
        <v>681</v>
      </c>
      <c r="C297" s="62" t="s">
        <v>682</v>
      </c>
      <c r="D297" s="63">
        <v>0.29316119999999996</v>
      </c>
      <c r="E297" s="63">
        <v>0</v>
      </c>
      <c r="F297" s="63">
        <f t="shared" si="94"/>
        <v>0.29316119999999996</v>
      </c>
      <c r="G297" s="64">
        <f t="shared" si="95"/>
        <v>0.29316119999999996</v>
      </c>
      <c r="H297" s="64">
        <f t="shared" si="93"/>
        <v>0.27504000000000001</v>
      </c>
      <c r="I297" s="63">
        <v>0</v>
      </c>
      <c r="J297" s="63">
        <v>0</v>
      </c>
      <c r="K297" s="63">
        <v>0</v>
      </c>
      <c r="L297" s="64">
        <v>0.27504000000000001</v>
      </c>
      <c r="M297" s="63">
        <v>0</v>
      </c>
      <c r="N297" s="64">
        <v>0</v>
      </c>
      <c r="O297" s="70">
        <v>0.29316119999999996</v>
      </c>
      <c r="P297" s="64">
        <v>0</v>
      </c>
      <c r="Q297" s="64">
        <f t="shared" si="96"/>
        <v>1.8121199999999948E-2</v>
      </c>
      <c r="R297" s="64">
        <f t="shared" si="97"/>
        <v>0.27504000000000001</v>
      </c>
      <c r="S297" s="65">
        <v>1</v>
      </c>
      <c r="T297" s="71" t="s">
        <v>602</v>
      </c>
    </row>
    <row r="298" spans="1:20" ht="31.5" x14ac:dyDescent="0.25">
      <c r="A298" s="60" t="s">
        <v>561</v>
      </c>
      <c r="B298" s="61" t="s">
        <v>683</v>
      </c>
      <c r="C298" s="62" t="s">
        <v>684</v>
      </c>
      <c r="D298" s="63">
        <v>0.23882519999999996</v>
      </c>
      <c r="E298" s="63">
        <v>0</v>
      </c>
      <c r="F298" s="63">
        <f t="shared" si="94"/>
        <v>0.23882519999999996</v>
      </c>
      <c r="G298" s="64">
        <f t="shared" si="95"/>
        <v>0.23882519999999996</v>
      </c>
      <c r="H298" s="64">
        <f t="shared" si="93"/>
        <v>0.14399999999999999</v>
      </c>
      <c r="I298" s="63">
        <v>0</v>
      </c>
      <c r="J298" s="63">
        <v>0</v>
      </c>
      <c r="K298" s="63">
        <v>0</v>
      </c>
      <c r="L298" s="64">
        <v>0.14399999999999999</v>
      </c>
      <c r="M298" s="63">
        <v>0</v>
      </c>
      <c r="N298" s="64">
        <v>0</v>
      </c>
      <c r="O298" s="70">
        <v>0.23882519999999996</v>
      </c>
      <c r="P298" s="64">
        <v>0</v>
      </c>
      <c r="Q298" s="64">
        <f t="shared" si="96"/>
        <v>9.4825199999999971E-2</v>
      </c>
      <c r="R298" s="64">
        <f t="shared" si="97"/>
        <v>0.14399999999999999</v>
      </c>
      <c r="S298" s="65">
        <v>1</v>
      </c>
      <c r="T298" s="71" t="s">
        <v>602</v>
      </c>
    </row>
    <row r="299" spans="1:20" ht="31.5" x14ac:dyDescent="0.25">
      <c r="A299" s="60" t="s">
        <v>561</v>
      </c>
      <c r="B299" s="61" t="s">
        <v>685</v>
      </c>
      <c r="C299" s="62" t="s">
        <v>686</v>
      </c>
      <c r="D299" s="63">
        <v>1.1478381600000001</v>
      </c>
      <c r="E299" s="63">
        <v>0</v>
      </c>
      <c r="F299" s="63">
        <f t="shared" si="94"/>
        <v>1.1478381600000001</v>
      </c>
      <c r="G299" s="64">
        <f t="shared" si="95"/>
        <v>1.1478381600000001</v>
      </c>
      <c r="H299" s="64">
        <f t="shared" si="93"/>
        <v>0.54563519999999999</v>
      </c>
      <c r="I299" s="63">
        <v>0</v>
      </c>
      <c r="J299" s="63">
        <v>0</v>
      </c>
      <c r="K299" s="63">
        <v>0</v>
      </c>
      <c r="L299" s="64">
        <v>0.54563519999999999</v>
      </c>
      <c r="M299" s="63">
        <v>0</v>
      </c>
      <c r="N299" s="64">
        <v>0</v>
      </c>
      <c r="O299" s="70">
        <v>1.1478381600000001</v>
      </c>
      <c r="P299" s="64">
        <v>0</v>
      </c>
      <c r="Q299" s="64">
        <f t="shared" si="96"/>
        <v>0.60220296000000006</v>
      </c>
      <c r="R299" s="64">
        <f t="shared" si="97"/>
        <v>0.54563519999999999</v>
      </c>
      <c r="S299" s="65">
        <v>1</v>
      </c>
      <c r="T299" s="71" t="s">
        <v>602</v>
      </c>
    </row>
    <row r="300" spans="1:20" ht="31.5" x14ac:dyDescent="0.25">
      <c r="A300" s="60" t="s">
        <v>561</v>
      </c>
      <c r="B300" s="61" t="s">
        <v>687</v>
      </c>
      <c r="C300" s="62" t="s">
        <v>688</v>
      </c>
      <c r="D300" s="63">
        <v>0.270960492</v>
      </c>
      <c r="E300" s="63">
        <v>0</v>
      </c>
      <c r="F300" s="63">
        <f t="shared" si="94"/>
        <v>0.270960492</v>
      </c>
      <c r="G300" s="64">
        <f t="shared" si="95"/>
        <v>0.270960492</v>
      </c>
      <c r="H300" s="64">
        <f t="shared" si="93"/>
        <v>0.28799999999999998</v>
      </c>
      <c r="I300" s="63">
        <v>0</v>
      </c>
      <c r="J300" s="63">
        <v>0</v>
      </c>
      <c r="K300" s="63">
        <v>0</v>
      </c>
      <c r="L300" s="64">
        <v>0.28799999999999998</v>
      </c>
      <c r="M300" s="63">
        <v>0</v>
      </c>
      <c r="N300" s="64">
        <v>0</v>
      </c>
      <c r="O300" s="70">
        <v>0.270960492</v>
      </c>
      <c r="P300" s="64">
        <v>0</v>
      </c>
      <c r="Q300" s="64">
        <f t="shared" si="96"/>
        <v>-1.7039507999999981E-2</v>
      </c>
      <c r="R300" s="64">
        <f t="shared" si="97"/>
        <v>0.28799999999999998</v>
      </c>
      <c r="S300" s="65">
        <v>1</v>
      </c>
      <c r="T300" s="71" t="s">
        <v>602</v>
      </c>
    </row>
    <row r="301" spans="1:20" ht="31.5" x14ac:dyDescent="0.25">
      <c r="A301" s="60" t="s">
        <v>561</v>
      </c>
      <c r="B301" s="61" t="s">
        <v>689</v>
      </c>
      <c r="C301" s="62" t="s">
        <v>690</v>
      </c>
      <c r="D301" s="63">
        <v>0.34321661999999997</v>
      </c>
      <c r="E301" s="63">
        <v>0</v>
      </c>
      <c r="F301" s="63">
        <f t="shared" si="94"/>
        <v>0.34321661999999997</v>
      </c>
      <c r="G301" s="64">
        <f t="shared" si="95"/>
        <v>0.34321661999999997</v>
      </c>
      <c r="H301" s="64">
        <f t="shared" si="93"/>
        <v>0.40200000000000002</v>
      </c>
      <c r="I301" s="63">
        <v>0</v>
      </c>
      <c r="J301" s="63">
        <v>0</v>
      </c>
      <c r="K301" s="63">
        <v>0</v>
      </c>
      <c r="L301" s="64">
        <v>0.40200000000000002</v>
      </c>
      <c r="M301" s="63">
        <v>0</v>
      </c>
      <c r="N301" s="64">
        <v>0</v>
      </c>
      <c r="O301" s="70">
        <v>0.34321661999999997</v>
      </c>
      <c r="P301" s="64">
        <v>0</v>
      </c>
      <c r="Q301" s="64">
        <f t="shared" si="96"/>
        <v>-5.8783380000000052E-2</v>
      </c>
      <c r="R301" s="64">
        <f t="shared" si="97"/>
        <v>0.40200000000000002</v>
      </c>
      <c r="S301" s="65">
        <v>1</v>
      </c>
      <c r="T301" s="71" t="s">
        <v>602</v>
      </c>
    </row>
    <row r="302" spans="1:20" ht="31.5" x14ac:dyDescent="0.25">
      <c r="A302" s="60" t="s">
        <v>561</v>
      </c>
      <c r="B302" s="61" t="s">
        <v>691</v>
      </c>
      <c r="C302" s="62" t="s">
        <v>692</v>
      </c>
      <c r="D302" s="63">
        <v>0.32113835999999996</v>
      </c>
      <c r="E302" s="63">
        <v>0</v>
      </c>
      <c r="F302" s="63">
        <f t="shared" si="94"/>
        <v>0.32113835999999996</v>
      </c>
      <c r="G302" s="64">
        <f t="shared" si="95"/>
        <v>0.32113835999999996</v>
      </c>
      <c r="H302" s="64">
        <f t="shared" si="93"/>
        <v>0.70079999999999998</v>
      </c>
      <c r="I302" s="63">
        <v>0</v>
      </c>
      <c r="J302" s="63">
        <v>0</v>
      </c>
      <c r="K302" s="63">
        <v>0</v>
      </c>
      <c r="L302" s="64">
        <v>0.70079999999999998</v>
      </c>
      <c r="M302" s="63">
        <v>0</v>
      </c>
      <c r="N302" s="64">
        <v>0</v>
      </c>
      <c r="O302" s="70">
        <v>0.32113835999999996</v>
      </c>
      <c r="P302" s="64">
        <v>0</v>
      </c>
      <c r="Q302" s="64">
        <f t="shared" si="96"/>
        <v>-0.37966164000000002</v>
      </c>
      <c r="R302" s="64">
        <f t="shared" si="97"/>
        <v>0.70079999999999998</v>
      </c>
      <c r="S302" s="65">
        <v>1</v>
      </c>
      <c r="T302" s="71" t="s">
        <v>602</v>
      </c>
    </row>
    <row r="303" spans="1:20" ht="78.75" x14ac:dyDescent="0.25">
      <c r="A303" s="83" t="s">
        <v>561</v>
      </c>
      <c r="B303" s="61" t="s">
        <v>693</v>
      </c>
      <c r="C303" s="62" t="s">
        <v>694</v>
      </c>
      <c r="D303" s="63" t="s">
        <v>34</v>
      </c>
      <c r="E303" s="63" t="s">
        <v>34</v>
      </c>
      <c r="F303" s="63" t="s">
        <v>34</v>
      </c>
      <c r="G303" s="64" t="s">
        <v>34</v>
      </c>
      <c r="H303" s="64">
        <f t="shared" si="93"/>
        <v>0.71399999999999997</v>
      </c>
      <c r="I303" s="63" t="s">
        <v>34</v>
      </c>
      <c r="J303" s="63">
        <v>0</v>
      </c>
      <c r="K303" s="63" t="s">
        <v>34</v>
      </c>
      <c r="L303" s="64">
        <v>0.71399999999999997</v>
      </c>
      <c r="M303" s="63" t="s">
        <v>34</v>
      </c>
      <c r="N303" s="64">
        <v>0</v>
      </c>
      <c r="O303" s="70" t="s">
        <v>34</v>
      </c>
      <c r="P303" s="64">
        <v>0</v>
      </c>
      <c r="Q303" s="64" t="s">
        <v>34</v>
      </c>
      <c r="R303" s="64" t="s">
        <v>34</v>
      </c>
      <c r="S303" s="65" t="s">
        <v>34</v>
      </c>
      <c r="T303" s="67" t="s">
        <v>319</v>
      </c>
    </row>
    <row r="304" spans="1:20" ht="47.25" x14ac:dyDescent="0.25">
      <c r="A304" s="60" t="s">
        <v>561</v>
      </c>
      <c r="B304" s="61" t="s">
        <v>695</v>
      </c>
      <c r="C304" s="62" t="s">
        <v>696</v>
      </c>
      <c r="D304" s="63">
        <v>0.50067455999999988</v>
      </c>
      <c r="E304" s="63">
        <v>0</v>
      </c>
      <c r="F304" s="63">
        <f t="shared" ref="F304:F309" si="98">D304-E304</f>
        <v>0.50067455999999988</v>
      </c>
      <c r="G304" s="64">
        <f t="shared" ref="G304:G309" si="99">I304+K304+M304+O304</f>
        <v>0.50067455999999988</v>
      </c>
      <c r="H304" s="64">
        <f t="shared" si="93"/>
        <v>0.4784832</v>
      </c>
      <c r="I304" s="63">
        <v>0</v>
      </c>
      <c r="J304" s="63">
        <v>0</v>
      </c>
      <c r="K304" s="63">
        <v>0</v>
      </c>
      <c r="L304" s="64">
        <v>0.4784832</v>
      </c>
      <c r="M304" s="63">
        <v>0</v>
      </c>
      <c r="N304" s="64">
        <v>0</v>
      </c>
      <c r="O304" s="70">
        <v>0.50067455999999988</v>
      </c>
      <c r="P304" s="64">
        <v>0</v>
      </c>
      <c r="Q304" s="64">
        <f t="shared" ref="Q304:Q309" si="100">F304-H304</f>
        <v>2.2191359999999882E-2</v>
      </c>
      <c r="R304" s="64">
        <f t="shared" ref="R304:R309" si="101">H304-(I304+K304)</f>
        <v>0.4784832</v>
      </c>
      <c r="S304" s="65">
        <v>1</v>
      </c>
      <c r="T304" s="71" t="s">
        <v>602</v>
      </c>
    </row>
    <row r="305" spans="1:20" ht="31.5" x14ac:dyDescent="0.25">
      <c r="A305" s="60" t="s">
        <v>561</v>
      </c>
      <c r="B305" s="61" t="s">
        <v>697</v>
      </c>
      <c r="C305" s="62" t="s">
        <v>698</v>
      </c>
      <c r="D305" s="63">
        <v>0.44491043999999996</v>
      </c>
      <c r="E305" s="63">
        <v>0</v>
      </c>
      <c r="F305" s="63">
        <f t="shared" si="98"/>
        <v>0.44491043999999996</v>
      </c>
      <c r="G305" s="64">
        <f t="shared" si="99"/>
        <v>0.44491043999999996</v>
      </c>
      <c r="H305" s="64">
        <f t="shared" si="93"/>
        <v>0.435</v>
      </c>
      <c r="I305" s="63">
        <v>0</v>
      </c>
      <c r="J305" s="63">
        <v>0</v>
      </c>
      <c r="K305" s="63">
        <v>0</v>
      </c>
      <c r="L305" s="64">
        <v>0.435</v>
      </c>
      <c r="M305" s="63">
        <v>0</v>
      </c>
      <c r="N305" s="64">
        <v>0</v>
      </c>
      <c r="O305" s="70">
        <v>0.44491043999999996</v>
      </c>
      <c r="P305" s="64">
        <v>0</v>
      </c>
      <c r="Q305" s="64">
        <f t="shared" si="100"/>
        <v>9.9104399999999648E-3</v>
      </c>
      <c r="R305" s="64">
        <f t="shared" si="101"/>
        <v>0.435</v>
      </c>
      <c r="S305" s="65">
        <v>1</v>
      </c>
      <c r="T305" s="71" t="s">
        <v>602</v>
      </c>
    </row>
    <row r="306" spans="1:20" ht="31.5" x14ac:dyDescent="0.25">
      <c r="A306" s="60" t="s">
        <v>561</v>
      </c>
      <c r="B306" s="61" t="s">
        <v>699</v>
      </c>
      <c r="C306" s="62" t="s">
        <v>700</v>
      </c>
      <c r="D306" s="63">
        <v>0.17450747999999999</v>
      </c>
      <c r="E306" s="63">
        <v>0</v>
      </c>
      <c r="F306" s="63">
        <f t="shared" si="98"/>
        <v>0.17450747999999999</v>
      </c>
      <c r="G306" s="64">
        <f t="shared" si="99"/>
        <v>0.17450747999999999</v>
      </c>
      <c r="H306" s="64">
        <f t="shared" si="93"/>
        <v>0.37695719999999999</v>
      </c>
      <c r="I306" s="63">
        <v>0</v>
      </c>
      <c r="J306" s="63">
        <v>0</v>
      </c>
      <c r="K306" s="63">
        <v>0</v>
      </c>
      <c r="L306" s="64">
        <v>0.37695719999999999</v>
      </c>
      <c r="M306" s="63">
        <v>0</v>
      </c>
      <c r="N306" s="64">
        <v>0</v>
      </c>
      <c r="O306" s="70">
        <v>0.17450747999999999</v>
      </c>
      <c r="P306" s="64">
        <v>0</v>
      </c>
      <c r="Q306" s="64">
        <f t="shared" si="100"/>
        <v>-0.20244972</v>
      </c>
      <c r="R306" s="64">
        <f t="shared" si="101"/>
        <v>0.37695719999999999</v>
      </c>
      <c r="S306" s="65">
        <v>1</v>
      </c>
      <c r="T306" s="71" t="s">
        <v>602</v>
      </c>
    </row>
    <row r="307" spans="1:20" ht="31.5" x14ac:dyDescent="0.25">
      <c r="A307" s="60" t="s">
        <v>561</v>
      </c>
      <c r="B307" s="61" t="s">
        <v>701</v>
      </c>
      <c r="C307" s="62" t="s">
        <v>702</v>
      </c>
      <c r="D307" s="63">
        <v>3.5500775639999995</v>
      </c>
      <c r="E307" s="63">
        <v>0</v>
      </c>
      <c r="F307" s="63">
        <f t="shared" si="98"/>
        <v>3.5500775639999995</v>
      </c>
      <c r="G307" s="64">
        <f t="shared" si="99"/>
        <v>3.5500775639999995</v>
      </c>
      <c r="H307" s="64">
        <f t="shared" si="93"/>
        <v>1.7044740000000003</v>
      </c>
      <c r="I307" s="63">
        <v>0</v>
      </c>
      <c r="J307" s="63">
        <v>0.51134219999999997</v>
      </c>
      <c r="K307" s="63">
        <v>0</v>
      </c>
      <c r="L307" s="64">
        <v>1.1931318000000002</v>
      </c>
      <c r="M307" s="63">
        <v>0</v>
      </c>
      <c r="N307" s="64">
        <v>0</v>
      </c>
      <c r="O307" s="70">
        <v>3.5500775639999995</v>
      </c>
      <c r="P307" s="64">
        <v>0</v>
      </c>
      <c r="Q307" s="64">
        <f t="shared" si="100"/>
        <v>1.8456035639999993</v>
      </c>
      <c r="R307" s="64">
        <f t="shared" si="101"/>
        <v>1.7044740000000003</v>
      </c>
      <c r="S307" s="65">
        <v>1</v>
      </c>
      <c r="T307" s="66" t="s">
        <v>703</v>
      </c>
    </row>
    <row r="308" spans="1:20" ht="31.5" x14ac:dyDescent="0.25">
      <c r="A308" s="60" t="s">
        <v>561</v>
      </c>
      <c r="B308" s="61" t="s">
        <v>704</v>
      </c>
      <c r="C308" s="62" t="s">
        <v>705</v>
      </c>
      <c r="D308" s="63">
        <v>0.447586596</v>
      </c>
      <c r="E308" s="63">
        <v>0</v>
      </c>
      <c r="F308" s="63">
        <f t="shared" si="98"/>
        <v>0.447586596</v>
      </c>
      <c r="G308" s="64">
        <f t="shared" si="99"/>
        <v>0.447586596</v>
      </c>
      <c r="H308" s="64">
        <f t="shared" ref="H308:H339" si="102">J308+L308+N308+P308</f>
        <v>0</v>
      </c>
      <c r="I308" s="63">
        <v>0</v>
      </c>
      <c r="J308" s="63">
        <v>0</v>
      </c>
      <c r="K308" s="63">
        <v>0</v>
      </c>
      <c r="L308" s="64">
        <v>0</v>
      </c>
      <c r="M308" s="63">
        <v>0</v>
      </c>
      <c r="N308" s="64">
        <v>0</v>
      </c>
      <c r="O308" s="70">
        <v>0.447586596</v>
      </c>
      <c r="P308" s="64">
        <v>0</v>
      </c>
      <c r="Q308" s="64">
        <f t="shared" si="100"/>
        <v>0.447586596</v>
      </c>
      <c r="R308" s="64">
        <f t="shared" si="101"/>
        <v>0</v>
      </c>
      <c r="S308" s="65">
        <v>0</v>
      </c>
      <c r="T308" s="66" t="s">
        <v>34</v>
      </c>
    </row>
    <row r="309" spans="1:20" ht="31.5" x14ac:dyDescent="0.25">
      <c r="A309" s="60" t="s">
        <v>561</v>
      </c>
      <c r="B309" s="61" t="s">
        <v>706</v>
      </c>
      <c r="C309" s="62" t="s">
        <v>707</v>
      </c>
      <c r="D309" s="63">
        <v>0.16578232799999998</v>
      </c>
      <c r="E309" s="63">
        <v>0</v>
      </c>
      <c r="F309" s="63">
        <f t="shared" si="98"/>
        <v>0.16578232799999998</v>
      </c>
      <c r="G309" s="64">
        <f t="shared" si="99"/>
        <v>0.16578232799999998</v>
      </c>
      <c r="H309" s="64">
        <f t="shared" si="102"/>
        <v>0.37695600000000001</v>
      </c>
      <c r="I309" s="63">
        <v>0</v>
      </c>
      <c r="J309" s="63">
        <v>0</v>
      </c>
      <c r="K309" s="63">
        <v>0</v>
      </c>
      <c r="L309" s="64">
        <v>0.37695600000000001</v>
      </c>
      <c r="M309" s="63">
        <v>0</v>
      </c>
      <c r="N309" s="64">
        <v>0</v>
      </c>
      <c r="O309" s="70">
        <v>0.16578232799999998</v>
      </c>
      <c r="P309" s="64">
        <v>0</v>
      </c>
      <c r="Q309" s="64">
        <f t="shared" si="100"/>
        <v>-0.21117367200000003</v>
      </c>
      <c r="R309" s="64">
        <f t="shared" si="101"/>
        <v>0.37695600000000001</v>
      </c>
      <c r="S309" s="65">
        <v>0</v>
      </c>
      <c r="T309" s="66" t="s">
        <v>34</v>
      </c>
    </row>
    <row r="310" spans="1:20" ht="78.75" x14ac:dyDescent="0.25">
      <c r="A310" s="83" t="s">
        <v>561</v>
      </c>
      <c r="B310" s="61" t="s">
        <v>708</v>
      </c>
      <c r="C310" s="62" t="s">
        <v>709</v>
      </c>
      <c r="D310" s="63" t="s">
        <v>34</v>
      </c>
      <c r="E310" s="63" t="s">
        <v>34</v>
      </c>
      <c r="F310" s="63" t="s">
        <v>34</v>
      </c>
      <c r="G310" s="64" t="s">
        <v>34</v>
      </c>
      <c r="H310" s="64">
        <f t="shared" si="102"/>
        <v>11.400675</v>
      </c>
      <c r="I310" s="63" t="s">
        <v>34</v>
      </c>
      <c r="J310" s="63">
        <v>11.400675</v>
      </c>
      <c r="K310" s="63" t="s">
        <v>34</v>
      </c>
      <c r="L310" s="64">
        <v>0</v>
      </c>
      <c r="M310" s="63" t="s">
        <v>34</v>
      </c>
      <c r="N310" s="64">
        <v>0</v>
      </c>
      <c r="O310" s="70" t="s">
        <v>34</v>
      </c>
      <c r="P310" s="64">
        <v>0</v>
      </c>
      <c r="Q310" s="64" t="s">
        <v>34</v>
      </c>
      <c r="R310" s="64" t="s">
        <v>34</v>
      </c>
      <c r="S310" s="65" t="s">
        <v>34</v>
      </c>
      <c r="T310" s="66" t="s">
        <v>710</v>
      </c>
    </row>
    <row r="311" spans="1:20" ht="63" x14ac:dyDescent="0.25">
      <c r="A311" s="83" t="s">
        <v>561</v>
      </c>
      <c r="B311" s="61" t="s">
        <v>711</v>
      </c>
      <c r="C311" s="62" t="s">
        <v>712</v>
      </c>
      <c r="D311" s="63" t="s">
        <v>34</v>
      </c>
      <c r="E311" s="63" t="s">
        <v>34</v>
      </c>
      <c r="F311" s="63" t="s">
        <v>34</v>
      </c>
      <c r="G311" s="64" t="s">
        <v>34</v>
      </c>
      <c r="H311" s="64">
        <f t="shared" si="102"/>
        <v>1.4345999999999999</v>
      </c>
      <c r="I311" s="63" t="s">
        <v>34</v>
      </c>
      <c r="J311" s="63">
        <v>1.4345999999999999</v>
      </c>
      <c r="K311" s="63" t="s">
        <v>34</v>
      </c>
      <c r="L311" s="64">
        <v>0</v>
      </c>
      <c r="M311" s="63" t="s">
        <v>34</v>
      </c>
      <c r="N311" s="64">
        <v>0</v>
      </c>
      <c r="O311" s="70" t="s">
        <v>34</v>
      </c>
      <c r="P311" s="64">
        <v>0</v>
      </c>
      <c r="Q311" s="64" t="s">
        <v>34</v>
      </c>
      <c r="R311" s="64" t="s">
        <v>34</v>
      </c>
      <c r="S311" s="65" t="s">
        <v>34</v>
      </c>
      <c r="T311" s="66" t="s">
        <v>713</v>
      </c>
    </row>
    <row r="312" spans="1:20" ht="63" x14ac:dyDescent="0.25">
      <c r="A312" s="83" t="s">
        <v>561</v>
      </c>
      <c r="B312" s="61" t="s">
        <v>714</v>
      </c>
      <c r="C312" s="62" t="s">
        <v>715</v>
      </c>
      <c r="D312" s="63" t="s">
        <v>34</v>
      </c>
      <c r="E312" s="63" t="s">
        <v>34</v>
      </c>
      <c r="F312" s="63" t="s">
        <v>34</v>
      </c>
      <c r="G312" s="64" t="s">
        <v>34</v>
      </c>
      <c r="H312" s="64">
        <f t="shared" si="102"/>
        <v>0.19109999999999999</v>
      </c>
      <c r="I312" s="63" t="s">
        <v>34</v>
      </c>
      <c r="J312" s="63">
        <v>0.19109999999999999</v>
      </c>
      <c r="K312" s="63" t="s">
        <v>34</v>
      </c>
      <c r="L312" s="64">
        <v>0</v>
      </c>
      <c r="M312" s="63" t="s">
        <v>34</v>
      </c>
      <c r="N312" s="64">
        <v>0</v>
      </c>
      <c r="O312" s="70" t="s">
        <v>34</v>
      </c>
      <c r="P312" s="64">
        <v>0</v>
      </c>
      <c r="Q312" s="64" t="s">
        <v>34</v>
      </c>
      <c r="R312" s="64" t="s">
        <v>34</v>
      </c>
      <c r="S312" s="65" t="s">
        <v>34</v>
      </c>
      <c r="T312" s="66" t="s">
        <v>713</v>
      </c>
    </row>
    <row r="313" spans="1:20" ht="47.25" x14ac:dyDescent="0.25">
      <c r="A313" s="83" t="s">
        <v>561</v>
      </c>
      <c r="B313" s="61" t="s">
        <v>716</v>
      </c>
      <c r="C313" s="62" t="s">
        <v>717</v>
      </c>
      <c r="D313" s="63" t="s">
        <v>34</v>
      </c>
      <c r="E313" s="63" t="s">
        <v>34</v>
      </c>
      <c r="F313" s="63" t="s">
        <v>34</v>
      </c>
      <c r="G313" s="64" t="s">
        <v>34</v>
      </c>
      <c r="H313" s="64">
        <f t="shared" si="102"/>
        <v>0.124722</v>
      </c>
      <c r="I313" s="63" t="s">
        <v>34</v>
      </c>
      <c r="J313" s="63">
        <v>0.124722</v>
      </c>
      <c r="K313" s="63" t="s">
        <v>34</v>
      </c>
      <c r="L313" s="64">
        <v>0</v>
      </c>
      <c r="M313" s="63" t="s">
        <v>34</v>
      </c>
      <c r="N313" s="64">
        <v>0</v>
      </c>
      <c r="O313" s="70" t="s">
        <v>34</v>
      </c>
      <c r="P313" s="64">
        <v>0</v>
      </c>
      <c r="Q313" s="64" t="s">
        <v>34</v>
      </c>
      <c r="R313" s="64" t="s">
        <v>34</v>
      </c>
      <c r="S313" s="65" t="s">
        <v>34</v>
      </c>
      <c r="T313" s="66" t="s">
        <v>586</v>
      </c>
    </row>
    <row r="314" spans="1:20" ht="78.75" x14ac:dyDescent="0.25">
      <c r="A314" s="83" t="s">
        <v>561</v>
      </c>
      <c r="B314" s="61" t="s">
        <v>718</v>
      </c>
      <c r="C314" s="62" t="s">
        <v>719</v>
      </c>
      <c r="D314" s="63" t="s">
        <v>34</v>
      </c>
      <c r="E314" s="63" t="s">
        <v>34</v>
      </c>
      <c r="F314" s="63" t="s">
        <v>34</v>
      </c>
      <c r="G314" s="64" t="s">
        <v>34</v>
      </c>
      <c r="H314" s="64">
        <f t="shared" si="102"/>
        <v>11.127137490000001</v>
      </c>
      <c r="I314" s="63" t="s">
        <v>34</v>
      </c>
      <c r="J314" s="63">
        <v>11.127137490000001</v>
      </c>
      <c r="K314" s="63" t="s">
        <v>34</v>
      </c>
      <c r="L314" s="64">
        <v>0</v>
      </c>
      <c r="M314" s="63" t="s">
        <v>34</v>
      </c>
      <c r="N314" s="64">
        <v>0</v>
      </c>
      <c r="O314" s="70" t="s">
        <v>34</v>
      </c>
      <c r="P314" s="64">
        <v>0</v>
      </c>
      <c r="Q314" s="64" t="s">
        <v>34</v>
      </c>
      <c r="R314" s="64" t="s">
        <v>34</v>
      </c>
      <c r="S314" s="65" t="s">
        <v>34</v>
      </c>
      <c r="T314" s="66" t="s">
        <v>710</v>
      </c>
    </row>
    <row r="315" spans="1:20" ht="47.25" x14ac:dyDescent="0.25">
      <c r="A315" s="83" t="s">
        <v>561</v>
      </c>
      <c r="B315" s="61" t="s">
        <v>720</v>
      </c>
      <c r="C315" s="62" t="s">
        <v>721</v>
      </c>
      <c r="D315" s="63" t="s">
        <v>34</v>
      </c>
      <c r="E315" s="63" t="s">
        <v>34</v>
      </c>
      <c r="F315" s="63" t="s">
        <v>34</v>
      </c>
      <c r="G315" s="64" t="s">
        <v>34</v>
      </c>
      <c r="H315" s="64">
        <f t="shared" si="102"/>
        <v>0.48155040999999998</v>
      </c>
      <c r="I315" s="63" t="s">
        <v>34</v>
      </c>
      <c r="J315" s="63">
        <v>0.48155040999999998</v>
      </c>
      <c r="K315" s="63" t="s">
        <v>34</v>
      </c>
      <c r="L315" s="64">
        <v>0</v>
      </c>
      <c r="M315" s="63" t="s">
        <v>34</v>
      </c>
      <c r="N315" s="64">
        <v>0</v>
      </c>
      <c r="O315" s="70" t="s">
        <v>34</v>
      </c>
      <c r="P315" s="64">
        <v>0</v>
      </c>
      <c r="Q315" s="64" t="s">
        <v>34</v>
      </c>
      <c r="R315" s="64" t="s">
        <v>34</v>
      </c>
      <c r="S315" s="65" t="s">
        <v>34</v>
      </c>
      <c r="T315" s="66" t="s">
        <v>722</v>
      </c>
    </row>
    <row r="316" spans="1:20" ht="63" x14ac:dyDescent="0.25">
      <c r="A316" s="83" t="s">
        <v>561</v>
      </c>
      <c r="B316" s="61" t="s">
        <v>723</v>
      </c>
      <c r="C316" s="62" t="s">
        <v>724</v>
      </c>
      <c r="D316" s="63" t="s">
        <v>34</v>
      </c>
      <c r="E316" s="63" t="s">
        <v>34</v>
      </c>
      <c r="F316" s="63" t="s">
        <v>34</v>
      </c>
      <c r="G316" s="64" t="s">
        <v>34</v>
      </c>
      <c r="H316" s="64">
        <f t="shared" si="102"/>
        <v>0.15540000000000001</v>
      </c>
      <c r="I316" s="63" t="s">
        <v>34</v>
      </c>
      <c r="J316" s="63">
        <v>0.15540000000000001</v>
      </c>
      <c r="K316" s="63" t="s">
        <v>34</v>
      </c>
      <c r="L316" s="64">
        <v>0</v>
      </c>
      <c r="M316" s="63" t="s">
        <v>34</v>
      </c>
      <c r="N316" s="64">
        <v>0</v>
      </c>
      <c r="O316" s="70" t="s">
        <v>34</v>
      </c>
      <c r="P316" s="64">
        <v>0</v>
      </c>
      <c r="Q316" s="64" t="s">
        <v>34</v>
      </c>
      <c r="R316" s="64" t="s">
        <v>34</v>
      </c>
      <c r="S316" s="65" t="s">
        <v>34</v>
      </c>
      <c r="T316" s="66" t="s">
        <v>713</v>
      </c>
    </row>
    <row r="317" spans="1:20" ht="31.5" x14ac:dyDescent="0.25">
      <c r="A317" s="83" t="s">
        <v>561</v>
      </c>
      <c r="B317" s="61" t="s">
        <v>725</v>
      </c>
      <c r="C317" s="62" t="s">
        <v>726</v>
      </c>
      <c r="D317" s="63" t="s">
        <v>34</v>
      </c>
      <c r="E317" s="63" t="s">
        <v>34</v>
      </c>
      <c r="F317" s="63" t="s">
        <v>34</v>
      </c>
      <c r="G317" s="64" t="s">
        <v>34</v>
      </c>
      <c r="H317" s="64">
        <f t="shared" si="102"/>
        <v>0</v>
      </c>
      <c r="I317" s="63" t="s">
        <v>34</v>
      </c>
      <c r="J317" s="63">
        <v>0</v>
      </c>
      <c r="K317" s="63" t="s">
        <v>34</v>
      </c>
      <c r="L317" s="64">
        <v>0</v>
      </c>
      <c r="M317" s="63" t="s">
        <v>34</v>
      </c>
      <c r="N317" s="64">
        <v>0</v>
      </c>
      <c r="O317" s="70" t="s">
        <v>34</v>
      </c>
      <c r="P317" s="64">
        <v>0</v>
      </c>
      <c r="Q317" s="64" t="s">
        <v>34</v>
      </c>
      <c r="R317" s="64" t="s">
        <v>34</v>
      </c>
      <c r="S317" s="65" t="s">
        <v>34</v>
      </c>
      <c r="T317" s="66" t="s">
        <v>34</v>
      </c>
    </row>
    <row r="318" spans="1:20" ht="110.25" x14ac:dyDescent="0.25">
      <c r="A318" s="83" t="s">
        <v>561</v>
      </c>
      <c r="B318" s="61" t="s">
        <v>727</v>
      </c>
      <c r="C318" s="62" t="s">
        <v>728</v>
      </c>
      <c r="D318" s="63" t="s">
        <v>34</v>
      </c>
      <c r="E318" s="63" t="s">
        <v>34</v>
      </c>
      <c r="F318" s="63" t="s">
        <v>34</v>
      </c>
      <c r="G318" s="64" t="s">
        <v>34</v>
      </c>
      <c r="H318" s="64">
        <f t="shared" si="102"/>
        <v>0.25919999999999999</v>
      </c>
      <c r="I318" s="63" t="s">
        <v>34</v>
      </c>
      <c r="J318" s="63">
        <v>0</v>
      </c>
      <c r="K318" s="63" t="s">
        <v>34</v>
      </c>
      <c r="L318" s="64">
        <v>0.25919999999999999</v>
      </c>
      <c r="M318" s="63" t="s">
        <v>34</v>
      </c>
      <c r="N318" s="64">
        <v>0</v>
      </c>
      <c r="O318" s="70" t="s">
        <v>34</v>
      </c>
      <c r="P318" s="64">
        <v>0</v>
      </c>
      <c r="Q318" s="64" t="s">
        <v>34</v>
      </c>
      <c r="R318" s="64" t="s">
        <v>34</v>
      </c>
      <c r="S318" s="65" t="s">
        <v>34</v>
      </c>
      <c r="T318" s="75" t="s">
        <v>729</v>
      </c>
    </row>
    <row r="319" spans="1:20" ht="31.5" x14ac:dyDescent="0.25">
      <c r="A319" s="60" t="s">
        <v>561</v>
      </c>
      <c r="B319" s="61" t="s">
        <v>730</v>
      </c>
      <c r="C319" s="62" t="s">
        <v>731</v>
      </c>
      <c r="D319" s="63">
        <v>0.120426888</v>
      </c>
      <c r="E319" s="63">
        <v>0</v>
      </c>
      <c r="F319" s="63">
        <f t="shared" ref="F319:F325" si="103">D319-E319</f>
        <v>0.120426888</v>
      </c>
      <c r="G319" s="64">
        <f>I319+K319+M319+O319</f>
        <v>0.120426888</v>
      </c>
      <c r="H319" s="64">
        <f t="shared" si="102"/>
        <v>0</v>
      </c>
      <c r="I319" s="63">
        <v>0</v>
      </c>
      <c r="J319" s="63">
        <v>0</v>
      </c>
      <c r="K319" s="63">
        <v>0</v>
      </c>
      <c r="L319" s="64">
        <v>0</v>
      </c>
      <c r="M319" s="63">
        <v>0</v>
      </c>
      <c r="N319" s="64">
        <v>0</v>
      </c>
      <c r="O319" s="70">
        <v>0.120426888</v>
      </c>
      <c r="P319" s="64">
        <v>0</v>
      </c>
      <c r="Q319" s="64">
        <f t="shared" ref="Q319:Q325" si="104">F319-H319</f>
        <v>0.120426888</v>
      </c>
      <c r="R319" s="64">
        <f>H319-(I319+K319)</f>
        <v>0</v>
      </c>
      <c r="S319" s="65">
        <v>0</v>
      </c>
      <c r="T319" s="66" t="s">
        <v>34</v>
      </c>
    </row>
    <row r="320" spans="1:20" ht="31.5" x14ac:dyDescent="0.25">
      <c r="A320" s="60" t="s">
        <v>561</v>
      </c>
      <c r="B320" s="61" t="s">
        <v>732</v>
      </c>
      <c r="C320" s="62" t="s">
        <v>733</v>
      </c>
      <c r="D320" s="63">
        <v>0.18064033200000001</v>
      </c>
      <c r="E320" s="63">
        <v>0</v>
      </c>
      <c r="F320" s="63">
        <f t="shared" si="103"/>
        <v>0.18064033200000001</v>
      </c>
      <c r="G320" s="64">
        <f>I320+K320+M320+O320</f>
        <v>0.18064033200000001</v>
      </c>
      <c r="H320" s="64">
        <f t="shared" si="102"/>
        <v>0.13089599999999998</v>
      </c>
      <c r="I320" s="63">
        <v>0.18064033200000001</v>
      </c>
      <c r="J320" s="63">
        <v>0</v>
      </c>
      <c r="K320" s="63">
        <v>0</v>
      </c>
      <c r="L320" s="64">
        <v>0.13089599999999998</v>
      </c>
      <c r="M320" s="63">
        <v>0</v>
      </c>
      <c r="N320" s="64">
        <v>0</v>
      </c>
      <c r="O320" s="70">
        <v>0</v>
      </c>
      <c r="P320" s="64">
        <v>0</v>
      </c>
      <c r="Q320" s="64">
        <f t="shared" si="104"/>
        <v>4.974433200000003E-2</v>
      </c>
      <c r="R320" s="64">
        <f>H320-(I320+K320)</f>
        <v>-4.974433200000003E-2</v>
      </c>
      <c r="S320" s="65">
        <f>R320/(I320+K320)</f>
        <v>-0.27537777111702844</v>
      </c>
      <c r="T320" s="66" t="s">
        <v>734</v>
      </c>
    </row>
    <row r="321" spans="1:20" ht="63" x14ac:dyDescent="0.25">
      <c r="A321" s="83" t="s">
        <v>561</v>
      </c>
      <c r="B321" s="61" t="s">
        <v>735</v>
      </c>
      <c r="C321" s="62" t="s">
        <v>736</v>
      </c>
      <c r="D321" s="63">
        <v>1.0572000000000001</v>
      </c>
      <c r="E321" s="63">
        <v>0</v>
      </c>
      <c r="F321" s="63">
        <f t="shared" si="103"/>
        <v>1.0572000000000001</v>
      </c>
      <c r="G321" s="64" t="s">
        <v>34</v>
      </c>
      <c r="H321" s="64">
        <f t="shared" si="102"/>
        <v>1.0572000000000001</v>
      </c>
      <c r="I321" s="63" t="s">
        <v>34</v>
      </c>
      <c r="J321" s="63">
        <v>1.0572000000000001</v>
      </c>
      <c r="K321" s="63" t="s">
        <v>34</v>
      </c>
      <c r="L321" s="64">
        <v>0</v>
      </c>
      <c r="M321" s="63" t="s">
        <v>34</v>
      </c>
      <c r="N321" s="64">
        <v>0</v>
      </c>
      <c r="O321" s="70" t="s">
        <v>34</v>
      </c>
      <c r="P321" s="64">
        <v>0</v>
      </c>
      <c r="Q321" s="64">
        <f t="shared" si="104"/>
        <v>0</v>
      </c>
      <c r="R321" s="64" t="s">
        <v>34</v>
      </c>
      <c r="S321" s="65" t="s">
        <v>34</v>
      </c>
      <c r="T321" s="66" t="s">
        <v>373</v>
      </c>
    </row>
    <row r="322" spans="1:20" ht="31.5" x14ac:dyDescent="0.25">
      <c r="A322" s="60" t="s">
        <v>561</v>
      </c>
      <c r="B322" s="61" t="s">
        <v>737</v>
      </c>
      <c r="C322" s="62" t="s">
        <v>738</v>
      </c>
      <c r="D322" s="63">
        <v>0.14793550799999999</v>
      </c>
      <c r="E322" s="63">
        <v>0</v>
      </c>
      <c r="F322" s="63">
        <f t="shared" si="103"/>
        <v>0.14793550799999999</v>
      </c>
      <c r="G322" s="64">
        <f>I322+K322+M322+O322</f>
        <v>0.14793550799999999</v>
      </c>
      <c r="H322" s="64">
        <f t="shared" si="102"/>
        <v>0.13937160000000001</v>
      </c>
      <c r="I322" s="63">
        <v>0</v>
      </c>
      <c r="J322" s="63">
        <v>0</v>
      </c>
      <c r="K322" s="63">
        <v>0</v>
      </c>
      <c r="L322" s="64">
        <v>0.13937160000000001</v>
      </c>
      <c r="M322" s="63">
        <v>0.14793550799999999</v>
      </c>
      <c r="N322" s="64">
        <v>0</v>
      </c>
      <c r="O322" s="70">
        <v>0</v>
      </c>
      <c r="P322" s="64">
        <v>0</v>
      </c>
      <c r="Q322" s="64">
        <f t="shared" si="104"/>
        <v>8.5639079999999812E-3</v>
      </c>
      <c r="R322" s="64">
        <f>H322-(I322+K322)</f>
        <v>0.13937160000000001</v>
      </c>
      <c r="S322" s="65">
        <v>0</v>
      </c>
      <c r="T322" s="66" t="s">
        <v>34</v>
      </c>
    </row>
    <row r="323" spans="1:20" ht="173.25" x14ac:dyDescent="0.25">
      <c r="A323" s="83" t="s">
        <v>561</v>
      </c>
      <c r="B323" s="61" t="s">
        <v>739</v>
      </c>
      <c r="C323" s="62" t="s">
        <v>740</v>
      </c>
      <c r="D323" s="63">
        <v>15.767275139999999</v>
      </c>
      <c r="E323" s="63">
        <v>0</v>
      </c>
      <c r="F323" s="63">
        <f t="shared" si="103"/>
        <v>15.767275139999999</v>
      </c>
      <c r="G323" s="64" t="s">
        <v>34</v>
      </c>
      <c r="H323" s="64">
        <f t="shared" si="102"/>
        <v>13.978</v>
      </c>
      <c r="I323" s="63" t="s">
        <v>34</v>
      </c>
      <c r="J323" s="63">
        <v>0</v>
      </c>
      <c r="K323" s="63" t="s">
        <v>34</v>
      </c>
      <c r="L323" s="64">
        <v>13.978</v>
      </c>
      <c r="M323" s="63" t="s">
        <v>34</v>
      </c>
      <c r="N323" s="64">
        <v>0</v>
      </c>
      <c r="O323" s="70" t="s">
        <v>34</v>
      </c>
      <c r="P323" s="64">
        <v>0</v>
      </c>
      <c r="Q323" s="64">
        <f t="shared" si="104"/>
        <v>1.7892751399999991</v>
      </c>
      <c r="R323" s="64" t="s">
        <v>34</v>
      </c>
      <c r="S323" s="65" t="s">
        <v>34</v>
      </c>
      <c r="T323" s="66" t="s">
        <v>741</v>
      </c>
    </row>
    <row r="324" spans="1:20" x14ac:dyDescent="0.25">
      <c r="A324" s="60" t="s">
        <v>561</v>
      </c>
      <c r="B324" s="61" t="s">
        <v>742</v>
      </c>
      <c r="C324" s="62" t="s">
        <v>743</v>
      </c>
      <c r="D324" s="63">
        <v>0.40399200000000002</v>
      </c>
      <c r="E324" s="63">
        <v>0</v>
      </c>
      <c r="F324" s="63">
        <f t="shared" si="103"/>
        <v>0.40399200000000002</v>
      </c>
      <c r="G324" s="64">
        <f>I324+K324+M324+O324</f>
        <v>0.40399200000000002</v>
      </c>
      <c r="H324" s="64">
        <f t="shared" si="102"/>
        <v>0</v>
      </c>
      <c r="I324" s="63">
        <v>0</v>
      </c>
      <c r="J324" s="63">
        <v>0</v>
      </c>
      <c r="K324" s="63">
        <v>0</v>
      </c>
      <c r="L324" s="64">
        <v>0</v>
      </c>
      <c r="M324" s="63">
        <v>0.40399200000000002</v>
      </c>
      <c r="N324" s="64">
        <v>0</v>
      </c>
      <c r="O324" s="70">
        <v>0</v>
      </c>
      <c r="P324" s="64">
        <v>0</v>
      </c>
      <c r="Q324" s="64">
        <f t="shared" si="104"/>
        <v>0.40399200000000002</v>
      </c>
      <c r="R324" s="64">
        <f>H324-(I324+K324)</f>
        <v>0</v>
      </c>
      <c r="S324" s="65">
        <v>0</v>
      </c>
      <c r="T324" s="66" t="s">
        <v>34</v>
      </c>
    </row>
    <row r="325" spans="1:20" ht="31.5" x14ac:dyDescent="0.25">
      <c r="A325" s="60" t="s">
        <v>561</v>
      </c>
      <c r="B325" s="61" t="s">
        <v>744</v>
      </c>
      <c r="C325" s="62" t="s">
        <v>745</v>
      </c>
      <c r="D325" s="63">
        <v>6.9398648039999991</v>
      </c>
      <c r="E325" s="63">
        <v>4.8276000000000003</v>
      </c>
      <c r="F325" s="63">
        <f t="shared" si="103"/>
        <v>2.1122648039999987</v>
      </c>
      <c r="G325" s="64">
        <f>I325+K325+M325+O325</f>
        <v>1.803058104</v>
      </c>
      <c r="H325" s="64">
        <f t="shared" si="102"/>
        <v>0</v>
      </c>
      <c r="I325" s="63">
        <v>0</v>
      </c>
      <c r="J325" s="63">
        <v>0</v>
      </c>
      <c r="K325" s="63">
        <v>0</v>
      </c>
      <c r="L325" s="64">
        <v>0</v>
      </c>
      <c r="M325" s="63">
        <v>1.803058104</v>
      </c>
      <c r="N325" s="64">
        <v>0</v>
      </c>
      <c r="O325" s="70">
        <v>0</v>
      </c>
      <c r="P325" s="64">
        <v>0</v>
      </c>
      <c r="Q325" s="64">
        <f t="shared" si="104"/>
        <v>2.1122648039999987</v>
      </c>
      <c r="R325" s="64">
        <f>H325-(I325+K325)</f>
        <v>0</v>
      </c>
      <c r="S325" s="65">
        <v>0</v>
      </c>
      <c r="T325" s="66" t="s">
        <v>34</v>
      </c>
    </row>
    <row r="326" spans="1:20" ht="63" x14ac:dyDescent="0.25">
      <c r="A326" s="83" t="s">
        <v>561</v>
      </c>
      <c r="B326" s="61" t="s">
        <v>746</v>
      </c>
      <c r="C326" s="62" t="s">
        <v>747</v>
      </c>
      <c r="D326" s="63" t="s">
        <v>34</v>
      </c>
      <c r="E326" s="63" t="s">
        <v>34</v>
      </c>
      <c r="F326" s="63" t="s">
        <v>34</v>
      </c>
      <c r="G326" s="64" t="s">
        <v>34</v>
      </c>
      <c r="H326" s="64">
        <f t="shared" si="102"/>
        <v>1.179</v>
      </c>
      <c r="I326" s="63" t="s">
        <v>34</v>
      </c>
      <c r="J326" s="63">
        <v>0</v>
      </c>
      <c r="K326" s="63" t="s">
        <v>34</v>
      </c>
      <c r="L326" s="64">
        <v>1.179</v>
      </c>
      <c r="M326" s="63" t="s">
        <v>34</v>
      </c>
      <c r="N326" s="64">
        <v>0</v>
      </c>
      <c r="O326" s="70" t="s">
        <v>34</v>
      </c>
      <c r="P326" s="64">
        <v>0</v>
      </c>
      <c r="Q326" s="64" t="s">
        <v>34</v>
      </c>
      <c r="R326" s="64" t="s">
        <v>34</v>
      </c>
      <c r="S326" s="65" t="s">
        <v>34</v>
      </c>
      <c r="T326" s="66" t="s">
        <v>748</v>
      </c>
    </row>
    <row r="327" spans="1:20" ht="31.5" x14ac:dyDescent="0.25">
      <c r="A327" s="60" t="s">
        <v>561</v>
      </c>
      <c r="B327" s="61" t="s">
        <v>749</v>
      </c>
      <c r="C327" s="62" t="s">
        <v>750</v>
      </c>
      <c r="D327" s="63">
        <v>5.2965528600000003</v>
      </c>
      <c r="E327" s="63">
        <v>0</v>
      </c>
      <c r="F327" s="63">
        <f>D327-E327</f>
        <v>5.2965528600000003</v>
      </c>
      <c r="G327" s="64">
        <f>I327+K327+M327+O327</f>
        <v>5.2965528600000003</v>
      </c>
      <c r="H327" s="64">
        <f t="shared" si="102"/>
        <v>0</v>
      </c>
      <c r="I327" s="63">
        <v>0</v>
      </c>
      <c r="J327" s="63">
        <v>0</v>
      </c>
      <c r="K327" s="63">
        <v>0</v>
      </c>
      <c r="L327" s="64">
        <v>0</v>
      </c>
      <c r="M327" s="63">
        <v>0</v>
      </c>
      <c r="N327" s="64">
        <v>0</v>
      </c>
      <c r="O327" s="70">
        <v>5.2965528600000003</v>
      </c>
      <c r="P327" s="64">
        <v>0</v>
      </c>
      <c r="Q327" s="64">
        <f>F327-H327</f>
        <v>5.2965528600000003</v>
      </c>
      <c r="R327" s="64">
        <f>H327-(I327+K327)</f>
        <v>0</v>
      </c>
      <c r="S327" s="65">
        <v>0</v>
      </c>
      <c r="T327" s="66" t="s">
        <v>34</v>
      </c>
    </row>
    <row r="328" spans="1:20" x14ac:dyDescent="0.25">
      <c r="A328" s="60" t="s">
        <v>561</v>
      </c>
      <c r="B328" s="61" t="s">
        <v>751</v>
      </c>
      <c r="C328" s="62" t="s">
        <v>752</v>
      </c>
      <c r="D328" s="63">
        <v>3.6330015599999999</v>
      </c>
      <c r="E328" s="63">
        <v>0</v>
      </c>
      <c r="F328" s="63">
        <f>D328-E328</f>
        <v>3.6330015599999999</v>
      </c>
      <c r="G328" s="64">
        <f>I328+K328+M328+O328</f>
        <v>3.6330015599999999</v>
      </c>
      <c r="H328" s="64">
        <f t="shared" si="102"/>
        <v>0.81599999999999995</v>
      </c>
      <c r="I328" s="63">
        <v>0</v>
      </c>
      <c r="J328" s="63">
        <v>0</v>
      </c>
      <c r="K328" s="63">
        <v>0</v>
      </c>
      <c r="L328" s="64">
        <v>0.81599999999999995</v>
      </c>
      <c r="M328" s="63">
        <v>3.6330015599999999</v>
      </c>
      <c r="N328" s="64">
        <v>0</v>
      </c>
      <c r="O328" s="70">
        <v>0</v>
      </c>
      <c r="P328" s="64">
        <v>0</v>
      </c>
      <c r="Q328" s="64">
        <f>F328-H328</f>
        <v>2.81700156</v>
      </c>
      <c r="R328" s="64">
        <f>H328-(I328+K328)</f>
        <v>0.81599999999999995</v>
      </c>
      <c r="S328" s="65">
        <v>0</v>
      </c>
      <c r="T328" s="66" t="s">
        <v>34</v>
      </c>
    </row>
    <row r="329" spans="1:20" ht="173.25" x14ac:dyDescent="0.25">
      <c r="A329" s="60" t="s">
        <v>561</v>
      </c>
      <c r="B329" s="61" t="s">
        <v>753</v>
      </c>
      <c r="C329" s="62" t="s">
        <v>754</v>
      </c>
      <c r="D329" s="63" t="s">
        <v>34</v>
      </c>
      <c r="E329" s="63" t="s">
        <v>34</v>
      </c>
      <c r="F329" s="63" t="s">
        <v>34</v>
      </c>
      <c r="G329" s="64" t="s">
        <v>34</v>
      </c>
      <c r="H329" s="64">
        <f t="shared" si="102"/>
        <v>1.6679999999999999</v>
      </c>
      <c r="I329" s="63" t="s">
        <v>34</v>
      </c>
      <c r="J329" s="63">
        <v>0</v>
      </c>
      <c r="K329" s="63" t="s">
        <v>34</v>
      </c>
      <c r="L329" s="64">
        <v>1.6679999999999999</v>
      </c>
      <c r="M329" s="63" t="s">
        <v>34</v>
      </c>
      <c r="N329" s="64">
        <v>0</v>
      </c>
      <c r="O329" s="70" t="s">
        <v>34</v>
      </c>
      <c r="P329" s="64">
        <v>0</v>
      </c>
      <c r="Q329" s="64" t="s">
        <v>34</v>
      </c>
      <c r="R329" s="64" t="s">
        <v>34</v>
      </c>
      <c r="S329" s="65" t="s">
        <v>34</v>
      </c>
      <c r="T329" s="66" t="s">
        <v>755</v>
      </c>
    </row>
    <row r="330" spans="1:20" ht="31.5" x14ac:dyDescent="0.25">
      <c r="A330" s="60" t="s">
        <v>561</v>
      </c>
      <c r="B330" s="61" t="s">
        <v>756</v>
      </c>
      <c r="C330" s="62" t="s">
        <v>757</v>
      </c>
      <c r="D330" s="63">
        <v>0.40036363199999997</v>
      </c>
      <c r="E330" s="63">
        <v>0</v>
      </c>
      <c r="F330" s="63">
        <f t="shared" ref="F330:F336" si="105">D330-E330</f>
        <v>0.40036363199999997</v>
      </c>
      <c r="G330" s="64">
        <f t="shared" ref="G330:G335" si="106">I330+K330+M330+O330</f>
        <v>0.40036363199999997</v>
      </c>
      <c r="H330" s="64">
        <f t="shared" si="102"/>
        <v>0.90706320000000007</v>
      </c>
      <c r="I330" s="63">
        <v>0</v>
      </c>
      <c r="J330" s="63">
        <v>0</v>
      </c>
      <c r="K330" s="63">
        <v>0</v>
      </c>
      <c r="L330" s="64">
        <v>0.90706320000000007</v>
      </c>
      <c r="M330" s="63">
        <v>0.40036363199999997</v>
      </c>
      <c r="N330" s="64">
        <v>0</v>
      </c>
      <c r="O330" s="70">
        <v>0</v>
      </c>
      <c r="P330" s="64">
        <v>0</v>
      </c>
      <c r="Q330" s="64">
        <f t="shared" ref="Q330:Q336" si="107">F330-H330</f>
        <v>-0.50669956800000016</v>
      </c>
      <c r="R330" s="64">
        <f t="shared" ref="R330:R335" si="108">H330-(I330+K330)</f>
        <v>0.90706320000000007</v>
      </c>
      <c r="S330" s="65">
        <v>0</v>
      </c>
      <c r="T330" s="66" t="s">
        <v>34</v>
      </c>
    </row>
    <row r="331" spans="1:20" ht="31.5" x14ac:dyDescent="0.25">
      <c r="A331" s="60" t="s">
        <v>561</v>
      </c>
      <c r="B331" s="61" t="s">
        <v>758</v>
      </c>
      <c r="C331" s="62" t="s">
        <v>759</v>
      </c>
      <c r="D331" s="63">
        <v>0.69901199999999997</v>
      </c>
      <c r="E331" s="63">
        <v>0</v>
      </c>
      <c r="F331" s="63">
        <f t="shared" si="105"/>
        <v>0.69901199999999997</v>
      </c>
      <c r="G331" s="64">
        <f t="shared" si="106"/>
        <v>0.69901199999999997</v>
      </c>
      <c r="H331" s="64">
        <f t="shared" si="102"/>
        <v>0.73647960000000001</v>
      </c>
      <c r="I331" s="63">
        <v>0</v>
      </c>
      <c r="J331" s="63">
        <v>0</v>
      </c>
      <c r="K331" s="63">
        <v>0</v>
      </c>
      <c r="L331" s="64">
        <v>0.73647960000000001</v>
      </c>
      <c r="M331" s="63">
        <v>0.69901199999999997</v>
      </c>
      <c r="N331" s="64">
        <v>0</v>
      </c>
      <c r="O331" s="64">
        <v>0</v>
      </c>
      <c r="P331" s="64">
        <v>0</v>
      </c>
      <c r="Q331" s="64">
        <f t="shared" si="107"/>
        <v>-3.7467600000000045E-2</v>
      </c>
      <c r="R331" s="64">
        <f t="shared" si="108"/>
        <v>0.73647960000000001</v>
      </c>
      <c r="S331" s="65">
        <v>0</v>
      </c>
      <c r="T331" s="66" t="s">
        <v>34</v>
      </c>
    </row>
    <row r="332" spans="1:20" x14ac:dyDescent="0.25">
      <c r="A332" s="60" t="s">
        <v>561</v>
      </c>
      <c r="B332" s="61" t="s">
        <v>760</v>
      </c>
      <c r="C332" s="62" t="s">
        <v>761</v>
      </c>
      <c r="D332" s="63">
        <v>2.7876593999999999</v>
      </c>
      <c r="E332" s="63">
        <v>0</v>
      </c>
      <c r="F332" s="63">
        <f t="shared" si="105"/>
        <v>2.7876593999999999</v>
      </c>
      <c r="G332" s="64">
        <f t="shared" si="106"/>
        <v>2.7876593999999999</v>
      </c>
      <c r="H332" s="64">
        <f t="shared" si="102"/>
        <v>0</v>
      </c>
      <c r="I332" s="63">
        <v>0</v>
      </c>
      <c r="J332" s="63">
        <v>0</v>
      </c>
      <c r="K332" s="63">
        <v>0</v>
      </c>
      <c r="L332" s="64">
        <v>0</v>
      </c>
      <c r="M332" s="63">
        <v>2.7876593999999999</v>
      </c>
      <c r="N332" s="64">
        <v>0</v>
      </c>
      <c r="O332" s="64">
        <v>0</v>
      </c>
      <c r="P332" s="64">
        <v>0</v>
      </c>
      <c r="Q332" s="64">
        <f t="shared" si="107"/>
        <v>2.7876593999999999</v>
      </c>
      <c r="R332" s="64">
        <f t="shared" si="108"/>
        <v>0</v>
      </c>
      <c r="S332" s="65">
        <v>0</v>
      </c>
      <c r="T332" s="66" t="s">
        <v>34</v>
      </c>
    </row>
    <row r="333" spans="1:20" x14ac:dyDescent="0.25">
      <c r="A333" s="60" t="s">
        <v>561</v>
      </c>
      <c r="B333" s="61" t="s">
        <v>762</v>
      </c>
      <c r="C333" s="62" t="s">
        <v>763</v>
      </c>
      <c r="D333" s="63">
        <v>0.25070830799999999</v>
      </c>
      <c r="E333" s="63">
        <v>0</v>
      </c>
      <c r="F333" s="63">
        <f t="shared" si="105"/>
        <v>0.25070830799999999</v>
      </c>
      <c r="G333" s="64">
        <f t="shared" si="106"/>
        <v>0.25070830799999999</v>
      </c>
      <c r="H333" s="64">
        <f t="shared" si="102"/>
        <v>0</v>
      </c>
      <c r="I333" s="63">
        <v>0</v>
      </c>
      <c r="J333" s="63">
        <v>0</v>
      </c>
      <c r="K333" s="63">
        <v>0</v>
      </c>
      <c r="L333" s="64">
        <v>0</v>
      </c>
      <c r="M333" s="63">
        <v>0.25070830799999999</v>
      </c>
      <c r="N333" s="64">
        <v>0</v>
      </c>
      <c r="O333" s="64">
        <v>0</v>
      </c>
      <c r="P333" s="64">
        <v>0</v>
      </c>
      <c r="Q333" s="64">
        <f t="shared" si="107"/>
        <v>0.25070830799999999</v>
      </c>
      <c r="R333" s="64">
        <f t="shared" si="108"/>
        <v>0</v>
      </c>
      <c r="S333" s="65">
        <v>0</v>
      </c>
      <c r="T333" s="66" t="s">
        <v>34</v>
      </c>
    </row>
    <row r="334" spans="1:20" x14ac:dyDescent="0.25">
      <c r="A334" s="60" t="s">
        <v>561</v>
      </c>
      <c r="B334" s="61" t="s">
        <v>764</v>
      </c>
      <c r="C334" s="62" t="s">
        <v>765</v>
      </c>
      <c r="D334" s="63">
        <v>2.3603669639999998</v>
      </c>
      <c r="E334" s="63">
        <v>0</v>
      </c>
      <c r="F334" s="63">
        <f t="shared" si="105"/>
        <v>2.3603669639999998</v>
      </c>
      <c r="G334" s="64">
        <f t="shared" si="106"/>
        <v>2.3603669639999998</v>
      </c>
      <c r="H334" s="64">
        <f t="shared" si="102"/>
        <v>0</v>
      </c>
      <c r="I334" s="63">
        <v>0</v>
      </c>
      <c r="J334" s="63">
        <v>0</v>
      </c>
      <c r="K334" s="63">
        <v>0</v>
      </c>
      <c r="L334" s="64">
        <v>0</v>
      </c>
      <c r="M334" s="63">
        <v>2.3603669639999998</v>
      </c>
      <c r="N334" s="64">
        <v>0</v>
      </c>
      <c r="O334" s="64">
        <v>0</v>
      </c>
      <c r="P334" s="64">
        <v>0</v>
      </c>
      <c r="Q334" s="64">
        <f t="shared" si="107"/>
        <v>2.3603669639999998</v>
      </c>
      <c r="R334" s="64">
        <f t="shared" si="108"/>
        <v>0</v>
      </c>
      <c r="S334" s="65">
        <v>0</v>
      </c>
      <c r="T334" s="66" t="s">
        <v>34</v>
      </c>
    </row>
    <row r="335" spans="1:20" ht="47.25" x14ac:dyDescent="0.25">
      <c r="A335" s="60" t="s">
        <v>561</v>
      </c>
      <c r="B335" s="61" t="s">
        <v>766</v>
      </c>
      <c r="C335" s="62" t="s">
        <v>767</v>
      </c>
      <c r="D335" s="63">
        <v>1.62924</v>
      </c>
      <c r="E335" s="63">
        <v>0</v>
      </c>
      <c r="F335" s="63">
        <f t="shared" si="105"/>
        <v>1.62924</v>
      </c>
      <c r="G335" s="64">
        <f t="shared" si="106"/>
        <v>1.62924</v>
      </c>
      <c r="H335" s="64">
        <f t="shared" si="102"/>
        <v>1.5</v>
      </c>
      <c r="I335" s="63">
        <v>0</v>
      </c>
      <c r="J335" s="63">
        <v>0.45</v>
      </c>
      <c r="K335" s="63">
        <v>0</v>
      </c>
      <c r="L335" s="64">
        <v>1.05</v>
      </c>
      <c r="M335" s="63">
        <v>1.62924</v>
      </c>
      <c r="N335" s="64">
        <v>0</v>
      </c>
      <c r="O335" s="64">
        <v>0</v>
      </c>
      <c r="P335" s="64">
        <v>0</v>
      </c>
      <c r="Q335" s="64">
        <f t="shared" si="107"/>
        <v>0.12924000000000002</v>
      </c>
      <c r="R335" s="64">
        <f t="shared" si="108"/>
        <v>1.5</v>
      </c>
      <c r="S335" s="65">
        <v>1</v>
      </c>
      <c r="T335" s="66" t="s">
        <v>768</v>
      </c>
    </row>
    <row r="336" spans="1:20" ht="141.75" x14ac:dyDescent="0.25">
      <c r="A336" s="83" t="s">
        <v>561</v>
      </c>
      <c r="B336" s="61" t="s">
        <v>769</v>
      </c>
      <c r="C336" s="62" t="s">
        <v>770</v>
      </c>
      <c r="D336" s="63">
        <v>16.09553944</v>
      </c>
      <c r="E336" s="63">
        <v>0.14805000000000001</v>
      </c>
      <c r="F336" s="63">
        <f t="shared" si="105"/>
        <v>15.94748944</v>
      </c>
      <c r="G336" s="64" t="s">
        <v>34</v>
      </c>
      <c r="H336" s="64">
        <f t="shared" si="102"/>
        <v>14.674479999999999</v>
      </c>
      <c r="I336" s="63" t="s">
        <v>34</v>
      </c>
      <c r="J336" s="63">
        <v>14.674479999999999</v>
      </c>
      <c r="K336" s="63" t="s">
        <v>34</v>
      </c>
      <c r="L336" s="64">
        <v>0</v>
      </c>
      <c r="M336" s="63" t="s">
        <v>34</v>
      </c>
      <c r="N336" s="64">
        <v>0</v>
      </c>
      <c r="O336" s="64" t="s">
        <v>34</v>
      </c>
      <c r="P336" s="64">
        <v>0</v>
      </c>
      <c r="Q336" s="64">
        <f t="shared" si="107"/>
        <v>1.2730094400000009</v>
      </c>
      <c r="R336" s="64" t="s">
        <v>34</v>
      </c>
      <c r="S336" s="65" t="s">
        <v>34</v>
      </c>
      <c r="T336" s="66" t="s">
        <v>771</v>
      </c>
    </row>
    <row r="337" spans="1:20" ht="126" x14ac:dyDescent="0.25">
      <c r="A337" s="83" t="s">
        <v>561</v>
      </c>
      <c r="B337" s="61" t="s">
        <v>772</v>
      </c>
      <c r="C337" s="62" t="s">
        <v>773</v>
      </c>
      <c r="D337" s="63" t="s">
        <v>34</v>
      </c>
      <c r="E337" s="63" t="s">
        <v>34</v>
      </c>
      <c r="F337" s="63" t="s">
        <v>34</v>
      </c>
      <c r="G337" s="64" t="s">
        <v>34</v>
      </c>
      <c r="H337" s="64">
        <f t="shared" si="102"/>
        <v>2.6749999999999998</v>
      </c>
      <c r="I337" s="63" t="s">
        <v>34</v>
      </c>
      <c r="J337" s="63">
        <v>2.6749999999999998</v>
      </c>
      <c r="K337" s="63" t="s">
        <v>34</v>
      </c>
      <c r="L337" s="64">
        <v>0</v>
      </c>
      <c r="M337" s="63" t="s">
        <v>34</v>
      </c>
      <c r="N337" s="64">
        <v>0</v>
      </c>
      <c r="O337" s="64" t="s">
        <v>34</v>
      </c>
      <c r="P337" s="64">
        <v>0</v>
      </c>
      <c r="Q337" s="64" t="s">
        <v>34</v>
      </c>
      <c r="R337" s="64" t="s">
        <v>34</v>
      </c>
      <c r="S337" s="65" t="s">
        <v>34</v>
      </c>
      <c r="T337" s="66" t="s">
        <v>774</v>
      </c>
    </row>
    <row r="338" spans="1:20" x14ac:dyDescent="0.25">
      <c r="A338" s="83" t="s">
        <v>561</v>
      </c>
      <c r="B338" s="61" t="s">
        <v>775</v>
      </c>
      <c r="C338" s="62" t="s">
        <v>776</v>
      </c>
      <c r="D338" s="63" t="s">
        <v>34</v>
      </c>
      <c r="E338" s="63" t="s">
        <v>34</v>
      </c>
      <c r="F338" s="63" t="s">
        <v>34</v>
      </c>
      <c r="G338" s="64" t="s">
        <v>34</v>
      </c>
      <c r="H338" s="64">
        <f t="shared" si="102"/>
        <v>0.35004000000000002</v>
      </c>
      <c r="I338" s="63" t="s">
        <v>34</v>
      </c>
      <c r="J338" s="63">
        <v>0.35004000000000002</v>
      </c>
      <c r="K338" s="63" t="s">
        <v>34</v>
      </c>
      <c r="L338" s="64">
        <v>0</v>
      </c>
      <c r="M338" s="63" t="s">
        <v>34</v>
      </c>
      <c r="N338" s="64">
        <v>0</v>
      </c>
      <c r="O338" s="64" t="s">
        <v>34</v>
      </c>
      <c r="P338" s="64">
        <v>0</v>
      </c>
      <c r="Q338" s="64" t="s">
        <v>34</v>
      </c>
      <c r="R338" s="64" t="s">
        <v>34</v>
      </c>
      <c r="S338" s="65" t="s">
        <v>34</v>
      </c>
      <c r="T338" s="66" t="s">
        <v>672</v>
      </c>
    </row>
    <row r="339" spans="1:20" x14ac:dyDescent="0.25">
      <c r="A339" s="83" t="s">
        <v>561</v>
      </c>
      <c r="B339" s="61" t="s">
        <v>777</v>
      </c>
      <c r="C339" s="62" t="s">
        <v>778</v>
      </c>
      <c r="D339" s="63" t="s">
        <v>34</v>
      </c>
      <c r="E339" s="63" t="s">
        <v>34</v>
      </c>
      <c r="F339" s="63" t="s">
        <v>34</v>
      </c>
      <c r="G339" s="64" t="s">
        <v>34</v>
      </c>
      <c r="H339" s="64">
        <f t="shared" si="102"/>
        <v>0.12895200000000001</v>
      </c>
      <c r="I339" s="63" t="s">
        <v>34</v>
      </c>
      <c r="J339" s="63">
        <v>0.12895200000000001</v>
      </c>
      <c r="K339" s="63" t="s">
        <v>34</v>
      </c>
      <c r="L339" s="64">
        <v>0</v>
      </c>
      <c r="M339" s="63" t="s">
        <v>34</v>
      </c>
      <c r="N339" s="64">
        <v>0</v>
      </c>
      <c r="O339" s="64" t="s">
        <v>34</v>
      </c>
      <c r="P339" s="64">
        <v>0</v>
      </c>
      <c r="Q339" s="64" t="s">
        <v>34</v>
      </c>
      <c r="R339" s="64" t="s">
        <v>34</v>
      </c>
      <c r="S339" s="65" t="s">
        <v>34</v>
      </c>
      <c r="T339" s="66" t="s">
        <v>672</v>
      </c>
    </row>
    <row r="340" spans="1:20" ht="31.5" x14ac:dyDescent="0.25">
      <c r="A340" s="60" t="s">
        <v>561</v>
      </c>
      <c r="B340" s="61" t="s">
        <v>779</v>
      </c>
      <c r="C340" s="62" t="s">
        <v>780</v>
      </c>
      <c r="D340" s="63">
        <v>5.7171219119999996</v>
      </c>
      <c r="E340" s="63">
        <v>0</v>
      </c>
      <c r="F340" s="63">
        <f>D340-E340</f>
        <v>5.7171219119999996</v>
      </c>
      <c r="G340" s="64">
        <f>I340+K340+M340+O340</f>
        <v>5.7171219119999996</v>
      </c>
      <c r="H340" s="64">
        <f t="shared" ref="H340:H371" si="109">J340+L340+N340+P340</f>
        <v>0</v>
      </c>
      <c r="I340" s="63">
        <v>0</v>
      </c>
      <c r="J340" s="63">
        <v>0</v>
      </c>
      <c r="K340" s="63">
        <v>0</v>
      </c>
      <c r="L340" s="64">
        <v>0</v>
      </c>
      <c r="M340" s="63">
        <v>5.7171219119999996</v>
      </c>
      <c r="N340" s="64">
        <v>0</v>
      </c>
      <c r="O340" s="64">
        <v>0</v>
      </c>
      <c r="P340" s="64">
        <v>0</v>
      </c>
      <c r="Q340" s="64">
        <f>F340-H340</f>
        <v>5.7171219119999996</v>
      </c>
      <c r="R340" s="64">
        <f>H340-(I340+K340)</f>
        <v>0</v>
      </c>
      <c r="S340" s="65">
        <v>0</v>
      </c>
      <c r="T340" s="66" t="s">
        <v>34</v>
      </c>
    </row>
    <row r="341" spans="1:20" ht="31.5" x14ac:dyDescent="0.25">
      <c r="A341" s="60" t="s">
        <v>561</v>
      </c>
      <c r="B341" s="61" t="s">
        <v>781</v>
      </c>
      <c r="C341" s="62" t="s">
        <v>782</v>
      </c>
      <c r="D341" s="63">
        <v>15.559876260000001</v>
      </c>
      <c r="E341" s="63">
        <v>0</v>
      </c>
      <c r="F341" s="63">
        <f>D341-E341</f>
        <v>15.559876260000001</v>
      </c>
      <c r="G341" s="64">
        <f>I341+K341+M341+O341</f>
        <v>15.559876260000001</v>
      </c>
      <c r="H341" s="64">
        <f t="shared" si="109"/>
        <v>0</v>
      </c>
      <c r="I341" s="63">
        <v>0</v>
      </c>
      <c r="J341" s="63">
        <v>0</v>
      </c>
      <c r="K341" s="63">
        <v>0</v>
      </c>
      <c r="L341" s="64">
        <v>0</v>
      </c>
      <c r="M341" s="63">
        <v>15.559876260000001</v>
      </c>
      <c r="N341" s="64">
        <v>0</v>
      </c>
      <c r="O341" s="64">
        <v>0</v>
      </c>
      <c r="P341" s="64">
        <v>0</v>
      </c>
      <c r="Q341" s="64">
        <f>F341-H341</f>
        <v>15.559876260000001</v>
      </c>
      <c r="R341" s="64">
        <f>H341-(I341+K341)</f>
        <v>0</v>
      </c>
      <c r="S341" s="65">
        <v>0</v>
      </c>
      <c r="T341" s="66" t="s">
        <v>34</v>
      </c>
    </row>
    <row r="342" spans="1:20" ht="47.25" x14ac:dyDescent="0.25">
      <c r="A342" s="60" t="s">
        <v>561</v>
      </c>
      <c r="B342" s="61" t="s">
        <v>783</v>
      </c>
      <c r="C342" s="62" t="s">
        <v>784</v>
      </c>
      <c r="D342" s="63">
        <v>13.826463275999998</v>
      </c>
      <c r="E342" s="63">
        <v>0</v>
      </c>
      <c r="F342" s="63">
        <f>D342-E342</f>
        <v>13.826463275999998</v>
      </c>
      <c r="G342" s="64">
        <f>I342+K342+M342+O342</f>
        <v>13.826463275999998</v>
      </c>
      <c r="H342" s="64">
        <f t="shared" si="109"/>
        <v>0</v>
      </c>
      <c r="I342" s="63">
        <v>0</v>
      </c>
      <c r="J342" s="63">
        <v>0</v>
      </c>
      <c r="K342" s="63">
        <v>0</v>
      </c>
      <c r="L342" s="64">
        <v>0</v>
      </c>
      <c r="M342" s="63">
        <v>13.826463275999998</v>
      </c>
      <c r="N342" s="64">
        <v>0</v>
      </c>
      <c r="O342" s="64">
        <v>0</v>
      </c>
      <c r="P342" s="64">
        <v>0</v>
      </c>
      <c r="Q342" s="64">
        <f>F342-H342</f>
        <v>13.826463275999998</v>
      </c>
      <c r="R342" s="64">
        <f>H342-(I342+K342)</f>
        <v>0</v>
      </c>
      <c r="S342" s="65">
        <v>0</v>
      </c>
      <c r="T342" s="66" t="s">
        <v>34</v>
      </c>
    </row>
    <row r="343" spans="1:20" ht="47.25" x14ac:dyDescent="0.25">
      <c r="A343" s="83" t="s">
        <v>561</v>
      </c>
      <c r="B343" s="61" t="s">
        <v>785</v>
      </c>
      <c r="C343" s="62" t="s">
        <v>786</v>
      </c>
      <c r="D343" s="63" t="s">
        <v>34</v>
      </c>
      <c r="E343" s="63" t="s">
        <v>34</v>
      </c>
      <c r="F343" s="63" t="s">
        <v>34</v>
      </c>
      <c r="G343" s="64" t="s">
        <v>34</v>
      </c>
      <c r="H343" s="64">
        <f t="shared" si="109"/>
        <v>1.6324559999999999</v>
      </c>
      <c r="I343" s="63" t="s">
        <v>34</v>
      </c>
      <c r="J343" s="63">
        <v>1.6324559999999999</v>
      </c>
      <c r="K343" s="63" t="s">
        <v>34</v>
      </c>
      <c r="L343" s="64">
        <v>0</v>
      </c>
      <c r="M343" s="63" t="s">
        <v>34</v>
      </c>
      <c r="N343" s="64">
        <v>0</v>
      </c>
      <c r="O343" s="64" t="s">
        <v>34</v>
      </c>
      <c r="P343" s="64">
        <v>0</v>
      </c>
      <c r="Q343" s="64" t="s">
        <v>34</v>
      </c>
      <c r="R343" s="64" t="s">
        <v>34</v>
      </c>
      <c r="S343" s="65" t="s">
        <v>34</v>
      </c>
      <c r="T343" s="66" t="s">
        <v>586</v>
      </c>
    </row>
    <row r="344" spans="1:20" ht="31.5" x14ac:dyDescent="0.25">
      <c r="A344" s="83" t="s">
        <v>561</v>
      </c>
      <c r="B344" s="61" t="s">
        <v>787</v>
      </c>
      <c r="C344" s="62" t="s">
        <v>788</v>
      </c>
      <c r="D344" s="63" t="s">
        <v>34</v>
      </c>
      <c r="E344" s="63" t="s">
        <v>34</v>
      </c>
      <c r="F344" s="63" t="s">
        <v>34</v>
      </c>
      <c r="G344" s="64" t="s">
        <v>34</v>
      </c>
      <c r="H344" s="64">
        <f t="shared" si="109"/>
        <v>0.74850000000000005</v>
      </c>
      <c r="I344" s="63" t="s">
        <v>34</v>
      </c>
      <c r="J344" s="63">
        <v>0</v>
      </c>
      <c r="K344" s="63" t="s">
        <v>34</v>
      </c>
      <c r="L344" s="64">
        <v>0.74850000000000005</v>
      </c>
      <c r="M344" s="63" t="s">
        <v>34</v>
      </c>
      <c r="N344" s="64">
        <v>0</v>
      </c>
      <c r="O344" s="64" t="s">
        <v>34</v>
      </c>
      <c r="P344" s="64">
        <v>0</v>
      </c>
      <c r="Q344" s="64" t="s">
        <v>34</v>
      </c>
      <c r="R344" s="64" t="s">
        <v>34</v>
      </c>
      <c r="S344" s="65" t="s">
        <v>34</v>
      </c>
      <c r="T344" s="66" t="s">
        <v>498</v>
      </c>
    </row>
    <row r="345" spans="1:20" ht="63" x14ac:dyDescent="0.25">
      <c r="A345" s="83" t="s">
        <v>561</v>
      </c>
      <c r="B345" s="61" t="s">
        <v>789</v>
      </c>
      <c r="C345" s="62" t="s">
        <v>790</v>
      </c>
      <c r="D345" s="63" t="s">
        <v>34</v>
      </c>
      <c r="E345" s="63" t="s">
        <v>34</v>
      </c>
      <c r="F345" s="63" t="s">
        <v>34</v>
      </c>
      <c r="G345" s="64" t="s">
        <v>34</v>
      </c>
      <c r="H345" s="64">
        <f t="shared" si="109"/>
        <v>14.524374</v>
      </c>
      <c r="I345" s="63" t="s">
        <v>34</v>
      </c>
      <c r="J345" s="63">
        <v>0.124374</v>
      </c>
      <c r="K345" s="63" t="s">
        <v>34</v>
      </c>
      <c r="L345" s="64">
        <v>14.4</v>
      </c>
      <c r="M345" s="63" t="s">
        <v>34</v>
      </c>
      <c r="N345" s="64">
        <v>0</v>
      </c>
      <c r="O345" s="64" t="s">
        <v>34</v>
      </c>
      <c r="P345" s="64">
        <v>0</v>
      </c>
      <c r="Q345" s="64" t="s">
        <v>34</v>
      </c>
      <c r="R345" s="64" t="s">
        <v>34</v>
      </c>
      <c r="S345" s="65" t="s">
        <v>34</v>
      </c>
      <c r="T345" s="66" t="s">
        <v>713</v>
      </c>
    </row>
    <row r="346" spans="1:20" ht="47.25" x14ac:dyDescent="0.25">
      <c r="A346" s="83" t="s">
        <v>561</v>
      </c>
      <c r="B346" s="61" t="s">
        <v>791</v>
      </c>
      <c r="C346" s="62" t="s">
        <v>792</v>
      </c>
      <c r="D346" s="63" t="s">
        <v>34</v>
      </c>
      <c r="E346" s="63" t="s">
        <v>34</v>
      </c>
      <c r="F346" s="63" t="s">
        <v>34</v>
      </c>
      <c r="G346" s="64" t="s">
        <v>34</v>
      </c>
      <c r="H346" s="64">
        <f t="shared" si="109"/>
        <v>0.249444</v>
      </c>
      <c r="I346" s="63" t="s">
        <v>34</v>
      </c>
      <c r="J346" s="63">
        <v>0.249444</v>
      </c>
      <c r="K346" s="63" t="s">
        <v>34</v>
      </c>
      <c r="L346" s="64">
        <v>0</v>
      </c>
      <c r="M346" s="63" t="s">
        <v>34</v>
      </c>
      <c r="N346" s="64">
        <v>0</v>
      </c>
      <c r="O346" s="64" t="s">
        <v>34</v>
      </c>
      <c r="P346" s="64">
        <v>0</v>
      </c>
      <c r="Q346" s="64" t="s">
        <v>34</v>
      </c>
      <c r="R346" s="64" t="s">
        <v>34</v>
      </c>
      <c r="S346" s="65" t="s">
        <v>34</v>
      </c>
      <c r="T346" s="66" t="s">
        <v>586</v>
      </c>
    </row>
    <row r="347" spans="1:20" ht="47.25" x14ac:dyDescent="0.25">
      <c r="A347" s="83" t="s">
        <v>561</v>
      </c>
      <c r="B347" s="61" t="s">
        <v>793</v>
      </c>
      <c r="C347" s="62" t="s">
        <v>794</v>
      </c>
      <c r="D347" s="63" t="s">
        <v>34</v>
      </c>
      <c r="E347" s="63" t="s">
        <v>34</v>
      </c>
      <c r="F347" s="63" t="s">
        <v>34</v>
      </c>
      <c r="G347" s="64" t="s">
        <v>34</v>
      </c>
      <c r="H347" s="64">
        <f t="shared" si="109"/>
        <v>0.24944400000000003</v>
      </c>
      <c r="I347" s="63" t="s">
        <v>34</v>
      </c>
      <c r="J347" s="63">
        <v>0.24944400000000003</v>
      </c>
      <c r="K347" s="63" t="s">
        <v>34</v>
      </c>
      <c r="L347" s="64">
        <v>0</v>
      </c>
      <c r="M347" s="63" t="s">
        <v>34</v>
      </c>
      <c r="N347" s="64">
        <v>0</v>
      </c>
      <c r="O347" s="64" t="s">
        <v>34</v>
      </c>
      <c r="P347" s="64">
        <v>0</v>
      </c>
      <c r="Q347" s="64" t="s">
        <v>34</v>
      </c>
      <c r="R347" s="64" t="s">
        <v>34</v>
      </c>
      <c r="S347" s="65" t="s">
        <v>34</v>
      </c>
      <c r="T347" s="66" t="s">
        <v>586</v>
      </c>
    </row>
    <row r="348" spans="1:20" ht="63" x14ac:dyDescent="0.25">
      <c r="A348" s="60" t="s">
        <v>561</v>
      </c>
      <c r="B348" s="61" t="s">
        <v>795</v>
      </c>
      <c r="C348" s="62" t="s">
        <v>796</v>
      </c>
      <c r="D348" s="63">
        <v>299.94468528999994</v>
      </c>
      <c r="E348" s="63">
        <v>298.32468529000005</v>
      </c>
      <c r="F348" s="63">
        <f>D348-E348</f>
        <v>1.6199999999998909</v>
      </c>
      <c r="G348" s="64">
        <f>I348+K348+M348+O348</f>
        <v>1.6200000000000292</v>
      </c>
      <c r="H348" s="64">
        <f t="shared" si="109"/>
        <v>1.65754</v>
      </c>
      <c r="I348" s="63">
        <v>1.6200000000000292</v>
      </c>
      <c r="J348" s="63">
        <v>1.62</v>
      </c>
      <c r="K348" s="63">
        <v>0</v>
      </c>
      <c r="L348" s="64">
        <f>0.0082+0.02934</f>
        <v>3.7540000000000004E-2</v>
      </c>
      <c r="M348" s="63">
        <v>0</v>
      </c>
      <c r="N348" s="64">
        <v>0</v>
      </c>
      <c r="O348" s="64">
        <v>0</v>
      </c>
      <c r="P348" s="64">
        <v>0</v>
      </c>
      <c r="Q348" s="64">
        <f>F348-H348</f>
        <v>-3.7540000000109153E-2</v>
      </c>
      <c r="R348" s="64">
        <f>H348-(I348+K348)</f>
        <v>3.7539999999970819E-2</v>
      </c>
      <c r="S348" s="65">
        <f>R348/(I348+K348)</f>
        <v>2.3172839506154407E-2</v>
      </c>
      <c r="T348" s="66" t="s">
        <v>34</v>
      </c>
    </row>
    <row r="349" spans="1:20" ht="78.75" x14ac:dyDescent="0.25">
      <c r="A349" s="60" t="s">
        <v>561</v>
      </c>
      <c r="B349" s="61" t="s">
        <v>797</v>
      </c>
      <c r="C349" s="62" t="s">
        <v>798</v>
      </c>
      <c r="D349" s="63">
        <v>72.599999999999994</v>
      </c>
      <c r="E349" s="63">
        <v>22.169999999999998</v>
      </c>
      <c r="F349" s="63">
        <f>D349-E349</f>
        <v>50.429999999999993</v>
      </c>
      <c r="G349" s="64">
        <f>I349+K349+M349+O349</f>
        <v>34.92</v>
      </c>
      <c r="H349" s="64">
        <f t="shared" si="109"/>
        <v>0</v>
      </c>
      <c r="I349" s="63">
        <v>0</v>
      </c>
      <c r="J349" s="63">
        <v>0</v>
      </c>
      <c r="K349" s="63">
        <v>0</v>
      </c>
      <c r="L349" s="64">
        <v>0</v>
      </c>
      <c r="M349" s="63">
        <v>0</v>
      </c>
      <c r="N349" s="64">
        <v>0</v>
      </c>
      <c r="O349" s="64">
        <v>34.92</v>
      </c>
      <c r="P349" s="64">
        <v>0</v>
      </c>
      <c r="Q349" s="64">
        <f>F349-H349</f>
        <v>50.429999999999993</v>
      </c>
      <c r="R349" s="64">
        <f>H349-(I349+K349)</f>
        <v>0</v>
      </c>
      <c r="S349" s="65">
        <v>0</v>
      </c>
      <c r="T349" s="66" t="s">
        <v>34</v>
      </c>
    </row>
    <row r="350" spans="1:20" ht="63" x14ac:dyDescent="0.25">
      <c r="A350" s="60" t="s">
        <v>561</v>
      </c>
      <c r="B350" s="61" t="s">
        <v>799</v>
      </c>
      <c r="C350" s="62" t="s">
        <v>800</v>
      </c>
      <c r="D350" s="63">
        <v>96.000000000000014</v>
      </c>
      <c r="E350" s="63">
        <v>0</v>
      </c>
      <c r="F350" s="63">
        <f>D350-E350</f>
        <v>96.000000000000014</v>
      </c>
      <c r="G350" s="64">
        <f>I350+K350+M350+O350</f>
        <v>24</v>
      </c>
      <c r="H350" s="64">
        <f t="shared" si="109"/>
        <v>0</v>
      </c>
      <c r="I350" s="63">
        <v>0</v>
      </c>
      <c r="J350" s="63">
        <v>0</v>
      </c>
      <c r="K350" s="63">
        <v>0</v>
      </c>
      <c r="L350" s="64">
        <v>0</v>
      </c>
      <c r="M350" s="63">
        <v>0</v>
      </c>
      <c r="N350" s="64">
        <v>0</v>
      </c>
      <c r="O350" s="64">
        <v>24</v>
      </c>
      <c r="P350" s="64">
        <v>0</v>
      </c>
      <c r="Q350" s="64">
        <f>F350-H350</f>
        <v>96.000000000000014</v>
      </c>
      <c r="R350" s="64">
        <f>H350-(I350+K350)</f>
        <v>0</v>
      </c>
      <c r="S350" s="65">
        <v>0</v>
      </c>
      <c r="T350" s="66" t="s">
        <v>34</v>
      </c>
    </row>
    <row r="351" spans="1:20" ht="47.25" x14ac:dyDescent="0.25">
      <c r="A351" s="83" t="s">
        <v>561</v>
      </c>
      <c r="B351" s="61" t="s">
        <v>801</v>
      </c>
      <c r="C351" s="62" t="s">
        <v>802</v>
      </c>
      <c r="D351" s="63" t="s">
        <v>34</v>
      </c>
      <c r="E351" s="63" t="s">
        <v>34</v>
      </c>
      <c r="F351" s="63" t="s">
        <v>34</v>
      </c>
      <c r="G351" s="64" t="s">
        <v>34</v>
      </c>
      <c r="H351" s="64">
        <f t="shared" si="109"/>
        <v>0.222</v>
      </c>
      <c r="I351" s="63" t="s">
        <v>34</v>
      </c>
      <c r="J351" s="63">
        <v>0</v>
      </c>
      <c r="K351" s="63" t="s">
        <v>34</v>
      </c>
      <c r="L351" s="64">
        <v>0.222</v>
      </c>
      <c r="M351" s="63" t="s">
        <v>34</v>
      </c>
      <c r="N351" s="64">
        <v>0</v>
      </c>
      <c r="O351" s="64" t="s">
        <v>34</v>
      </c>
      <c r="P351" s="64">
        <v>0</v>
      </c>
      <c r="Q351" s="64" t="s">
        <v>34</v>
      </c>
      <c r="R351" s="64" t="s">
        <v>34</v>
      </c>
      <c r="S351" s="65" t="s">
        <v>34</v>
      </c>
      <c r="T351" s="66" t="s">
        <v>803</v>
      </c>
    </row>
    <row r="352" spans="1:20" ht="31.5" x14ac:dyDescent="0.25">
      <c r="A352" s="83" t="s">
        <v>561</v>
      </c>
      <c r="B352" s="61" t="s">
        <v>804</v>
      </c>
      <c r="C352" s="62" t="s">
        <v>805</v>
      </c>
      <c r="D352" s="63" t="s">
        <v>34</v>
      </c>
      <c r="E352" s="63" t="s">
        <v>34</v>
      </c>
      <c r="F352" s="63" t="s">
        <v>34</v>
      </c>
      <c r="G352" s="64" t="s">
        <v>34</v>
      </c>
      <c r="H352" s="64">
        <f t="shared" si="109"/>
        <v>0.158</v>
      </c>
      <c r="I352" s="63" t="s">
        <v>34</v>
      </c>
      <c r="J352" s="63">
        <v>0.158</v>
      </c>
      <c r="K352" s="63" t="s">
        <v>34</v>
      </c>
      <c r="L352" s="64">
        <v>0</v>
      </c>
      <c r="M352" s="63" t="s">
        <v>34</v>
      </c>
      <c r="N352" s="64">
        <v>0</v>
      </c>
      <c r="O352" s="64" t="s">
        <v>34</v>
      </c>
      <c r="P352" s="64">
        <v>0</v>
      </c>
      <c r="Q352" s="64" t="s">
        <v>34</v>
      </c>
      <c r="R352" s="64" t="s">
        <v>34</v>
      </c>
      <c r="S352" s="65" t="s">
        <v>34</v>
      </c>
      <c r="T352" s="66" t="s">
        <v>803</v>
      </c>
    </row>
    <row r="353" spans="1:20" ht="31.5" x14ac:dyDescent="0.25">
      <c r="A353" s="83" t="s">
        <v>561</v>
      </c>
      <c r="B353" s="61" t="s">
        <v>806</v>
      </c>
      <c r="C353" s="62" t="s">
        <v>807</v>
      </c>
      <c r="D353" s="63" t="s">
        <v>34</v>
      </c>
      <c r="E353" s="63" t="s">
        <v>34</v>
      </c>
      <c r="F353" s="63" t="s">
        <v>34</v>
      </c>
      <c r="G353" s="64" t="s">
        <v>34</v>
      </c>
      <c r="H353" s="64">
        <f t="shared" si="109"/>
        <v>0.27600000000000002</v>
      </c>
      <c r="I353" s="63" t="s">
        <v>34</v>
      </c>
      <c r="J353" s="63">
        <v>0</v>
      </c>
      <c r="K353" s="63" t="s">
        <v>34</v>
      </c>
      <c r="L353" s="64">
        <v>0.27600000000000002</v>
      </c>
      <c r="M353" s="63" t="s">
        <v>34</v>
      </c>
      <c r="N353" s="64">
        <v>0</v>
      </c>
      <c r="O353" s="64" t="s">
        <v>34</v>
      </c>
      <c r="P353" s="64">
        <v>0</v>
      </c>
      <c r="Q353" s="64" t="s">
        <v>34</v>
      </c>
      <c r="R353" s="64" t="s">
        <v>34</v>
      </c>
      <c r="S353" s="65" t="s">
        <v>34</v>
      </c>
      <c r="T353" s="66" t="s">
        <v>803</v>
      </c>
    </row>
    <row r="354" spans="1:20" ht="31.5" x14ac:dyDescent="0.25">
      <c r="A354" s="83" t="s">
        <v>561</v>
      </c>
      <c r="B354" s="61" t="s">
        <v>808</v>
      </c>
      <c r="C354" s="62" t="s">
        <v>809</v>
      </c>
      <c r="D354" s="63" t="s">
        <v>34</v>
      </c>
      <c r="E354" s="63" t="s">
        <v>34</v>
      </c>
      <c r="F354" s="63" t="s">
        <v>34</v>
      </c>
      <c r="G354" s="64" t="s">
        <v>34</v>
      </c>
      <c r="H354" s="64">
        <f t="shared" si="109"/>
        <v>0.56879999999999997</v>
      </c>
      <c r="I354" s="63" t="s">
        <v>34</v>
      </c>
      <c r="J354" s="63">
        <v>0</v>
      </c>
      <c r="K354" s="63" t="s">
        <v>34</v>
      </c>
      <c r="L354" s="64">
        <v>0.56879999999999997</v>
      </c>
      <c r="M354" s="63" t="s">
        <v>34</v>
      </c>
      <c r="N354" s="64">
        <v>0</v>
      </c>
      <c r="O354" s="64" t="s">
        <v>34</v>
      </c>
      <c r="P354" s="64">
        <v>0</v>
      </c>
      <c r="Q354" s="64" t="s">
        <v>34</v>
      </c>
      <c r="R354" s="64" t="s">
        <v>34</v>
      </c>
      <c r="S354" s="65" t="s">
        <v>34</v>
      </c>
      <c r="T354" s="66" t="s">
        <v>803</v>
      </c>
    </row>
    <row r="355" spans="1:20" ht="47.25" x14ac:dyDescent="0.25">
      <c r="A355" s="83" t="s">
        <v>561</v>
      </c>
      <c r="B355" s="61" t="s">
        <v>810</v>
      </c>
      <c r="C355" s="62" t="s">
        <v>811</v>
      </c>
      <c r="D355" s="63" t="s">
        <v>34</v>
      </c>
      <c r="E355" s="63" t="s">
        <v>34</v>
      </c>
      <c r="F355" s="63" t="s">
        <v>34</v>
      </c>
      <c r="G355" s="64" t="s">
        <v>34</v>
      </c>
      <c r="H355" s="64">
        <f t="shared" si="109"/>
        <v>2.3279999999999998</v>
      </c>
      <c r="I355" s="63" t="s">
        <v>34</v>
      </c>
      <c r="J355" s="63">
        <v>0</v>
      </c>
      <c r="K355" s="63" t="s">
        <v>34</v>
      </c>
      <c r="L355" s="64">
        <v>2.3279999999999998</v>
      </c>
      <c r="M355" s="63" t="s">
        <v>34</v>
      </c>
      <c r="N355" s="64">
        <v>0</v>
      </c>
      <c r="O355" s="64" t="s">
        <v>34</v>
      </c>
      <c r="P355" s="64">
        <v>0</v>
      </c>
      <c r="Q355" s="64" t="s">
        <v>34</v>
      </c>
      <c r="R355" s="64" t="s">
        <v>34</v>
      </c>
      <c r="S355" s="65" t="s">
        <v>34</v>
      </c>
      <c r="T355" s="66" t="s">
        <v>803</v>
      </c>
    </row>
    <row r="356" spans="1:20" ht="31.5" x14ac:dyDescent="0.25">
      <c r="A356" s="83" t="s">
        <v>561</v>
      </c>
      <c r="B356" s="61" t="s">
        <v>812</v>
      </c>
      <c r="C356" s="62" t="s">
        <v>813</v>
      </c>
      <c r="D356" s="63" t="s">
        <v>34</v>
      </c>
      <c r="E356" s="63" t="s">
        <v>34</v>
      </c>
      <c r="F356" s="63" t="s">
        <v>34</v>
      </c>
      <c r="G356" s="64" t="s">
        <v>34</v>
      </c>
      <c r="H356" s="64">
        <f t="shared" si="109"/>
        <v>0.86333333000000001</v>
      </c>
      <c r="I356" s="63" t="s">
        <v>34</v>
      </c>
      <c r="J356" s="63">
        <v>0</v>
      </c>
      <c r="K356" s="63" t="s">
        <v>34</v>
      </c>
      <c r="L356" s="64">
        <v>0.86333333000000001</v>
      </c>
      <c r="M356" s="63" t="s">
        <v>34</v>
      </c>
      <c r="N356" s="64">
        <v>0</v>
      </c>
      <c r="O356" s="64" t="s">
        <v>34</v>
      </c>
      <c r="P356" s="64">
        <v>0</v>
      </c>
      <c r="Q356" s="64" t="s">
        <v>34</v>
      </c>
      <c r="R356" s="64" t="s">
        <v>34</v>
      </c>
      <c r="S356" s="65" t="s">
        <v>34</v>
      </c>
      <c r="T356" s="66" t="s">
        <v>803</v>
      </c>
    </row>
    <row r="357" spans="1:20" ht="31.5" x14ac:dyDescent="0.25">
      <c r="A357" s="83" t="s">
        <v>561</v>
      </c>
      <c r="B357" s="61" t="s">
        <v>814</v>
      </c>
      <c r="C357" s="62" t="s">
        <v>815</v>
      </c>
      <c r="D357" s="63" t="s">
        <v>34</v>
      </c>
      <c r="E357" s="63" t="s">
        <v>34</v>
      </c>
      <c r="F357" s="63" t="s">
        <v>34</v>
      </c>
      <c r="G357" s="64" t="s">
        <v>34</v>
      </c>
      <c r="H357" s="64">
        <f t="shared" si="109"/>
        <v>0.105</v>
      </c>
      <c r="I357" s="63" t="s">
        <v>34</v>
      </c>
      <c r="J357" s="63">
        <v>0</v>
      </c>
      <c r="K357" s="63" t="s">
        <v>34</v>
      </c>
      <c r="L357" s="64">
        <v>0.105</v>
      </c>
      <c r="M357" s="63" t="s">
        <v>34</v>
      </c>
      <c r="N357" s="64">
        <v>0</v>
      </c>
      <c r="O357" s="64" t="s">
        <v>34</v>
      </c>
      <c r="P357" s="64">
        <v>0</v>
      </c>
      <c r="Q357" s="64" t="s">
        <v>34</v>
      </c>
      <c r="R357" s="64" t="s">
        <v>34</v>
      </c>
      <c r="S357" s="65" t="s">
        <v>34</v>
      </c>
      <c r="T357" s="66" t="s">
        <v>803</v>
      </c>
    </row>
    <row r="358" spans="1:20" ht="31.5" x14ac:dyDescent="0.25">
      <c r="A358" s="83" t="s">
        <v>561</v>
      </c>
      <c r="B358" s="61" t="s">
        <v>816</v>
      </c>
      <c r="C358" s="62" t="s">
        <v>817</v>
      </c>
      <c r="D358" s="63" t="s">
        <v>34</v>
      </c>
      <c r="E358" s="63" t="s">
        <v>34</v>
      </c>
      <c r="F358" s="63" t="s">
        <v>34</v>
      </c>
      <c r="G358" s="64" t="s">
        <v>34</v>
      </c>
      <c r="H358" s="64">
        <f t="shared" si="109"/>
        <v>0.13200000000000001</v>
      </c>
      <c r="I358" s="63" t="s">
        <v>34</v>
      </c>
      <c r="J358" s="63">
        <v>0</v>
      </c>
      <c r="K358" s="63" t="s">
        <v>34</v>
      </c>
      <c r="L358" s="64">
        <v>0.13200000000000001</v>
      </c>
      <c r="M358" s="63" t="s">
        <v>34</v>
      </c>
      <c r="N358" s="64">
        <v>0</v>
      </c>
      <c r="O358" s="64" t="s">
        <v>34</v>
      </c>
      <c r="P358" s="64">
        <v>0</v>
      </c>
      <c r="Q358" s="64" t="s">
        <v>34</v>
      </c>
      <c r="R358" s="64" t="s">
        <v>34</v>
      </c>
      <c r="S358" s="65" t="s">
        <v>34</v>
      </c>
      <c r="T358" s="66" t="s">
        <v>803</v>
      </c>
    </row>
    <row r="359" spans="1:20" ht="31.5" x14ac:dyDescent="0.25">
      <c r="A359" s="83" t="s">
        <v>561</v>
      </c>
      <c r="B359" s="61" t="s">
        <v>818</v>
      </c>
      <c r="C359" s="62" t="s">
        <v>819</v>
      </c>
      <c r="D359" s="63" t="s">
        <v>34</v>
      </c>
      <c r="E359" s="63" t="s">
        <v>34</v>
      </c>
      <c r="F359" s="63" t="s">
        <v>34</v>
      </c>
      <c r="G359" s="64" t="s">
        <v>34</v>
      </c>
      <c r="H359" s="64">
        <f t="shared" si="109"/>
        <v>0.2225</v>
      </c>
      <c r="I359" s="63" t="s">
        <v>34</v>
      </c>
      <c r="J359" s="63">
        <v>0</v>
      </c>
      <c r="K359" s="63" t="s">
        <v>34</v>
      </c>
      <c r="L359" s="64">
        <v>0.2225</v>
      </c>
      <c r="M359" s="63" t="s">
        <v>34</v>
      </c>
      <c r="N359" s="64">
        <v>0</v>
      </c>
      <c r="O359" s="64" t="s">
        <v>34</v>
      </c>
      <c r="P359" s="64">
        <v>0</v>
      </c>
      <c r="Q359" s="64" t="s">
        <v>34</v>
      </c>
      <c r="R359" s="64" t="s">
        <v>34</v>
      </c>
      <c r="S359" s="65" t="s">
        <v>34</v>
      </c>
      <c r="T359" s="66" t="s">
        <v>803</v>
      </c>
    </row>
    <row r="360" spans="1:20" ht="47.25" x14ac:dyDescent="0.25">
      <c r="A360" s="83" t="s">
        <v>561</v>
      </c>
      <c r="B360" s="61" t="s">
        <v>820</v>
      </c>
      <c r="C360" s="62" t="s">
        <v>821</v>
      </c>
      <c r="D360" s="63" t="s">
        <v>34</v>
      </c>
      <c r="E360" s="63" t="s">
        <v>34</v>
      </c>
      <c r="F360" s="63" t="s">
        <v>34</v>
      </c>
      <c r="G360" s="64" t="s">
        <v>34</v>
      </c>
      <c r="H360" s="64">
        <f t="shared" si="109"/>
        <v>0.222</v>
      </c>
      <c r="I360" s="63" t="s">
        <v>34</v>
      </c>
      <c r="J360" s="63">
        <v>0</v>
      </c>
      <c r="K360" s="63" t="s">
        <v>34</v>
      </c>
      <c r="L360" s="64">
        <v>0.222</v>
      </c>
      <c r="M360" s="63" t="s">
        <v>34</v>
      </c>
      <c r="N360" s="64">
        <v>0</v>
      </c>
      <c r="O360" s="64" t="s">
        <v>34</v>
      </c>
      <c r="P360" s="64">
        <v>0</v>
      </c>
      <c r="Q360" s="64" t="s">
        <v>34</v>
      </c>
      <c r="R360" s="64" t="s">
        <v>34</v>
      </c>
      <c r="S360" s="65" t="s">
        <v>34</v>
      </c>
      <c r="T360" s="66" t="s">
        <v>803</v>
      </c>
    </row>
    <row r="361" spans="1:20" ht="31.5" x14ac:dyDescent="0.25">
      <c r="A361" s="83" t="s">
        <v>561</v>
      </c>
      <c r="B361" s="61" t="s">
        <v>822</v>
      </c>
      <c r="C361" s="62" t="s">
        <v>823</v>
      </c>
      <c r="D361" s="63" t="s">
        <v>34</v>
      </c>
      <c r="E361" s="63" t="s">
        <v>34</v>
      </c>
      <c r="F361" s="63" t="s">
        <v>34</v>
      </c>
      <c r="G361" s="64" t="s">
        <v>34</v>
      </c>
      <c r="H361" s="64">
        <f t="shared" si="109"/>
        <v>0.16400000000000001</v>
      </c>
      <c r="I361" s="63" t="s">
        <v>34</v>
      </c>
      <c r="J361" s="63">
        <v>0.16400000000000001</v>
      </c>
      <c r="K361" s="63" t="s">
        <v>34</v>
      </c>
      <c r="L361" s="64">
        <v>0</v>
      </c>
      <c r="M361" s="63" t="s">
        <v>34</v>
      </c>
      <c r="N361" s="64">
        <v>0</v>
      </c>
      <c r="O361" s="64" t="s">
        <v>34</v>
      </c>
      <c r="P361" s="64">
        <v>0</v>
      </c>
      <c r="Q361" s="64" t="s">
        <v>34</v>
      </c>
      <c r="R361" s="64" t="s">
        <v>34</v>
      </c>
      <c r="S361" s="65" t="s">
        <v>34</v>
      </c>
      <c r="T361" s="66" t="s">
        <v>803</v>
      </c>
    </row>
    <row r="362" spans="1:20" ht="31.5" x14ac:dyDescent="0.25">
      <c r="A362" s="83" t="s">
        <v>561</v>
      </c>
      <c r="B362" s="61" t="s">
        <v>824</v>
      </c>
      <c r="C362" s="62" t="s">
        <v>825</v>
      </c>
      <c r="D362" s="63" t="s">
        <v>34</v>
      </c>
      <c r="E362" s="63" t="s">
        <v>34</v>
      </c>
      <c r="F362" s="63" t="s">
        <v>34</v>
      </c>
      <c r="G362" s="64" t="s">
        <v>34</v>
      </c>
      <c r="H362" s="64">
        <f t="shared" si="109"/>
        <v>0.28799999999999998</v>
      </c>
      <c r="I362" s="63" t="s">
        <v>34</v>
      </c>
      <c r="J362" s="63">
        <v>0</v>
      </c>
      <c r="K362" s="63" t="s">
        <v>34</v>
      </c>
      <c r="L362" s="64">
        <v>0.28799999999999998</v>
      </c>
      <c r="M362" s="63" t="s">
        <v>34</v>
      </c>
      <c r="N362" s="64">
        <v>0</v>
      </c>
      <c r="O362" s="64" t="s">
        <v>34</v>
      </c>
      <c r="P362" s="64">
        <v>0</v>
      </c>
      <c r="Q362" s="64" t="s">
        <v>34</v>
      </c>
      <c r="R362" s="64" t="s">
        <v>34</v>
      </c>
      <c r="S362" s="65" t="s">
        <v>34</v>
      </c>
      <c r="T362" s="66" t="s">
        <v>803</v>
      </c>
    </row>
    <row r="363" spans="1:20" ht="47.25" x14ac:dyDescent="0.25">
      <c r="A363" s="83" t="s">
        <v>561</v>
      </c>
      <c r="B363" s="61" t="s">
        <v>826</v>
      </c>
      <c r="C363" s="62" t="s">
        <v>827</v>
      </c>
      <c r="D363" s="63" t="s">
        <v>34</v>
      </c>
      <c r="E363" s="63" t="s">
        <v>34</v>
      </c>
      <c r="F363" s="63" t="s">
        <v>34</v>
      </c>
      <c r="G363" s="64" t="s">
        <v>34</v>
      </c>
      <c r="H363" s="64">
        <f t="shared" si="109"/>
        <v>2.3342272000000004</v>
      </c>
      <c r="I363" s="63" t="s">
        <v>34</v>
      </c>
      <c r="J363" s="63">
        <v>0</v>
      </c>
      <c r="K363" s="63" t="s">
        <v>34</v>
      </c>
      <c r="L363" s="64">
        <v>2.3342272000000004</v>
      </c>
      <c r="M363" s="63" t="s">
        <v>34</v>
      </c>
      <c r="N363" s="64">
        <v>0</v>
      </c>
      <c r="O363" s="64" t="s">
        <v>34</v>
      </c>
      <c r="P363" s="64">
        <v>0</v>
      </c>
      <c r="Q363" s="64" t="s">
        <v>34</v>
      </c>
      <c r="R363" s="64" t="s">
        <v>34</v>
      </c>
      <c r="S363" s="65" t="s">
        <v>34</v>
      </c>
      <c r="T363" s="66" t="s">
        <v>803</v>
      </c>
    </row>
    <row r="364" spans="1:20" ht="31.5" x14ac:dyDescent="0.25">
      <c r="A364" s="83" t="s">
        <v>561</v>
      </c>
      <c r="B364" s="61" t="s">
        <v>828</v>
      </c>
      <c r="C364" s="62" t="s">
        <v>829</v>
      </c>
      <c r="D364" s="63" t="s">
        <v>34</v>
      </c>
      <c r="E364" s="63" t="s">
        <v>34</v>
      </c>
      <c r="F364" s="63" t="s">
        <v>34</v>
      </c>
      <c r="G364" s="64" t="s">
        <v>34</v>
      </c>
      <c r="H364" s="64">
        <f t="shared" si="109"/>
        <v>0.56879999999999997</v>
      </c>
      <c r="I364" s="63" t="s">
        <v>34</v>
      </c>
      <c r="J364" s="63">
        <v>0</v>
      </c>
      <c r="K364" s="63" t="s">
        <v>34</v>
      </c>
      <c r="L364" s="64">
        <v>0.56879999999999997</v>
      </c>
      <c r="M364" s="63" t="s">
        <v>34</v>
      </c>
      <c r="N364" s="64">
        <v>0</v>
      </c>
      <c r="O364" s="64" t="s">
        <v>34</v>
      </c>
      <c r="P364" s="64">
        <v>0</v>
      </c>
      <c r="Q364" s="64" t="s">
        <v>34</v>
      </c>
      <c r="R364" s="64" t="s">
        <v>34</v>
      </c>
      <c r="S364" s="65" t="s">
        <v>34</v>
      </c>
      <c r="T364" s="66" t="s">
        <v>803</v>
      </c>
    </row>
    <row r="365" spans="1:20" ht="31.5" x14ac:dyDescent="0.25">
      <c r="A365" s="83" t="s">
        <v>561</v>
      </c>
      <c r="B365" s="61" t="s">
        <v>830</v>
      </c>
      <c r="C365" s="62" t="s">
        <v>831</v>
      </c>
      <c r="D365" s="63" t="s">
        <v>34</v>
      </c>
      <c r="E365" s="63" t="s">
        <v>34</v>
      </c>
      <c r="F365" s="63" t="s">
        <v>34</v>
      </c>
      <c r="G365" s="64" t="s">
        <v>34</v>
      </c>
      <c r="H365" s="64">
        <f t="shared" si="109"/>
        <v>0.8633333299999999</v>
      </c>
      <c r="I365" s="63" t="s">
        <v>34</v>
      </c>
      <c r="J365" s="63">
        <v>0</v>
      </c>
      <c r="K365" s="63" t="s">
        <v>34</v>
      </c>
      <c r="L365" s="64">
        <v>0.8633333299999999</v>
      </c>
      <c r="M365" s="63" t="s">
        <v>34</v>
      </c>
      <c r="N365" s="64">
        <v>0</v>
      </c>
      <c r="O365" s="64" t="s">
        <v>34</v>
      </c>
      <c r="P365" s="64">
        <v>0</v>
      </c>
      <c r="Q365" s="64" t="s">
        <v>34</v>
      </c>
      <c r="R365" s="64" t="s">
        <v>34</v>
      </c>
      <c r="S365" s="65" t="s">
        <v>34</v>
      </c>
      <c r="T365" s="66" t="s">
        <v>803</v>
      </c>
    </row>
    <row r="366" spans="1:20" ht="31.5" x14ac:dyDescent="0.25">
      <c r="A366" s="83" t="s">
        <v>561</v>
      </c>
      <c r="B366" s="61" t="s">
        <v>832</v>
      </c>
      <c r="C366" s="62" t="s">
        <v>833</v>
      </c>
      <c r="D366" s="63" t="s">
        <v>34</v>
      </c>
      <c r="E366" s="63" t="s">
        <v>34</v>
      </c>
      <c r="F366" s="63" t="s">
        <v>34</v>
      </c>
      <c r="G366" s="64" t="s">
        <v>34</v>
      </c>
      <c r="H366" s="64">
        <f t="shared" si="109"/>
        <v>0.99</v>
      </c>
      <c r="I366" s="63" t="s">
        <v>34</v>
      </c>
      <c r="J366" s="63">
        <v>0</v>
      </c>
      <c r="K366" s="63" t="s">
        <v>34</v>
      </c>
      <c r="L366" s="64">
        <v>0.99</v>
      </c>
      <c r="M366" s="63" t="s">
        <v>34</v>
      </c>
      <c r="N366" s="64">
        <v>0</v>
      </c>
      <c r="O366" s="64" t="s">
        <v>34</v>
      </c>
      <c r="P366" s="64">
        <v>0</v>
      </c>
      <c r="Q366" s="64" t="s">
        <v>34</v>
      </c>
      <c r="R366" s="64" t="s">
        <v>34</v>
      </c>
      <c r="S366" s="65" t="s">
        <v>34</v>
      </c>
      <c r="T366" s="66" t="s">
        <v>803</v>
      </c>
    </row>
    <row r="367" spans="1:20" ht="31.5" x14ac:dyDescent="0.25">
      <c r="A367" s="83" t="s">
        <v>561</v>
      </c>
      <c r="B367" s="61" t="s">
        <v>834</v>
      </c>
      <c r="C367" s="62" t="s">
        <v>835</v>
      </c>
      <c r="D367" s="63" t="s">
        <v>34</v>
      </c>
      <c r="E367" s="63" t="s">
        <v>34</v>
      </c>
      <c r="F367" s="63" t="s">
        <v>34</v>
      </c>
      <c r="G367" s="64" t="s">
        <v>34</v>
      </c>
      <c r="H367" s="64">
        <f t="shared" si="109"/>
        <v>0.109</v>
      </c>
      <c r="I367" s="63" t="s">
        <v>34</v>
      </c>
      <c r="J367" s="63">
        <v>0</v>
      </c>
      <c r="K367" s="63" t="s">
        <v>34</v>
      </c>
      <c r="L367" s="64">
        <v>0.109</v>
      </c>
      <c r="M367" s="63" t="s">
        <v>34</v>
      </c>
      <c r="N367" s="64">
        <v>0</v>
      </c>
      <c r="O367" s="64" t="s">
        <v>34</v>
      </c>
      <c r="P367" s="64">
        <v>0</v>
      </c>
      <c r="Q367" s="64" t="s">
        <v>34</v>
      </c>
      <c r="R367" s="64" t="s">
        <v>34</v>
      </c>
      <c r="S367" s="65" t="s">
        <v>34</v>
      </c>
      <c r="T367" s="66" t="s">
        <v>803</v>
      </c>
    </row>
    <row r="368" spans="1:20" ht="47.25" x14ac:dyDescent="0.25">
      <c r="A368" s="83" t="s">
        <v>561</v>
      </c>
      <c r="B368" s="61" t="s">
        <v>836</v>
      </c>
      <c r="C368" s="62" t="s">
        <v>837</v>
      </c>
      <c r="D368" s="63" t="s">
        <v>34</v>
      </c>
      <c r="E368" s="63" t="s">
        <v>34</v>
      </c>
      <c r="F368" s="63" t="s">
        <v>34</v>
      </c>
      <c r="G368" s="64" t="s">
        <v>34</v>
      </c>
      <c r="H368" s="64">
        <f t="shared" si="109"/>
        <v>0.222</v>
      </c>
      <c r="I368" s="63" t="s">
        <v>34</v>
      </c>
      <c r="J368" s="63">
        <v>0</v>
      </c>
      <c r="K368" s="63" t="s">
        <v>34</v>
      </c>
      <c r="L368" s="64">
        <v>0.222</v>
      </c>
      <c r="M368" s="63" t="s">
        <v>34</v>
      </c>
      <c r="N368" s="64">
        <v>0</v>
      </c>
      <c r="O368" s="64" t="s">
        <v>34</v>
      </c>
      <c r="P368" s="64">
        <v>0</v>
      </c>
      <c r="Q368" s="64" t="s">
        <v>34</v>
      </c>
      <c r="R368" s="64" t="s">
        <v>34</v>
      </c>
      <c r="S368" s="65" t="s">
        <v>34</v>
      </c>
      <c r="T368" s="66" t="s">
        <v>803</v>
      </c>
    </row>
    <row r="369" spans="1:20" ht="31.5" x14ac:dyDescent="0.25">
      <c r="A369" s="83" t="s">
        <v>561</v>
      </c>
      <c r="B369" s="61" t="s">
        <v>838</v>
      </c>
      <c r="C369" s="62" t="s">
        <v>839</v>
      </c>
      <c r="D369" s="63" t="s">
        <v>34</v>
      </c>
      <c r="E369" s="63" t="s">
        <v>34</v>
      </c>
      <c r="F369" s="63" t="s">
        <v>34</v>
      </c>
      <c r="G369" s="64" t="s">
        <v>34</v>
      </c>
      <c r="H369" s="64">
        <f t="shared" si="109"/>
        <v>0.14499999999999999</v>
      </c>
      <c r="I369" s="63" t="s">
        <v>34</v>
      </c>
      <c r="J369" s="63">
        <v>0.14499999999999999</v>
      </c>
      <c r="K369" s="63" t="s">
        <v>34</v>
      </c>
      <c r="L369" s="64">
        <v>0</v>
      </c>
      <c r="M369" s="63" t="s">
        <v>34</v>
      </c>
      <c r="N369" s="64">
        <v>0</v>
      </c>
      <c r="O369" s="64" t="s">
        <v>34</v>
      </c>
      <c r="P369" s="64">
        <v>0</v>
      </c>
      <c r="Q369" s="64" t="s">
        <v>34</v>
      </c>
      <c r="R369" s="64" t="s">
        <v>34</v>
      </c>
      <c r="S369" s="65" t="s">
        <v>34</v>
      </c>
      <c r="T369" s="66" t="s">
        <v>803</v>
      </c>
    </row>
    <row r="370" spans="1:20" ht="31.5" x14ac:dyDescent="0.25">
      <c r="A370" s="83" t="s">
        <v>561</v>
      </c>
      <c r="B370" s="61" t="s">
        <v>840</v>
      </c>
      <c r="C370" s="62" t="s">
        <v>841</v>
      </c>
      <c r="D370" s="63" t="s">
        <v>34</v>
      </c>
      <c r="E370" s="63" t="s">
        <v>34</v>
      </c>
      <c r="F370" s="63" t="s">
        <v>34</v>
      </c>
      <c r="G370" s="64" t="s">
        <v>34</v>
      </c>
      <c r="H370" s="64">
        <f t="shared" si="109"/>
        <v>1.1375999999999999</v>
      </c>
      <c r="I370" s="63" t="s">
        <v>34</v>
      </c>
      <c r="J370" s="63">
        <v>0</v>
      </c>
      <c r="K370" s="63" t="s">
        <v>34</v>
      </c>
      <c r="L370" s="64">
        <v>1.1375999999999999</v>
      </c>
      <c r="M370" s="63" t="s">
        <v>34</v>
      </c>
      <c r="N370" s="64">
        <v>0</v>
      </c>
      <c r="O370" s="64" t="s">
        <v>34</v>
      </c>
      <c r="P370" s="64">
        <v>0</v>
      </c>
      <c r="Q370" s="64" t="s">
        <v>34</v>
      </c>
      <c r="R370" s="64" t="s">
        <v>34</v>
      </c>
      <c r="S370" s="65" t="s">
        <v>34</v>
      </c>
      <c r="T370" s="66" t="s">
        <v>803</v>
      </c>
    </row>
    <row r="371" spans="1:20" ht="47.25" x14ac:dyDescent="0.25">
      <c r="A371" s="83" t="s">
        <v>561</v>
      </c>
      <c r="B371" s="61" t="s">
        <v>842</v>
      </c>
      <c r="C371" s="62" t="s">
        <v>843</v>
      </c>
      <c r="D371" s="63" t="s">
        <v>34</v>
      </c>
      <c r="E371" s="63" t="s">
        <v>34</v>
      </c>
      <c r="F371" s="63" t="s">
        <v>34</v>
      </c>
      <c r="G371" s="64" t="s">
        <v>34</v>
      </c>
      <c r="H371" s="64">
        <f t="shared" si="109"/>
        <v>4.6559999999999997</v>
      </c>
      <c r="I371" s="63" t="s">
        <v>34</v>
      </c>
      <c r="J371" s="63">
        <v>0</v>
      </c>
      <c r="K371" s="63" t="s">
        <v>34</v>
      </c>
      <c r="L371" s="64">
        <v>4.6559999999999997</v>
      </c>
      <c r="M371" s="63" t="s">
        <v>34</v>
      </c>
      <c r="N371" s="64">
        <v>0</v>
      </c>
      <c r="O371" s="64" t="s">
        <v>34</v>
      </c>
      <c r="P371" s="64">
        <v>0</v>
      </c>
      <c r="Q371" s="64" t="s">
        <v>34</v>
      </c>
      <c r="R371" s="64" t="s">
        <v>34</v>
      </c>
      <c r="S371" s="65" t="s">
        <v>34</v>
      </c>
      <c r="T371" s="66" t="s">
        <v>803</v>
      </c>
    </row>
    <row r="372" spans="1:20" ht="31.5" x14ac:dyDescent="0.25">
      <c r="A372" s="83" t="s">
        <v>561</v>
      </c>
      <c r="B372" s="61" t="s">
        <v>844</v>
      </c>
      <c r="C372" s="62" t="s">
        <v>845</v>
      </c>
      <c r="D372" s="63" t="s">
        <v>34</v>
      </c>
      <c r="E372" s="63" t="s">
        <v>34</v>
      </c>
      <c r="F372" s="63" t="s">
        <v>34</v>
      </c>
      <c r="G372" s="64" t="s">
        <v>34</v>
      </c>
      <c r="H372" s="64">
        <f t="shared" ref="H372:H403" si="110">J372+L372+N372+P372</f>
        <v>0.14999985000000002</v>
      </c>
      <c r="I372" s="63" t="s">
        <v>34</v>
      </c>
      <c r="J372" s="63">
        <v>0</v>
      </c>
      <c r="K372" s="63" t="s">
        <v>34</v>
      </c>
      <c r="L372" s="64">
        <v>0.14999985000000002</v>
      </c>
      <c r="M372" s="63" t="s">
        <v>34</v>
      </c>
      <c r="N372" s="64">
        <v>0</v>
      </c>
      <c r="O372" s="64" t="s">
        <v>34</v>
      </c>
      <c r="P372" s="64">
        <v>0</v>
      </c>
      <c r="Q372" s="64" t="s">
        <v>34</v>
      </c>
      <c r="R372" s="64" t="s">
        <v>34</v>
      </c>
      <c r="S372" s="65" t="s">
        <v>34</v>
      </c>
      <c r="T372" s="66" t="s">
        <v>803</v>
      </c>
    </row>
    <row r="373" spans="1:20" ht="31.5" x14ac:dyDescent="0.25">
      <c r="A373" s="83" t="s">
        <v>561</v>
      </c>
      <c r="B373" s="61" t="s">
        <v>846</v>
      </c>
      <c r="C373" s="62" t="s">
        <v>847</v>
      </c>
      <c r="D373" s="63" t="s">
        <v>34</v>
      </c>
      <c r="E373" s="63" t="s">
        <v>34</v>
      </c>
      <c r="F373" s="63" t="s">
        <v>34</v>
      </c>
      <c r="G373" s="64" t="s">
        <v>34</v>
      </c>
      <c r="H373" s="64">
        <f t="shared" si="110"/>
        <v>0.252</v>
      </c>
      <c r="I373" s="63" t="s">
        <v>34</v>
      </c>
      <c r="J373" s="63">
        <v>0</v>
      </c>
      <c r="K373" s="63" t="s">
        <v>34</v>
      </c>
      <c r="L373" s="64">
        <v>0.252</v>
      </c>
      <c r="M373" s="63" t="s">
        <v>34</v>
      </c>
      <c r="N373" s="64">
        <v>0</v>
      </c>
      <c r="O373" s="64" t="s">
        <v>34</v>
      </c>
      <c r="P373" s="64">
        <v>0</v>
      </c>
      <c r="Q373" s="64" t="s">
        <v>34</v>
      </c>
      <c r="R373" s="64" t="s">
        <v>34</v>
      </c>
      <c r="S373" s="65" t="s">
        <v>34</v>
      </c>
      <c r="T373" s="66" t="s">
        <v>803</v>
      </c>
    </row>
    <row r="374" spans="1:20" ht="31.5" x14ac:dyDescent="0.25">
      <c r="A374" s="83" t="s">
        <v>561</v>
      </c>
      <c r="B374" s="61" t="s">
        <v>848</v>
      </c>
      <c r="C374" s="62" t="s">
        <v>849</v>
      </c>
      <c r="D374" s="63" t="s">
        <v>34</v>
      </c>
      <c r="E374" s="63" t="s">
        <v>34</v>
      </c>
      <c r="F374" s="63" t="s">
        <v>34</v>
      </c>
      <c r="G374" s="64" t="s">
        <v>34</v>
      </c>
      <c r="H374" s="64">
        <f t="shared" si="110"/>
        <v>0.8633333299999999</v>
      </c>
      <c r="I374" s="63" t="s">
        <v>34</v>
      </c>
      <c r="J374" s="63">
        <v>0</v>
      </c>
      <c r="K374" s="63" t="s">
        <v>34</v>
      </c>
      <c r="L374" s="64">
        <v>0.8633333299999999</v>
      </c>
      <c r="M374" s="63" t="s">
        <v>34</v>
      </c>
      <c r="N374" s="64">
        <v>0</v>
      </c>
      <c r="O374" s="64" t="s">
        <v>34</v>
      </c>
      <c r="P374" s="64">
        <v>0</v>
      </c>
      <c r="Q374" s="64" t="s">
        <v>34</v>
      </c>
      <c r="R374" s="64" t="s">
        <v>34</v>
      </c>
      <c r="S374" s="65" t="s">
        <v>34</v>
      </c>
      <c r="T374" s="66" t="s">
        <v>803</v>
      </c>
    </row>
    <row r="375" spans="1:20" ht="63" x14ac:dyDescent="0.25">
      <c r="A375" s="83" t="s">
        <v>561</v>
      </c>
      <c r="B375" s="61" t="s">
        <v>850</v>
      </c>
      <c r="C375" s="62" t="s">
        <v>851</v>
      </c>
      <c r="D375" s="63" t="s">
        <v>34</v>
      </c>
      <c r="E375" s="63" t="s">
        <v>34</v>
      </c>
      <c r="F375" s="63" t="s">
        <v>34</v>
      </c>
      <c r="G375" s="64" t="s">
        <v>34</v>
      </c>
      <c r="H375" s="64">
        <f t="shared" si="110"/>
        <v>1.76</v>
      </c>
      <c r="I375" s="63" t="s">
        <v>34</v>
      </c>
      <c r="J375" s="63">
        <v>0</v>
      </c>
      <c r="K375" s="63" t="s">
        <v>34</v>
      </c>
      <c r="L375" s="64">
        <v>1.76</v>
      </c>
      <c r="M375" s="63" t="s">
        <v>34</v>
      </c>
      <c r="N375" s="64">
        <v>0</v>
      </c>
      <c r="O375" s="64" t="s">
        <v>34</v>
      </c>
      <c r="P375" s="64">
        <v>0</v>
      </c>
      <c r="Q375" s="64" t="s">
        <v>34</v>
      </c>
      <c r="R375" s="64" t="s">
        <v>34</v>
      </c>
      <c r="S375" s="65" t="s">
        <v>34</v>
      </c>
      <c r="T375" s="66" t="s">
        <v>803</v>
      </c>
    </row>
    <row r="376" spans="1:20" ht="47.25" x14ac:dyDescent="0.25">
      <c r="A376" s="83" t="s">
        <v>561</v>
      </c>
      <c r="B376" s="61" t="s">
        <v>852</v>
      </c>
      <c r="C376" s="62" t="s">
        <v>853</v>
      </c>
      <c r="D376" s="63" t="s">
        <v>34</v>
      </c>
      <c r="E376" s="63" t="s">
        <v>34</v>
      </c>
      <c r="F376" s="63" t="s">
        <v>34</v>
      </c>
      <c r="G376" s="64" t="s">
        <v>34</v>
      </c>
      <c r="H376" s="64">
        <f t="shared" si="110"/>
        <v>0.222</v>
      </c>
      <c r="I376" s="63" t="s">
        <v>34</v>
      </c>
      <c r="J376" s="63">
        <v>0</v>
      </c>
      <c r="K376" s="63" t="s">
        <v>34</v>
      </c>
      <c r="L376" s="64">
        <v>0.222</v>
      </c>
      <c r="M376" s="63" t="s">
        <v>34</v>
      </c>
      <c r="N376" s="64">
        <v>0</v>
      </c>
      <c r="O376" s="64" t="s">
        <v>34</v>
      </c>
      <c r="P376" s="64">
        <v>0</v>
      </c>
      <c r="Q376" s="64" t="s">
        <v>34</v>
      </c>
      <c r="R376" s="64" t="s">
        <v>34</v>
      </c>
      <c r="S376" s="65" t="s">
        <v>34</v>
      </c>
      <c r="T376" s="66" t="s">
        <v>803</v>
      </c>
    </row>
    <row r="377" spans="1:20" ht="31.5" x14ac:dyDescent="0.25">
      <c r="A377" s="83" t="s">
        <v>561</v>
      </c>
      <c r="B377" s="61" t="s">
        <v>854</v>
      </c>
      <c r="C377" s="62" t="s">
        <v>855</v>
      </c>
      <c r="D377" s="63" t="s">
        <v>34</v>
      </c>
      <c r="E377" s="63" t="s">
        <v>34</v>
      </c>
      <c r="F377" s="63" t="s">
        <v>34</v>
      </c>
      <c r="G377" s="64" t="s">
        <v>34</v>
      </c>
      <c r="H377" s="64">
        <f t="shared" si="110"/>
        <v>0.11</v>
      </c>
      <c r="I377" s="63" t="s">
        <v>34</v>
      </c>
      <c r="J377" s="63">
        <v>0.11</v>
      </c>
      <c r="K377" s="63" t="s">
        <v>34</v>
      </c>
      <c r="L377" s="64">
        <v>0</v>
      </c>
      <c r="M377" s="63" t="s">
        <v>34</v>
      </c>
      <c r="N377" s="64">
        <v>0</v>
      </c>
      <c r="O377" s="64" t="s">
        <v>34</v>
      </c>
      <c r="P377" s="64">
        <v>0</v>
      </c>
      <c r="Q377" s="64" t="s">
        <v>34</v>
      </c>
      <c r="R377" s="64" t="s">
        <v>34</v>
      </c>
      <c r="S377" s="65" t="s">
        <v>34</v>
      </c>
      <c r="T377" s="66" t="s">
        <v>803</v>
      </c>
    </row>
    <row r="378" spans="1:20" ht="31.5" x14ac:dyDescent="0.25">
      <c r="A378" s="83" t="s">
        <v>561</v>
      </c>
      <c r="B378" s="61" t="s">
        <v>856</v>
      </c>
      <c r="C378" s="62" t="s">
        <v>857</v>
      </c>
      <c r="D378" s="63" t="s">
        <v>34</v>
      </c>
      <c r="E378" s="63" t="s">
        <v>34</v>
      </c>
      <c r="F378" s="63" t="s">
        <v>34</v>
      </c>
      <c r="G378" s="64" t="s">
        <v>34</v>
      </c>
      <c r="H378" s="64">
        <f t="shared" si="110"/>
        <v>0.56879999999999997</v>
      </c>
      <c r="I378" s="63" t="s">
        <v>34</v>
      </c>
      <c r="J378" s="63">
        <v>0</v>
      </c>
      <c r="K378" s="63" t="s">
        <v>34</v>
      </c>
      <c r="L378" s="64">
        <v>0.56879999999999997</v>
      </c>
      <c r="M378" s="63" t="s">
        <v>34</v>
      </c>
      <c r="N378" s="64">
        <v>0</v>
      </c>
      <c r="O378" s="64" t="s">
        <v>34</v>
      </c>
      <c r="P378" s="64">
        <v>0</v>
      </c>
      <c r="Q378" s="64" t="s">
        <v>34</v>
      </c>
      <c r="R378" s="64" t="s">
        <v>34</v>
      </c>
      <c r="S378" s="65" t="s">
        <v>34</v>
      </c>
      <c r="T378" s="66" t="s">
        <v>803</v>
      </c>
    </row>
    <row r="379" spans="1:20" ht="31.5" x14ac:dyDescent="0.25">
      <c r="A379" s="83" t="s">
        <v>561</v>
      </c>
      <c r="B379" s="61" t="s">
        <v>858</v>
      </c>
      <c r="C379" s="62" t="s">
        <v>859</v>
      </c>
      <c r="D379" s="63" t="s">
        <v>34</v>
      </c>
      <c r="E379" s="63" t="s">
        <v>34</v>
      </c>
      <c r="F379" s="63" t="s">
        <v>34</v>
      </c>
      <c r="G379" s="64" t="s">
        <v>34</v>
      </c>
      <c r="H379" s="64">
        <f t="shared" si="110"/>
        <v>0.192</v>
      </c>
      <c r="I379" s="63" t="s">
        <v>34</v>
      </c>
      <c r="J379" s="63">
        <v>0</v>
      </c>
      <c r="K379" s="63" t="s">
        <v>34</v>
      </c>
      <c r="L379" s="64">
        <v>0.192</v>
      </c>
      <c r="M379" s="63" t="s">
        <v>34</v>
      </c>
      <c r="N379" s="64">
        <v>0</v>
      </c>
      <c r="O379" s="64" t="s">
        <v>34</v>
      </c>
      <c r="P379" s="64">
        <v>0</v>
      </c>
      <c r="Q379" s="64" t="s">
        <v>34</v>
      </c>
      <c r="R379" s="64" t="s">
        <v>34</v>
      </c>
      <c r="S379" s="65" t="s">
        <v>34</v>
      </c>
      <c r="T379" s="66" t="s">
        <v>803</v>
      </c>
    </row>
    <row r="380" spans="1:20" ht="47.25" x14ac:dyDescent="0.25">
      <c r="A380" s="83" t="s">
        <v>561</v>
      </c>
      <c r="B380" s="61" t="s">
        <v>860</v>
      </c>
      <c r="C380" s="62" t="s">
        <v>861</v>
      </c>
      <c r="D380" s="63" t="s">
        <v>34</v>
      </c>
      <c r="E380" s="63" t="s">
        <v>34</v>
      </c>
      <c r="F380" s="63" t="s">
        <v>34</v>
      </c>
      <c r="G380" s="64" t="s">
        <v>34</v>
      </c>
      <c r="H380" s="64">
        <f t="shared" si="110"/>
        <v>2.3279999999999998</v>
      </c>
      <c r="I380" s="63" t="s">
        <v>34</v>
      </c>
      <c r="J380" s="63">
        <v>0</v>
      </c>
      <c r="K380" s="63" t="s">
        <v>34</v>
      </c>
      <c r="L380" s="64">
        <v>2.3279999999999998</v>
      </c>
      <c r="M380" s="63" t="s">
        <v>34</v>
      </c>
      <c r="N380" s="64">
        <v>0</v>
      </c>
      <c r="O380" s="64" t="s">
        <v>34</v>
      </c>
      <c r="P380" s="64">
        <v>0</v>
      </c>
      <c r="Q380" s="64" t="s">
        <v>34</v>
      </c>
      <c r="R380" s="64" t="s">
        <v>34</v>
      </c>
      <c r="S380" s="65" t="s">
        <v>34</v>
      </c>
      <c r="T380" s="66" t="s">
        <v>803</v>
      </c>
    </row>
    <row r="381" spans="1:20" ht="31.5" x14ac:dyDescent="0.25">
      <c r="A381" s="83" t="s">
        <v>561</v>
      </c>
      <c r="B381" s="61" t="s">
        <v>856</v>
      </c>
      <c r="C381" s="62" t="s">
        <v>862</v>
      </c>
      <c r="D381" s="63" t="s">
        <v>34</v>
      </c>
      <c r="E381" s="63" t="s">
        <v>34</v>
      </c>
      <c r="F381" s="63" t="s">
        <v>34</v>
      </c>
      <c r="G381" s="64" t="s">
        <v>34</v>
      </c>
      <c r="H381" s="64">
        <f t="shared" si="110"/>
        <v>0.8633333299999999</v>
      </c>
      <c r="I381" s="63" t="s">
        <v>34</v>
      </c>
      <c r="J381" s="63">
        <v>0</v>
      </c>
      <c r="K381" s="63" t="s">
        <v>34</v>
      </c>
      <c r="L381" s="64">
        <v>0.8633333299999999</v>
      </c>
      <c r="M381" s="63" t="s">
        <v>34</v>
      </c>
      <c r="N381" s="64">
        <v>0</v>
      </c>
      <c r="O381" s="64" t="s">
        <v>34</v>
      </c>
      <c r="P381" s="64">
        <v>0</v>
      </c>
      <c r="Q381" s="64" t="s">
        <v>34</v>
      </c>
      <c r="R381" s="64" t="s">
        <v>34</v>
      </c>
      <c r="S381" s="65" t="s">
        <v>34</v>
      </c>
      <c r="T381" s="66" t="s">
        <v>803</v>
      </c>
    </row>
    <row r="382" spans="1:20" ht="47.25" x14ac:dyDescent="0.25">
      <c r="A382" s="83" t="s">
        <v>561</v>
      </c>
      <c r="B382" s="61" t="s">
        <v>863</v>
      </c>
      <c r="C382" s="62" t="s">
        <v>864</v>
      </c>
      <c r="D382" s="63" t="s">
        <v>34</v>
      </c>
      <c r="E382" s="63" t="s">
        <v>34</v>
      </c>
      <c r="F382" s="63" t="s">
        <v>34</v>
      </c>
      <c r="G382" s="64" t="s">
        <v>34</v>
      </c>
      <c r="H382" s="64">
        <f t="shared" si="110"/>
        <v>0.222</v>
      </c>
      <c r="I382" s="63" t="s">
        <v>34</v>
      </c>
      <c r="J382" s="63">
        <v>0</v>
      </c>
      <c r="K382" s="63" t="s">
        <v>34</v>
      </c>
      <c r="L382" s="64">
        <v>0.222</v>
      </c>
      <c r="M382" s="63" t="s">
        <v>34</v>
      </c>
      <c r="N382" s="64">
        <v>0</v>
      </c>
      <c r="O382" s="64" t="s">
        <v>34</v>
      </c>
      <c r="P382" s="64">
        <v>0</v>
      </c>
      <c r="Q382" s="64" t="s">
        <v>34</v>
      </c>
      <c r="R382" s="64" t="s">
        <v>34</v>
      </c>
      <c r="S382" s="65" t="s">
        <v>34</v>
      </c>
      <c r="T382" s="66" t="s">
        <v>803</v>
      </c>
    </row>
    <row r="383" spans="1:20" ht="31.5" x14ac:dyDescent="0.25">
      <c r="A383" s="83" t="s">
        <v>561</v>
      </c>
      <c r="B383" s="61" t="s">
        <v>865</v>
      </c>
      <c r="C383" s="62" t="s">
        <v>866</v>
      </c>
      <c r="D383" s="63" t="s">
        <v>34</v>
      </c>
      <c r="E383" s="63" t="s">
        <v>34</v>
      </c>
      <c r="F383" s="63" t="s">
        <v>34</v>
      </c>
      <c r="G383" s="64" t="s">
        <v>34</v>
      </c>
      <c r="H383" s="64">
        <f t="shared" si="110"/>
        <v>0.16800000000000001</v>
      </c>
      <c r="I383" s="63" t="s">
        <v>34</v>
      </c>
      <c r="J383" s="63">
        <v>0</v>
      </c>
      <c r="K383" s="63" t="s">
        <v>34</v>
      </c>
      <c r="L383" s="64">
        <v>0.16800000000000001</v>
      </c>
      <c r="M383" s="63" t="s">
        <v>34</v>
      </c>
      <c r="N383" s="64">
        <v>0</v>
      </c>
      <c r="O383" s="64" t="s">
        <v>34</v>
      </c>
      <c r="P383" s="64">
        <v>0</v>
      </c>
      <c r="Q383" s="64" t="s">
        <v>34</v>
      </c>
      <c r="R383" s="64" t="s">
        <v>34</v>
      </c>
      <c r="S383" s="65" t="s">
        <v>34</v>
      </c>
      <c r="T383" s="66" t="s">
        <v>803</v>
      </c>
    </row>
    <row r="384" spans="1:20" ht="47.25" x14ac:dyDescent="0.25">
      <c r="A384" s="83" t="s">
        <v>561</v>
      </c>
      <c r="B384" s="61" t="s">
        <v>867</v>
      </c>
      <c r="C384" s="62" t="s">
        <v>868</v>
      </c>
      <c r="D384" s="63" t="s">
        <v>34</v>
      </c>
      <c r="E384" s="63" t="s">
        <v>34</v>
      </c>
      <c r="F384" s="63" t="s">
        <v>34</v>
      </c>
      <c r="G384" s="64" t="s">
        <v>34</v>
      </c>
      <c r="H384" s="64">
        <f t="shared" si="110"/>
        <v>2.3279999999999998</v>
      </c>
      <c r="I384" s="63" t="s">
        <v>34</v>
      </c>
      <c r="J384" s="63">
        <v>0</v>
      </c>
      <c r="K384" s="63" t="s">
        <v>34</v>
      </c>
      <c r="L384" s="64">
        <v>2.3279999999999998</v>
      </c>
      <c r="M384" s="63" t="s">
        <v>34</v>
      </c>
      <c r="N384" s="64">
        <v>0</v>
      </c>
      <c r="O384" s="64" t="s">
        <v>34</v>
      </c>
      <c r="P384" s="64">
        <v>0</v>
      </c>
      <c r="Q384" s="64" t="s">
        <v>34</v>
      </c>
      <c r="R384" s="64" t="s">
        <v>34</v>
      </c>
      <c r="S384" s="65" t="s">
        <v>34</v>
      </c>
      <c r="T384" s="66" t="s">
        <v>803</v>
      </c>
    </row>
    <row r="385" spans="1:20" ht="31.5" x14ac:dyDescent="0.25">
      <c r="A385" s="83" t="s">
        <v>561</v>
      </c>
      <c r="B385" s="61" t="s">
        <v>869</v>
      </c>
      <c r="C385" s="62" t="s">
        <v>870</v>
      </c>
      <c r="D385" s="63" t="s">
        <v>34</v>
      </c>
      <c r="E385" s="63" t="s">
        <v>34</v>
      </c>
      <c r="F385" s="63" t="s">
        <v>34</v>
      </c>
      <c r="G385" s="64" t="s">
        <v>34</v>
      </c>
      <c r="H385" s="64">
        <f t="shared" si="110"/>
        <v>0.86333333000000001</v>
      </c>
      <c r="I385" s="63" t="s">
        <v>34</v>
      </c>
      <c r="J385" s="63">
        <v>0</v>
      </c>
      <c r="K385" s="63" t="s">
        <v>34</v>
      </c>
      <c r="L385" s="64">
        <v>0.86333333000000001</v>
      </c>
      <c r="M385" s="63" t="s">
        <v>34</v>
      </c>
      <c r="N385" s="64">
        <v>0</v>
      </c>
      <c r="O385" s="64" t="s">
        <v>34</v>
      </c>
      <c r="P385" s="64">
        <v>0</v>
      </c>
      <c r="Q385" s="64" t="s">
        <v>34</v>
      </c>
      <c r="R385" s="64" t="s">
        <v>34</v>
      </c>
      <c r="S385" s="65" t="s">
        <v>34</v>
      </c>
      <c r="T385" s="66" t="s">
        <v>803</v>
      </c>
    </row>
    <row r="386" spans="1:20" ht="31.5" x14ac:dyDescent="0.25">
      <c r="A386" s="83" t="s">
        <v>561</v>
      </c>
      <c r="B386" s="61" t="s">
        <v>871</v>
      </c>
      <c r="C386" s="62" t="s">
        <v>872</v>
      </c>
      <c r="D386" s="63" t="s">
        <v>34</v>
      </c>
      <c r="E386" s="63" t="s">
        <v>34</v>
      </c>
      <c r="F386" s="63" t="s">
        <v>34</v>
      </c>
      <c r="G386" s="64" t="s">
        <v>34</v>
      </c>
      <c r="H386" s="64">
        <f t="shared" si="110"/>
        <v>0.56879999999999997</v>
      </c>
      <c r="I386" s="63" t="s">
        <v>34</v>
      </c>
      <c r="J386" s="63">
        <v>0</v>
      </c>
      <c r="K386" s="63" t="s">
        <v>34</v>
      </c>
      <c r="L386" s="64">
        <v>0.56879999999999997</v>
      </c>
      <c r="M386" s="63" t="s">
        <v>34</v>
      </c>
      <c r="N386" s="64">
        <v>0</v>
      </c>
      <c r="O386" s="64" t="s">
        <v>34</v>
      </c>
      <c r="P386" s="64">
        <v>0</v>
      </c>
      <c r="Q386" s="64" t="s">
        <v>34</v>
      </c>
      <c r="R386" s="64" t="s">
        <v>34</v>
      </c>
      <c r="S386" s="65" t="s">
        <v>34</v>
      </c>
      <c r="T386" s="66" t="s">
        <v>803</v>
      </c>
    </row>
    <row r="387" spans="1:20" ht="47.25" x14ac:dyDescent="0.25">
      <c r="A387" s="83" t="s">
        <v>561</v>
      </c>
      <c r="B387" s="61" t="s">
        <v>873</v>
      </c>
      <c r="C387" s="62" t="s">
        <v>874</v>
      </c>
      <c r="D387" s="63" t="s">
        <v>34</v>
      </c>
      <c r="E387" s="63" t="s">
        <v>34</v>
      </c>
      <c r="F387" s="63" t="s">
        <v>34</v>
      </c>
      <c r="G387" s="64" t="s">
        <v>34</v>
      </c>
      <c r="H387" s="64">
        <f t="shared" si="110"/>
        <v>0.222</v>
      </c>
      <c r="I387" s="63" t="s">
        <v>34</v>
      </c>
      <c r="J387" s="63">
        <v>0</v>
      </c>
      <c r="K387" s="63" t="s">
        <v>34</v>
      </c>
      <c r="L387" s="64">
        <v>0.222</v>
      </c>
      <c r="M387" s="63" t="s">
        <v>34</v>
      </c>
      <c r="N387" s="64">
        <v>0</v>
      </c>
      <c r="O387" s="64" t="s">
        <v>34</v>
      </c>
      <c r="P387" s="64">
        <v>0</v>
      </c>
      <c r="Q387" s="64" t="s">
        <v>34</v>
      </c>
      <c r="R387" s="64" t="s">
        <v>34</v>
      </c>
      <c r="S387" s="65" t="s">
        <v>34</v>
      </c>
      <c r="T387" s="66" t="s">
        <v>803</v>
      </c>
    </row>
    <row r="388" spans="1:20" ht="31.5" x14ac:dyDescent="0.25">
      <c r="A388" s="83" t="s">
        <v>561</v>
      </c>
      <c r="B388" s="61" t="s">
        <v>875</v>
      </c>
      <c r="C388" s="62" t="s">
        <v>876</v>
      </c>
      <c r="D388" s="63" t="s">
        <v>34</v>
      </c>
      <c r="E388" s="63" t="s">
        <v>34</v>
      </c>
      <c r="F388" s="63" t="s">
        <v>34</v>
      </c>
      <c r="G388" s="64" t="s">
        <v>34</v>
      </c>
      <c r="H388" s="64">
        <f t="shared" si="110"/>
        <v>0.13200000000000001</v>
      </c>
      <c r="I388" s="63" t="s">
        <v>34</v>
      </c>
      <c r="J388" s="63">
        <v>0</v>
      </c>
      <c r="K388" s="63" t="s">
        <v>34</v>
      </c>
      <c r="L388" s="64">
        <v>0.13200000000000001</v>
      </c>
      <c r="M388" s="63" t="s">
        <v>34</v>
      </c>
      <c r="N388" s="64">
        <v>0</v>
      </c>
      <c r="O388" s="64" t="s">
        <v>34</v>
      </c>
      <c r="P388" s="64">
        <v>0</v>
      </c>
      <c r="Q388" s="64" t="s">
        <v>34</v>
      </c>
      <c r="R388" s="64" t="s">
        <v>34</v>
      </c>
      <c r="S388" s="65" t="s">
        <v>34</v>
      </c>
      <c r="T388" s="66" t="s">
        <v>803</v>
      </c>
    </row>
    <row r="389" spans="1:20" ht="31.5" x14ac:dyDescent="0.25">
      <c r="A389" s="83" t="s">
        <v>561</v>
      </c>
      <c r="B389" s="61" t="s">
        <v>877</v>
      </c>
      <c r="C389" s="62" t="s">
        <v>878</v>
      </c>
      <c r="D389" s="63" t="s">
        <v>34</v>
      </c>
      <c r="E389" s="63" t="s">
        <v>34</v>
      </c>
      <c r="F389" s="63" t="s">
        <v>34</v>
      </c>
      <c r="G389" s="64" t="s">
        <v>34</v>
      </c>
      <c r="H389" s="64">
        <f t="shared" si="110"/>
        <v>0.8633333299999999</v>
      </c>
      <c r="I389" s="63" t="s">
        <v>34</v>
      </c>
      <c r="J389" s="63">
        <v>0</v>
      </c>
      <c r="K389" s="63" t="s">
        <v>34</v>
      </c>
      <c r="L389" s="64">
        <v>0.8633333299999999</v>
      </c>
      <c r="M389" s="63" t="s">
        <v>34</v>
      </c>
      <c r="N389" s="64">
        <v>0</v>
      </c>
      <c r="O389" s="64" t="s">
        <v>34</v>
      </c>
      <c r="P389" s="64">
        <v>0</v>
      </c>
      <c r="Q389" s="64" t="s">
        <v>34</v>
      </c>
      <c r="R389" s="64" t="s">
        <v>34</v>
      </c>
      <c r="S389" s="65" t="s">
        <v>34</v>
      </c>
      <c r="T389" s="66" t="s">
        <v>803</v>
      </c>
    </row>
    <row r="390" spans="1:20" ht="31.5" x14ac:dyDescent="0.25">
      <c r="A390" s="83" t="s">
        <v>561</v>
      </c>
      <c r="B390" s="61" t="s">
        <v>879</v>
      </c>
      <c r="C390" s="62" t="s">
        <v>880</v>
      </c>
      <c r="D390" s="63" t="s">
        <v>34</v>
      </c>
      <c r="E390" s="63" t="s">
        <v>34</v>
      </c>
      <c r="F390" s="63" t="s">
        <v>34</v>
      </c>
      <c r="G390" s="64" t="s">
        <v>34</v>
      </c>
      <c r="H390" s="64">
        <f t="shared" si="110"/>
        <v>0.14799999999999999</v>
      </c>
      <c r="I390" s="63" t="s">
        <v>34</v>
      </c>
      <c r="J390" s="63">
        <v>0.14799999999999999</v>
      </c>
      <c r="K390" s="63" t="s">
        <v>34</v>
      </c>
      <c r="L390" s="64">
        <v>0</v>
      </c>
      <c r="M390" s="63" t="s">
        <v>34</v>
      </c>
      <c r="N390" s="64">
        <v>0</v>
      </c>
      <c r="O390" s="64" t="s">
        <v>34</v>
      </c>
      <c r="P390" s="64">
        <v>0</v>
      </c>
      <c r="Q390" s="64" t="s">
        <v>34</v>
      </c>
      <c r="R390" s="64" t="s">
        <v>34</v>
      </c>
      <c r="S390" s="65" t="s">
        <v>34</v>
      </c>
      <c r="T390" s="66" t="s">
        <v>803</v>
      </c>
    </row>
    <row r="391" spans="1:20" ht="47.25" x14ac:dyDescent="0.25">
      <c r="A391" s="83" t="s">
        <v>561</v>
      </c>
      <c r="B391" s="61" t="s">
        <v>881</v>
      </c>
      <c r="C391" s="62" t="s">
        <v>882</v>
      </c>
      <c r="D391" s="63" t="s">
        <v>34</v>
      </c>
      <c r="E391" s="63" t="s">
        <v>34</v>
      </c>
      <c r="F391" s="63" t="s">
        <v>34</v>
      </c>
      <c r="G391" s="64" t="s">
        <v>34</v>
      </c>
      <c r="H391" s="64">
        <f t="shared" si="110"/>
        <v>0.222</v>
      </c>
      <c r="I391" s="63" t="s">
        <v>34</v>
      </c>
      <c r="J391" s="63">
        <v>0</v>
      </c>
      <c r="K391" s="63" t="s">
        <v>34</v>
      </c>
      <c r="L391" s="64">
        <v>0.222</v>
      </c>
      <c r="M391" s="63" t="s">
        <v>34</v>
      </c>
      <c r="N391" s="64">
        <v>0</v>
      </c>
      <c r="O391" s="64" t="s">
        <v>34</v>
      </c>
      <c r="P391" s="64">
        <v>0</v>
      </c>
      <c r="Q391" s="64" t="s">
        <v>34</v>
      </c>
      <c r="R391" s="64" t="s">
        <v>34</v>
      </c>
      <c r="S391" s="65" t="s">
        <v>34</v>
      </c>
      <c r="T391" s="66" t="s">
        <v>803</v>
      </c>
    </row>
    <row r="392" spans="1:20" ht="31.5" x14ac:dyDescent="0.25">
      <c r="A392" s="83" t="s">
        <v>561</v>
      </c>
      <c r="B392" s="61" t="s">
        <v>883</v>
      </c>
      <c r="C392" s="62" t="s">
        <v>884</v>
      </c>
      <c r="D392" s="63" t="s">
        <v>34</v>
      </c>
      <c r="E392" s="63" t="s">
        <v>34</v>
      </c>
      <c r="F392" s="63" t="s">
        <v>34</v>
      </c>
      <c r="G392" s="64" t="s">
        <v>34</v>
      </c>
      <c r="H392" s="64">
        <f t="shared" si="110"/>
        <v>0.26400000000000001</v>
      </c>
      <c r="I392" s="63" t="s">
        <v>34</v>
      </c>
      <c r="J392" s="63">
        <v>0</v>
      </c>
      <c r="K392" s="63" t="s">
        <v>34</v>
      </c>
      <c r="L392" s="64">
        <v>0.26400000000000001</v>
      </c>
      <c r="M392" s="63" t="s">
        <v>34</v>
      </c>
      <c r="N392" s="64">
        <v>0</v>
      </c>
      <c r="O392" s="64" t="s">
        <v>34</v>
      </c>
      <c r="P392" s="64">
        <v>0</v>
      </c>
      <c r="Q392" s="64" t="s">
        <v>34</v>
      </c>
      <c r="R392" s="64" t="s">
        <v>34</v>
      </c>
      <c r="S392" s="65" t="s">
        <v>34</v>
      </c>
      <c r="T392" s="66" t="s">
        <v>803</v>
      </c>
    </row>
    <row r="393" spans="1:20" ht="31.5" x14ac:dyDescent="0.25">
      <c r="A393" s="83" t="s">
        <v>561</v>
      </c>
      <c r="B393" s="61" t="s">
        <v>885</v>
      </c>
      <c r="C393" s="62" t="s">
        <v>886</v>
      </c>
      <c r="D393" s="63" t="s">
        <v>34</v>
      </c>
      <c r="E393" s="63" t="s">
        <v>34</v>
      </c>
      <c r="F393" s="63" t="s">
        <v>34</v>
      </c>
      <c r="G393" s="64" t="s">
        <v>34</v>
      </c>
      <c r="H393" s="64">
        <f t="shared" si="110"/>
        <v>0.56879999999999997</v>
      </c>
      <c r="I393" s="63" t="s">
        <v>34</v>
      </c>
      <c r="J393" s="63">
        <v>0</v>
      </c>
      <c r="K393" s="63" t="s">
        <v>34</v>
      </c>
      <c r="L393" s="64">
        <v>0.56879999999999997</v>
      </c>
      <c r="M393" s="63" t="s">
        <v>34</v>
      </c>
      <c r="N393" s="64">
        <v>0</v>
      </c>
      <c r="O393" s="64" t="s">
        <v>34</v>
      </c>
      <c r="P393" s="64">
        <v>0</v>
      </c>
      <c r="Q393" s="64" t="s">
        <v>34</v>
      </c>
      <c r="R393" s="64" t="s">
        <v>34</v>
      </c>
      <c r="S393" s="65" t="s">
        <v>34</v>
      </c>
      <c r="T393" s="66" t="s">
        <v>803</v>
      </c>
    </row>
    <row r="394" spans="1:20" ht="47.25" x14ac:dyDescent="0.25">
      <c r="A394" s="83" t="s">
        <v>561</v>
      </c>
      <c r="B394" s="61" t="s">
        <v>887</v>
      </c>
      <c r="C394" s="62" t="s">
        <v>888</v>
      </c>
      <c r="D394" s="63" t="s">
        <v>34</v>
      </c>
      <c r="E394" s="63" t="s">
        <v>34</v>
      </c>
      <c r="F394" s="63" t="s">
        <v>34</v>
      </c>
      <c r="G394" s="64" t="s">
        <v>34</v>
      </c>
      <c r="H394" s="64">
        <f t="shared" si="110"/>
        <v>2.3279999999999998</v>
      </c>
      <c r="I394" s="63" t="s">
        <v>34</v>
      </c>
      <c r="J394" s="63">
        <v>0</v>
      </c>
      <c r="K394" s="63" t="s">
        <v>34</v>
      </c>
      <c r="L394" s="64">
        <v>2.3279999999999998</v>
      </c>
      <c r="M394" s="63" t="s">
        <v>34</v>
      </c>
      <c r="N394" s="64">
        <v>0</v>
      </c>
      <c r="O394" s="64" t="s">
        <v>34</v>
      </c>
      <c r="P394" s="64">
        <v>0</v>
      </c>
      <c r="Q394" s="64" t="s">
        <v>34</v>
      </c>
      <c r="R394" s="64" t="s">
        <v>34</v>
      </c>
      <c r="S394" s="65" t="s">
        <v>34</v>
      </c>
      <c r="T394" s="66" t="s">
        <v>803</v>
      </c>
    </row>
    <row r="395" spans="1:20" ht="31.5" x14ac:dyDescent="0.25">
      <c r="A395" s="83" t="s">
        <v>561</v>
      </c>
      <c r="B395" s="61" t="s">
        <v>889</v>
      </c>
      <c r="C395" s="62" t="s">
        <v>890</v>
      </c>
      <c r="D395" s="63" t="s">
        <v>34</v>
      </c>
      <c r="E395" s="63" t="s">
        <v>34</v>
      </c>
      <c r="F395" s="63" t="s">
        <v>34</v>
      </c>
      <c r="G395" s="64" t="s">
        <v>34</v>
      </c>
      <c r="H395" s="64">
        <f t="shared" si="110"/>
        <v>0.86333333000000001</v>
      </c>
      <c r="I395" s="63" t="s">
        <v>34</v>
      </c>
      <c r="J395" s="63">
        <v>0</v>
      </c>
      <c r="K395" s="63" t="s">
        <v>34</v>
      </c>
      <c r="L395" s="64">
        <v>0.86333333000000001</v>
      </c>
      <c r="M395" s="63" t="s">
        <v>34</v>
      </c>
      <c r="N395" s="64">
        <v>0</v>
      </c>
      <c r="O395" s="64" t="s">
        <v>34</v>
      </c>
      <c r="P395" s="64">
        <v>0</v>
      </c>
      <c r="Q395" s="64" t="s">
        <v>34</v>
      </c>
      <c r="R395" s="64" t="s">
        <v>34</v>
      </c>
      <c r="S395" s="65" t="s">
        <v>34</v>
      </c>
      <c r="T395" s="66" t="s">
        <v>803</v>
      </c>
    </row>
    <row r="396" spans="1:20" ht="31.5" x14ac:dyDescent="0.25">
      <c r="A396" s="83" t="s">
        <v>561</v>
      </c>
      <c r="B396" s="61" t="s">
        <v>891</v>
      </c>
      <c r="C396" s="62" t="s">
        <v>892</v>
      </c>
      <c r="D396" s="63" t="s">
        <v>34</v>
      </c>
      <c r="E396" s="63" t="s">
        <v>34</v>
      </c>
      <c r="F396" s="63" t="s">
        <v>34</v>
      </c>
      <c r="G396" s="64" t="s">
        <v>34</v>
      </c>
      <c r="H396" s="64">
        <f t="shared" si="110"/>
        <v>0.22800000000000001</v>
      </c>
      <c r="I396" s="63" t="s">
        <v>34</v>
      </c>
      <c r="J396" s="63">
        <v>0</v>
      </c>
      <c r="K396" s="63" t="s">
        <v>34</v>
      </c>
      <c r="L396" s="64">
        <v>0.22800000000000001</v>
      </c>
      <c r="M396" s="63" t="s">
        <v>34</v>
      </c>
      <c r="N396" s="64">
        <v>0</v>
      </c>
      <c r="O396" s="64" t="s">
        <v>34</v>
      </c>
      <c r="P396" s="64">
        <v>0</v>
      </c>
      <c r="Q396" s="64" t="s">
        <v>34</v>
      </c>
      <c r="R396" s="64" t="s">
        <v>34</v>
      </c>
      <c r="S396" s="65" t="s">
        <v>34</v>
      </c>
      <c r="T396" s="66" t="s">
        <v>803</v>
      </c>
    </row>
    <row r="397" spans="1:20" ht="31.5" x14ac:dyDescent="0.25">
      <c r="A397" s="83" t="s">
        <v>561</v>
      </c>
      <c r="B397" s="61" t="s">
        <v>893</v>
      </c>
      <c r="C397" s="62" t="s">
        <v>894</v>
      </c>
      <c r="D397" s="63" t="s">
        <v>34</v>
      </c>
      <c r="E397" s="63" t="s">
        <v>34</v>
      </c>
      <c r="F397" s="63" t="s">
        <v>34</v>
      </c>
      <c r="G397" s="64" t="s">
        <v>34</v>
      </c>
      <c r="H397" s="64">
        <f t="shared" si="110"/>
        <v>0.13</v>
      </c>
      <c r="I397" s="63" t="s">
        <v>34</v>
      </c>
      <c r="J397" s="63">
        <v>0.13</v>
      </c>
      <c r="K397" s="63" t="s">
        <v>34</v>
      </c>
      <c r="L397" s="64">
        <v>0</v>
      </c>
      <c r="M397" s="63" t="s">
        <v>34</v>
      </c>
      <c r="N397" s="64">
        <v>0</v>
      </c>
      <c r="O397" s="64" t="s">
        <v>34</v>
      </c>
      <c r="P397" s="64">
        <v>0</v>
      </c>
      <c r="Q397" s="64" t="s">
        <v>34</v>
      </c>
      <c r="R397" s="64" t="s">
        <v>34</v>
      </c>
      <c r="S397" s="65" t="s">
        <v>34</v>
      </c>
      <c r="T397" s="66" t="s">
        <v>803</v>
      </c>
    </row>
    <row r="398" spans="1:20" ht="31.5" x14ac:dyDescent="0.25">
      <c r="A398" s="83" t="s">
        <v>561</v>
      </c>
      <c r="B398" s="61" t="s">
        <v>895</v>
      </c>
      <c r="C398" s="62" t="s">
        <v>896</v>
      </c>
      <c r="D398" s="63" t="s">
        <v>34</v>
      </c>
      <c r="E398" s="63" t="s">
        <v>34</v>
      </c>
      <c r="F398" s="63" t="s">
        <v>34</v>
      </c>
      <c r="G398" s="64" t="s">
        <v>34</v>
      </c>
      <c r="H398" s="64">
        <f t="shared" si="110"/>
        <v>0.18</v>
      </c>
      <c r="I398" s="63" t="s">
        <v>34</v>
      </c>
      <c r="J398" s="63">
        <v>0</v>
      </c>
      <c r="K398" s="63" t="s">
        <v>34</v>
      </c>
      <c r="L398" s="64">
        <v>0.18</v>
      </c>
      <c r="M398" s="63" t="s">
        <v>34</v>
      </c>
      <c r="N398" s="64">
        <v>0</v>
      </c>
      <c r="O398" s="64" t="s">
        <v>34</v>
      </c>
      <c r="P398" s="64">
        <v>0</v>
      </c>
      <c r="Q398" s="64" t="s">
        <v>34</v>
      </c>
      <c r="R398" s="64" t="s">
        <v>34</v>
      </c>
      <c r="S398" s="65" t="s">
        <v>34</v>
      </c>
      <c r="T398" s="66" t="s">
        <v>803</v>
      </c>
    </row>
    <row r="399" spans="1:20" ht="31.5" x14ac:dyDescent="0.25">
      <c r="A399" s="83" t="s">
        <v>561</v>
      </c>
      <c r="B399" s="61" t="s">
        <v>897</v>
      </c>
      <c r="C399" s="62" t="s">
        <v>898</v>
      </c>
      <c r="D399" s="63" t="s">
        <v>34</v>
      </c>
      <c r="E399" s="63" t="s">
        <v>34</v>
      </c>
      <c r="F399" s="63" t="s">
        <v>34</v>
      </c>
      <c r="G399" s="64" t="s">
        <v>34</v>
      </c>
      <c r="H399" s="64">
        <f t="shared" si="110"/>
        <v>0.10199999999999999</v>
      </c>
      <c r="I399" s="63" t="s">
        <v>34</v>
      </c>
      <c r="J399" s="63">
        <v>0.10199999999999999</v>
      </c>
      <c r="K399" s="63" t="s">
        <v>34</v>
      </c>
      <c r="L399" s="64">
        <v>0</v>
      </c>
      <c r="M399" s="63" t="s">
        <v>34</v>
      </c>
      <c r="N399" s="64">
        <v>0</v>
      </c>
      <c r="O399" s="64" t="s">
        <v>34</v>
      </c>
      <c r="P399" s="64">
        <v>0</v>
      </c>
      <c r="Q399" s="64" t="s">
        <v>34</v>
      </c>
      <c r="R399" s="64" t="s">
        <v>34</v>
      </c>
      <c r="S399" s="65" t="s">
        <v>34</v>
      </c>
      <c r="T399" s="66" t="s">
        <v>803</v>
      </c>
    </row>
    <row r="400" spans="1:20" ht="31.5" x14ac:dyDescent="0.25">
      <c r="A400" s="83" t="s">
        <v>561</v>
      </c>
      <c r="B400" s="61" t="s">
        <v>899</v>
      </c>
      <c r="C400" s="62" t="s">
        <v>900</v>
      </c>
      <c r="D400" s="63" t="s">
        <v>34</v>
      </c>
      <c r="E400" s="63" t="s">
        <v>34</v>
      </c>
      <c r="F400" s="63" t="s">
        <v>34</v>
      </c>
      <c r="G400" s="64" t="s">
        <v>34</v>
      </c>
      <c r="H400" s="64">
        <f t="shared" si="110"/>
        <v>0.3115</v>
      </c>
      <c r="I400" s="63" t="s">
        <v>34</v>
      </c>
      <c r="J400" s="63">
        <v>0</v>
      </c>
      <c r="K400" s="63" t="s">
        <v>34</v>
      </c>
      <c r="L400" s="64">
        <v>0.3115</v>
      </c>
      <c r="M400" s="63" t="s">
        <v>34</v>
      </c>
      <c r="N400" s="64">
        <v>0</v>
      </c>
      <c r="O400" s="64" t="s">
        <v>34</v>
      </c>
      <c r="P400" s="64">
        <v>0</v>
      </c>
      <c r="Q400" s="64" t="s">
        <v>34</v>
      </c>
      <c r="R400" s="64" t="s">
        <v>34</v>
      </c>
      <c r="S400" s="65" t="s">
        <v>34</v>
      </c>
      <c r="T400" s="66" t="s">
        <v>803</v>
      </c>
    </row>
    <row r="401" spans="1:20" ht="47.25" x14ac:dyDescent="0.25">
      <c r="A401" s="83" t="s">
        <v>561</v>
      </c>
      <c r="B401" s="61" t="s">
        <v>901</v>
      </c>
      <c r="C401" s="62" t="s">
        <v>902</v>
      </c>
      <c r="D401" s="63" t="s">
        <v>34</v>
      </c>
      <c r="E401" s="63" t="s">
        <v>34</v>
      </c>
      <c r="F401" s="63" t="s">
        <v>34</v>
      </c>
      <c r="G401" s="64" t="s">
        <v>34</v>
      </c>
      <c r="H401" s="64">
        <f t="shared" si="110"/>
        <v>0.23577500000000001</v>
      </c>
      <c r="I401" s="63" t="s">
        <v>34</v>
      </c>
      <c r="J401" s="63">
        <v>0</v>
      </c>
      <c r="K401" s="63" t="s">
        <v>34</v>
      </c>
      <c r="L401" s="64">
        <v>0.23577500000000001</v>
      </c>
      <c r="M401" s="63" t="s">
        <v>34</v>
      </c>
      <c r="N401" s="64">
        <v>0</v>
      </c>
      <c r="O401" s="64" t="s">
        <v>34</v>
      </c>
      <c r="P401" s="64">
        <v>0</v>
      </c>
      <c r="Q401" s="64" t="s">
        <v>34</v>
      </c>
      <c r="R401" s="64" t="s">
        <v>34</v>
      </c>
      <c r="S401" s="65" t="s">
        <v>34</v>
      </c>
      <c r="T401" s="66" t="s">
        <v>803</v>
      </c>
    </row>
    <row r="402" spans="1:20" ht="31.5" x14ac:dyDescent="0.25">
      <c r="A402" s="83" t="s">
        <v>561</v>
      </c>
      <c r="B402" s="61" t="s">
        <v>903</v>
      </c>
      <c r="C402" s="62" t="s">
        <v>904</v>
      </c>
      <c r="D402" s="63" t="s">
        <v>34</v>
      </c>
      <c r="E402" s="63" t="s">
        <v>34</v>
      </c>
      <c r="F402" s="63" t="s">
        <v>34</v>
      </c>
      <c r="G402" s="64" t="s">
        <v>34</v>
      </c>
      <c r="H402" s="64">
        <f t="shared" si="110"/>
        <v>0.26052071999999998</v>
      </c>
      <c r="I402" s="63" t="s">
        <v>34</v>
      </c>
      <c r="J402" s="63">
        <v>4.4999999999999997E-3</v>
      </c>
      <c r="K402" s="63" t="s">
        <v>34</v>
      </c>
      <c r="L402" s="64">
        <v>0.25602071999999998</v>
      </c>
      <c r="M402" s="63" t="s">
        <v>34</v>
      </c>
      <c r="N402" s="64">
        <v>0</v>
      </c>
      <c r="O402" s="64" t="s">
        <v>34</v>
      </c>
      <c r="P402" s="64">
        <v>0</v>
      </c>
      <c r="Q402" s="64" t="s">
        <v>34</v>
      </c>
      <c r="R402" s="64" t="s">
        <v>34</v>
      </c>
      <c r="S402" s="65" t="s">
        <v>34</v>
      </c>
      <c r="T402" s="66" t="s">
        <v>803</v>
      </c>
    </row>
    <row r="403" spans="1:20" ht="31.5" x14ac:dyDescent="0.25">
      <c r="A403" s="83" t="s">
        <v>561</v>
      </c>
      <c r="B403" s="61" t="s">
        <v>905</v>
      </c>
      <c r="C403" s="62" t="s">
        <v>906</v>
      </c>
      <c r="D403" s="63" t="s">
        <v>34</v>
      </c>
      <c r="E403" s="63" t="s">
        <v>34</v>
      </c>
      <c r="F403" s="63" t="s">
        <v>34</v>
      </c>
      <c r="G403" s="64" t="s">
        <v>34</v>
      </c>
      <c r="H403" s="64">
        <f t="shared" si="110"/>
        <v>0.44039</v>
      </c>
      <c r="I403" s="63" t="s">
        <v>34</v>
      </c>
      <c r="J403" s="63">
        <v>0.44039</v>
      </c>
      <c r="K403" s="63" t="s">
        <v>34</v>
      </c>
      <c r="L403" s="64">
        <v>0</v>
      </c>
      <c r="M403" s="63" t="s">
        <v>34</v>
      </c>
      <c r="N403" s="64">
        <v>0</v>
      </c>
      <c r="O403" s="64" t="s">
        <v>34</v>
      </c>
      <c r="P403" s="64">
        <v>0</v>
      </c>
      <c r="Q403" s="64" t="s">
        <v>34</v>
      </c>
      <c r="R403" s="64" t="s">
        <v>34</v>
      </c>
      <c r="S403" s="65" t="s">
        <v>34</v>
      </c>
      <c r="T403" s="66" t="s">
        <v>803</v>
      </c>
    </row>
    <row r="404" spans="1:20" ht="47.25" x14ac:dyDescent="0.25">
      <c r="A404" s="83" t="s">
        <v>561</v>
      </c>
      <c r="B404" s="61" t="s">
        <v>907</v>
      </c>
      <c r="C404" s="62" t="s">
        <v>908</v>
      </c>
      <c r="D404" s="63" t="s">
        <v>34</v>
      </c>
      <c r="E404" s="63" t="s">
        <v>34</v>
      </c>
      <c r="F404" s="63" t="s">
        <v>34</v>
      </c>
      <c r="G404" s="64" t="s">
        <v>34</v>
      </c>
      <c r="H404" s="64">
        <f t="shared" ref="H404:H409" si="111">J404+L404+N404+P404</f>
        <v>0.26</v>
      </c>
      <c r="I404" s="63" t="s">
        <v>34</v>
      </c>
      <c r="J404" s="63">
        <v>0</v>
      </c>
      <c r="K404" s="63" t="s">
        <v>34</v>
      </c>
      <c r="L404" s="64">
        <v>0.26</v>
      </c>
      <c r="M404" s="63" t="s">
        <v>34</v>
      </c>
      <c r="N404" s="64">
        <v>0</v>
      </c>
      <c r="O404" s="64" t="s">
        <v>34</v>
      </c>
      <c r="P404" s="64">
        <v>0</v>
      </c>
      <c r="Q404" s="64" t="s">
        <v>34</v>
      </c>
      <c r="R404" s="64" t="s">
        <v>34</v>
      </c>
      <c r="S404" s="65" t="s">
        <v>34</v>
      </c>
      <c r="T404" s="66" t="s">
        <v>803</v>
      </c>
    </row>
    <row r="405" spans="1:20" ht="31.5" x14ac:dyDescent="0.25">
      <c r="A405" s="83" t="s">
        <v>561</v>
      </c>
      <c r="B405" s="61" t="s">
        <v>909</v>
      </c>
      <c r="C405" s="62" t="s">
        <v>910</v>
      </c>
      <c r="D405" s="63" t="s">
        <v>34</v>
      </c>
      <c r="E405" s="63" t="s">
        <v>34</v>
      </c>
      <c r="F405" s="63" t="s">
        <v>34</v>
      </c>
      <c r="G405" s="64" t="s">
        <v>34</v>
      </c>
      <c r="H405" s="64">
        <f t="shared" si="111"/>
        <v>0.18</v>
      </c>
      <c r="I405" s="63" t="s">
        <v>34</v>
      </c>
      <c r="J405" s="63">
        <v>0</v>
      </c>
      <c r="K405" s="63" t="s">
        <v>34</v>
      </c>
      <c r="L405" s="64">
        <v>0.18</v>
      </c>
      <c r="M405" s="63" t="s">
        <v>34</v>
      </c>
      <c r="N405" s="64">
        <v>0</v>
      </c>
      <c r="O405" s="64" t="s">
        <v>34</v>
      </c>
      <c r="P405" s="64">
        <v>0</v>
      </c>
      <c r="Q405" s="64" t="s">
        <v>34</v>
      </c>
      <c r="R405" s="64" t="s">
        <v>34</v>
      </c>
      <c r="S405" s="65" t="s">
        <v>34</v>
      </c>
      <c r="T405" s="66" t="s">
        <v>803</v>
      </c>
    </row>
    <row r="406" spans="1:20" ht="31.5" x14ac:dyDescent="0.25">
      <c r="A406" s="83" t="s">
        <v>561</v>
      </c>
      <c r="B406" s="61" t="s">
        <v>911</v>
      </c>
      <c r="C406" s="62" t="s">
        <v>912</v>
      </c>
      <c r="D406" s="63" t="s">
        <v>34</v>
      </c>
      <c r="E406" s="63" t="s">
        <v>34</v>
      </c>
      <c r="F406" s="63" t="s">
        <v>34</v>
      </c>
      <c r="G406" s="64" t="s">
        <v>34</v>
      </c>
      <c r="H406" s="64">
        <f t="shared" si="111"/>
        <v>0.86333338000000004</v>
      </c>
      <c r="I406" s="63" t="s">
        <v>34</v>
      </c>
      <c r="J406" s="63">
        <v>0</v>
      </c>
      <c r="K406" s="63" t="s">
        <v>34</v>
      </c>
      <c r="L406" s="64">
        <v>0.86333338000000004</v>
      </c>
      <c r="M406" s="63" t="s">
        <v>34</v>
      </c>
      <c r="N406" s="64">
        <v>0</v>
      </c>
      <c r="O406" s="64" t="s">
        <v>34</v>
      </c>
      <c r="P406" s="64">
        <v>0</v>
      </c>
      <c r="Q406" s="64" t="s">
        <v>34</v>
      </c>
      <c r="R406" s="64" t="s">
        <v>34</v>
      </c>
      <c r="S406" s="65" t="s">
        <v>34</v>
      </c>
      <c r="T406" s="66" t="s">
        <v>803</v>
      </c>
    </row>
    <row r="407" spans="1:20" ht="31.5" x14ac:dyDescent="0.25">
      <c r="A407" s="83" t="s">
        <v>561</v>
      </c>
      <c r="B407" s="61" t="s">
        <v>913</v>
      </c>
      <c r="C407" s="62" t="s">
        <v>914</v>
      </c>
      <c r="D407" s="63" t="s">
        <v>34</v>
      </c>
      <c r="E407" s="63" t="s">
        <v>34</v>
      </c>
      <c r="F407" s="63" t="s">
        <v>34</v>
      </c>
      <c r="G407" s="64" t="s">
        <v>34</v>
      </c>
      <c r="H407" s="64">
        <f t="shared" si="111"/>
        <v>0.70494000000000001</v>
      </c>
      <c r="I407" s="63" t="s">
        <v>34</v>
      </c>
      <c r="J407" s="63">
        <v>0</v>
      </c>
      <c r="K407" s="63" t="s">
        <v>34</v>
      </c>
      <c r="L407" s="64">
        <v>0.70494000000000001</v>
      </c>
      <c r="M407" s="63" t="s">
        <v>34</v>
      </c>
      <c r="N407" s="64">
        <v>0</v>
      </c>
      <c r="O407" s="64" t="s">
        <v>34</v>
      </c>
      <c r="P407" s="64">
        <v>0</v>
      </c>
      <c r="Q407" s="64" t="s">
        <v>34</v>
      </c>
      <c r="R407" s="64" t="s">
        <v>34</v>
      </c>
      <c r="S407" s="65" t="s">
        <v>34</v>
      </c>
      <c r="T407" s="66" t="s">
        <v>803</v>
      </c>
    </row>
    <row r="408" spans="1:20" ht="47.25" x14ac:dyDescent="0.25">
      <c r="A408" s="83" t="s">
        <v>561</v>
      </c>
      <c r="B408" s="61" t="s">
        <v>915</v>
      </c>
      <c r="C408" s="62" t="s">
        <v>916</v>
      </c>
      <c r="D408" s="63" t="s">
        <v>34</v>
      </c>
      <c r="E408" s="63" t="s">
        <v>34</v>
      </c>
      <c r="F408" s="63" t="s">
        <v>34</v>
      </c>
      <c r="G408" s="64" t="s">
        <v>34</v>
      </c>
      <c r="H408" s="64">
        <f t="shared" si="111"/>
        <v>0</v>
      </c>
      <c r="I408" s="63" t="s">
        <v>34</v>
      </c>
      <c r="J408" s="63">
        <v>0</v>
      </c>
      <c r="K408" s="63" t="s">
        <v>34</v>
      </c>
      <c r="L408" s="64">
        <v>0</v>
      </c>
      <c r="M408" s="63" t="s">
        <v>34</v>
      </c>
      <c r="N408" s="64">
        <v>0</v>
      </c>
      <c r="O408" s="64" t="s">
        <v>34</v>
      </c>
      <c r="P408" s="64">
        <v>0</v>
      </c>
      <c r="Q408" s="64" t="s">
        <v>34</v>
      </c>
      <c r="R408" s="64" t="s">
        <v>34</v>
      </c>
      <c r="S408" s="65" t="s">
        <v>34</v>
      </c>
      <c r="T408" s="66" t="s">
        <v>917</v>
      </c>
    </row>
    <row r="409" spans="1:20" ht="47.25" x14ac:dyDescent="0.25">
      <c r="A409" s="60" t="s">
        <v>561</v>
      </c>
      <c r="B409" s="61" t="s">
        <v>918</v>
      </c>
      <c r="C409" s="62" t="s">
        <v>919</v>
      </c>
      <c r="D409" s="63">
        <v>1638.5108999400002</v>
      </c>
      <c r="E409" s="63">
        <v>503.33575098999995</v>
      </c>
      <c r="F409" s="63">
        <f>D409-E409</f>
        <v>1135.1751489500002</v>
      </c>
      <c r="G409" s="64">
        <f>I409+K409+M409+O409</f>
        <v>132.30769232</v>
      </c>
      <c r="H409" s="64">
        <f t="shared" si="111"/>
        <v>66.153846160000001</v>
      </c>
      <c r="I409" s="63">
        <v>132.30769232</v>
      </c>
      <c r="J409" s="63">
        <v>33.07692308</v>
      </c>
      <c r="K409" s="63">
        <v>0</v>
      </c>
      <c r="L409" s="64">
        <v>33.07692308</v>
      </c>
      <c r="M409" s="63">
        <v>0</v>
      </c>
      <c r="N409" s="64">
        <v>0</v>
      </c>
      <c r="O409" s="64">
        <v>0</v>
      </c>
      <c r="P409" s="64">
        <v>0</v>
      </c>
      <c r="Q409" s="64">
        <f>F409-H409</f>
        <v>1069.0213027900002</v>
      </c>
      <c r="R409" s="64">
        <f>H409-(I409+K409)</f>
        <v>-66.153846160000001</v>
      </c>
      <c r="S409" s="65">
        <f>R409/(I409+K409)</f>
        <v>-0.5</v>
      </c>
      <c r="T409" s="66" t="s">
        <v>920</v>
      </c>
    </row>
    <row r="410" spans="1:20" x14ac:dyDescent="0.25">
      <c r="A410" s="53" t="s">
        <v>921</v>
      </c>
      <c r="B410" s="54" t="s">
        <v>922</v>
      </c>
      <c r="C410" s="54" t="s">
        <v>33</v>
      </c>
      <c r="D410" s="55">
        <f t="shared" ref="D410:R410" si="112">SUM(D411,D435,D455,D491,D504,D512,D513)</f>
        <v>11370.280065496092</v>
      </c>
      <c r="E410" s="55">
        <f t="shared" si="112"/>
        <v>1060.8911646099998</v>
      </c>
      <c r="F410" s="55">
        <f t="shared" si="112"/>
        <v>10309.38890088609</v>
      </c>
      <c r="G410" s="56">
        <f t="shared" si="112"/>
        <v>1038.5040333335999</v>
      </c>
      <c r="H410" s="56">
        <f t="shared" si="112"/>
        <v>249.63242556</v>
      </c>
      <c r="I410" s="55">
        <f t="shared" si="112"/>
        <v>69.586401823999992</v>
      </c>
      <c r="J410" s="55">
        <f t="shared" si="112"/>
        <v>114.63788099000001</v>
      </c>
      <c r="K410" s="55">
        <f t="shared" si="112"/>
        <v>47.560450598000003</v>
      </c>
      <c r="L410" s="56">
        <f t="shared" si="112"/>
        <v>134.99454456999999</v>
      </c>
      <c r="M410" s="55">
        <f t="shared" si="112"/>
        <v>258.10047462140011</v>
      </c>
      <c r="N410" s="56">
        <f t="shared" si="112"/>
        <v>0</v>
      </c>
      <c r="O410" s="56">
        <f t="shared" si="112"/>
        <v>663.2567062902001</v>
      </c>
      <c r="P410" s="56">
        <f t="shared" si="112"/>
        <v>0</v>
      </c>
      <c r="Q410" s="56">
        <f t="shared" si="112"/>
        <v>10118.155410156092</v>
      </c>
      <c r="R410" s="56">
        <f t="shared" si="112"/>
        <v>41.867472328000005</v>
      </c>
      <c r="S410" s="57">
        <f>R410/(I410+K410)</f>
        <v>0.3573930623178857</v>
      </c>
      <c r="T410" s="58" t="s">
        <v>34</v>
      </c>
    </row>
    <row r="411" spans="1:20" ht="31.5" x14ac:dyDescent="0.25">
      <c r="A411" s="53" t="s">
        <v>923</v>
      </c>
      <c r="B411" s="54" t="s">
        <v>52</v>
      </c>
      <c r="C411" s="54" t="s">
        <v>33</v>
      </c>
      <c r="D411" s="55">
        <f t="shared" ref="D411:R411" si="113">SUM(D412,D415,D418,D434)</f>
        <v>72.140028371999989</v>
      </c>
      <c r="E411" s="55">
        <f t="shared" si="113"/>
        <v>11.712564</v>
      </c>
      <c r="F411" s="55">
        <f t="shared" si="113"/>
        <v>60.427464371999996</v>
      </c>
      <c r="G411" s="56">
        <f t="shared" si="113"/>
        <v>35.275913807399995</v>
      </c>
      <c r="H411" s="56">
        <f t="shared" si="113"/>
        <v>19.904832550000002</v>
      </c>
      <c r="I411" s="55">
        <f t="shared" si="113"/>
        <v>5.4166453199999998</v>
      </c>
      <c r="J411" s="55">
        <f t="shared" si="113"/>
        <v>12.624763550000001</v>
      </c>
      <c r="K411" s="55">
        <f t="shared" si="113"/>
        <v>5.4166453199999998</v>
      </c>
      <c r="L411" s="56">
        <f t="shared" si="113"/>
        <v>7.2800690000000001</v>
      </c>
      <c r="M411" s="55">
        <f t="shared" si="113"/>
        <v>19.557300671399993</v>
      </c>
      <c r="N411" s="56">
        <f t="shared" si="113"/>
        <v>0</v>
      </c>
      <c r="O411" s="56">
        <f t="shared" si="113"/>
        <v>4.8853224959999997</v>
      </c>
      <c r="P411" s="56">
        <f t="shared" si="113"/>
        <v>0</v>
      </c>
      <c r="Q411" s="56">
        <f t="shared" si="113"/>
        <v>50.403377471999995</v>
      </c>
      <c r="R411" s="56">
        <f t="shared" si="113"/>
        <v>-1.0231770600000001</v>
      </c>
      <c r="S411" s="57">
        <f>R411/(I411+K411)</f>
        <v>-9.4447485441044171E-2</v>
      </c>
      <c r="T411" s="58" t="s">
        <v>34</v>
      </c>
    </row>
    <row r="412" spans="1:20" ht="78.75" x14ac:dyDescent="0.25">
      <c r="A412" s="53" t="s">
        <v>924</v>
      </c>
      <c r="B412" s="54" t="s">
        <v>54</v>
      </c>
      <c r="C412" s="54" t="s">
        <v>33</v>
      </c>
      <c r="D412" s="55">
        <f t="shared" ref="D412:R412" si="114">SUM(D413:D414)</f>
        <v>0</v>
      </c>
      <c r="E412" s="55">
        <f t="shared" si="114"/>
        <v>0</v>
      </c>
      <c r="F412" s="55">
        <f t="shared" si="114"/>
        <v>0</v>
      </c>
      <c r="G412" s="56">
        <f t="shared" si="114"/>
        <v>0</v>
      </c>
      <c r="H412" s="56">
        <f t="shared" si="114"/>
        <v>0</v>
      </c>
      <c r="I412" s="55">
        <f t="shared" si="114"/>
        <v>0</v>
      </c>
      <c r="J412" s="55">
        <f t="shared" si="114"/>
        <v>0</v>
      </c>
      <c r="K412" s="55">
        <f t="shared" si="114"/>
        <v>0</v>
      </c>
      <c r="L412" s="56">
        <f t="shared" si="114"/>
        <v>0</v>
      </c>
      <c r="M412" s="55">
        <f t="shared" si="114"/>
        <v>0</v>
      </c>
      <c r="N412" s="56">
        <f t="shared" si="114"/>
        <v>0</v>
      </c>
      <c r="O412" s="56">
        <f t="shared" si="114"/>
        <v>0</v>
      </c>
      <c r="P412" s="56">
        <f t="shared" si="114"/>
        <v>0</v>
      </c>
      <c r="Q412" s="56">
        <f t="shared" si="114"/>
        <v>0</v>
      </c>
      <c r="R412" s="56">
        <f t="shared" si="114"/>
        <v>0</v>
      </c>
      <c r="S412" s="57">
        <v>0</v>
      </c>
      <c r="T412" s="58" t="s">
        <v>34</v>
      </c>
    </row>
    <row r="413" spans="1:20" ht="31.5" x14ac:dyDescent="0.25">
      <c r="A413" s="53" t="s">
        <v>925</v>
      </c>
      <c r="B413" s="54" t="s">
        <v>58</v>
      </c>
      <c r="C413" s="54" t="s">
        <v>33</v>
      </c>
      <c r="D413" s="55">
        <v>0</v>
      </c>
      <c r="E413" s="55">
        <v>0</v>
      </c>
      <c r="F413" s="55">
        <v>0</v>
      </c>
      <c r="G413" s="56">
        <v>0</v>
      </c>
      <c r="H413" s="56">
        <v>0</v>
      </c>
      <c r="I413" s="55">
        <v>0</v>
      </c>
      <c r="J413" s="55">
        <v>0</v>
      </c>
      <c r="K413" s="55">
        <v>0</v>
      </c>
      <c r="L413" s="56">
        <v>0</v>
      </c>
      <c r="M413" s="55">
        <v>0</v>
      </c>
      <c r="N413" s="56">
        <v>0</v>
      </c>
      <c r="O413" s="56">
        <v>0</v>
      </c>
      <c r="P413" s="56">
        <v>0</v>
      </c>
      <c r="Q413" s="56">
        <v>0</v>
      </c>
      <c r="R413" s="56">
        <v>0</v>
      </c>
      <c r="S413" s="57">
        <v>0</v>
      </c>
      <c r="T413" s="58" t="s">
        <v>34</v>
      </c>
    </row>
    <row r="414" spans="1:20" ht="31.5" x14ac:dyDescent="0.25">
      <c r="A414" s="53" t="s">
        <v>926</v>
      </c>
      <c r="B414" s="54" t="s">
        <v>58</v>
      </c>
      <c r="C414" s="54" t="s">
        <v>33</v>
      </c>
      <c r="D414" s="55">
        <v>0</v>
      </c>
      <c r="E414" s="55">
        <v>0</v>
      </c>
      <c r="F414" s="55">
        <v>0</v>
      </c>
      <c r="G414" s="56">
        <v>0</v>
      </c>
      <c r="H414" s="56">
        <v>0</v>
      </c>
      <c r="I414" s="55">
        <v>0</v>
      </c>
      <c r="J414" s="55">
        <v>0</v>
      </c>
      <c r="K414" s="55">
        <v>0</v>
      </c>
      <c r="L414" s="56">
        <v>0</v>
      </c>
      <c r="M414" s="55">
        <v>0</v>
      </c>
      <c r="N414" s="56">
        <v>0</v>
      </c>
      <c r="O414" s="56">
        <v>0</v>
      </c>
      <c r="P414" s="56">
        <v>0</v>
      </c>
      <c r="Q414" s="56">
        <v>0</v>
      </c>
      <c r="R414" s="56">
        <v>0</v>
      </c>
      <c r="S414" s="57">
        <v>0</v>
      </c>
      <c r="T414" s="58" t="s">
        <v>34</v>
      </c>
    </row>
    <row r="415" spans="1:20" ht="47.25" x14ac:dyDescent="0.25">
      <c r="A415" s="53" t="s">
        <v>927</v>
      </c>
      <c r="B415" s="54" t="s">
        <v>60</v>
      </c>
      <c r="C415" s="54" t="s">
        <v>33</v>
      </c>
      <c r="D415" s="55">
        <f t="shared" ref="D415:R415" si="115">SUM(D416)</f>
        <v>0</v>
      </c>
      <c r="E415" s="55">
        <f t="shared" si="115"/>
        <v>0</v>
      </c>
      <c r="F415" s="55">
        <f t="shared" si="115"/>
        <v>0</v>
      </c>
      <c r="G415" s="56">
        <f t="shared" si="115"/>
        <v>0</v>
      </c>
      <c r="H415" s="56">
        <f t="shared" si="115"/>
        <v>0</v>
      </c>
      <c r="I415" s="55">
        <f t="shared" si="115"/>
        <v>0</v>
      </c>
      <c r="J415" s="55">
        <f t="shared" si="115"/>
        <v>0</v>
      </c>
      <c r="K415" s="55">
        <f t="shared" si="115"/>
        <v>0</v>
      </c>
      <c r="L415" s="56">
        <f t="shared" si="115"/>
        <v>0</v>
      </c>
      <c r="M415" s="55">
        <f t="shared" si="115"/>
        <v>0</v>
      </c>
      <c r="N415" s="56">
        <f t="shared" si="115"/>
        <v>0</v>
      </c>
      <c r="O415" s="56">
        <f t="shared" si="115"/>
        <v>0</v>
      </c>
      <c r="P415" s="56">
        <f t="shared" si="115"/>
        <v>0</v>
      </c>
      <c r="Q415" s="56">
        <f t="shared" si="115"/>
        <v>0</v>
      </c>
      <c r="R415" s="56">
        <f t="shared" si="115"/>
        <v>0</v>
      </c>
      <c r="S415" s="57">
        <v>0</v>
      </c>
      <c r="T415" s="58" t="s">
        <v>34</v>
      </c>
    </row>
    <row r="416" spans="1:20" ht="31.5" x14ac:dyDescent="0.25">
      <c r="A416" s="53" t="s">
        <v>928</v>
      </c>
      <c r="B416" s="54" t="s">
        <v>58</v>
      </c>
      <c r="C416" s="54" t="s">
        <v>33</v>
      </c>
      <c r="D416" s="55">
        <v>0</v>
      </c>
      <c r="E416" s="55">
        <v>0</v>
      </c>
      <c r="F416" s="55">
        <v>0</v>
      </c>
      <c r="G416" s="56">
        <v>0</v>
      </c>
      <c r="H416" s="56">
        <v>0</v>
      </c>
      <c r="I416" s="55">
        <v>0</v>
      </c>
      <c r="J416" s="55">
        <v>0</v>
      </c>
      <c r="K416" s="55">
        <v>0</v>
      </c>
      <c r="L416" s="56">
        <v>0</v>
      </c>
      <c r="M416" s="55">
        <v>0</v>
      </c>
      <c r="N416" s="56">
        <v>0</v>
      </c>
      <c r="O416" s="56">
        <v>0</v>
      </c>
      <c r="P416" s="56">
        <v>0</v>
      </c>
      <c r="Q416" s="56">
        <v>0</v>
      </c>
      <c r="R416" s="56">
        <v>0</v>
      </c>
      <c r="S416" s="57">
        <v>0</v>
      </c>
      <c r="T416" s="58" t="s">
        <v>34</v>
      </c>
    </row>
    <row r="417" spans="1:20" ht="31.5" x14ac:dyDescent="0.25">
      <c r="A417" s="53" t="s">
        <v>929</v>
      </c>
      <c r="B417" s="54" t="s">
        <v>58</v>
      </c>
      <c r="C417" s="54" t="s">
        <v>33</v>
      </c>
      <c r="D417" s="55">
        <v>0</v>
      </c>
      <c r="E417" s="55">
        <v>0</v>
      </c>
      <c r="F417" s="55">
        <v>0</v>
      </c>
      <c r="G417" s="56">
        <v>0</v>
      </c>
      <c r="H417" s="56">
        <v>0</v>
      </c>
      <c r="I417" s="55">
        <v>0</v>
      </c>
      <c r="J417" s="55">
        <v>0</v>
      </c>
      <c r="K417" s="55">
        <v>0</v>
      </c>
      <c r="L417" s="56">
        <v>0</v>
      </c>
      <c r="M417" s="55">
        <v>0</v>
      </c>
      <c r="N417" s="56">
        <v>0</v>
      </c>
      <c r="O417" s="56">
        <v>0</v>
      </c>
      <c r="P417" s="56">
        <v>0</v>
      </c>
      <c r="Q417" s="56">
        <v>0</v>
      </c>
      <c r="R417" s="56">
        <v>0</v>
      </c>
      <c r="S417" s="57">
        <v>0</v>
      </c>
      <c r="T417" s="58" t="s">
        <v>34</v>
      </c>
    </row>
    <row r="418" spans="1:20" ht="47.25" x14ac:dyDescent="0.25">
      <c r="A418" s="53" t="s">
        <v>930</v>
      </c>
      <c r="B418" s="54" t="s">
        <v>64</v>
      </c>
      <c r="C418" s="54" t="s">
        <v>33</v>
      </c>
      <c r="D418" s="55">
        <f t="shared" ref="D418:R418" si="116">SUM(D419:D423)</f>
        <v>72.140028371999989</v>
      </c>
      <c r="E418" s="55">
        <f t="shared" si="116"/>
        <v>11.712564</v>
      </c>
      <c r="F418" s="55">
        <f t="shared" si="116"/>
        <v>60.427464371999996</v>
      </c>
      <c r="G418" s="56">
        <f t="shared" si="116"/>
        <v>35.275913807399995</v>
      </c>
      <c r="H418" s="56">
        <f t="shared" si="116"/>
        <v>19.904832550000002</v>
      </c>
      <c r="I418" s="55">
        <f t="shared" si="116"/>
        <v>5.4166453199999998</v>
      </c>
      <c r="J418" s="55">
        <f t="shared" si="116"/>
        <v>12.624763550000001</v>
      </c>
      <c r="K418" s="55">
        <f t="shared" si="116"/>
        <v>5.4166453199999998</v>
      </c>
      <c r="L418" s="56">
        <f t="shared" si="116"/>
        <v>7.2800690000000001</v>
      </c>
      <c r="M418" s="55">
        <f t="shared" si="116"/>
        <v>19.557300671399993</v>
      </c>
      <c r="N418" s="56">
        <f t="shared" si="116"/>
        <v>0</v>
      </c>
      <c r="O418" s="56">
        <f t="shared" si="116"/>
        <v>4.8853224959999997</v>
      </c>
      <c r="P418" s="56">
        <f t="shared" si="116"/>
        <v>0</v>
      </c>
      <c r="Q418" s="56">
        <f t="shared" si="116"/>
        <v>50.403377471999995</v>
      </c>
      <c r="R418" s="56">
        <f t="shared" si="116"/>
        <v>-1.0231770600000001</v>
      </c>
      <c r="S418" s="57">
        <f>R418/(I418+K418)</f>
        <v>-9.4447485441044171E-2</v>
      </c>
      <c r="T418" s="58" t="s">
        <v>34</v>
      </c>
    </row>
    <row r="419" spans="1:20" ht="63" x14ac:dyDescent="0.25">
      <c r="A419" s="53" t="s">
        <v>931</v>
      </c>
      <c r="B419" s="54" t="s">
        <v>66</v>
      </c>
      <c r="C419" s="54" t="s">
        <v>33</v>
      </c>
      <c r="D419" s="55">
        <v>0</v>
      </c>
      <c r="E419" s="55">
        <v>0</v>
      </c>
      <c r="F419" s="55">
        <v>0</v>
      </c>
      <c r="G419" s="56">
        <v>0</v>
      </c>
      <c r="H419" s="56">
        <v>0</v>
      </c>
      <c r="I419" s="55">
        <v>0</v>
      </c>
      <c r="J419" s="55">
        <v>0</v>
      </c>
      <c r="K419" s="55">
        <v>0</v>
      </c>
      <c r="L419" s="56">
        <v>0</v>
      </c>
      <c r="M419" s="55">
        <v>0</v>
      </c>
      <c r="N419" s="56">
        <v>0</v>
      </c>
      <c r="O419" s="56">
        <v>0</v>
      </c>
      <c r="P419" s="56">
        <v>0</v>
      </c>
      <c r="Q419" s="56">
        <v>0</v>
      </c>
      <c r="R419" s="56">
        <v>0</v>
      </c>
      <c r="S419" s="57">
        <v>0</v>
      </c>
      <c r="T419" s="58" t="s">
        <v>34</v>
      </c>
    </row>
    <row r="420" spans="1:20" ht="78.75" x14ac:dyDescent="0.25">
      <c r="A420" s="53" t="s">
        <v>932</v>
      </c>
      <c r="B420" s="54" t="s">
        <v>68</v>
      </c>
      <c r="C420" s="54" t="s">
        <v>33</v>
      </c>
      <c r="D420" s="55">
        <v>0</v>
      </c>
      <c r="E420" s="55">
        <v>0</v>
      </c>
      <c r="F420" s="55">
        <v>0</v>
      </c>
      <c r="G420" s="56">
        <v>0</v>
      </c>
      <c r="H420" s="56">
        <v>0</v>
      </c>
      <c r="I420" s="55">
        <v>0</v>
      </c>
      <c r="J420" s="55">
        <v>0</v>
      </c>
      <c r="K420" s="55">
        <v>0</v>
      </c>
      <c r="L420" s="56">
        <v>0</v>
      </c>
      <c r="M420" s="55">
        <v>0</v>
      </c>
      <c r="N420" s="56">
        <v>0</v>
      </c>
      <c r="O420" s="56">
        <v>0</v>
      </c>
      <c r="P420" s="56">
        <v>0</v>
      </c>
      <c r="Q420" s="56">
        <v>0</v>
      </c>
      <c r="R420" s="56">
        <v>0</v>
      </c>
      <c r="S420" s="57">
        <v>0</v>
      </c>
      <c r="T420" s="58" t="s">
        <v>34</v>
      </c>
    </row>
    <row r="421" spans="1:20" ht="63" x14ac:dyDescent="0.25">
      <c r="A421" s="53" t="s">
        <v>933</v>
      </c>
      <c r="B421" s="54" t="s">
        <v>70</v>
      </c>
      <c r="C421" s="54" t="s">
        <v>33</v>
      </c>
      <c r="D421" s="55">
        <v>0</v>
      </c>
      <c r="E421" s="55">
        <v>0</v>
      </c>
      <c r="F421" s="55">
        <v>0</v>
      </c>
      <c r="G421" s="56">
        <v>0</v>
      </c>
      <c r="H421" s="56">
        <v>0</v>
      </c>
      <c r="I421" s="55">
        <v>0</v>
      </c>
      <c r="J421" s="55">
        <v>0</v>
      </c>
      <c r="K421" s="55">
        <v>0</v>
      </c>
      <c r="L421" s="56">
        <v>0</v>
      </c>
      <c r="M421" s="55">
        <v>0</v>
      </c>
      <c r="N421" s="56">
        <v>0</v>
      </c>
      <c r="O421" s="56">
        <v>0</v>
      </c>
      <c r="P421" s="56">
        <v>0</v>
      </c>
      <c r="Q421" s="56">
        <v>0</v>
      </c>
      <c r="R421" s="56">
        <v>0</v>
      </c>
      <c r="S421" s="57">
        <v>0</v>
      </c>
      <c r="T421" s="58" t="s">
        <v>34</v>
      </c>
    </row>
    <row r="422" spans="1:20" ht="78.75" x14ac:dyDescent="0.25">
      <c r="A422" s="53" t="s">
        <v>934</v>
      </c>
      <c r="B422" s="54" t="s">
        <v>75</v>
      </c>
      <c r="C422" s="54" t="s">
        <v>33</v>
      </c>
      <c r="D422" s="55">
        <v>0</v>
      </c>
      <c r="E422" s="55">
        <v>0</v>
      </c>
      <c r="F422" s="55">
        <v>0</v>
      </c>
      <c r="G422" s="56">
        <v>0</v>
      </c>
      <c r="H422" s="56">
        <v>0</v>
      </c>
      <c r="I422" s="55">
        <v>0</v>
      </c>
      <c r="J422" s="55">
        <v>0</v>
      </c>
      <c r="K422" s="55">
        <v>0</v>
      </c>
      <c r="L422" s="56">
        <v>0</v>
      </c>
      <c r="M422" s="55">
        <v>0</v>
      </c>
      <c r="N422" s="56">
        <v>0</v>
      </c>
      <c r="O422" s="56">
        <v>0</v>
      </c>
      <c r="P422" s="56">
        <v>0</v>
      </c>
      <c r="Q422" s="56">
        <v>0</v>
      </c>
      <c r="R422" s="56">
        <v>0</v>
      </c>
      <c r="S422" s="57">
        <v>0</v>
      </c>
      <c r="T422" s="58" t="s">
        <v>34</v>
      </c>
    </row>
    <row r="423" spans="1:20" ht="78.75" x14ac:dyDescent="0.25">
      <c r="A423" s="53" t="s">
        <v>935</v>
      </c>
      <c r="B423" s="54" t="s">
        <v>79</v>
      </c>
      <c r="C423" s="54" t="s">
        <v>33</v>
      </c>
      <c r="D423" s="56">
        <f t="shared" ref="D423:R423" si="117">SUM(D424:D433)</f>
        <v>72.140028371999989</v>
      </c>
      <c r="E423" s="56">
        <f t="shared" si="117"/>
        <v>11.712564</v>
      </c>
      <c r="F423" s="56">
        <f t="shared" si="117"/>
        <v>60.427464371999996</v>
      </c>
      <c r="G423" s="56">
        <f t="shared" si="117"/>
        <v>35.275913807399995</v>
      </c>
      <c r="H423" s="56">
        <f t="shared" si="117"/>
        <v>19.904832550000002</v>
      </c>
      <c r="I423" s="56">
        <f t="shared" si="117"/>
        <v>5.4166453199999998</v>
      </c>
      <c r="J423" s="56">
        <f t="shared" si="117"/>
        <v>12.624763550000001</v>
      </c>
      <c r="K423" s="56">
        <f t="shared" si="117"/>
        <v>5.4166453199999998</v>
      </c>
      <c r="L423" s="56">
        <f t="shared" si="117"/>
        <v>7.2800690000000001</v>
      </c>
      <c r="M423" s="56">
        <f t="shared" si="117"/>
        <v>19.557300671399993</v>
      </c>
      <c r="N423" s="56">
        <f t="shared" si="117"/>
        <v>0</v>
      </c>
      <c r="O423" s="56">
        <f t="shared" si="117"/>
        <v>4.8853224959999997</v>
      </c>
      <c r="P423" s="56">
        <f t="shared" si="117"/>
        <v>0</v>
      </c>
      <c r="Q423" s="56">
        <f t="shared" si="117"/>
        <v>50.403377471999995</v>
      </c>
      <c r="R423" s="56">
        <f t="shared" si="117"/>
        <v>-1.0231770600000001</v>
      </c>
      <c r="S423" s="57">
        <f>R423/(I423+K423)</f>
        <v>-9.4447485441044171E-2</v>
      </c>
      <c r="T423" s="58" t="s">
        <v>34</v>
      </c>
    </row>
    <row r="424" spans="1:20" ht="63" x14ac:dyDescent="0.25">
      <c r="A424" s="60" t="s">
        <v>935</v>
      </c>
      <c r="B424" s="61" t="s">
        <v>936</v>
      </c>
      <c r="C424" s="62" t="s">
        <v>937</v>
      </c>
      <c r="D424" s="64">
        <v>61.476376739999992</v>
      </c>
      <c r="E424" s="64">
        <v>7.64707092</v>
      </c>
      <c r="F424" s="63">
        <f>D424-E424</f>
        <v>53.829305819999995</v>
      </c>
      <c r="G424" s="64">
        <f t="shared" ref="G424:H426" si="118">I424+K424+M424+O424</f>
        <v>30.390591311399994</v>
      </c>
      <c r="H424" s="64">
        <f t="shared" si="118"/>
        <v>9.8101135799999994</v>
      </c>
      <c r="I424" s="63">
        <v>5.4166453199999998</v>
      </c>
      <c r="J424" s="64">
        <v>2.5300445799999998</v>
      </c>
      <c r="K424" s="63">
        <v>5.4166453199999998</v>
      </c>
      <c r="L424" s="64">
        <v>7.2800690000000001</v>
      </c>
      <c r="M424" s="63">
        <v>19.557300671399993</v>
      </c>
      <c r="N424" s="64">
        <v>0</v>
      </c>
      <c r="O424" s="64">
        <v>0</v>
      </c>
      <c r="P424" s="64">
        <v>0</v>
      </c>
      <c r="Q424" s="64">
        <f>F424-H424</f>
        <v>44.019192239999995</v>
      </c>
      <c r="R424" s="64">
        <f>H424-(I424+K424)</f>
        <v>-1.0231770600000001</v>
      </c>
      <c r="S424" s="65">
        <f>R424/(I424+K424)</f>
        <v>-9.4447485441044171E-2</v>
      </c>
      <c r="T424" s="66" t="s">
        <v>34</v>
      </c>
    </row>
    <row r="425" spans="1:20" ht="47.25" x14ac:dyDescent="0.25">
      <c r="A425" s="60" t="s">
        <v>935</v>
      </c>
      <c r="B425" s="61" t="s">
        <v>938</v>
      </c>
      <c r="C425" s="62" t="s">
        <v>939</v>
      </c>
      <c r="D425" s="64">
        <v>2.8118289959999996</v>
      </c>
      <c r="E425" s="64">
        <v>0</v>
      </c>
      <c r="F425" s="63">
        <f>D425-E425</f>
        <v>2.8118289959999996</v>
      </c>
      <c r="G425" s="64">
        <f t="shared" si="118"/>
        <v>2.8118289959999996</v>
      </c>
      <c r="H425" s="64">
        <f t="shared" si="118"/>
        <v>0</v>
      </c>
      <c r="I425" s="63">
        <v>0</v>
      </c>
      <c r="J425" s="64">
        <v>0</v>
      </c>
      <c r="K425" s="63">
        <v>0</v>
      </c>
      <c r="L425" s="64">
        <v>0</v>
      </c>
      <c r="M425" s="63">
        <v>0</v>
      </c>
      <c r="N425" s="64">
        <v>0</v>
      </c>
      <c r="O425" s="64">
        <v>2.8118289959999996</v>
      </c>
      <c r="P425" s="64">
        <v>0</v>
      </c>
      <c r="Q425" s="64">
        <f>F425-H425</f>
        <v>2.8118289959999996</v>
      </c>
      <c r="R425" s="64">
        <f>H425-(I425+K425)</f>
        <v>0</v>
      </c>
      <c r="S425" s="65">
        <v>0</v>
      </c>
      <c r="T425" s="66" t="s">
        <v>34</v>
      </c>
    </row>
    <row r="426" spans="1:20" ht="63" x14ac:dyDescent="0.25">
      <c r="A426" s="60" t="s">
        <v>935</v>
      </c>
      <c r="B426" s="61" t="s">
        <v>940</v>
      </c>
      <c r="C426" s="62" t="s">
        <v>941</v>
      </c>
      <c r="D426" s="64">
        <v>2.0734935000000001</v>
      </c>
      <c r="E426" s="64">
        <v>0</v>
      </c>
      <c r="F426" s="63">
        <f>D426-E426</f>
        <v>2.0734935000000001</v>
      </c>
      <c r="G426" s="64">
        <f t="shared" si="118"/>
        <v>2.0734935000000001</v>
      </c>
      <c r="H426" s="64">
        <f t="shared" si="118"/>
        <v>0</v>
      </c>
      <c r="I426" s="63">
        <v>0</v>
      </c>
      <c r="J426" s="64">
        <v>0</v>
      </c>
      <c r="K426" s="63">
        <v>0</v>
      </c>
      <c r="L426" s="64">
        <v>0</v>
      </c>
      <c r="M426" s="63">
        <v>0</v>
      </c>
      <c r="N426" s="64">
        <v>0</v>
      </c>
      <c r="O426" s="64">
        <v>2.0734935000000001</v>
      </c>
      <c r="P426" s="64">
        <v>0</v>
      </c>
      <c r="Q426" s="64">
        <f>F426-H426</f>
        <v>2.0734935000000001</v>
      </c>
      <c r="R426" s="64">
        <f>H426-(I426+K426)</f>
        <v>0</v>
      </c>
      <c r="S426" s="65">
        <v>0</v>
      </c>
      <c r="T426" s="66" t="s">
        <v>34</v>
      </c>
    </row>
    <row r="427" spans="1:20" ht="47.25" x14ac:dyDescent="0.25">
      <c r="A427" s="83" t="s">
        <v>935</v>
      </c>
      <c r="B427" s="61" t="s">
        <v>942</v>
      </c>
      <c r="C427" s="62" t="s">
        <v>943</v>
      </c>
      <c r="D427" s="64">
        <v>5.7783291359999991</v>
      </c>
      <c r="E427" s="64">
        <v>4.0654930799999995</v>
      </c>
      <c r="F427" s="63">
        <f>D427-E427</f>
        <v>1.7128360559999996</v>
      </c>
      <c r="G427" s="64" t="s">
        <v>34</v>
      </c>
      <c r="H427" s="64">
        <f t="shared" ref="H427:H433" si="119">J427+L427+N427+P427</f>
        <v>0.21397331999999999</v>
      </c>
      <c r="I427" s="63" t="s">
        <v>34</v>
      </c>
      <c r="J427" s="64">
        <v>0.21397331999999999</v>
      </c>
      <c r="K427" s="63" t="s">
        <v>34</v>
      </c>
      <c r="L427" s="64">
        <v>0</v>
      </c>
      <c r="M427" s="63" t="s">
        <v>34</v>
      </c>
      <c r="N427" s="64">
        <v>0</v>
      </c>
      <c r="O427" s="64" t="s">
        <v>34</v>
      </c>
      <c r="P427" s="64">
        <v>0</v>
      </c>
      <c r="Q427" s="64">
        <f>F427-H427</f>
        <v>1.4988627359999995</v>
      </c>
      <c r="R427" s="64" t="s">
        <v>34</v>
      </c>
      <c r="S427" s="65" t="s">
        <v>34</v>
      </c>
      <c r="T427" s="66" t="s">
        <v>944</v>
      </c>
    </row>
    <row r="428" spans="1:20" ht="63" x14ac:dyDescent="0.25">
      <c r="A428" s="83" t="s">
        <v>935</v>
      </c>
      <c r="B428" s="61" t="s">
        <v>945</v>
      </c>
      <c r="C428" s="62" t="s">
        <v>946</v>
      </c>
      <c r="D428" s="64" t="s">
        <v>34</v>
      </c>
      <c r="E428" s="64" t="s">
        <v>34</v>
      </c>
      <c r="F428" s="63" t="s">
        <v>34</v>
      </c>
      <c r="G428" s="64" t="s">
        <v>34</v>
      </c>
      <c r="H428" s="64">
        <f t="shared" si="119"/>
        <v>0</v>
      </c>
      <c r="I428" s="63" t="s">
        <v>34</v>
      </c>
      <c r="J428" s="64">
        <v>0</v>
      </c>
      <c r="K428" s="63" t="s">
        <v>34</v>
      </c>
      <c r="L428" s="64">
        <v>0</v>
      </c>
      <c r="M428" s="63" t="s">
        <v>34</v>
      </c>
      <c r="N428" s="64">
        <v>0</v>
      </c>
      <c r="O428" s="64" t="s">
        <v>34</v>
      </c>
      <c r="P428" s="64">
        <v>0</v>
      </c>
      <c r="Q428" s="64" t="s">
        <v>34</v>
      </c>
      <c r="R428" s="64" t="s">
        <v>34</v>
      </c>
      <c r="S428" s="65" t="s">
        <v>34</v>
      </c>
      <c r="T428" s="66" t="s">
        <v>947</v>
      </c>
    </row>
    <row r="429" spans="1:20" ht="78.75" x14ac:dyDescent="0.25">
      <c r="A429" s="83" t="s">
        <v>935</v>
      </c>
      <c r="B429" s="61" t="s">
        <v>948</v>
      </c>
      <c r="C429" s="62" t="s">
        <v>949</v>
      </c>
      <c r="D429" s="64" t="s">
        <v>34</v>
      </c>
      <c r="E429" s="64" t="s">
        <v>34</v>
      </c>
      <c r="F429" s="63" t="s">
        <v>34</v>
      </c>
      <c r="G429" s="64" t="s">
        <v>34</v>
      </c>
      <c r="H429" s="64">
        <f t="shared" si="119"/>
        <v>0</v>
      </c>
      <c r="I429" s="63" t="s">
        <v>34</v>
      </c>
      <c r="J429" s="64">
        <v>0</v>
      </c>
      <c r="K429" s="63" t="s">
        <v>34</v>
      </c>
      <c r="L429" s="64">
        <v>0</v>
      </c>
      <c r="M429" s="63" t="s">
        <v>34</v>
      </c>
      <c r="N429" s="64">
        <v>0</v>
      </c>
      <c r="O429" s="64" t="s">
        <v>34</v>
      </c>
      <c r="P429" s="64">
        <v>0</v>
      </c>
      <c r="Q429" s="64" t="s">
        <v>34</v>
      </c>
      <c r="R429" s="64" t="s">
        <v>34</v>
      </c>
      <c r="S429" s="65" t="s">
        <v>34</v>
      </c>
      <c r="T429" s="66" t="s">
        <v>947</v>
      </c>
    </row>
    <row r="430" spans="1:20" ht="47.25" x14ac:dyDescent="0.25">
      <c r="A430" s="83" t="s">
        <v>935</v>
      </c>
      <c r="B430" s="61" t="s">
        <v>950</v>
      </c>
      <c r="C430" s="62" t="s">
        <v>951</v>
      </c>
      <c r="D430" s="64" t="s">
        <v>34</v>
      </c>
      <c r="E430" s="64" t="s">
        <v>34</v>
      </c>
      <c r="F430" s="63" t="s">
        <v>34</v>
      </c>
      <c r="G430" s="64" t="s">
        <v>34</v>
      </c>
      <c r="H430" s="64">
        <f t="shared" si="119"/>
        <v>0</v>
      </c>
      <c r="I430" s="63" t="s">
        <v>34</v>
      </c>
      <c r="J430" s="64">
        <v>0</v>
      </c>
      <c r="K430" s="63" t="s">
        <v>34</v>
      </c>
      <c r="L430" s="64">
        <v>0</v>
      </c>
      <c r="M430" s="63" t="s">
        <v>34</v>
      </c>
      <c r="N430" s="64">
        <v>0</v>
      </c>
      <c r="O430" s="64" t="s">
        <v>34</v>
      </c>
      <c r="P430" s="64">
        <v>0</v>
      </c>
      <c r="Q430" s="64" t="s">
        <v>34</v>
      </c>
      <c r="R430" s="64" t="s">
        <v>34</v>
      </c>
      <c r="S430" s="65" t="s">
        <v>34</v>
      </c>
      <c r="T430" s="66" t="s">
        <v>947</v>
      </c>
    </row>
    <row r="431" spans="1:20" ht="47.25" x14ac:dyDescent="0.25">
      <c r="A431" s="83" t="s">
        <v>935</v>
      </c>
      <c r="B431" s="61" t="s">
        <v>952</v>
      </c>
      <c r="C431" s="62" t="s">
        <v>953</v>
      </c>
      <c r="D431" s="64" t="s">
        <v>34</v>
      </c>
      <c r="E431" s="64" t="s">
        <v>34</v>
      </c>
      <c r="F431" s="63" t="s">
        <v>34</v>
      </c>
      <c r="G431" s="64" t="s">
        <v>34</v>
      </c>
      <c r="H431" s="64">
        <f t="shared" si="119"/>
        <v>0</v>
      </c>
      <c r="I431" s="63" t="s">
        <v>34</v>
      </c>
      <c r="J431" s="64">
        <v>0</v>
      </c>
      <c r="K431" s="63" t="s">
        <v>34</v>
      </c>
      <c r="L431" s="64">
        <v>0</v>
      </c>
      <c r="M431" s="63" t="s">
        <v>34</v>
      </c>
      <c r="N431" s="64">
        <v>0</v>
      </c>
      <c r="O431" s="64" t="s">
        <v>34</v>
      </c>
      <c r="P431" s="64">
        <v>0</v>
      </c>
      <c r="Q431" s="64" t="s">
        <v>34</v>
      </c>
      <c r="R431" s="64" t="s">
        <v>34</v>
      </c>
      <c r="S431" s="65" t="s">
        <v>34</v>
      </c>
      <c r="T431" s="66" t="s">
        <v>947</v>
      </c>
    </row>
    <row r="432" spans="1:20" ht="78.75" x14ac:dyDescent="0.25">
      <c r="A432" s="83" t="s">
        <v>935</v>
      </c>
      <c r="B432" s="61" t="s">
        <v>954</v>
      </c>
      <c r="C432" s="62" t="s">
        <v>955</v>
      </c>
      <c r="D432" s="64" t="s">
        <v>34</v>
      </c>
      <c r="E432" s="64" t="s">
        <v>34</v>
      </c>
      <c r="F432" s="63" t="s">
        <v>34</v>
      </c>
      <c r="G432" s="64" t="s">
        <v>34</v>
      </c>
      <c r="H432" s="64">
        <f t="shared" si="119"/>
        <v>0.62598565000000006</v>
      </c>
      <c r="I432" s="63" t="s">
        <v>34</v>
      </c>
      <c r="J432" s="64">
        <v>0.62598565000000006</v>
      </c>
      <c r="K432" s="63" t="s">
        <v>34</v>
      </c>
      <c r="L432" s="64">
        <v>0</v>
      </c>
      <c r="M432" s="63" t="s">
        <v>34</v>
      </c>
      <c r="N432" s="64">
        <v>0</v>
      </c>
      <c r="O432" s="64" t="s">
        <v>34</v>
      </c>
      <c r="P432" s="64">
        <v>0</v>
      </c>
      <c r="Q432" s="64" t="s">
        <v>34</v>
      </c>
      <c r="R432" s="64" t="s">
        <v>34</v>
      </c>
      <c r="S432" s="65" t="s">
        <v>34</v>
      </c>
      <c r="T432" s="66" t="s">
        <v>956</v>
      </c>
    </row>
    <row r="433" spans="1:20" ht="78.75" x14ac:dyDescent="0.25">
      <c r="A433" s="83" t="s">
        <v>935</v>
      </c>
      <c r="B433" s="61" t="s">
        <v>957</v>
      </c>
      <c r="C433" s="62" t="s">
        <v>958</v>
      </c>
      <c r="D433" s="64" t="s">
        <v>34</v>
      </c>
      <c r="E433" s="64" t="s">
        <v>34</v>
      </c>
      <c r="F433" s="63" t="s">
        <v>34</v>
      </c>
      <c r="G433" s="64" t="s">
        <v>34</v>
      </c>
      <c r="H433" s="64">
        <f t="shared" si="119"/>
        <v>9.254760000000001</v>
      </c>
      <c r="I433" s="63" t="s">
        <v>34</v>
      </c>
      <c r="J433" s="64">
        <v>9.254760000000001</v>
      </c>
      <c r="K433" s="63" t="s">
        <v>34</v>
      </c>
      <c r="L433" s="64">
        <v>0</v>
      </c>
      <c r="M433" s="63" t="s">
        <v>34</v>
      </c>
      <c r="N433" s="64">
        <v>0</v>
      </c>
      <c r="O433" s="64" t="s">
        <v>34</v>
      </c>
      <c r="P433" s="64">
        <v>0</v>
      </c>
      <c r="Q433" s="64" t="s">
        <v>34</v>
      </c>
      <c r="R433" s="64" t="s">
        <v>34</v>
      </c>
      <c r="S433" s="65" t="s">
        <v>34</v>
      </c>
      <c r="T433" s="66" t="s">
        <v>947</v>
      </c>
    </row>
    <row r="434" spans="1:20" ht="31.5" x14ac:dyDescent="0.25">
      <c r="A434" s="53" t="s">
        <v>959</v>
      </c>
      <c r="B434" s="54" t="s">
        <v>104</v>
      </c>
      <c r="C434" s="54" t="s">
        <v>33</v>
      </c>
      <c r="D434" s="55">
        <v>0</v>
      </c>
      <c r="E434" s="55">
        <v>0</v>
      </c>
      <c r="F434" s="55">
        <v>0</v>
      </c>
      <c r="G434" s="56">
        <v>0</v>
      </c>
      <c r="H434" s="56">
        <v>0</v>
      </c>
      <c r="I434" s="55">
        <v>0</v>
      </c>
      <c r="J434" s="55">
        <v>0</v>
      </c>
      <c r="K434" s="55">
        <v>0</v>
      </c>
      <c r="L434" s="56">
        <v>0</v>
      </c>
      <c r="M434" s="55">
        <v>0</v>
      </c>
      <c r="N434" s="56">
        <v>0</v>
      </c>
      <c r="O434" s="56">
        <v>0</v>
      </c>
      <c r="P434" s="56">
        <v>0</v>
      </c>
      <c r="Q434" s="56">
        <v>0</v>
      </c>
      <c r="R434" s="56">
        <v>0</v>
      </c>
      <c r="S434" s="57">
        <v>0</v>
      </c>
      <c r="T434" s="58" t="s">
        <v>34</v>
      </c>
    </row>
    <row r="435" spans="1:20" ht="47.25" x14ac:dyDescent="0.25">
      <c r="A435" s="53" t="s">
        <v>960</v>
      </c>
      <c r="B435" s="54" t="s">
        <v>106</v>
      </c>
      <c r="C435" s="54" t="s">
        <v>33</v>
      </c>
      <c r="D435" s="55">
        <f t="shared" ref="D435:R435" si="120">D436+D445+D446+D449</f>
        <v>398.8928808278913</v>
      </c>
      <c r="E435" s="55">
        <f t="shared" si="120"/>
        <v>90.015579889999998</v>
      </c>
      <c r="F435" s="55">
        <f t="shared" si="120"/>
        <v>308.87730093789139</v>
      </c>
      <c r="G435" s="56">
        <f t="shared" si="120"/>
        <v>80.151403528000003</v>
      </c>
      <c r="H435" s="56">
        <f t="shared" si="120"/>
        <v>36.00865314</v>
      </c>
      <c r="I435" s="55">
        <f t="shared" si="120"/>
        <v>21.116302059999999</v>
      </c>
      <c r="J435" s="55">
        <f t="shared" si="120"/>
        <v>20.032920060000002</v>
      </c>
      <c r="K435" s="55">
        <f t="shared" si="120"/>
        <v>2.9</v>
      </c>
      <c r="L435" s="56">
        <f t="shared" si="120"/>
        <v>15.975733080000001</v>
      </c>
      <c r="M435" s="55">
        <f t="shared" si="120"/>
        <v>35.780671220000002</v>
      </c>
      <c r="N435" s="56">
        <f t="shared" si="120"/>
        <v>0</v>
      </c>
      <c r="O435" s="56">
        <f t="shared" si="120"/>
        <v>20.354430248000003</v>
      </c>
      <c r="P435" s="56">
        <f t="shared" si="120"/>
        <v>0</v>
      </c>
      <c r="Q435" s="56">
        <f t="shared" si="120"/>
        <v>273.52655871789136</v>
      </c>
      <c r="R435" s="56">
        <f t="shared" si="120"/>
        <v>9.7485960600000006</v>
      </c>
      <c r="S435" s="57">
        <f>R435/(I435+K435)</f>
        <v>0.40591578318947913</v>
      </c>
      <c r="T435" s="58" t="s">
        <v>34</v>
      </c>
    </row>
    <row r="436" spans="1:20" ht="31.5" x14ac:dyDescent="0.25">
      <c r="A436" s="53" t="s">
        <v>961</v>
      </c>
      <c r="B436" s="54" t="s">
        <v>108</v>
      </c>
      <c r="C436" s="54" t="s">
        <v>33</v>
      </c>
      <c r="D436" s="55">
        <f t="shared" ref="D436:R436" si="121">SUM(D437:D444)</f>
        <v>95.960068179999979</v>
      </c>
      <c r="E436" s="55">
        <f t="shared" si="121"/>
        <v>33.881367879999999</v>
      </c>
      <c r="F436" s="55">
        <f t="shared" si="121"/>
        <v>62.078700300000001</v>
      </c>
      <c r="G436" s="56">
        <f t="shared" si="121"/>
        <v>49.067693911999996</v>
      </c>
      <c r="H436" s="56">
        <f t="shared" si="121"/>
        <v>17.041004480000002</v>
      </c>
      <c r="I436" s="55">
        <f t="shared" si="121"/>
        <v>19.139063663999998</v>
      </c>
      <c r="J436" s="55">
        <f t="shared" si="121"/>
        <v>13.484165539999999</v>
      </c>
      <c r="K436" s="55">
        <f t="shared" si="121"/>
        <v>2.9</v>
      </c>
      <c r="L436" s="56">
        <f t="shared" si="121"/>
        <v>3.5568389400000004</v>
      </c>
      <c r="M436" s="55">
        <f t="shared" si="121"/>
        <v>8.3262</v>
      </c>
      <c r="N436" s="56">
        <f t="shared" si="121"/>
        <v>0</v>
      </c>
      <c r="O436" s="56">
        <f t="shared" si="121"/>
        <v>18.702430248000002</v>
      </c>
      <c r="P436" s="56">
        <f t="shared" si="121"/>
        <v>0</v>
      </c>
      <c r="Q436" s="56">
        <f t="shared" si="121"/>
        <v>45.037695819999996</v>
      </c>
      <c r="R436" s="56">
        <f t="shared" si="121"/>
        <v>-6.1443320039999989</v>
      </c>
      <c r="S436" s="57">
        <f>R436/(I436+K436)</f>
        <v>-0.27879278800925378</v>
      </c>
      <c r="T436" s="58" t="s">
        <v>34</v>
      </c>
    </row>
    <row r="437" spans="1:20" ht="31.5" x14ac:dyDescent="0.25">
      <c r="A437" s="60" t="s">
        <v>961</v>
      </c>
      <c r="B437" s="61" t="s">
        <v>962</v>
      </c>
      <c r="C437" s="62" t="s">
        <v>963</v>
      </c>
      <c r="D437" s="64">
        <v>11.738199999999999</v>
      </c>
      <c r="E437" s="64">
        <v>0.64</v>
      </c>
      <c r="F437" s="63">
        <f t="shared" ref="F437:F444" si="122">D437-E437</f>
        <v>11.098199999999999</v>
      </c>
      <c r="G437" s="64">
        <f>I437+K437+M437+O437</f>
        <v>8.3262</v>
      </c>
      <c r="H437" s="64">
        <f>J437+L437+N437+P437</f>
        <v>0</v>
      </c>
      <c r="I437" s="63">
        <v>0</v>
      </c>
      <c r="J437" s="64">
        <v>0</v>
      </c>
      <c r="K437" s="63">
        <v>0</v>
      </c>
      <c r="L437" s="64">
        <v>0</v>
      </c>
      <c r="M437" s="63">
        <v>8.3262</v>
      </c>
      <c r="N437" s="64">
        <v>0</v>
      </c>
      <c r="O437" s="64">
        <v>0</v>
      </c>
      <c r="P437" s="64">
        <v>0</v>
      </c>
      <c r="Q437" s="64">
        <f t="shared" ref="Q437:Q444" si="123">F437-H437</f>
        <v>11.098199999999999</v>
      </c>
      <c r="R437" s="64">
        <f>H437-(I437+K437)</f>
        <v>0</v>
      </c>
      <c r="S437" s="65">
        <v>0</v>
      </c>
      <c r="T437" s="66" t="s">
        <v>34</v>
      </c>
    </row>
    <row r="438" spans="1:20" ht="63" x14ac:dyDescent="0.25">
      <c r="A438" s="60" t="s">
        <v>961</v>
      </c>
      <c r="B438" s="61" t="s">
        <v>964</v>
      </c>
      <c r="C438" s="62" t="s">
        <v>965</v>
      </c>
      <c r="D438" s="64">
        <v>31.235217599999999</v>
      </c>
      <c r="E438" s="64">
        <v>32.106060720000002</v>
      </c>
      <c r="F438" s="63">
        <f t="shared" si="122"/>
        <v>-0.87084312000000352</v>
      </c>
      <c r="G438" s="64" t="s">
        <v>34</v>
      </c>
      <c r="H438" s="64">
        <f t="shared" ref="H438:H444" si="124">J438+L438+N438+P438</f>
        <v>1.1462728200000001</v>
      </c>
      <c r="I438" s="63" t="s">
        <v>34</v>
      </c>
      <c r="J438" s="64">
        <v>1.1462728200000001</v>
      </c>
      <c r="K438" s="63" t="s">
        <v>34</v>
      </c>
      <c r="L438" s="64">
        <v>0</v>
      </c>
      <c r="M438" s="63" t="s">
        <v>34</v>
      </c>
      <c r="N438" s="64">
        <v>0</v>
      </c>
      <c r="O438" s="64" t="s">
        <v>34</v>
      </c>
      <c r="P438" s="64">
        <v>0</v>
      </c>
      <c r="Q438" s="64">
        <f t="shared" si="123"/>
        <v>-2.0171159400000036</v>
      </c>
      <c r="R438" s="64" t="s">
        <v>34</v>
      </c>
      <c r="S438" s="65" t="s">
        <v>34</v>
      </c>
      <c r="T438" s="71" t="s">
        <v>384</v>
      </c>
    </row>
    <row r="439" spans="1:20" ht="47.25" x14ac:dyDescent="0.25">
      <c r="A439" s="60" t="s">
        <v>961</v>
      </c>
      <c r="B439" s="61" t="s">
        <v>966</v>
      </c>
      <c r="C439" s="62" t="s">
        <v>967</v>
      </c>
      <c r="D439" s="64">
        <v>13.159923708000001</v>
      </c>
      <c r="E439" s="64">
        <v>0</v>
      </c>
      <c r="F439" s="63">
        <f t="shared" si="122"/>
        <v>13.159923708000001</v>
      </c>
      <c r="G439" s="64">
        <f t="shared" ref="G439:G444" si="125">I439+K439+M439+O439</f>
        <v>13.159923708000001</v>
      </c>
      <c r="H439" s="64">
        <f t="shared" si="124"/>
        <v>1.9124960800000002</v>
      </c>
      <c r="I439" s="63">
        <v>0</v>
      </c>
      <c r="J439" s="64">
        <v>1.7826294400000002</v>
      </c>
      <c r="K439" s="63">
        <v>0</v>
      </c>
      <c r="L439" s="64">
        <v>0.12986663999999995</v>
      </c>
      <c r="M439" s="63">
        <v>0</v>
      </c>
      <c r="N439" s="64">
        <v>0</v>
      </c>
      <c r="O439" s="64">
        <v>13.159923708000001</v>
      </c>
      <c r="P439" s="64">
        <v>0</v>
      </c>
      <c r="Q439" s="64">
        <f t="shared" si="123"/>
        <v>11.247427628000001</v>
      </c>
      <c r="R439" s="64">
        <f t="shared" ref="R439:R444" si="126">H439-(I439+K439)</f>
        <v>1.9124960800000002</v>
      </c>
      <c r="S439" s="65">
        <v>1</v>
      </c>
      <c r="T439" s="66" t="s">
        <v>968</v>
      </c>
    </row>
    <row r="440" spans="1:20" ht="63" x14ac:dyDescent="0.25">
      <c r="A440" s="60" t="s">
        <v>961</v>
      </c>
      <c r="B440" s="61" t="s">
        <v>969</v>
      </c>
      <c r="C440" s="62" t="s">
        <v>970</v>
      </c>
      <c r="D440" s="64">
        <v>2.2131832079999998</v>
      </c>
      <c r="E440" s="64">
        <v>0</v>
      </c>
      <c r="F440" s="63">
        <f t="shared" si="122"/>
        <v>2.2131832079999998</v>
      </c>
      <c r="G440" s="64">
        <f t="shared" si="125"/>
        <v>2.2131832079999998</v>
      </c>
      <c r="H440" s="64">
        <f t="shared" si="124"/>
        <v>4.3126480000000003</v>
      </c>
      <c r="I440" s="63">
        <v>0</v>
      </c>
      <c r="J440" s="64">
        <v>0.88567569999999995</v>
      </c>
      <c r="K440" s="63">
        <v>0</v>
      </c>
      <c r="L440" s="64">
        <v>3.4269723000000005</v>
      </c>
      <c r="M440" s="63">
        <v>0</v>
      </c>
      <c r="N440" s="64">
        <v>0</v>
      </c>
      <c r="O440" s="64">
        <v>2.2131832079999998</v>
      </c>
      <c r="P440" s="64">
        <v>0</v>
      </c>
      <c r="Q440" s="64">
        <f t="shared" si="123"/>
        <v>-2.0994647920000005</v>
      </c>
      <c r="R440" s="64">
        <f t="shared" si="126"/>
        <v>4.3126480000000003</v>
      </c>
      <c r="S440" s="65">
        <v>1</v>
      </c>
      <c r="T440" s="66" t="s">
        <v>971</v>
      </c>
    </row>
    <row r="441" spans="1:20" ht="47.25" x14ac:dyDescent="0.25">
      <c r="A441" s="60" t="s">
        <v>961</v>
      </c>
      <c r="B441" s="61" t="s">
        <v>972</v>
      </c>
      <c r="C441" s="62" t="s">
        <v>973</v>
      </c>
      <c r="D441" s="64">
        <v>0.96444169199999996</v>
      </c>
      <c r="E441" s="64">
        <v>0</v>
      </c>
      <c r="F441" s="63">
        <f t="shared" si="122"/>
        <v>0.96444169199999996</v>
      </c>
      <c r="G441" s="64">
        <f t="shared" si="125"/>
        <v>0.96444169199999996</v>
      </c>
      <c r="H441" s="64">
        <f t="shared" si="124"/>
        <v>0.26939079999999999</v>
      </c>
      <c r="I441" s="63">
        <v>0</v>
      </c>
      <c r="J441" s="64">
        <v>0.26939079999999999</v>
      </c>
      <c r="K441" s="63">
        <v>0</v>
      </c>
      <c r="L441" s="64">
        <v>0</v>
      </c>
      <c r="M441" s="63">
        <v>0</v>
      </c>
      <c r="N441" s="64">
        <v>0</v>
      </c>
      <c r="O441" s="64">
        <v>0.96444169199999996</v>
      </c>
      <c r="P441" s="64">
        <v>0</v>
      </c>
      <c r="Q441" s="64">
        <f t="shared" si="123"/>
        <v>0.69505089200000003</v>
      </c>
      <c r="R441" s="64">
        <f t="shared" si="126"/>
        <v>0.26939079999999999</v>
      </c>
      <c r="S441" s="65">
        <v>1</v>
      </c>
      <c r="T441" s="66" t="s">
        <v>971</v>
      </c>
    </row>
    <row r="442" spans="1:20" ht="31.5" x14ac:dyDescent="0.25">
      <c r="A442" s="60" t="s">
        <v>961</v>
      </c>
      <c r="B442" s="61" t="s">
        <v>974</v>
      </c>
      <c r="C442" s="62" t="s">
        <v>975</v>
      </c>
      <c r="D442" s="64">
        <v>19.139063663999998</v>
      </c>
      <c r="E442" s="64">
        <v>0</v>
      </c>
      <c r="F442" s="63">
        <f t="shared" si="122"/>
        <v>19.139063663999998</v>
      </c>
      <c r="G442" s="64">
        <f t="shared" si="125"/>
        <v>19.139063663999998</v>
      </c>
      <c r="H442" s="64">
        <f t="shared" si="124"/>
        <v>0</v>
      </c>
      <c r="I442" s="63">
        <v>19.139063663999998</v>
      </c>
      <c r="J442" s="64">
        <v>0</v>
      </c>
      <c r="K442" s="63">
        <v>0</v>
      </c>
      <c r="L442" s="64">
        <v>0</v>
      </c>
      <c r="M442" s="63">
        <v>0</v>
      </c>
      <c r="N442" s="64">
        <v>0</v>
      </c>
      <c r="O442" s="64">
        <v>0</v>
      </c>
      <c r="P442" s="64">
        <v>0</v>
      </c>
      <c r="Q442" s="64">
        <f t="shared" si="123"/>
        <v>19.139063663999998</v>
      </c>
      <c r="R442" s="64">
        <f t="shared" si="126"/>
        <v>-19.139063663999998</v>
      </c>
      <c r="S442" s="65">
        <f>R442/(I442+K442)</f>
        <v>-1</v>
      </c>
      <c r="T442" s="66" t="s">
        <v>976</v>
      </c>
    </row>
    <row r="443" spans="1:20" ht="47.25" x14ac:dyDescent="0.25">
      <c r="A443" s="60" t="s">
        <v>961</v>
      </c>
      <c r="B443" s="61" t="s">
        <v>977</v>
      </c>
      <c r="C443" s="62" t="s">
        <v>978</v>
      </c>
      <c r="D443" s="64">
        <v>15.145156668</v>
      </c>
      <c r="E443" s="64">
        <v>1.1353071599999998</v>
      </c>
      <c r="F443" s="63">
        <f t="shared" si="122"/>
        <v>14.009849508</v>
      </c>
      <c r="G443" s="64">
        <f t="shared" si="125"/>
        <v>2.9</v>
      </c>
      <c r="H443" s="64">
        <f t="shared" si="124"/>
        <v>9.4001967799999999</v>
      </c>
      <c r="I443" s="63">
        <v>0</v>
      </c>
      <c r="J443" s="64">
        <v>9.4001967799999999</v>
      </c>
      <c r="K443" s="63">
        <v>2.9</v>
      </c>
      <c r="L443" s="64">
        <v>0</v>
      </c>
      <c r="M443" s="63">
        <v>0</v>
      </c>
      <c r="N443" s="64">
        <v>0</v>
      </c>
      <c r="O443" s="64">
        <v>0</v>
      </c>
      <c r="P443" s="64">
        <v>0</v>
      </c>
      <c r="Q443" s="64">
        <f t="shared" si="123"/>
        <v>4.6096527280000004</v>
      </c>
      <c r="R443" s="64">
        <f t="shared" si="126"/>
        <v>6.5001967799999996</v>
      </c>
      <c r="S443" s="65">
        <f>R443/(I443+K443)</f>
        <v>2.2414471655172412</v>
      </c>
      <c r="T443" s="66" t="s">
        <v>330</v>
      </c>
    </row>
    <row r="444" spans="1:20" ht="63" x14ac:dyDescent="0.25">
      <c r="A444" s="60" t="s">
        <v>961</v>
      </c>
      <c r="B444" s="61" t="s">
        <v>979</v>
      </c>
      <c r="C444" s="62" t="s">
        <v>980</v>
      </c>
      <c r="D444" s="64">
        <v>2.3648816400000001</v>
      </c>
      <c r="E444" s="64">
        <v>0</v>
      </c>
      <c r="F444" s="63">
        <f t="shared" si="122"/>
        <v>2.3648816400000001</v>
      </c>
      <c r="G444" s="64">
        <f t="shared" si="125"/>
        <v>2.3648816400000001</v>
      </c>
      <c r="H444" s="64">
        <f t="shared" si="124"/>
        <v>0</v>
      </c>
      <c r="I444" s="63">
        <v>0</v>
      </c>
      <c r="J444" s="64">
        <v>0</v>
      </c>
      <c r="K444" s="63">
        <v>0</v>
      </c>
      <c r="L444" s="64">
        <v>0</v>
      </c>
      <c r="M444" s="63">
        <v>0</v>
      </c>
      <c r="N444" s="64">
        <v>0</v>
      </c>
      <c r="O444" s="64">
        <v>2.3648816400000001</v>
      </c>
      <c r="P444" s="64">
        <v>0</v>
      </c>
      <c r="Q444" s="64">
        <f t="shared" si="123"/>
        <v>2.3648816400000001</v>
      </c>
      <c r="R444" s="64">
        <f t="shared" si="126"/>
        <v>0</v>
      </c>
      <c r="S444" s="65">
        <v>0</v>
      </c>
      <c r="T444" s="66" t="s">
        <v>34</v>
      </c>
    </row>
    <row r="445" spans="1:20" x14ac:dyDescent="0.25">
      <c r="A445" s="53" t="s">
        <v>981</v>
      </c>
      <c r="B445" s="54" t="s">
        <v>125</v>
      </c>
      <c r="C445" s="54" t="s">
        <v>33</v>
      </c>
      <c r="D445" s="55">
        <v>0</v>
      </c>
      <c r="E445" s="55">
        <v>0</v>
      </c>
      <c r="F445" s="55">
        <v>0</v>
      </c>
      <c r="G445" s="56">
        <v>0</v>
      </c>
      <c r="H445" s="56">
        <v>0</v>
      </c>
      <c r="I445" s="55">
        <v>0</v>
      </c>
      <c r="J445" s="55">
        <v>0</v>
      </c>
      <c r="K445" s="55">
        <v>0</v>
      </c>
      <c r="L445" s="56">
        <v>0</v>
      </c>
      <c r="M445" s="55">
        <v>0</v>
      </c>
      <c r="N445" s="56">
        <v>0</v>
      </c>
      <c r="O445" s="56">
        <v>0</v>
      </c>
      <c r="P445" s="56">
        <v>0</v>
      </c>
      <c r="Q445" s="56">
        <v>0</v>
      </c>
      <c r="R445" s="56">
        <v>0</v>
      </c>
      <c r="S445" s="57">
        <v>0</v>
      </c>
      <c r="T445" s="58" t="s">
        <v>34</v>
      </c>
    </row>
    <row r="446" spans="1:20" x14ac:dyDescent="0.25">
      <c r="A446" s="53" t="s">
        <v>982</v>
      </c>
      <c r="B446" s="54" t="s">
        <v>133</v>
      </c>
      <c r="C446" s="54" t="s">
        <v>33</v>
      </c>
      <c r="D446" s="55">
        <f t="shared" ref="D446:R446" si="127">SUM(D447:D448)</f>
        <v>8.9570000000000007</v>
      </c>
      <c r="E446" s="55">
        <f t="shared" si="127"/>
        <v>8.8277599999999996</v>
      </c>
      <c r="F446" s="55">
        <f t="shared" si="127"/>
        <v>0.12924000000000113</v>
      </c>
      <c r="G446" s="55">
        <f t="shared" si="127"/>
        <v>0.87350000000000005</v>
      </c>
      <c r="H446" s="55">
        <f t="shared" si="127"/>
        <v>0.65791092000000007</v>
      </c>
      <c r="I446" s="55">
        <f t="shared" si="127"/>
        <v>0.87350000000000005</v>
      </c>
      <c r="J446" s="55">
        <f t="shared" si="127"/>
        <v>-5.6999999999999994E-7</v>
      </c>
      <c r="K446" s="55">
        <f t="shared" si="127"/>
        <v>0</v>
      </c>
      <c r="L446" s="55">
        <f t="shared" si="127"/>
        <v>0.65791149000000004</v>
      </c>
      <c r="M446" s="55">
        <f t="shared" si="127"/>
        <v>0</v>
      </c>
      <c r="N446" s="55">
        <f t="shared" si="127"/>
        <v>0</v>
      </c>
      <c r="O446" s="55">
        <f t="shared" si="127"/>
        <v>0</v>
      </c>
      <c r="P446" s="55">
        <f t="shared" si="127"/>
        <v>0</v>
      </c>
      <c r="Q446" s="55">
        <f t="shared" si="127"/>
        <v>0.12924000000000113</v>
      </c>
      <c r="R446" s="55">
        <f t="shared" si="127"/>
        <v>-0.87350000000000005</v>
      </c>
      <c r="S446" s="57">
        <f>R446/(I446+K446)</f>
        <v>-1</v>
      </c>
      <c r="T446" s="58" t="s">
        <v>34</v>
      </c>
    </row>
    <row r="447" spans="1:20" ht="47.25" x14ac:dyDescent="0.25">
      <c r="A447" s="60" t="s">
        <v>982</v>
      </c>
      <c r="B447" s="61" t="s">
        <v>983</v>
      </c>
      <c r="C447" s="62" t="s">
        <v>984</v>
      </c>
      <c r="D447" s="64">
        <v>8.9570000000000007</v>
      </c>
      <c r="E447" s="64">
        <v>8.8277599999999996</v>
      </c>
      <c r="F447" s="63">
        <f>D447-E447</f>
        <v>0.12924000000000113</v>
      </c>
      <c r="G447" s="64">
        <f>I447+K447+M447+O447</f>
        <v>0.87350000000000005</v>
      </c>
      <c r="H447" s="64">
        <f>J447+L447+N447+P447</f>
        <v>0</v>
      </c>
      <c r="I447" s="63">
        <v>0.87350000000000005</v>
      </c>
      <c r="J447" s="64">
        <v>0</v>
      </c>
      <c r="K447" s="63">
        <v>0</v>
      </c>
      <c r="L447" s="64">
        <v>0</v>
      </c>
      <c r="M447" s="63">
        <v>0</v>
      </c>
      <c r="N447" s="64">
        <v>0</v>
      </c>
      <c r="O447" s="64">
        <v>0</v>
      </c>
      <c r="P447" s="64">
        <v>0</v>
      </c>
      <c r="Q447" s="64">
        <f>F447-H447</f>
        <v>0.12924000000000113</v>
      </c>
      <c r="R447" s="64">
        <f>H447-(I447+K447)</f>
        <v>-0.87350000000000005</v>
      </c>
      <c r="S447" s="65">
        <f>R447/(I447+K447)</f>
        <v>-1</v>
      </c>
      <c r="T447" s="66" t="s">
        <v>985</v>
      </c>
    </row>
    <row r="448" spans="1:20" ht="78.75" x14ac:dyDescent="0.25">
      <c r="A448" s="60" t="s">
        <v>982</v>
      </c>
      <c r="B448" s="61" t="s">
        <v>986</v>
      </c>
      <c r="C448" s="62" t="s">
        <v>987</v>
      </c>
      <c r="D448" s="64" t="s">
        <v>34</v>
      </c>
      <c r="E448" s="64" t="s">
        <v>34</v>
      </c>
      <c r="F448" s="63" t="s">
        <v>34</v>
      </c>
      <c r="G448" s="64" t="s">
        <v>34</v>
      </c>
      <c r="H448" s="64">
        <f>J448+L448+N448+P448</f>
        <v>0.65791092000000007</v>
      </c>
      <c r="I448" s="63" t="s">
        <v>34</v>
      </c>
      <c r="J448" s="64">
        <v>-5.6999999999999994E-7</v>
      </c>
      <c r="K448" s="63" t="s">
        <v>34</v>
      </c>
      <c r="L448" s="64">
        <v>0.65791149000000004</v>
      </c>
      <c r="M448" s="63" t="s">
        <v>34</v>
      </c>
      <c r="N448" s="64">
        <v>0</v>
      </c>
      <c r="O448" s="64" t="s">
        <v>34</v>
      </c>
      <c r="P448" s="64">
        <v>0</v>
      </c>
      <c r="Q448" s="64" t="s">
        <v>34</v>
      </c>
      <c r="R448" s="64" t="s">
        <v>34</v>
      </c>
      <c r="S448" s="65" t="s">
        <v>34</v>
      </c>
      <c r="T448" s="66" t="s">
        <v>988</v>
      </c>
    </row>
    <row r="449" spans="1:20" ht="31.5" x14ac:dyDescent="0.25">
      <c r="A449" s="53" t="s">
        <v>989</v>
      </c>
      <c r="B449" s="54" t="s">
        <v>141</v>
      </c>
      <c r="C449" s="54" t="s">
        <v>33</v>
      </c>
      <c r="D449" s="55">
        <f t="shared" ref="D449:R449" si="128">SUM(D450:D454)</f>
        <v>293.97581264789136</v>
      </c>
      <c r="E449" s="55">
        <f t="shared" si="128"/>
        <v>47.306452010000001</v>
      </c>
      <c r="F449" s="55">
        <f t="shared" si="128"/>
        <v>246.66936063789137</v>
      </c>
      <c r="G449" s="56">
        <f t="shared" si="128"/>
        <v>30.210209616000004</v>
      </c>
      <c r="H449" s="56">
        <f t="shared" si="128"/>
        <v>18.309737739999999</v>
      </c>
      <c r="I449" s="55">
        <f t="shared" si="128"/>
        <v>1.1037383960000007</v>
      </c>
      <c r="J449" s="55">
        <f t="shared" si="128"/>
        <v>6.5487550900000002</v>
      </c>
      <c r="K449" s="55">
        <f t="shared" si="128"/>
        <v>0</v>
      </c>
      <c r="L449" s="56">
        <f t="shared" si="128"/>
        <v>11.760982650000001</v>
      </c>
      <c r="M449" s="55">
        <f t="shared" si="128"/>
        <v>27.454471220000002</v>
      </c>
      <c r="N449" s="56">
        <f t="shared" si="128"/>
        <v>0</v>
      </c>
      <c r="O449" s="56">
        <f t="shared" si="128"/>
        <v>1.6519999999999999</v>
      </c>
      <c r="P449" s="56">
        <f t="shared" si="128"/>
        <v>0</v>
      </c>
      <c r="Q449" s="56">
        <f t="shared" si="128"/>
        <v>228.35962289789137</v>
      </c>
      <c r="R449" s="56">
        <f t="shared" si="128"/>
        <v>16.766428063999999</v>
      </c>
      <c r="S449" s="57">
        <f>R449/(I449+K449)</f>
        <v>15.190581504423797</v>
      </c>
      <c r="T449" s="58" t="s">
        <v>34</v>
      </c>
    </row>
    <row r="450" spans="1:20" ht="31.5" x14ac:dyDescent="0.25">
      <c r="A450" s="60" t="s">
        <v>989</v>
      </c>
      <c r="B450" s="61" t="s">
        <v>990</v>
      </c>
      <c r="C450" s="62" t="s">
        <v>991</v>
      </c>
      <c r="D450" s="64">
        <v>75.191189581891379</v>
      </c>
      <c r="E450" s="64">
        <v>0</v>
      </c>
      <c r="F450" s="63">
        <f>D450-E450</f>
        <v>75.191189581891379</v>
      </c>
      <c r="G450" s="64">
        <f>I450+K450+M450+O450</f>
        <v>5.96</v>
      </c>
      <c r="H450" s="64">
        <f>J450+L450+N450+P450</f>
        <v>0</v>
      </c>
      <c r="I450" s="63">
        <v>0</v>
      </c>
      <c r="J450" s="64">
        <v>0</v>
      </c>
      <c r="K450" s="63">
        <v>0</v>
      </c>
      <c r="L450" s="64">
        <v>0</v>
      </c>
      <c r="M450" s="63">
        <v>5.96</v>
      </c>
      <c r="N450" s="64">
        <v>0</v>
      </c>
      <c r="O450" s="64">
        <v>0</v>
      </c>
      <c r="P450" s="64">
        <v>0</v>
      </c>
      <c r="Q450" s="64">
        <f>F450-H450</f>
        <v>75.191189581891379</v>
      </c>
      <c r="R450" s="64">
        <f>H450-(I450+K450)</f>
        <v>0</v>
      </c>
      <c r="S450" s="65">
        <v>0</v>
      </c>
      <c r="T450" s="66" t="s">
        <v>34</v>
      </c>
    </row>
    <row r="451" spans="1:20" ht="31.5" x14ac:dyDescent="0.25">
      <c r="A451" s="83" t="s">
        <v>989</v>
      </c>
      <c r="B451" s="61" t="s">
        <v>992</v>
      </c>
      <c r="C451" s="62" t="s">
        <v>993</v>
      </c>
      <c r="D451" s="64">
        <v>86.76</v>
      </c>
      <c r="E451" s="64">
        <v>22.74470299</v>
      </c>
      <c r="F451" s="63">
        <f>D451-E451</f>
        <v>64.015297010000012</v>
      </c>
      <c r="G451" s="64" t="s">
        <v>34</v>
      </c>
      <c r="H451" s="64">
        <f>J451+L451+N451+P451</f>
        <v>0.43957128000000001</v>
      </c>
      <c r="I451" s="63" t="s">
        <v>34</v>
      </c>
      <c r="J451" s="64">
        <v>0.43957128000000001</v>
      </c>
      <c r="K451" s="63" t="s">
        <v>34</v>
      </c>
      <c r="L451" s="64">
        <v>0</v>
      </c>
      <c r="M451" s="63" t="s">
        <v>34</v>
      </c>
      <c r="N451" s="64">
        <v>0</v>
      </c>
      <c r="O451" s="64" t="s">
        <v>34</v>
      </c>
      <c r="P451" s="64">
        <v>0</v>
      </c>
      <c r="Q451" s="64">
        <f>F451-H451</f>
        <v>63.575725730000009</v>
      </c>
      <c r="R451" s="64" t="s">
        <v>34</v>
      </c>
      <c r="S451" s="65" t="s">
        <v>34</v>
      </c>
      <c r="T451" s="71" t="s">
        <v>361</v>
      </c>
    </row>
    <row r="452" spans="1:20" ht="31.5" x14ac:dyDescent="0.25">
      <c r="A452" s="60" t="s">
        <v>989</v>
      </c>
      <c r="B452" s="61" t="s">
        <v>994</v>
      </c>
      <c r="C452" s="62" t="s">
        <v>995</v>
      </c>
      <c r="D452" s="64">
        <v>118.482</v>
      </c>
      <c r="E452" s="64">
        <v>13.646642419999999</v>
      </c>
      <c r="F452" s="63">
        <f>D452-E452</f>
        <v>104.83535757999999</v>
      </c>
      <c r="G452" s="64">
        <f>I452+K452+M452+O452</f>
        <v>21.494471220000001</v>
      </c>
      <c r="H452" s="64">
        <f>J452+L452+N452+P452</f>
        <v>16.735792660000001</v>
      </c>
      <c r="I452" s="63">
        <v>0</v>
      </c>
      <c r="J452" s="64">
        <v>4.9748100100000006</v>
      </c>
      <c r="K452" s="63">
        <v>0</v>
      </c>
      <c r="L452" s="64">
        <v>11.760982650000001</v>
      </c>
      <c r="M452" s="63">
        <v>21.494471220000001</v>
      </c>
      <c r="N452" s="64">
        <v>0</v>
      </c>
      <c r="O452" s="64">
        <v>0</v>
      </c>
      <c r="P452" s="64">
        <v>0</v>
      </c>
      <c r="Q452" s="64">
        <f>F452-H452</f>
        <v>88.099564919999992</v>
      </c>
      <c r="R452" s="64">
        <f>H452-(I452+K452)</f>
        <v>16.735792660000001</v>
      </c>
      <c r="S452" s="65">
        <v>1</v>
      </c>
      <c r="T452" s="66" t="s">
        <v>996</v>
      </c>
    </row>
    <row r="453" spans="1:20" ht="31.5" x14ac:dyDescent="0.25">
      <c r="A453" s="60" t="s">
        <v>989</v>
      </c>
      <c r="B453" s="61" t="s">
        <v>997</v>
      </c>
      <c r="C453" s="62" t="s">
        <v>998</v>
      </c>
      <c r="D453" s="64">
        <v>1.6519999999999999</v>
      </c>
      <c r="E453" s="64">
        <v>0</v>
      </c>
      <c r="F453" s="63">
        <f>D453-E453</f>
        <v>1.6519999999999999</v>
      </c>
      <c r="G453" s="64">
        <f>I453+K453+M453+O453</f>
        <v>1.6519999999999999</v>
      </c>
      <c r="H453" s="64">
        <f>J453+L453+N453+P453</f>
        <v>0</v>
      </c>
      <c r="I453" s="63">
        <v>0</v>
      </c>
      <c r="J453" s="64">
        <v>0</v>
      </c>
      <c r="K453" s="63">
        <v>0</v>
      </c>
      <c r="L453" s="64">
        <v>0</v>
      </c>
      <c r="M453" s="63">
        <v>0</v>
      </c>
      <c r="N453" s="64">
        <v>0</v>
      </c>
      <c r="O453" s="64">
        <v>1.6519999999999999</v>
      </c>
      <c r="P453" s="64">
        <v>0</v>
      </c>
      <c r="Q453" s="64">
        <f>F453-H453</f>
        <v>1.6519999999999999</v>
      </c>
      <c r="R453" s="64">
        <f>H453-(I453+K453)</f>
        <v>0</v>
      </c>
      <c r="S453" s="65">
        <v>0</v>
      </c>
      <c r="T453" s="66" t="s">
        <v>34</v>
      </c>
    </row>
    <row r="454" spans="1:20" x14ac:dyDescent="0.25">
      <c r="A454" s="60" t="s">
        <v>989</v>
      </c>
      <c r="B454" s="61" t="s">
        <v>999</v>
      </c>
      <c r="C454" s="62" t="s">
        <v>1000</v>
      </c>
      <c r="D454" s="64">
        <v>11.890623066</v>
      </c>
      <c r="E454" s="64">
        <v>10.9151066</v>
      </c>
      <c r="F454" s="63">
        <f>D454-E454</f>
        <v>0.97551646600000019</v>
      </c>
      <c r="G454" s="64">
        <f>I454+K454+M454+O454</f>
        <v>1.1037383960000007</v>
      </c>
      <c r="H454" s="64">
        <f>J454+L454+N454+P454</f>
        <v>1.1343738000000001</v>
      </c>
      <c r="I454" s="63">
        <v>1.1037383960000007</v>
      </c>
      <c r="J454" s="64">
        <v>1.1343738000000001</v>
      </c>
      <c r="K454" s="63">
        <v>0</v>
      </c>
      <c r="L454" s="64">
        <v>0</v>
      </c>
      <c r="M454" s="63">
        <v>0</v>
      </c>
      <c r="N454" s="64">
        <v>0</v>
      </c>
      <c r="O454" s="64">
        <v>0</v>
      </c>
      <c r="P454" s="64">
        <v>0</v>
      </c>
      <c r="Q454" s="64">
        <f>F454-H454</f>
        <v>-0.15885733399999991</v>
      </c>
      <c r="R454" s="64">
        <f>H454-(I454+K454)</f>
        <v>3.0635403999999422E-2</v>
      </c>
      <c r="S454" s="65">
        <f>R454/(I454+K454)</f>
        <v>2.7756037219529149E-2</v>
      </c>
      <c r="T454" s="66" t="s">
        <v>34</v>
      </c>
    </row>
    <row r="455" spans="1:20" ht="31.5" x14ac:dyDescent="0.25">
      <c r="A455" s="53" t="s">
        <v>1001</v>
      </c>
      <c r="B455" s="54" t="s">
        <v>163</v>
      </c>
      <c r="C455" s="54" t="s">
        <v>33</v>
      </c>
      <c r="D455" s="55">
        <f t="shared" ref="D455:R455" si="129">D456+D464+D466+D468</f>
        <v>2124.2737039718004</v>
      </c>
      <c r="E455" s="55">
        <f t="shared" si="129"/>
        <v>629.77587463999998</v>
      </c>
      <c r="F455" s="55">
        <f t="shared" si="129"/>
        <v>1494.4978293317999</v>
      </c>
      <c r="G455" s="56">
        <f t="shared" si="129"/>
        <v>659.17290487819992</v>
      </c>
      <c r="H455" s="56">
        <f t="shared" si="129"/>
        <v>60.549179879999997</v>
      </c>
      <c r="I455" s="55">
        <f t="shared" si="129"/>
        <v>39.958917204000002</v>
      </c>
      <c r="J455" s="55">
        <f t="shared" si="129"/>
        <v>31.917672489999998</v>
      </c>
      <c r="K455" s="55">
        <f t="shared" si="129"/>
        <v>25.26771523</v>
      </c>
      <c r="L455" s="56">
        <f t="shared" si="129"/>
        <v>28.631507389999996</v>
      </c>
      <c r="M455" s="55">
        <f t="shared" si="129"/>
        <v>40.302277079999996</v>
      </c>
      <c r="N455" s="56">
        <f t="shared" si="129"/>
        <v>0</v>
      </c>
      <c r="O455" s="56">
        <f t="shared" si="129"/>
        <v>553.64399536420001</v>
      </c>
      <c r="P455" s="56">
        <f t="shared" si="129"/>
        <v>0</v>
      </c>
      <c r="Q455" s="56">
        <f t="shared" si="129"/>
        <v>1433.9486494518003</v>
      </c>
      <c r="R455" s="56">
        <f t="shared" si="129"/>
        <v>-8.9517746239999951</v>
      </c>
      <c r="S455" s="57">
        <f>R455/(I455+K455)</f>
        <v>-0.13724109753876848</v>
      </c>
      <c r="T455" s="58" t="s">
        <v>34</v>
      </c>
    </row>
    <row r="456" spans="1:20" ht="47.25" x14ac:dyDescent="0.25">
      <c r="A456" s="53" t="s">
        <v>1002</v>
      </c>
      <c r="B456" s="54" t="s">
        <v>165</v>
      </c>
      <c r="C456" s="54" t="s">
        <v>33</v>
      </c>
      <c r="D456" s="55">
        <f t="shared" ref="D456:R456" si="130">SUM(D457:D463)</f>
        <v>344.41259045299995</v>
      </c>
      <c r="E456" s="55">
        <f t="shared" si="130"/>
        <v>243.81763232999998</v>
      </c>
      <c r="F456" s="55">
        <f t="shared" si="130"/>
        <v>100.59495812299998</v>
      </c>
      <c r="G456" s="55">
        <f t="shared" si="130"/>
        <v>67.269483653599991</v>
      </c>
      <c r="H456" s="55">
        <f t="shared" si="130"/>
        <v>12.980946619999999</v>
      </c>
      <c r="I456" s="55">
        <f t="shared" si="130"/>
        <v>3.7589906399999999</v>
      </c>
      <c r="J456" s="55">
        <f t="shared" si="130"/>
        <v>3.1809466200000003</v>
      </c>
      <c r="K456" s="55">
        <f t="shared" si="130"/>
        <v>0</v>
      </c>
      <c r="L456" s="55">
        <f t="shared" si="130"/>
        <v>9.8000000000000007</v>
      </c>
      <c r="M456" s="55">
        <f t="shared" si="130"/>
        <v>4.5240692000000005</v>
      </c>
      <c r="N456" s="55">
        <f t="shared" si="130"/>
        <v>0</v>
      </c>
      <c r="O456" s="55">
        <f t="shared" si="130"/>
        <v>58.986423813599998</v>
      </c>
      <c r="P456" s="55">
        <f t="shared" si="130"/>
        <v>0</v>
      </c>
      <c r="Q456" s="55">
        <f t="shared" si="130"/>
        <v>87.614011502999972</v>
      </c>
      <c r="R456" s="55">
        <f t="shared" si="130"/>
        <v>6.0410093600000003</v>
      </c>
      <c r="S456" s="57">
        <f>R456/(I456+K456)</f>
        <v>1.6070828417918062</v>
      </c>
      <c r="T456" s="55" t="s">
        <v>34</v>
      </c>
    </row>
    <row r="457" spans="1:20" x14ac:dyDescent="0.25">
      <c r="A457" s="60" t="s">
        <v>1002</v>
      </c>
      <c r="B457" s="61" t="s">
        <v>1003</v>
      </c>
      <c r="C457" s="62" t="s">
        <v>1004</v>
      </c>
      <c r="D457" s="63">
        <v>165.56001973899998</v>
      </c>
      <c r="E457" s="63">
        <v>157.89659318</v>
      </c>
      <c r="F457" s="63">
        <f t="shared" ref="F457:F463" si="131">D457-E457</f>
        <v>7.663426558999987</v>
      </c>
      <c r="G457" s="64" t="s">
        <v>34</v>
      </c>
      <c r="H457" s="64">
        <f t="shared" ref="H457:H463" si="132">J457+L457+N457+P457</f>
        <v>3.3294000000000001</v>
      </c>
      <c r="I457" s="63" t="s">
        <v>34</v>
      </c>
      <c r="J457" s="63">
        <v>3.3294000000000001</v>
      </c>
      <c r="K457" s="63" t="s">
        <v>34</v>
      </c>
      <c r="L457" s="64">
        <v>0</v>
      </c>
      <c r="M457" s="63" t="s">
        <v>34</v>
      </c>
      <c r="N457" s="64">
        <v>0</v>
      </c>
      <c r="O457" s="64" t="s">
        <v>34</v>
      </c>
      <c r="P457" s="64">
        <v>0</v>
      </c>
      <c r="Q457" s="64">
        <f t="shared" ref="Q457:Q463" si="133">F457-H457</f>
        <v>4.3340265589999873</v>
      </c>
      <c r="R457" s="64" t="s">
        <v>34</v>
      </c>
      <c r="S457" s="65" t="s">
        <v>34</v>
      </c>
      <c r="T457" s="71" t="s">
        <v>1005</v>
      </c>
    </row>
    <row r="458" spans="1:20" ht="63" x14ac:dyDescent="0.25">
      <c r="A458" s="60" t="s">
        <v>1002</v>
      </c>
      <c r="B458" s="61" t="s">
        <v>1006</v>
      </c>
      <c r="C458" s="62" t="s">
        <v>1007</v>
      </c>
      <c r="D458" s="64">
        <v>0.61156920000000004</v>
      </c>
      <c r="E458" s="64">
        <v>0</v>
      </c>
      <c r="F458" s="63">
        <f t="shared" si="131"/>
        <v>0.61156920000000004</v>
      </c>
      <c r="G458" s="64">
        <f>I458+K458+M458+O458</f>
        <v>0.61156920000000004</v>
      </c>
      <c r="H458" s="64">
        <f t="shared" si="132"/>
        <v>0</v>
      </c>
      <c r="I458" s="63">
        <v>0</v>
      </c>
      <c r="J458" s="64">
        <v>0</v>
      </c>
      <c r="K458" s="63">
        <v>0</v>
      </c>
      <c r="L458" s="64">
        <v>0</v>
      </c>
      <c r="M458" s="63">
        <v>0.61156920000000004</v>
      </c>
      <c r="N458" s="64">
        <v>0</v>
      </c>
      <c r="O458" s="64">
        <v>0</v>
      </c>
      <c r="P458" s="64">
        <v>0</v>
      </c>
      <c r="Q458" s="64">
        <f t="shared" si="133"/>
        <v>0.61156920000000004</v>
      </c>
      <c r="R458" s="64">
        <f>H458-(I458+K458)</f>
        <v>0</v>
      </c>
      <c r="S458" s="65">
        <v>0</v>
      </c>
      <c r="T458" s="66" t="s">
        <v>34</v>
      </c>
    </row>
    <row r="459" spans="1:20" ht="31.5" x14ac:dyDescent="0.25">
      <c r="A459" s="60" t="s">
        <v>1002</v>
      </c>
      <c r="B459" s="61" t="s">
        <v>1008</v>
      </c>
      <c r="C459" s="62" t="s">
        <v>1009</v>
      </c>
      <c r="D459" s="64">
        <v>3.2547911999999997</v>
      </c>
      <c r="E459" s="64">
        <v>2.197578</v>
      </c>
      <c r="F459" s="63">
        <f t="shared" si="131"/>
        <v>1.0572131999999996</v>
      </c>
      <c r="G459" s="64" t="s">
        <v>34</v>
      </c>
      <c r="H459" s="64">
        <f t="shared" si="132"/>
        <v>1.0572131999999999</v>
      </c>
      <c r="I459" s="63" t="s">
        <v>34</v>
      </c>
      <c r="J459" s="64">
        <v>1.0572131999999999</v>
      </c>
      <c r="K459" s="63" t="s">
        <v>34</v>
      </c>
      <c r="L459" s="64">
        <v>0</v>
      </c>
      <c r="M459" s="63" t="s">
        <v>34</v>
      </c>
      <c r="N459" s="64">
        <v>0</v>
      </c>
      <c r="O459" s="64" t="s">
        <v>34</v>
      </c>
      <c r="P459" s="64">
        <v>0</v>
      </c>
      <c r="Q459" s="64">
        <f t="shared" si="133"/>
        <v>0</v>
      </c>
      <c r="R459" s="64" t="s">
        <v>34</v>
      </c>
      <c r="S459" s="65" t="s">
        <v>34</v>
      </c>
      <c r="T459" s="66" t="s">
        <v>330</v>
      </c>
    </row>
    <row r="460" spans="1:20" ht="47.25" x14ac:dyDescent="0.25">
      <c r="A460" s="60" t="s">
        <v>1002</v>
      </c>
      <c r="B460" s="61" t="s">
        <v>1010</v>
      </c>
      <c r="C460" s="62" t="s">
        <v>1011</v>
      </c>
      <c r="D460" s="64">
        <v>22.520624639999998</v>
      </c>
      <c r="E460" s="64">
        <v>0</v>
      </c>
      <c r="F460" s="63">
        <f t="shared" si="131"/>
        <v>22.520624639999998</v>
      </c>
      <c r="G460" s="64">
        <f>I460+K460+M460+O460</f>
        <v>3.7589906399999999</v>
      </c>
      <c r="H460" s="64">
        <f t="shared" si="132"/>
        <v>9.8000000000000007</v>
      </c>
      <c r="I460" s="63">
        <v>3.7589906399999999</v>
      </c>
      <c r="J460" s="64">
        <v>0</v>
      </c>
      <c r="K460" s="63">
        <v>0</v>
      </c>
      <c r="L460" s="64">
        <v>9.8000000000000007</v>
      </c>
      <c r="M460" s="63">
        <v>0</v>
      </c>
      <c r="N460" s="64">
        <v>0</v>
      </c>
      <c r="O460" s="64">
        <v>0</v>
      </c>
      <c r="P460" s="64">
        <v>0</v>
      </c>
      <c r="Q460" s="64">
        <f t="shared" si="133"/>
        <v>12.720624639999997</v>
      </c>
      <c r="R460" s="64">
        <f>H460-(I460+K460)</f>
        <v>6.0410093600000003</v>
      </c>
      <c r="S460" s="65">
        <f>R460/(I460+K460)</f>
        <v>1.6070828417918062</v>
      </c>
      <c r="T460" s="66" t="s">
        <v>1012</v>
      </c>
    </row>
    <row r="461" spans="1:20" ht="47.25" x14ac:dyDescent="0.25">
      <c r="A461" s="60" t="s">
        <v>1002</v>
      </c>
      <c r="B461" s="61" t="s">
        <v>1013</v>
      </c>
      <c r="C461" s="62" t="s">
        <v>1014</v>
      </c>
      <c r="D461" s="64">
        <v>68.280066203999993</v>
      </c>
      <c r="E461" s="64">
        <v>0</v>
      </c>
      <c r="F461" s="63">
        <f t="shared" si="131"/>
        <v>68.280066203999993</v>
      </c>
      <c r="G461" s="64">
        <f>I461+K461+M461+O461</f>
        <v>57.930808143599997</v>
      </c>
      <c r="H461" s="64">
        <f t="shared" si="132"/>
        <v>0</v>
      </c>
      <c r="I461" s="63">
        <v>0</v>
      </c>
      <c r="J461" s="64">
        <v>0</v>
      </c>
      <c r="K461" s="63">
        <v>0</v>
      </c>
      <c r="L461" s="64">
        <v>0</v>
      </c>
      <c r="M461" s="63">
        <v>3.9125000000000001</v>
      </c>
      <c r="N461" s="64">
        <v>0</v>
      </c>
      <c r="O461" s="64">
        <v>54.018308143599995</v>
      </c>
      <c r="P461" s="64">
        <v>0</v>
      </c>
      <c r="Q461" s="64">
        <f t="shared" si="133"/>
        <v>68.280066203999993</v>
      </c>
      <c r="R461" s="64">
        <f>H461-(I461+K461)</f>
        <v>0</v>
      </c>
      <c r="S461" s="65">
        <v>0</v>
      </c>
      <c r="T461" s="66" t="s">
        <v>34</v>
      </c>
    </row>
    <row r="462" spans="1:20" ht="31.5" x14ac:dyDescent="0.25">
      <c r="A462" s="60" t="s">
        <v>1002</v>
      </c>
      <c r="B462" s="61" t="s">
        <v>1015</v>
      </c>
      <c r="C462" s="62" t="s">
        <v>1016</v>
      </c>
      <c r="D462" s="64">
        <v>22.392311270000004</v>
      </c>
      <c r="E462" s="64">
        <v>28.392227270000003</v>
      </c>
      <c r="F462" s="63">
        <f t="shared" si="131"/>
        <v>-5.9999159999999989</v>
      </c>
      <c r="G462" s="64">
        <f>I462+K462+M462+O462</f>
        <v>4.9681156700000004</v>
      </c>
      <c r="H462" s="64">
        <f t="shared" si="132"/>
        <v>0</v>
      </c>
      <c r="I462" s="63">
        <v>0</v>
      </c>
      <c r="J462" s="64">
        <v>0</v>
      </c>
      <c r="K462" s="63">
        <v>0</v>
      </c>
      <c r="L462" s="64">
        <v>0</v>
      </c>
      <c r="M462" s="63">
        <v>0</v>
      </c>
      <c r="N462" s="64">
        <v>0</v>
      </c>
      <c r="O462" s="64">
        <v>4.9681156700000004</v>
      </c>
      <c r="P462" s="64">
        <v>0</v>
      </c>
      <c r="Q462" s="64">
        <f t="shared" si="133"/>
        <v>-5.9999159999999989</v>
      </c>
      <c r="R462" s="64">
        <f>H462-(I462+K462)</f>
        <v>0</v>
      </c>
      <c r="S462" s="65">
        <v>0</v>
      </c>
      <c r="T462" s="66" t="s">
        <v>34</v>
      </c>
    </row>
    <row r="463" spans="1:20" ht="31.5" x14ac:dyDescent="0.25">
      <c r="A463" s="60" t="s">
        <v>1002</v>
      </c>
      <c r="B463" s="61" t="s">
        <v>1017</v>
      </c>
      <c r="C463" s="62" t="s">
        <v>1018</v>
      </c>
      <c r="D463" s="64">
        <v>61.793208199999995</v>
      </c>
      <c r="E463" s="64">
        <v>55.331233879999999</v>
      </c>
      <c r="F463" s="63">
        <f t="shared" si="131"/>
        <v>6.4619743199999959</v>
      </c>
      <c r="G463" s="64" t="s">
        <v>34</v>
      </c>
      <c r="H463" s="64">
        <f t="shared" si="132"/>
        <v>-1.2056665800000002</v>
      </c>
      <c r="I463" s="63" t="s">
        <v>34</v>
      </c>
      <c r="J463" s="64">
        <v>-1.2056665800000002</v>
      </c>
      <c r="K463" s="63" t="s">
        <v>34</v>
      </c>
      <c r="L463" s="64">
        <v>0</v>
      </c>
      <c r="M463" s="63" t="s">
        <v>34</v>
      </c>
      <c r="N463" s="64">
        <v>0</v>
      </c>
      <c r="O463" s="64" t="s">
        <v>34</v>
      </c>
      <c r="P463" s="64">
        <v>0</v>
      </c>
      <c r="Q463" s="64">
        <f t="shared" si="133"/>
        <v>7.6676408999999959</v>
      </c>
      <c r="R463" s="64" t="s">
        <v>34</v>
      </c>
      <c r="S463" s="65" t="s">
        <v>34</v>
      </c>
      <c r="T463" s="66" t="s">
        <v>1019</v>
      </c>
    </row>
    <row r="464" spans="1:20" ht="31.5" x14ac:dyDescent="0.25">
      <c r="A464" s="53" t="s">
        <v>1020</v>
      </c>
      <c r="B464" s="54" t="s">
        <v>190</v>
      </c>
      <c r="C464" s="54" t="s">
        <v>33</v>
      </c>
      <c r="D464" s="55">
        <f t="shared" ref="D464:R464" si="134">SUM(D465)</f>
        <v>102.22349996999999</v>
      </c>
      <c r="E464" s="55">
        <f t="shared" si="134"/>
        <v>22.206724820000002</v>
      </c>
      <c r="F464" s="55">
        <f t="shared" si="134"/>
        <v>80.016775149999987</v>
      </c>
      <c r="G464" s="56">
        <f t="shared" si="134"/>
        <v>40.991140000000001</v>
      </c>
      <c r="H464" s="56">
        <f t="shared" si="134"/>
        <v>17.514900660000002</v>
      </c>
      <c r="I464" s="55">
        <f t="shared" si="134"/>
        <v>0.31763031999999997</v>
      </c>
      <c r="J464" s="55">
        <f t="shared" si="134"/>
        <v>3.9179250400000001</v>
      </c>
      <c r="K464" s="55">
        <f t="shared" si="134"/>
        <v>12.225012039999999</v>
      </c>
      <c r="L464" s="56">
        <f t="shared" si="134"/>
        <v>13.59697562</v>
      </c>
      <c r="M464" s="55">
        <f t="shared" si="134"/>
        <v>26.10535883</v>
      </c>
      <c r="N464" s="56">
        <f t="shared" si="134"/>
        <v>0</v>
      </c>
      <c r="O464" s="56">
        <f t="shared" si="134"/>
        <v>2.3431388100000019</v>
      </c>
      <c r="P464" s="56">
        <f t="shared" si="134"/>
        <v>0</v>
      </c>
      <c r="Q464" s="56">
        <f t="shared" si="134"/>
        <v>62.501874489999985</v>
      </c>
      <c r="R464" s="56">
        <f t="shared" si="134"/>
        <v>4.9722583000000036</v>
      </c>
      <c r="S464" s="57">
        <f>R464/(I464+K464)</f>
        <v>0.39642829296138871</v>
      </c>
      <c r="T464" s="58" t="s">
        <v>34</v>
      </c>
    </row>
    <row r="465" spans="1:20" ht="31.5" x14ac:dyDescent="0.25">
      <c r="A465" s="60" t="s">
        <v>1020</v>
      </c>
      <c r="B465" s="61" t="s">
        <v>1021</v>
      </c>
      <c r="C465" s="62" t="s">
        <v>1022</v>
      </c>
      <c r="D465" s="63">
        <v>102.22349996999999</v>
      </c>
      <c r="E465" s="63">
        <v>22.206724820000002</v>
      </c>
      <c r="F465" s="63">
        <f>D465-E465</f>
        <v>80.016775149999987</v>
      </c>
      <c r="G465" s="64">
        <f>I465+K465+M465+O465</f>
        <v>40.991140000000001</v>
      </c>
      <c r="H465" s="64">
        <f>J465+L465+N465+P465</f>
        <v>17.514900660000002</v>
      </c>
      <c r="I465" s="63">
        <v>0.31763031999999997</v>
      </c>
      <c r="J465" s="63">
        <v>3.9179250400000001</v>
      </c>
      <c r="K465" s="63">
        <v>12.225012039999999</v>
      </c>
      <c r="L465" s="64">
        <v>13.59697562</v>
      </c>
      <c r="M465" s="63">
        <v>26.10535883</v>
      </c>
      <c r="N465" s="64">
        <v>0</v>
      </c>
      <c r="O465" s="64">
        <v>2.3431388100000019</v>
      </c>
      <c r="P465" s="64">
        <v>0</v>
      </c>
      <c r="Q465" s="64">
        <f>F465-H465</f>
        <v>62.501874489999985</v>
      </c>
      <c r="R465" s="64">
        <f>H465-(I465+K465)</f>
        <v>4.9722583000000036</v>
      </c>
      <c r="S465" s="65">
        <f>R465/(I465+K465)</f>
        <v>0.39642829296138871</v>
      </c>
      <c r="T465" s="66" t="s">
        <v>1023</v>
      </c>
    </row>
    <row r="466" spans="1:20" ht="31.5" x14ac:dyDescent="0.25">
      <c r="A466" s="53" t="s">
        <v>1024</v>
      </c>
      <c r="B466" s="54" t="s">
        <v>194</v>
      </c>
      <c r="C466" s="54" t="s">
        <v>33</v>
      </c>
      <c r="D466" s="55">
        <f t="shared" ref="D466:R466" si="135">SUM(D467)</f>
        <v>80.88</v>
      </c>
      <c r="E466" s="55">
        <f t="shared" si="135"/>
        <v>66.887992870000005</v>
      </c>
      <c r="F466" s="55">
        <f t="shared" si="135"/>
        <v>13.99200712999999</v>
      </c>
      <c r="G466" s="56">
        <f t="shared" si="135"/>
        <v>19.374676000000001</v>
      </c>
      <c r="H466" s="56">
        <f t="shared" si="135"/>
        <v>4.9761398899999998</v>
      </c>
      <c r="I466" s="55">
        <f t="shared" si="135"/>
        <v>19.374676000000001</v>
      </c>
      <c r="J466" s="55">
        <f t="shared" si="135"/>
        <v>4.9761398899999998</v>
      </c>
      <c r="K466" s="55">
        <f t="shared" si="135"/>
        <v>0</v>
      </c>
      <c r="L466" s="56">
        <f t="shared" si="135"/>
        <v>0</v>
      </c>
      <c r="M466" s="55">
        <f t="shared" si="135"/>
        <v>0</v>
      </c>
      <c r="N466" s="56">
        <f t="shared" si="135"/>
        <v>0</v>
      </c>
      <c r="O466" s="56">
        <f t="shared" si="135"/>
        <v>0</v>
      </c>
      <c r="P466" s="56">
        <f t="shared" si="135"/>
        <v>0</v>
      </c>
      <c r="Q466" s="56">
        <f t="shared" si="135"/>
        <v>9.0158672399999915</v>
      </c>
      <c r="R466" s="56">
        <f t="shared" si="135"/>
        <v>-14.398536110000002</v>
      </c>
      <c r="S466" s="57">
        <f>R466/(I466+K466)</f>
        <v>-0.74316267843653239</v>
      </c>
      <c r="T466" s="58" t="s">
        <v>34</v>
      </c>
    </row>
    <row r="467" spans="1:20" ht="63" x14ac:dyDescent="0.25">
      <c r="A467" s="60" t="s">
        <v>1024</v>
      </c>
      <c r="B467" s="61" t="s">
        <v>1025</v>
      </c>
      <c r="C467" s="62" t="s">
        <v>1026</v>
      </c>
      <c r="D467" s="63">
        <v>80.88</v>
      </c>
      <c r="E467" s="63">
        <v>66.887992870000005</v>
      </c>
      <c r="F467" s="63">
        <f>D467-E467</f>
        <v>13.99200712999999</v>
      </c>
      <c r="G467" s="64">
        <f>I467+K467+M467+O467</f>
        <v>19.374676000000001</v>
      </c>
      <c r="H467" s="64">
        <f>J467+L467+N467+P467</f>
        <v>4.9761398899999998</v>
      </c>
      <c r="I467" s="63">
        <v>19.374676000000001</v>
      </c>
      <c r="J467" s="63">
        <v>4.9761398899999998</v>
      </c>
      <c r="K467" s="63">
        <v>0</v>
      </c>
      <c r="L467" s="64">
        <v>0</v>
      </c>
      <c r="M467" s="63">
        <v>0</v>
      </c>
      <c r="N467" s="64">
        <v>0</v>
      </c>
      <c r="O467" s="64">
        <v>0</v>
      </c>
      <c r="P467" s="64">
        <v>0</v>
      </c>
      <c r="Q467" s="64">
        <f>F467-H467</f>
        <v>9.0158672399999915</v>
      </c>
      <c r="R467" s="64">
        <f>H467-(I467+K467)</f>
        <v>-14.398536110000002</v>
      </c>
      <c r="S467" s="65">
        <f>R467/(I467+K467)</f>
        <v>-0.74316267843653239</v>
      </c>
      <c r="T467" s="66" t="s">
        <v>1027</v>
      </c>
    </row>
    <row r="468" spans="1:20" ht="31.5" x14ac:dyDescent="0.25">
      <c r="A468" s="53" t="s">
        <v>1028</v>
      </c>
      <c r="B468" s="54" t="s">
        <v>259</v>
      </c>
      <c r="C468" s="54" t="s">
        <v>33</v>
      </c>
      <c r="D468" s="55">
        <f t="shared" ref="D468:R468" si="136">SUM(D469:D490)</f>
        <v>1596.7576135488005</v>
      </c>
      <c r="E468" s="55">
        <f t="shared" si="136"/>
        <v>296.86352462000002</v>
      </c>
      <c r="F468" s="55">
        <f t="shared" si="136"/>
        <v>1299.8940889288001</v>
      </c>
      <c r="G468" s="56">
        <f t="shared" si="136"/>
        <v>531.53760522459993</v>
      </c>
      <c r="H468" s="56">
        <f t="shared" si="136"/>
        <v>25.077192709999998</v>
      </c>
      <c r="I468" s="55">
        <f t="shared" si="136"/>
        <v>16.507620244000002</v>
      </c>
      <c r="J468" s="55">
        <f t="shared" si="136"/>
        <v>19.842660939999998</v>
      </c>
      <c r="K468" s="55">
        <f t="shared" si="136"/>
        <v>13.042703190000001</v>
      </c>
      <c r="L468" s="56">
        <f t="shared" si="136"/>
        <v>5.2345317699999985</v>
      </c>
      <c r="M468" s="55">
        <f t="shared" si="136"/>
        <v>9.6728490499999999</v>
      </c>
      <c r="N468" s="56">
        <f t="shared" si="136"/>
        <v>0</v>
      </c>
      <c r="O468" s="56">
        <f t="shared" si="136"/>
        <v>492.31443274060001</v>
      </c>
      <c r="P468" s="56">
        <f t="shared" si="136"/>
        <v>0</v>
      </c>
      <c r="Q468" s="56">
        <f t="shared" si="136"/>
        <v>1274.8168962188004</v>
      </c>
      <c r="R468" s="56">
        <f t="shared" si="136"/>
        <v>-5.566506173999997</v>
      </c>
      <c r="S468" s="57">
        <f>R468/(I468+K468)</f>
        <v>-0.18837378164177004</v>
      </c>
      <c r="T468" s="58" t="s">
        <v>34</v>
      </c>
    </row>
    <row r="469" spans="1:20" ht="133.5" customHeight="1" x14ac:dyDescent="0.25">
      <c r="A469" s="60" t="s">
        <v>1028</v>
      </c>
      <c r="B469" s="61" t="s">
        <v>1029</v>
      </c>
      <c r="C469" s="62" t="s">
        <v>1030</v>
      </c>
      <c r="D469" s="64">
        <v>204.009812504</v>
      </c>
      <c r="E469" s="64">
        <v>74.358086960000009</v>
      </c>
      <c r="F469" s="63">
        <f t="shared" ref="F469:F490" si="137">D469-E469</f>
        <v>129.65172554399999</v>
      </c>
      <c r="G469" s="64">
        <f t="shared" ref="G469:H472" si="138">I469+K469+M469+O469</f>
        <v>55.768085286000002</v>
      </c>
      <c r="H469" s="64">
        <f t="shared" si="138"/>
        <v>4.7185571099999999</v>
      </c>
      <c r="I469" s="63">
        <v>0</v>
      </c>
      <c r="J469" s="64">
        <v>4.6705954299999997</v>
      </c>
      <c r="K469" s="63">
        <v>0</v>
      </c>
      <c r="L469" s="64">
        <v>4.7961679999999889E-2</v>
      </c>
      <c r="M469" s="63">
        <v>0</v>
      </c>
      <c r="N469" s="64">
        <v>0</v>
      </c>
      <c r="O469" s="64">
        <v>55.768085286000002</v>
      </c>
      <c r="P469" s="64">
        <v>0</v>
      </c>
      <c r="Q469" s="64">
        <f t="shared" ref="Q469:Q490" si="139">F469-H469</f>
        <v>124.93316843399998</v>
      </c>
      <c r="R469" s="64">
        <f>H469-(I469+K469)</f>
        <v>4.7185571099999999</v>
      </c>
      <c r="S469" s="65">
        <v>1</v>
      </c>
      <c r="T469" s="66" t="s">
        <v>330</v>
      </c>
    </row>
    <row r="470" spans="1:20" ht="31.5" x14ac:dyDescent="0.25">
      <c r="A470" s="60" t="s">
        <v>1028</v>
      </c>
      <c r="B470" s="61" t="s">
        <v>1031</v>
      </c>
      <c r="C470" s="62" t="s">
        <v>1032</v>
      </c>
      <c r="D470" s="64">
        <v>116.24262088</v>
      </c>
      <c r="E470" s="64">
        <v>33.411660169999998</v>
      </c>
      <c r="F470" s="63">
        <f t="shared" si="137"/>
        <v>82.830960709999999</v>
      </c>
      <c r="G470" s="64">
        <f t="shared" si="138"/>
        <v>46.927999999999997</v>
      </c>
      <c r="H470" s="64">
        <f t="shared" si="138"/>
        <v>3.5235867299999999</v>
      </c>
      <c r="I470" s="63">
        <v>0</v>
      </c>
      <c r="J470" s="64">
        <v>3.2701579299999999</v>
      </c>
      <c r="K470" s="63">
        <v>0</v>
      </c>
      <c r="L470" s="64">
        <v>0.25342880000000018</v>
      </c>
      <c r="M470" s="63">
        <v>0</v>
      </c>
      <c r="N470" s="64">
        <v>0</v>
      </c>
      <c r="O470" s="64">
        <v>46.927999999999997</v>
      </c>
      <c r="P470" s="64">
        <v>0</v>
      </c>
      <c r="Q470" s="64">
        <f t="shared" si="139"/>
        <v>79.307373979999994</v>
      </c>
      <c r="R470" s="64">
        <f>H470-(I470+K470)</f>
        <v>3.5235867299999999</v>
      </c>
      <c r="S470" s="65">
        <v>1</v>
      </c>
      <c r="T470" s="66" t="s">
        <v>330</v>
      </c>
    </row>
    <row r="471" spans="1:20" ht="47.25" x14ac:dyDescent="0.25">
      <c r="A471" s="60" t="s">
        <v>1028</v>
      </c>
      <c r="B471" s="61" t="s">
        <v>1033</v>
      </c>
      <c r="C471" s="62" t="s">
        <v>1034</v>
      </c>
      <c r="D471" s="64">
        <v>51.435982130000006</v>
      </c>
      <c r="E471" s="64">
        <v>1.2</v>
      </c>
      <c r="F471" s="63">
        <f t="shared" si="137"/>
        <v>50.235982130000004</v>
      </c>
      <c r="G471" s="64">
        <f t="shared" si="138"/>
        <v>7.3</v>
      </c>
      <c r="H471" s="64">
        <f t="shared" si="138"/>
        <v>6.1874156200000003</v>
      </c>
      <c r="I471" s="63">
        <v>0</v>
      </c>
      <c r="J471" s="64">
        <v>5.6371295300000002</v>
      </c>
      <c r="K471" s="63">
        <v>7.3</v>
      </c>
      <c r="L471" s="64">
        <v>0.55028608999999995</v>
      </c>
      <c r="M471" s="63">
        <v>0</v>
      </c>
      <c r="N471" s="64">
        <v>0</v>
      </c>
      <c r="O471" s="64">
        <v>0</v>
      </c>
      <c r="P471" s="64">
        <v>0</v>
      </c>
      <c r="Q471" s="64">
        <f t="shared" si="139"/>
        <v>44.048566510000001</v>
      </c>
      <c r="R471" s="64">
        <f>H471-(I471+K471)</f>
        <v>-1.1125843799999995</v>
      </c>
      <c r="S471" s="65">
        <f>R471/(I471+K471)</f>
        <v>-0.15240881917808213</v>
      </c>
      <c r="T471" s="66" t="s">
        <v>1035</v>
      </c>
    </row>
    <row r="472" spans="1:20" ht="31.5" x14ac:dyDescent="0.25">
      <c r="A472" s="60" t="s">
        <v>1028</v>
      </c>
      <c r="B472" s="61" t="s">
        <v>1036</v>
      </c>
      <c r="C472" s="62" t="s">
        <v>1037</v>
      </c>
      <c r="D472" s="64">
        <v>22.657391807999993</v>
      </c>
      <c r="E472" s="64">
        <v>0</v>
      </c>
      <c r="F472" s="63">
        <f t="shared" si="137"/>
        <v>22.657391807999993</v>
      </c>
      <c r="G472" s="64">
        <f t="shared" si="138"/>
        <v>2.55172</v>
      </c>
      <c r="H472" s="64">
        <f t="shared" si="138"/>
        <v>0</v>
      </c>
      <c r="I472" s="63">
        <v>0</v>
      </c>
      <c r="J472" s="64">
        <v>0</v>
      </c>
      <c r="K472" s="63">
        <v>0</v>
      </c>
      <c r="L472" s="64">
        <v>0</v>
      </c>
      <c r="M472" s="63">
        <v>0</v>
      </c>
      <c r="N472" s="64">
        <v>0</v>
      </c>
      <c r="O472" s="64">
        <v>2.55172</v>
      </c>
      <c r="P472" s="64">
        <v>0</v>
      </c>
      <c r="Q472" s="64">
        <f t="shared" si="139"/>
        <v>22.657391807999993</v>
      </c>
      <c r="R472" s="64">
        <f>H472-(I472+K472)</f>
        <v>0</v>
      </c>
      <c r="S472" s="65">
        <v>0</v>
      </c>
      <c r="T472" s="66" t="s">
        <v>34</v>
      </c>
    </row>
    <row r="473" spans="1:20" ht="63" x14ac:dyDescent="0.25">
      <c r="A473" s="60" t="s">
        <v>1028</v>
      </c>
      <c r="B473" s="61" t="s">
        <v>1038</v>
      </c>
      <c r="C473" s="62" t="s">
        <v>1039</v>
      </c>
      <c r="D473" s="64">
        <v>27.010502940000002</v>
      </c>
      <c r="E473" s="64">
        <v>24.76974577</v>
      </c>
      <c r="F473" s="63">
        <f t="shared" si="137"/>
        <v>2.240757170000002</v>
      </c>
      <c r="G473" s="64" t="s">
        <v>34</v>
      </c>
      <c r="H473" s="64">
        <f t="shared" ref="H473:H490" si="140">J473+L473+N473+P473</f>
        <v>0.41362564000000002</v>
      </c>
      <c r="I473" s="63" t="s">
        <v>34</v>
      </c>
      <c r="J473" s="64">
        <v>0.41362564000000002</v>
      </c>
      <c r="K473" s="63" t="s">
        <v>34</v>
      </c>
      <c r="L473" s="64">
        <v>0</v>
      </c>
      <c r="M473" s="63" t="s">
        <v>34</v>
      </c>
      <c r="N473" s="64">
        <v>0</v>
      </c>
      <c r="O473" s="64" t="s">
        <v>34</v>
      </c>
      <c r="P473" s="64">
        <v>0</v>
      </c>
      <c r="Q473" s="64">
        <f t="shared" si="139"/>
        <v>1.8271315300000019</v>
      </c>
      <c r="R473" s="64" t="s">
        <v>34</v>
      </c>
      <c r="S473" s="65" t="s">
        <v>34</v>
      </c>
      <c r="T473" s="71" t="s">
        <v>384</v>
      </c>
    </row>
    <row r="474" spans="1:20" x14ac:dyDescent="0.25">
      <c r="A474" s="60" t="s">
        <v>1028</v>
      </c>
      <c r="B474" s="61" t="s">
        <v>1040</v>
      </c>
      <c r="C474" s="62" t="s">
        <v>1041</v>
      </c>
      <c r="D474" s="64">
        <v>696.82046734200003</v>
      </c>
      <c r="E474" s="64">
        <v>12.304867159999999</v>
      </c>
      <c r="F474" s="63">
        <f t="shared" si="137"/>
        <v>684.51560018200007</v>
      </c>
      <c r="G474" s="64">
        <f>I474+K474+M474+O474</f>
        <v>246.25246254959998</v>
      </c>
      <c r="H474" s="64">
        <f t="shared" si="140"/>
        <v>0</v>
      </c>
      <c r="I474" s="63">
        <v>0</v>
      </c>
      <c r="J474" s="64">
        <v>0</v>
      </c>
      <c r="K474" s="63">
        <v>0</v>
      </c>
      <c r="L474" s="64">
        <v>0</v>
      </c>
      <c r="M474" s="63">
        <v>0</v>
      </c>
      <c r="N474" s="64">
        <v>0</v>
      </c>
      <c r="O474" s="64">
        <v>246.25246254959998</v>
      </c>
      <c r="P474" s="64">
        <v>0</v>
      </c>
      <c r="Q474" s="64">
        <f t="shared" si="139"/>
        <v>684.51560018200007</v>
      </c>
      <c r="R474" s="64">
        <f>H474-(I474+K474)</f>
        <v>0</v>
      </c>
      <c r="S474" s="65">
        <v>0</v>
      </c>
      <c r="T474" s="66" t="s">
        <v>34</v>
      </c>
    </row>
    <row r="475" spans="1:20" ht="143.25" customHeight="1" x14ac:dyDescent="0.25">
      <c r="A475" s="60" t="s">
        <v>1028</v>
      </c>
      <c r="B475" s="61" t="s">
        <v>1042</v>
      </c>
      <c r="C475" s="62" t="s">
        <v>1043</v>
      </c>
      <c r="D475" s="64">
        <v>197.34661069680001</v>
      </c>
      <c r="E475" s="64">
        <v>89.117567269999995</v>
      </c>
      <c r="F475" s="63">
        <f t="shared" si="137"/>
        <v>108.22904342680002</v>
      </c>
      <c r="G475" s="64">
        <f>I475+K475+M475+O475</f>
        <v>31.529393535000008</v>
      </c>
      <c r="H475" s="64">
        <f t="shared" si="140"/>
        <v>0.75021280000000001</v>
      </c>
      <c r="I475" s="63">
        <v>0</v>
      </c>
      <c r="J475" s="64">
        <v>0</v>
      </c>
      <c r="K475" s="63">
        <v>0</v>
      </c>
      <c r="L475" s="64">
        <v>0.75021280000000001</v>
      </c>
      <c r="M475" s="63">
        <v>0</v>
      </c>
      <c r="N475" s="64">
        <v>0</v>
      </c>
      <c r="O475" s="64">
        <v>31.529393535000008</v>
      </c>
      <c r="P475" s="64">
        <v>0</v>
      </c>
      <c r="Q475" s="64">
        <f t="shared" si="139"/>
        <v>107.47883062680002</v>
      </c>
      <c r="R475" s="64">
        <f>H475-(I475+K475)</f>
        <v>0.75021280000000001</v>
      </c>
      <c r="S475" s="65">
        <v>1</v>
      </c>
      <c r="T475" s="66" t="s">
        <v>1044</v>
      </c>
    </row>
    <row r="476" spans="1:20" ht="47.25" x14ac:dyDescent="0.25">
      <c r="A476" s="60" t="s">
        <v>1028</v>
      </c>
      <c r="B476" s="61" t="s">
        <v>1045</v>
      </c>
      <c r="C476" s="62" t="s">
        <v>1046</v>
      </c>
      <c r="D476" s="64">
        <v>56.994470824000004</v>
      </c>
      <c r="E476" s="64">
        <v>0</v>
      </c>
      <c r="F476" s="63">
        <f t="shared" si="137"/>
        <v>56.994470824000004</v>
      </c>
      <c r="G476" s="64">
        <f>I476+K476+M476+O476</f>
        <v>47.234470824000006</v>
      </c>
      <c r="H476" s="64">
        <f t="shared" si="140"/>
        <v>0</v>
      </c>
      <c r="I476" s="63">
        <v>0</v>
      </c>
      <c r="J476" s="64">
        <v>0</v>
      </c>
      <c r="K476" s="63">
        <v>0</v>
      </c>
      <c r="L476" s="64">
        <v>0</v>
      </c>
      <c r="M476" s="63">
        <v>0</v>
      </c>
      <c r="N476" s="64">
        <v>0</v>
      </c>
      <c r="O476" s="64">
        <v>47.234470824000006</v>
      </c>
      <c r="P476" s="64">
        <v>0</v>
      </c>
      <c r="Q476" s="64">
        <f t="shared" si="139"/>
        <v>56.994470824000004</v>
      </c>
      <c r="R476" s="64">
        <f>H476-(I476+K476)</f>
        <v>0</v>
      </c>
      <c r="S476" s="65">
        <v>0</v>
      </c>
      <c r="T476" s="66" t="s">
        <v>34</v>
      </c>
    </row>
    <row r="477" spans="1:20" ht="47.25" x14ac:dyDescent="0.25">
      <c r="A477" s="83" t="s">
        <v>1028</v>
      </c>
      <c r="B477" s="61" t="s">
        <v>1047</v>
      </c>
      <c r="C477" s="62" t="s">
        <v>1048</v>
      </c>
      <c r="D477" s="64">
        <v>56.928968548</v>
      </c>
      <c r="E477" s="64">
        <v>3.7115999999999998</v>
      </c>
      <c r="F477" s="63">
        <f t="shared" si="137"/>
        <v>53.217368548000003</v>
      </c>
      <c r="G477" s="64" t="s">
        <v>34</v>
      </c>
      <c r="H477" s="64">
        <f t="shared" si="140"/>
        <v>0.36</v>
      </c>
      <c r="I477" s="63" t="s">
        <v>34</v>
      </c>
      <c r="J477" s="64">
        <v>0</v>
      </c>
      <c r="K477" s="63" t="s">
        <v>34</v>
      </c>
      <c r="L477" s="64">
        <v>0.36</v>
      </c>
      <c r="M477" s="63" t="s">
        <v>34</v>
      </c>
      <c r="N477" s="64">
        <v>0</v>
      </c>
      <c r="O477" s="64" t="s">
        <v>34</v>
      </c>
      <c r="P477" s="64">
        <v>0</v>
      </c>
      <c r="Q477" s="64">
        <f t="shared" si="139"/>
        <v>52.857368548000004</v>
      </c>
      <c r="R477" s="64" t="s">
        <v>34</v>
      </c>
      <c r="S477" s="65" t="s">
        <v>34</v>
      </c>
      <c r="T477" s="71" t="s">
        <v>1049</v>
      </c>
    </row>
    <row r="478" spans="1:20" ht="31.5" x14ac:dyDescent="0.25">
      <c r="A478" s="60" t="s">
        <v>1028</v>
      </c>
      <c r="B478" s="61" t="s">
        <v>1050</v>
      </c>
      <c r="C478" s="62" t="s">
        <v>1051</v>
      </c>
      <c r="D478" s="64">
        <v>5.2830371999999999</v>
      </c>
      <c r="E478" s="64">
        <v>0</v>
      </c>
      <c r="F478" s="63">
        <f t="shared" si="137"/>
        <v>5.2830371999999999</v>
      </c>
      <c r="G478" s="64" t="s">
        <v>34</v>
      </c>
      <c r="H478" s="64">
        <f t="shared" si="140"/>
        <v>3.3000000000000002E-2</v>
      </c>
      <c r="I478" s="63" t="s">
        <v>34</v>
      </c>
      <c r="J478" s="64">
        <v>3.3000000000000002E-2</v>
      </c>
      <c r="K478" s="63" t="s">
        <v>34</v>
      </c>
      <c r="L478" s="64">
        <v>0</v>
      </c>
      <c r="M478" s="63" t="s">
        <v>34</v>
      </c>
      <c r="N478" s="64">
        <v>0</v>
      </c>
      <c r="O478" s="64" t="s">
        <v>34</v>
      </c>
      <c r="P478" s="64">
        <v>0</v>
      </c>
      <c r="Q478" s="64">
        <f t="shared" si="139"/>
        <v>5.2500371999999995</v>
      </c>
      <c r="R478" s="64" t="s">
        <v>34</v>
      </c>
      <c r="S478" s="65" t="s">
        <v>34</v>
      </c>
      <c r="T478" s="66" t="s">
        <v>1052</v>
      </c>
    </row>
    <row r="479" spans="1:20" ht="63" x14ac:dyDescent="0.25">
      <c r="A479" s="60" t="s">
        <v>1028</v>
      </c>
      <c r="B479" s="61" t="s">
        <v>1053</v>
      </c>
      <c r="C479" s="62" t="s">
        <v>1054</v>
      </c>
      <c r="D479" s="64">
        <v>28.115340545999999</v>
      </c>
      <c r="E479" s="64">
        <v>0</v>
      </c>
      <c r="F479" s="63">
        <f t="shared" si="137"/>
        <v>28.115340545999999</v>
      </c>
      <c r="G479" s="64">
        <f>I479+K479+M479+O479</f>
        <v>28.115340545999999</v>
      </c>
      <c r="H479" s="64">
        <f t="shared" si="140"/>
        <v>0</v>
      </c>
      <c r="I479" s="63">
        <v>0</v>
      </c>
      <c r="J479" s="64">
        <v>0</v>
      </c>
      <c r="K479" s="63">
        <v>0</v>
      </c>
      <c r="L479" s="64">
        <v>0</v>
      </c>
      <c r="M479" s="63">
        <v>0</v>
      </c>
      <c r="N479" s="64">
        <v>0</v>
      </c>
      <c r="O479" s="64">
        <v>28.115340545999999</v>
      </c>
      <c r="P479" s="64">
        <v>0</v>
      </c>
      <c r="Q479" s="64">
        <f t="shared" si="139"/>
        <v>28.115340545999999</v>
      </c>
      <c r="R479" s="64">
        <f>H479-(I479+K479)</f>
        <v>0</v>
      </c>
      <c r="S479" s="65">
        <v>0</v>
      </c>
      <c r="T479" s="66" t="s">
        <v>34</v>
      </c>
    </row>
    <row r="480" spans="1:20" ht="47.25" x14ac:dyDescent="0.25">
      <c r="A480" s="60" t="s">
        <v>1028</v>
      </c>
      <c r="B480" s="61" t="s">
        <v>1055</v>
      </c>
      <c r="C480" s="62" t="s">
        <v>1056</v>
      </c>
      <c r="D480" s="64">
        <v>21.549599999999998</v>
      </c>
      <c r="E480" s="64">
        <v>16.656982679999999</v>
      </c>
      <c r="F480" s="63">
        <f t="shared" si="137"/>
        <v>4.8926173199999994</v>
      </c>
      <c r="G480" s="64">
        <f>I480+K480+M480+O480</f>
        <v>2.034959999999999</v>
      </c>
      <c r="H480" s="64">
        <f t="shared" si="140"/>
        <v>1.7174425200000001</v>
      </c>
      <c r="I480" s="63">
        <v>0</v>
      </c>
      <c r="J480" s="64">
        <v>1.7174425200000001</v>
      </c>
      <c r="K480" s="63">
        <v>0</v>
      </c>
      <c r="L480" s="64">
        <v>0</v>
      </c>
      <c r="M480" s="63">
        <v>0</v>
      </c>
      <c r="N480" s="64">
        <v>0</v>
      </c>
      <c r="O480" s="64">
        <v>2.034959999999999</v>
      </c>
      <c r="P480" s="64">
        <v>0</v>
      </c>
      <c r="Q480" s="64">
        <f t="shared" si="139"/>
        <v>3.1751747999999993</v>
      </c>
      <c r="R480" s="64">
        <f>H480-(I480+K480)</f>
        <v>1.7174425200000001</v>
      </c>
      <c r="S480" s="65">
        <v>1</v>
      </c>
      <c r="T480" s="66" t="s">
        <v>330</v>
      </c>
    </row>
    <row r="481" spans="1:20" ht="31.5" x14ac:dyDescent="0.25">
      <c r="A481" s="60" t="s">
        <v>1028</v>
      </c>
      <c r="B481" s="61" t="s">
        <v>1057</v>
      </c>
      <c r="C481" s="62" t="s">
        <v>1058</v>
      </c>
      <c r="D481" s="64">
        <v>15.46</v>
      </c>
      <c r="E481" s="64">
        <v>0</v>
      </c>
      <c r="F481" s="63">
        <f t="shared" si="137"/>
        <v>15.46</v>
      </c>
      <c r="G481" s="64">
        <f>I481+K481+M481+O481</f>
        <v>15.46</v>
      </c>
      <c r="H481" s="64">
        <f t="shared" si="140"/>
        <v>0</v>
      </c>
      <c r="I481" s="63">
        <v>0</v>
      </c>
      <c r="J481" s="64">
        <v>0</v>
      </c>
      <c r="K481" s="63">
        <v>0</v>
      </c>
      <c r="L481" s="64">
        <v>0</v>
      </c>
      <c r="M481" s="63">
        <v>0</v>
      </c>
      <c r="N481" s="64">
        <v>0</v>
      </c>
      <c r="O481" s="64">
        <v>15.46</v>
      </c>
      <c r="P481" s="64">
        <v>0</v>
      </c>
      <c r="Q481" s="64">
        <f t="shared" si="139"/>
        <v>15.46</v>
      </c>
      <c r="R481" s="64">
        <f>H481-(I481+K481)</f>
        <v>0</v>
      </c>
      <c r="S481" s="65">
        <v>0</v>
      </c>
      <c r="T481" s="66" t="s">
        <v>34</v>
      </c>
    </row>
    <row r="482" spans="1:20" ht="63" x14ac:dyDescent="0.25">
      <c r="A482" s="60" t="s">
        <v>1028</v>
      </c>
      <c r="B482" s="61" t="s">
        <v>1059</v>
      </c>
      <c r="C482" s="62" t="s">
        <v>1060</v>
      </c>
      <c r="D482" s="64">
        <v>13.601318033999997</v>
      </c>
      <c r="E482" s="64">
        <v>12.706153499999999</v>
      </c>
      <c r="F482" s="63">
        <f t="shared" si="137"/>
        <v>0.8951645339999974</v>
      </c>
      <c r="G482" s="64" t="s">
        <v>34</v>
      </c>
      <c r="H482" s="64">
        <f t="shared" si="140"/>
        <v>1.1580360000000001E-2</v>
      </c>
      <c r="I482" s="63" t="s">
        <v>34</v>
      </c>
      <c r="J482" s="64">
        <v>1.1580360000000001E-2</v>
      </c>
      <c r="K482" s="63" t="s">
        <v>34</v>
      </c>
      <c r="L482" s="64">
        <v>0</v>
      </c>
      <c r="M482" s="63" t="s">
        <v>34</v>
      </c>
      <c r="N482" s="64">
        <v>0</v>
      </c>
      <c r="O482" s="64" t="s">
        <v>34</v>
      </c>
      <c r="P482" s="64">
        <v>0</v>
      </c>
      <c r="Q482" s="64">
        <f t="shared" si="139"/>
        <v>0.88358417399999745</v>
      </c>
      <c r="R482" s="64" t="s">
        <v>34</v>
      </c>
      <c r="S482" s="65" t="s">
        <v>34</v>
      </c>
      <c r="T482" s="71" t="s">
        <v>384</v>
      </c>
    </row>
    <row r="483" spans="1:20" ht="47.25" x14ac:dyDescent="0.25">
      <c r="A483" s="60" t="s">
        <v>1028</v>
      </c>
      <c r="B483" s="61" t="s">
        <v>1061</v>
      </c>
      <c r="C483" s="62" t="s">
        <v>1062</v>
      </c>
      <c r="D483" s="64">
        <v>10.382332430000002</v>
      </c>
      <c r="E483" s="64">
        <v>10.69407101</v>
      </c>
      <c r="F483" s="63">
        <f t="shared" si="137"/>
        <v>-0.31173857999999832</v>
      </c>
      <c r="G483" s="64" t="s">
        <v>34</v>
      </c>
      <c r="H483" s="64">
        <f t="shared" si="140"/>
        <v>3.5769450000000001E-2</v>
      </c>
      <c r="I483" s="63" t="s">
        <v>34</v>
      </c>
      <c r="J483" s="64">
        <v>3.5769450000000001E-2</v>
      </c>
      <c r="K483" s="63" t="s">
        <v>34</v>
      </c>
      <c r="L483" s="64">
        <v>0</v>
      </c>
      <c r="M483" s="63" t="s">
        <v>34</v>
      </c>
      <c r="N483" s="64">
        <v>0</v>
      </c>
      <c r="O483" s="64" t="s">
        <v>34</v>
      </c>
      <c r="P483" s="64">
        <v>0</v>
      </c>
      <c r="Q483" s="64">
        <f t="shared" si="139"/>
        <v>-0.3475080299999983</v>
      </c>
      <c r="R483" s="64" t="s">
        <v>34</v>
      </c>
      <c r="S483" s="65" t="s">
        <v>34</v>
      </c>
      <c r="T483" s="66" t="s">
        <v>971</v>
      </c>
    </row>
    <row r="484" spans="1:20" ht="47.25" x14ac:dyDescent="0.25">
      <c r="A484" s="60" t="s">
        <v>1028</v>
      </c>
      <c r="B484" s="61" t="s">
        <v>1063</v>
      </c>
      <c r="C484" s="62" t="s">
        <v>1064</v>
      </c>
      <c r="D484" s="64">
        <v>4.524</v>
      </c>
      <c r="E484" s="64">
        <v>2.1546000000000003</v>
      </c>
      <c r="F484" s="63">
        <f t="shared" si="137"/>
        <v>2.3693999999999997</v>
      </c>
      <c r="G484" s="64" t="s">
        <v>34</v>
      </c>
      <c r="H484" s="64">
        <f t="shared" si="140"/>
        <v>0.2394</v>
      </c>
      <c r="I484" s="63" t="s">
        <v>34</v>
      </c>
      <c r="J484" s="64">
        <v>0.2394</v>
      </c>
      <c r="K484" s="63" t="s">
        <v>34</v>
      </c>
      <c r="L484" s="64">
        <v>0</v>
      </c>
      <c r="M484" s="63" t="s">
        <v>34</v>
      </c>
      <c r="N484" s="64">
        <v>0</v>
      </c>
      <c r="O484" s="64" t="s">
        <v>34</v>
      </c>
      <c r="P484" s="64">
        <v>0</v>
      </c>
      <c r="Q484" s="64">
        <f t="shared" si="139"/>
        <v>2.13</v>
      </c>
      <c r="R484" s="64" t="s">
        <v>34</v>
      </c>
      <c r="S484" s="65" t="s">
        <v>34</v>
      </c>
      <c r="T484" s="66" t="s">
        <v>944</v>
      </c>
    </row>
    <row r="485" spans="1:20" ht="63" x14ac:dyDescent="0.25">
      <c r="A485" s="60" t="s">
        <v>1028</v>
      </c>
      <c r="B485" s="61" t="s">
        <v>1065</v>
      </c>
      <c r="C485" s="62" t="s">
        <v>1066</v>
      </c>
      <c r="D485" s="64">
        <v>10.861000043999999</v>
      </c>
      <c r="E485" s="64">
        <v>0.9</v>
      </c>
      <c r="F485" s="63">
        <f t="shared" si="137"/>
        <v>9.9610000439999986</v>
      </c>
      <c r="G485" s="64">
        <f t="shared" ref="G485:G490" si="141">I485+K485+M485+O485</f>
        <v>9.7810000439999989</v>
      </c>
      <c r="H485" s="64">
        <f t="shared" si="140"/>
        <v>0</v>
      </c>
      <c r="I485" s="63">
        <v>9.7810000439999989</v>
      </c>
      <c r="J485" s="64">
        <v>0</v>
      </c>
      <c r="K485" s="63">
        <v>0</v>
      </c>
      <c r="L485" s="64">
        <v>0</v>
      </c>
      <c r="M485" s="63">
        <v>0</v>
      </c>
      <c r="N485" s="64">
        <v>0</v>
      </c>
      <c r="O485" s="64">
        <v>0</v>
      </c>
      <c r="P485" s="64">
        <v>0</v>
      </c>
      <c r="Q485" s="64">
        <f t="shared" si="139"/>
        <v>9.9610000439999986</v>
      </c>
      <c r="R485" s="64">
        <f t="shared" ref="R485:R490" si="142">H485-(I485+K485)</f>
        <v>-9.7810000439999989</v>
      </c>
      <c r="S485" s="65">
        <f>R485/(I485+K485)</f>
        <v>-1</v>
      </c>
      <c r="T485" s="66" t="s">
        <v>1067</v>
      </c>
    </row>
    <row r="486" spans="1:20" ht="63" x14ac:dyDescent="0.25">
      <c r="A486" s="60" t="s">
        <v>1028</v>
      </c>
      <c r="B486" s="61" t="s">
        <v>1068</v>
      </c>
      <c r="C486" s="62" t="s">
        <v>1069</v>
      </c>
      <c r="D486" s="64">
        <v>18.660119352000002</v>
      </c>
      <c r="E486" s="64">
        <v>14.191010100000002</v>
      </c>
      <c r="F486" s="63">
        <f t="shared" si="137"/>
        <v>4.4691092520000009</v>
      </c>
      <c r="G486" s="64">
        <f t="shared" si="141"/>
        <v>1.73</v>
      </c>
      <c r="H486" s="64">
        <f t="shared" si="140"/>
        <v>1.4417029000000001</v>
      </c>
      <c r="I486" s="63">
        <v>1.73</v>
      </c>
      <c r="J486" s="64">
        <v>1.4417029000000001</v>
      </c>
      <c r="K486" s="63">
        <v>0</v>
      </c>
      <c r="L486" s="64">
        <v>0</v>
      </c>
      <c r="M486" s="63">
        <v>0</v>
      </c>
      <c r="N486" s="64">
        <v>0</v>
      </c>
      <c r="O486" s="64">
        <v>0</v>
      </c>
      <c r="P486" s="64">
        <v>0</v>
      </c>
      <c r="Q486" s="64">
        <f t="shared" si="139"/>
        <v>3.0274063520000007</v>
      </c>
      <c r="R486" s="64">
        <f t="shared" si="142"/>
        <v>-0.28829709999999986</v>
      </c>
      <c r="S486" s="65">
        <f>R486/(I486+K486)</f>
        <v>-0.16664572254335253</v>
      </c>
      <c r="T486" s="66" t="s">
        <v>1070</v>
      </c>
    </row>
    <row r="487" spans="1:20" ht="31.5" x14ac:dyDescent="0.25">
      <c r="A487" s="60" t="s">
        <v>1028</v>
      </c>
      <c r="B487" s="61" t="s">
        <v>1071</v>
      </c>
      <c r="C487" s="62" t="s">
        <v>1072</v>
      </c>
      <c r="D487" s="64">
        <v>8.4</v>
      </c>
      <c r="E487" s="64">
        <v>0</v>
      </c>
      <c r="F487" s="63">
        <f t="shared" si="137"/>
        <v>8.4</v>
      </c>
      <c r="G487" s="64">
        <f t="shared" si="141"/>
        <v>8.4</v>
      </c>
      <c r="H487" s="64">
        <f t="shared" si="140"/>
        <v>2.0057719199999999</v>
      </c>
      <c r="I487" s="63">
        <v>0</v>
      </c>
      <c r="J487" s="64">
        <v>1.5474000000000001</v>
      </c>
      <c r="K487" s="63">
        <v>0</v>
      </c>
      <c r="L487" s="64">
        <v>0.45837191999999999</v>
      </c>
      <c r="M487" s="63">
        <v>8.4</v>
      </c>
      <c r="N487" s="64">
        <v>0</v>
      </c>
      <c r="O487" s="64">
        <v>0</v>
      </c>
      <c r="P487" s="64">
        <v>0</v>
      </c>
      <c r="Q487" s="64">
        <f t="shared" si="139"/>
        <v>6.3942280800000004</v>
      </c>
      <c r="R487" s="64">
        <f t="shared" si="142"/>
        <v>2.0057719199999999</v>
      </c>
      <c r="S487" s="65">
        <v>1</v>
      </c>
      <c r="T487" s="66" t="s">
        <v>1073</v>
      </c>
    </row>
    <row r="488" spans="1:20" ht="31.5" x14ac:dyDescent="0.25">
      <c r="A488" s="60" t="s">
        <v>1028</v>
      </c>
      <c r="B488" s="61" t="s">
        <v>1074</v>
      </c>
      <c r="C488" s="62" t="s">
        <v>1075</v>
      </c>
      <c r="D488" s="64">
        <v>9.84</v>
      </c>
      <c r="E488" s="64">
        <v>0</v>
      </c>
      <c r="F488" s="63">
        <f t="shared" si="137"/>
        <v>9.84</v>
      </c>
      <c r="G488" s="64">
        <f t="shared" si="141"/>
        <v>9.84</v>
      </c>
      <c r="H488" s="64">
        <f t="shared" si="140"/>
        <v>2.1293511499999997</v>
      </c>
      <c r="I488" s="63">
        <v>0</v>
      </c>
      <c r="J488" s="64">
        <v>0</v>
      </c>
      <c r="K488" s="63">
        <v>0</v>
      </c>
      <c r="L488" s="64">
        <v>2.1293511499999997</v>
      </c>
      <c r="M488" s="63">
        <v>0</v>
      </c>
      <c r="N488" s="64">
        <v>0</v>
      </c>
      <c r="O488" s="64">
        <v>9.84</v>
      </c>
      <c r="P488" s="64">
        <v>0</v>
      </c>
      <c r="Q488" s="64">
        <f t="shared" si="139"/>
        <v>7.7106488500000001</v>
      </c>
      <c r="R488" s="64">
        <f t="shared" si="142"/>
        <v>2.1293511499999997</v>
      </c>
      <c r="S488" s="65">
        <v>1</v>
      </c>
      <c r="T488" s="66" t="s">
        <v>1076</v>
      </c>
    </row>
    <row r="489" spans="1:20" ht="31.5" x14ac:dyDescent="0.25">
      <c r="A489" s="60" t="s">
        <v>1028</v>
      </c>
      <c r="B489" s="61" t="s">
        <v>1077</v>
      </c>
      <c r="C489" s="62" t="s">
        <v>1078</v>
      </c>
      <c r="D489" s="64">
        <v>6.6</v>
      </c>
      <c r="E489" s="64">
        <v>0</v>
      </c>
      <c r="F489" s="63">
        <f t="shared" si="137"/>
        <v>6.6</v>
      </c>
      <c r="G489" s="64">
        <f t="shared" si="141"/>
        <v>6.6</v>
      </c>
      <c r="H489" s="64">
        <f t="shared" si="140"/>
        <v>1.4449401100000001</v>
      </c>
      <c r="I489" s="63">
        <v>0</v>
      </c>
      <c r="J489" s="64">
        <v>0.82485718000000008</v>
      </c>
      <c r="K489" s="63">
        <v>0</v>
      </c>
      <c r="L489" s="64">
        <v>0.62008293000000003</v>
      </c>
      <c r="M489" s="63">
        <v>0</v>
      </c>
      <c r="N489" s="64">
        <v>0</v>
      </c>
      <c r="O489" s="64">
        <v>6.6</v>
      </c>
      <c r="P489" s="64">
        <v>0</v>
      </c>
      <c r="Q489" s="64">
        <f t="shared" si="139"/>
        <v>5.1550598899999995</v>
      </c>
      <c r="R489" s="64">
        <f t="shared" si="142"/>
        <v>1.4449401100000001</v>
      </c>
      <c r="S489" s="65">
        <v>1</v>
      </c>
      <c r="T489" s="66" t="s">
        <v>1079</v>
      </c>
    </row>
    <row r="490" spans="1:20" ht="47.25" x14ac:dyDescent="0.25">
      <c r="A490" s="60" t="s">
        <v>1028</v>
      </c>
      <c r="B490" s="61" t="s">
        <v>1080</v>
      </c>
      <c r="C490" s="62" t="s">
        <v>1081</v>
      </c>
      <c r="D490" s="63">
        <v>14.03403827</v>
      </c>
      <c r="E490" s="63">
        <v>0.6871799999999999</v>
      </c>
      <c r="F490" s="63">
        <f t="shared" si="137"/>
        <v>13.34685827</v>
      </c>
      <c r="G490" s="64">
        <f t="shared" si="141"/>
        <v>12.012172440000001</v>
      </c>
      <c r="H490" s="64">
        <f t="shared" si="140"/>
        <v>6.4836400000000002E-2</v>
      </c>
      <c r="I490" s="63">
        <v>4.9966202000000006</v>
      </c>
      <c r="J490" s="63">
        <v>0</v>
      </c>
      <c r="K490" s="63">
        <v>5.7427031900000003</v>
      </c>
      <c r="L490" s="64">
        <v>6.4836400000000002E-2</v>
      </c>
      <c r="M490" s="63">
        <v>1.2728490499999996</v>
      </c>
      <c r="N490" s="64">
        <v>0</v>
      </c>
      <c r="O490" s="64">
        <v>0</v>
      </c>
      <c r="P490" s="64">
        <v>0</v>
      </c>
      <c r="Q490" s="64">
        <f t="shared" si="139"/>
        <v>13.282021869999999</v>
      </c>
      <c r="R490" s="64">
        <f t="shared" si="142"/>
        <v>-10.67448699</v>
      </c>
      <c r="S490" s="65">
        <f>R490/(I490+K490)</f>
        <v>-0.9939627109040805</v>
      </c>
      <c r="T490" s="66" t="s">
        <v>1082</v>
      </c>
    </row>
    <row r="491" spans="1:20" ht="47.25" x14ac:dyDescent="0.25">
      <c r="A491" s="53" t="s">
        <v>1083</v>
      </c>
      <c r="B491" s="54" t="s">
        <v>515</v>
      </c>
      <c r="C491" s="54" t="s">
        <v>33</v>
      </c>
      <c r="D491" s="55">
        <f t="shared" ref="D491:R491" si="143">D492+D498+D501</f>
        <v>1748.946417694</v>
      </c>
      <c r="E491" s="55">
        <f t="shared" si="143"/>
        <v>83.11191242999999</v>
      </c>
      <c r="F491" s="55">
        <f t="shared" si="143"/>
        <v>1665.8345052640002</v>
      </c>
      <c r="G491" s="56">
        <f t="shared" si="143"/>
        <v>194.89345416000012</v>
      </c>
      <c r="H491" s="56">
        <f t="shared" si="143"/>
        <v>54.742365699999993</v>
      </c>
      <c r="I491" s="55">
        <f t="shared" si="143"/>
        <v>0</v>
      </c>
      <c r="J491" s="55">
        <f t="shared" si="143"/>
        <v>7.1105904600000009</v>
      </c>
      <c r="K491" s="55">
        <f t="shared" si="143"/>
        <v>0</v>
      </c>
      <c r="L491" s="56">
        <f t="shared" si="143"/>
        <v>47.631775239999996</v>
      </c>
      <c r="M491" s="55">
        <f t="shared" si="143"/>
        <v>158.89345416000012</v>
      </c>
      <c r="N491" s="56">
        <f t="shared" si="143"/>
        <v>0</v>
      </c>
      <c r="O491" s="56">
        <f t="shared" si="143"/>
        <v>36</v>
      </c>
      <c r="P491" s="56">
        <f t="shared" si="143"/>
        <v>0</v>
      </c>
      <c r="Q491" s="56">
        <f t="shared" si="143"/>
        <v>1611.0921395640003</v>
      </c>
      <c r="R491" s="56">
        <f t="shared" si="143"/>
        <v>54.742365699999993</v>
      </c>
      <c r="S491" s="57">
        <v>1</v>
      </c>
      <c r="T491" s="58" t="s">
        <v>34</v>
      </c>
    </row>
    <row r="492" spans="1:20" x14ac:dyDescent="0.25">
      <c r="A492" s="53" t="s">
        <v>1084</v>
      </c>
      <c r="B492" s="54" t="s">
        <v>1085</v>
      </c>
      <c r="C492" s="54" t="s">
        <v>33</v>
      </c>
      <c r="D492" s="55">
        <f t="shared" ref="D492:R492" si="144">D493+D495</f>
        <v>1748.946417694</v>
      </c>
      <c r="E492" s="55">
        <f t="shared" si="144"/>
        <v>83.11191242999999</v>
      </c>
      <c r="F492" s="55">
        <f t="shared" si="144"/>
        <v>1665.8345052640002</v>
      </c>
      <c r="G492" s="56">
        <f t="shared" si="144"/>
        <v>194.89345416000012</v>
      </c>
      <c r="H492" s="56">
        <f t="shared" si="144"/>
        <v>54.742365699999993</v>
      </c>
      <c r="I492" s="55">
        <f t="shared" si="144"/>
        <v>0</v>
      </c>
      <c r="J492" s="55">
        <f t="shared" si="144"/>
        <v>7.1105904600000009</v>
      </c>
      <c r="K492" s="55">
        <f t="shared" si="144"/>
        <v>0</v>
      </c>
      <c r="L492" s="56">
        <f t="shared" si="144"/>
        <v>47.631775239999996</v>
      </c>
      <c r="M492" s="55">
        <f t="shared" si="144"/>
        <v>158.89345416000012</v>
      </c>
      <c r="N492" s="56">
        <f t="shared" si="144"/>
        <v>0</v>
      </c>
      <c r="O492" s="56">
        <f t="shared" si="144"/>
        <v>36</v>
      </c>
      <c r="P492" s="56">
        <f t="shared" si="144"/>
        <v>0</v>
      </c>
      <c r="Q492" s="56">
        <f t="shared" si="144"/>
        <v>1611.0921395640003</v>
      </c>
      <c r="R492" s="56">
        <f t="shared" si="144"/>
        <v>54.742365699999993</v>
      </c>
      <c r="S492" s="57">
        <v>1</v>
      </c>
      <c r="T492" s="58" t="s">
        <v>34</v>
      </c>
    </row>
    <row r="493" spans="1:20" ht="47.25" x14ac:dyDescent="0.25">
      <c r="A493" s="53" t="s">
        <v>1086</v>
      </c>
      <c r="B493" s="54" t="s">
        <v>519</v>
      </c>
      <c r="C493" s="54" t="s">
        <v>33</v>
      </c>
      <c r="D493" s="55">
        <f t="shared" ref="D493:R493" si="145">SUM(D494)</f>
        <v>1149.1116000000002</v>
      </c>
      <c r="E493" s="55">
        <f t="shared" si="145"/>
        <v>0</v>
      </c>
      <c r="F493" s="55">
        <f t="shared" si="145"/>
        <v>1149.1116000000002</v>
      </c>
      <c r="G493" s="56">
        <f t="shared" si="145"/>
        <v>36</v>
      </c>
      <c r="H493" s="56">
        <f t="shared" si="145"/>
        <v>0</v>
      </c>
      <c r="I493" s="55">
        <f t="shared" si="145"/>
        <v>0</v>
      </c>
      <c r="J493" s="55">
        <f t="shared" si="145"/>
        <v>0</v>
      </c>
      <c r="K493" s="55">
        <f t="shared" si="145"/>
        <v>0</v>
      </c>
      <c r="L493" s="56">
        <f t="shared" si="145"/>
        <v>0</v>
      </c>
      <c r="M493" s="55">
        <f t="shared" si="145"/>
        <v>0</v>
      </c>
      <c r="N493" s="56">
        <f t="shared" si="145"/>
        <v>0</v>
      </c>
      <c r="O493" s="56">
        <f t="shared" si="145"/>
        <v>36</v>
      </c>
      <c r="P493" s="56">
        <f t="shared" si="145"/>
        <v>0</v>
      </c>
      <c r="Q493" s="56">
        <f t="shared" si="145"/>
        <v>1149.1116000000002</v>
      </c>
      <c r="R493" s="56">
        <f t="shared" si="145"/>
        <v>0</v>
      </c>
      <c r="S493" s="57">
        <v>0</v>
      </c>
      <c r="T493" s="58" t="s">
        <v>34</v>
      </c>
    </row>
    <row r="494" spans="1:20" ht="78.75" x14ac:dyDescent="0.25">
      <c r="A494" s="60" t="s">
        <v>1086</v>
      </c>
      <c r="B494" s="61" t="s">
        <v>1087</v>
      </c>
      <c r="C494" s="62" t="s">
        <v>1088</v>
      </c>
      <c r="D494" s="63">
        <v>1149.1116000000002</v>
      </c>
      <c r="E494" s="63">
        <v>0</v>
      </c>
      <c r="F494" s="63">
        <f>D494-E494</f>
        <v>1149.1116000000002</v>
      </c>
      <c r="G494" s="64">
        <f>I494+K494+M494+O494</f>
        <v>36</v>
      </c>
      <c r="H494" s="64">
        <f>J494+L494+N494+P494</f>
        <v>0</v>
      </c>
      <c r="I494" s="63">
        <v>0</v>
      </c>
      <c r="J494" s="63">
        <v>0</v>
      </c>
      <c r="K494" s="63">
        <v>0</v>
      </c>
      <c r="L494" s="64">
        <v>0</v>
      </c>
      <c r="M494" s="63">
        <v>0</v>
      </c>
      <c r="N494" s="64">
        <v>0</v>
      </c>
      <c r="O494" s="64">
        <v>36</v>
      </c>
      <c r="P494" s="64">
        <v>0</v>
      </c>
      <c r="Q494" s="64">
        <f>F494-H494</f>
        <v>1149.1116000000002</v>
      </c>
      <c r="R494" s="64">
        <f>H494-(I494+K494)</f>
        <v>0</v>
      </c>
      <c r="S494" s="65">
        <v>0</v>
      </c>
      <c r="T494" s="66" t="s">
        <v>34</v>
      </c>
    </row>
    <row r="495" spans="1:20" ht="47.25" x14ac:dyDescent="0.25">
      <c r="A495" s="53" t="s">
        <v>1089</v>
      </c>
      <c r="B495" s="54" t="s">
        <v>521</v>
      </c>
      <c r="C495" s="54" t="s">
        <v>33</v>
      </c>
      <c r="D495" s="55">
        <f t="shared" ref="D495:R495" si="146">SUM(D496:D497)</f>
        <v>599.83481769399998</v>
      </c>
      <c r="E495" s="55">
        <f t="shared" si="146"/>
        <v>83.11191242999999</v>
      </c>
      <c r="F495" s="55">
        <f t="shared" si="146"/>
        <v>516.72290526400002</v>
      </c>
      <c r="G495" s="56">
        <f t="shared" si="146"/>
        <v>158.89345416000012</v>
      </c>
      <c r="H495" s="56">
        <f t="shared" si="146"/>
        <v>54.742365699999993</v>
      </c>
      <c r="I495" s="55">
        <f t="shared" si="146"/>
        <v>0</v>
      </c>
      <c r="J495" s="55">
        <f t="shared" si="146"/>
        <v>7.1105904600000009</v>
      </c>
      <c r="K495" s="55">
        <f t="shared" si="146"/>
        <v>0</v>
      </c>
      <c r="L495" s="56">
        <f t="shared" si="146"/>
        <v>47.631775239999996</v>
      </c>
      <c r="M495" s="55">
        <f t="shared" si="146"/>
        <v>158.89345416000012</v>
      </c>
      <c r="N495" s="56">
        <f t="shared" si="146"/>
        <v>0</v>
      </c>
      <c r="O495" s="56">
        <f t="shared" si="146"/>
        <v>0</v>
      </c>
      <c r="P495" s="56">
        <f t="shared" si="146"/>
        <v>0</v>
      </c>
      <c r="Q495" s="56">
        <f t="shared" si="146"/>
        <v>461.98053956400003</v>
      </c>
      <c r="R495" s="56">
        <f t="shared" si="146"/>
        <v>54.742365699999993</v>
      </c>
      <c r="S495" s="57">
        <v>1</v>
      </c>
      <c r="T495" s="58" t="s">
        <v>34</v>
      </c>
    </row>
    <row r="496" spans="1:20" ht="63" x14ac:dyDescent="0.25">
      <c r="A496" s="60" t="s">
        <v>1089</v>
      </c>
      <c r="B496" s="61" t="s">
        <v>1090</v>
      </c>
      <c r="C496" s="62" t="s">
        <v>1091</v>
      </c>
      <c r="D496" s="63">
        <v>291.916017694</v>
      </c>
      <c r="E496" s="63">
        <v>43.571615539999996</v>
      </c>
      <c r="F496" s="63">
        <f>D496-E496</f>
        <v>248.34440215400002</v>
      </c>
      <c r="G496" s="64">
        <f>I496+K496+M496+O496</f>
        <v>102.62709557000001</v>
      </c>
      <c r="H496" s="64">
        <f>J496+L496+N496+P496</f>
        <v>38.305219279999996</v>
      </c>
      <c r="I496" s="63">
        <v>0</v>
      </c>
      <c r="J496" s="63">
        <v>4.2704916200000005</v>
      </c>
      <c r="K496" s="63">
        <v>0</v>
      </c>
      <c r="L496" s="64">
        <v>34.034727659999994</v>
      </c>
      <c r="M496" s="63">
        <v>102.62709557000001</v>
      </c>
      <c r="N496" s="64">
        <v>0</v>
      </c>
      <c r="O496" s="64">
        <v>0</v>
      </c>
      <c r="P496" s="64">
        <v>0</v>
      </c>
      <c r="Q496" s="64">
        <f>F496-H496</f>
        <v>210.03918287400003</v>
      </c>
      <c r="R496" s="64">
        <f>H496-(I496+K496)</f>
        <v>38.305219279999996</v>
      </c>
      <c r="S496" s="65">
        <v>1</v>
      </c>
      <c r="T496" s="66" t="s">
        <v>1092</v>
      </c>
    </row>
    <row r="497" spans="1:20" ht="63" x14ac:dyDescent="0.25">
      <c r="A497" s="60" t="s">
        <v>1089</v>
      </c>
      <c r="B497" s="61" t="s">
        <v>1093</v>
      </c>
      <c r="C497" s="62" t="s">
        <v>1094</v>
      </c>
      <c r="D497" s="63">
        <v>307.91879999999998</v>
      </c>
      <c r="E497" s="63">
        <v>39.54029689</v>
      </c>
      <c r="F497" s="63">
        <f>D497-E497</f>
        <v>268.37850311</v>
      </c>
      <c r="G497" s="64">
        <f>I497+K497+M497+O497</f>
        <v>56.266358590000102</v>
      </c>
      <c r="H497" s="64">
        <f>J497+L497+N497+P497</f>
        <v>16.437146420000001</v>
      </c>
      <c r="I497" s="63">
        <v>0</v>
      </c>
      <c r="J497" s="63">
        <v>2.84009884</v>
      </c>
      <c r="K497" s="63">
        <v>0</v>
      </c>
      <c r="L497" s="64">
        <v>13.59704758</v>
      </c>
      <c r="M497" s="63">
        <v>56.266358590000102</v>
      </c>
      <c r="N497" s="64">
        <v>0</v>
      </c>
      <c r="O497" s="64">
        <v>0</v>
      </c>
      <c r="P497" s="64">
        <v>0</v>
      </c>
      <c r="Q497" s="64">
        <f>F497-H497</f>
        <v>251.94135668999999</v>
      </c>
      <c r="R497" s="64">
        <f>H497-(I497+K497)</f>
        <v>16.437146420000001</v>
      </c>
      <c r="S497" s="65">
        <v>1</v>
      </c>
      <c r="T497" s="66" t="s">
        <v>1092</v>
      </c>
    </row>
    <row r="498" spans="1:20" x14ac:dyDescent="0.25">
      <c r="A498" s="53" t="s">
        <v>1095</v>
      </c>
      <c r="B498" s="54" t="s">
        <v>1096</v>
      </c>
      <c r="C498" s="54" t="s">
        <v>33</v>
      </c>
      <c r="D498" s="55">
        <f t="shared" ref="D498:R498" si="147">D499+D500</f>
        <v>0</v>
      </c>
      <c r="E498" s="55">
        <f t="shared" si="147"/>
        <v>0</v>
      </c>
      <c r="F498" s="55">
        <f t="shared" si="147"/>
        <v>0</v>
      </c>
      <c r="G498" s="56">
        <f t="shared" si="147"/>
        <v>0</v>
      </c>
      <c r="H498" s="56">
        <f t="shared" si="147"/>
        <v>0</v>
      </c>
      <c r="I498" s="55">
        <f t="shared" si="147"/>
        <v>0</v>
      </c>
      <c r="J498" s="55">
        <f t="shared" si="147"/>
        <v>0</v>
      </c>
      <c r="K498" s="55">
        <f t="shared" si="147"/>
        <v>0</v>
      </c>
      <c r="L498" s="56">
        <f t="shared" si="147"/>
        <v>0</v>
      </c>
      <c r="M498" s="55">
        <f t="shared" si="147"/>
        <v>0</v>
      </c>
      <c r="N498" s="56">
        <f t="shared" si="147"/>
        <v>0</v>
      </c>
      <c r="O498" s="56">
        <f t="shared" si="147"/>
        <v>0</v>
      </c>
      <c r="P498" s="56">
        <f t="shared" si="147"/>
        <v>0</v>
      </c>
      <c r="Q498" s="56">
        <f t="shared" si="147"/>
        <v>0</v>
      </c>
      <c r="R498" s="56">
        <f t="shared" si="147"/>
        <v>0</v>
      </c>
      <c r="S498" s="57">
        <v>0</v>
      </c>
      <c r="T498" s="58" t="s">
        <v>34</v>
      </c>
    </row>
    <row r="499" spans="1:20" ht="47.25" x14ac:dyDescent="0.25">
      <c r="A499" s="53" t="s">
        <v>1097</v>
      </c>
      <c r="B499" s="54" t="s">
        <v>519</v>
      </c>
      <c r="C499" s="54" t="s">
        <v>33</v>
      </c>
      <c r="D499" s="55">
        <v>0</v>
      </c>
      <c r="E499" s="55">
        <v>0</v>
      </c>
      <c r="F499" s="55">
        <v>0</v>
      </c>
      <c r="G499" s="56">
        <v>0</v>
      </c>
      <c r="H499" s="56">
        <v>0</v>
      </c>
      <c r="I499" s="55">
        <v>0</v>
      </c>
      <c r="J499" s="55">
        <v>0</v>
      </c>
      <c r="K499" s="55">
        <v>0</v>
      </c>
      <c r="L499" s="56">
        <v>0</v>
      </c>
      <c r="M499" s="55">
        <v>0</v>
      </c>
      <c r="N499" s="56">
        <v>0</v>
      </c>
      <c r="O499" s="56">
        <v>0</v>
      </c>
      <c r="P499" s="56">
        <v>0</v>
      </c>
      <c r="Q499" s="56">
        <v>0</v>
      </c>
      <c r="R499" s="56">
        <v>0</v>
      </c>
      <c r="S499" s="57">
        <v>0</v>
      </c>
      <c r="T499" s="58" t="s">
        <v>34</v>
      </c>
    </row>
    <row r="500" spans="1:20" ht="47.25" x14ac:dyDescent="0.25">
      <c r="A500" s="53" t="s">
        <v>1098</v>
      </c>
      <c r="B500" s="54" t="s">
        <v>521</v>
      </c>
      <c r="C500" s="54" t="s">
        <v>33</v>
      </c>
      <c r="D500" s="55">
        <v>0</v>
      </c>
      <c r="E500" s="55">
        <v>0</v>
      </c>
      <c r="F500" s="55">
        <v>0</v>
      </c>
      <c r="G500" s="56">
        <v>0</v>
      </c>
      <c r="H500" s="56">
        <v>0</v>
      </c>
      <c r="I500" s="55">
        <v>0</v>
      </c>
      <c r="J500" s="55">
        <v>0</v>
      </c>
      <c r="K500" s="55">
        <v>0</v>
      </c>
      <c r="L500" s="56">
        <v>0</v>
      </c>
      <c r="M500" s="55">
        <v>0</v>
      </c>
      <c r="N500" s="56">
        <v>0</v>
      </c>
      <c r="O500" s="56">
        <v>0</v>
      </c>
      <c r="P500" s="56">
        <v>0</v>
      </c>
      <c r="Q500" s="56">
        <v>0</v>
      </c>
      <c r="R500" s="56">
        <v>0</v>
      </c>
      <c r="S500" s="57">
        <v>0</v>
      </c>
      <c r="T500" s="58" t="s">
        <v>34</v>
      </c>
    </row>
    <row r="501" spans="1:20" x14ac:dyDescent="0.25">
      <c r="A501" s="53" t="s">
        <v>1099</v>
      </c>
      <c r="B501" s="54" t="s">
        <v>1100</v>
      </c>
      <c r="C501" s="54" t="s">
        <v>33</v>
      </c>
      <c r="D501" s="55">
        <f t="shared" ref="D501:R501" si="148">D502+D503</f>
        <v>0</v>
      </c>
      <c r="E501" s="55">
        <f t="shared" si="148"/>
        <v>0</v>
      </c>
      <c r="F501" s="55">
        <f t="shared" si="148"/>
        <v>0</v>
      </c>
      <c r="G501" s="56">
        <f t="shared" si="148"/>
        <v>0</v>
      </c>
      <c r="H501" s="56">
        <f t="shared" si="148"/>
        <v>0</v>
      </c>
      <c r="I501" s="55">
        <f t="shared" si="148"/>
        <v>0</v>
      </c>
      <c r="J501" s="55">
        <f t="shared" si="148"/>
        <v>0</v>
      </c>
      <c r="K501" s="55">
        <f t="shared" si="148"/>
        <v>0</v>
      </c>
      <c r="L501" s="56">
        <f t="shared" si="148"/>
        <v>0</v>
      </c>
      <c r="M501" s="55">
        <f t="shared" si="148"/>
        <v>0</v>
      </c>
      <c r="N501" s="56">
        <f t="shared" si="148"/>
        <v>0</v>
      </c>
      <c r="O501" s="56">
        <f t="shared" si="148"/>
        <v>0</v>
      </c>
      <c r="P501" s="56">
        <f t="shared" si="148"/>
        <v>0</v>
      </c>
      <c r="Q501" s="56">
        <f t="shared" si="148"/>
        <v>0</v>
      </c>
      <c r="R501" s="56">
        <f t="shared" si="148"/>
        <v>0</v>
      </c>
      <c r="S501" s="57">
        <v>0</v>
      </c>
      <c r="T501" s="58" t="s">
        <v>34</v>
      </c>
    </row>
    <row r="502" spans="1:20" ht="47.25" x14ac:dyDescent="0.25">
      <c r="A502" s="53" t="s">
        <v>1101</v>
      </c>
      <c r="B502" s="54" t="s">
        <v>519</v>
      </c>
      <c r="C502" s="54" t="s">
        <v>33</v>
      </c>
      <c r="D502" s="55">
        <v>0</v>
      </c>
      <c r="E502" s="55">
        <v>0</v>
      </c>
      <c r="F502" s="55">
        <v>0</v>
      </c>
      <c r="G502" s="56">
        <v>0</v>
      </c>
      <c r="H502" s="56">
        <v>0</v>
      </c>
      <c r="I502" s="55">
        <v>0</v>
      </c>
      <c r="J502" s="55">
        <v>0</v>
      </c>
      <c r="K502" s="55">
        <v>0</v>
      </c>
      <c r="L502" s="56">
        <v>0</v>
      </c>
      <c r="M502" s="55">
        <v>0</v>
      </c>
      <c r="N502" s="56">
        <v>0</v>
      </c>
      <c r="O502" s="56">
        <v>0</v>
      </c>
      <c r="P502" s="56">
        <v>0</v>
      </c>
      <c r="Q502" s="56">
        <v>0</v>
      </c>
      <c r="R502" s="56">
        <v>0</v>
      </c>
      <c r="S502" s="57">
        <v>0</v>
      </c>
      <c r="T502" s="58" t="s">
        <v>34</v>
      </c>
    </row>
    <row r="503" spans="1:20" ht="47.25" x14ac:dyDescent="0.25">
      <c r="A503" s="53" t="s">
        <v>1102</v>
      </c>
      <c r="B503" s="54" t="s">
        <v>521</v>
      </c>
      <c r="C503" s="54" t="s">
        <v>33</v>
      </c>
      <c r="D503" s="55">
        <v>0</v>
      </c>
      <c r="E503" s="55">
        <v>0</v>
      </c>
      <c r="F503" s="55">
        <v>0</v>
      </c>
      <c r="G503" s="56">
        <v>0</v>
      </c>
      <c r="H503" s="56">
        <v>0</v>
      </c>
      <c r="I503" s="55">
        <v>0</v>
      </c>
      <c r="J503" s="55">
        <v>0</v>
      </c>
      <c r="K503" s="55">
        <v>0</v>
      </c>
      <c r="L503" s="56">
        <v>0</v>
      </c>
      <c r="M503" s="55">
        <v>0</v>
      </c>
      <c r="N503" s="56">
        <v>0</v>
      </c>
      <c r="O503" s="56">
        <v>0</v>
      </c>
      <c r="P503" s="56">
        <v>0</v>
      </c>
      <c r="Q503" s="56">
        <v>0</v>
      </c>
      <c r="R503" s="56">
        <v>0</v>
      </c>
      <c r="S503" s="57">
        <v>0</v>
      </c>
      <c r="T503" s="58" t="s">
        <v>34</v>
      </c>
    </row>
    <row r="504" spans="1:20" x14ac:dyDescent="0.25">
      <c r="A504" s="53" t="s">
        <v>1103</v>
      </c>
      <c r="B504" s="54" t="s">
        <v>527</v>
      </c>
      <c r="C504" s="54" t="s">
        <v>33</v>
      </c>
      <c r="D504" s="55">
        <f t="shared" ref="D504:R504" si="149">D505+D506+D507+D509</f>
        <v>6937.5802962263997</v>
      </c>
      <c r="E504" s="55">
        <f t="shared" si="149"/>
        <v>231.57579460000002</v>
      </c>
      <c r="F504" s="55">
        <f t="shared" si="149"/>
        <v>6706.0045016263994</v>
      </c>
      <c r="G504" s="56">
        <f t="shared" si="149"/>
        <v>56.032286555999995</v>
      </c>
      <c r="H504" s="56">
        <f t="shared" si="149"/>
        <v>2.2254010100000006</v>
      </c>
      <c r="I504" s="55">
        <f t="shared" si="149"/>
        <v>3.0945372400000002</v>
      </c>
      <c r="J504" s="55">
        <f t="shared" si="149"/>
        <v>1.4872958100000004</v>
      </c>
      <c r="K504" s="55">
        <f t="shared" si="149"/>
        <v>13.75432346</v>
      </c>
      <c r="L504" s="56">
        <f t="shared" si="149"/>
        <v>0.73810520000000002</v>
      </c>
      <c r="M504" s="55">
        <f t="shared" si="149"/>
        <v>3.5667714899999998</v>
      </c>
      <c r="N504" s="56">
        <f t="shared" si="149"/>
        <v>0</v>
      </c>
      <c r="O504" s="56">
        <f t="shared" si="149"/>
        <v>35.616654365999992</v>
      </c>
      <c r="P504" s="56">
        <f t="shared" si="149"/>
        <v>0</v>
      </c>
      <c r="Q504" s="56">
        <f t="shared" si="149"/>
        <v>6703.7791006164007</v>
      </c>
      <c r="R504" s="56">
        <f t="shared" si="149"/>
        <v>-14.623459689999999</v>
      </c>
      <c r="S504" s="57">
        <f>R504/(I504+K504)</f>
        <v>-0.867919792938878</v>
      </c>
      <c r="T504" s="58" t="s">
        <v>34</v>
      </c>
    </row>
    <row r="505" spans="1:20" ht="31.5" x14ac:dyDescent="0.25">
      <c r="A505" s="53" t="s">
        <v>1104</v>
      </c>
      <c r="B505" s="54" t="s">
        <v>529</v>
      </c>
      <c r="C505" s="54" t="s">
        <v>33</v>
      </c>
      <c r="D505" s="55">
        <v>0</v>
      </c>
      <c r="E505" s="55">
        <v>0</v>
      </c>
      <c r="F505" s="55">
        <v>0</v>
      </c>
      <c r="G505" s="56">
        <v>0</v>
      </c>
      <c r="H505" s="56">
        <v>0</v>
      </c>
      <c r="I505" s="55">
        <v>0</v>
      </c>
      <c r="J505" s="55">
        <v>0</v>
      </c>
      <c r="K505" s="55">
        <v>0</v>
      </c>
      <c r="L505" s="56">
        <v>0</v>
      </c>
      <c r="M505" s="55">
        <v>0</v>
      </c>
      <c r="N505" s="56">
        <v>0</v>
      </c>
      <c r="O505" s="56">
        <v>0</v>
      </c>
      <c r="P505" s="56">
        <v>0</v>
      </c>
      <c r="Q505" s="56">
        <v>0</v>
      </c>
      <c r="R505" s="56">
        <v>0</v>
      </c>
      <c r="S505" s="57">
        <v>0</v>
      </c>
      <c r="T505" s="58" t="s">
        <v>34</v>
      </c>
    </row>
    <row r="506" spans="1:20" x14ac:dyDescent="0.25">
      <c r="A506" s="53" t="s">
        <v>1105</v>
      </c>
      <c r="B506" s="54" t="s">
        <v>531</v>
      </c>
      <c r="C506" s="54" t="s">
        <v>33</v>
      </c>
      <c r="D506" s="55">
        <v>0</v>
      </c>
      <c r="E506" s="55">
        <v>0</v>
      </c>
      <c r="F506" s="55">
        <v>0</v>
      </c>
      <c r="G506" s="56">
        <v>0</v>
      </c>
      <c r="H506" s="56">
        <v>0</v>
      </c>
      <c r="I506" s="55">
        <v>0</v>
      </c>
      <c r="J506" s="55">
        <v>0</v>
      </c>
      <c r="K506" s="55">
        <v>0</v>
      </c>
      <c r="L506" s="56">
        <v>0</v>
      </c>
      <c r="M506" s="55">
        <v>0</v>
      </c>
      <c r="N506" s="56">
        <v>0</v>
      </c>
      <c r="O506" s="56">
        <v>0</v>
      </c>
      <c r="P506" s="56">
        <v>0</v>
      </c>
      <c r="Q506" s="56">
        <v>0</v>
      </c>
      <c r="R506" s="56">
        <v>0</v>
      </c>
      <c r="S506" s="57">
        <v>0</v>
      </c>
      <c r="T506" s="58" t="s">
        <v>34</v>
      </c>
    </row>
    <row r="507" spans="1:20" ht="31.5" x14ac:dyDescent="0.25">
      <c r="A507" s="53" t="s">
        <v>1106</v>
      </c>
      <c r="B507" s="54" t="s">
        <v>536</v>
      </c>
      <c r="C507" s="54" t="s">
        <v>33</v>
      </c>
      <c r="D507" s="55">
        <f t="shared" ref="D507:R507" si="150">SUM(D508)</f>
        <v>57.14</v>
      </c>
      <c r="E507" s="55">
        <f t="shared" si="150"/>
        <v>52.071075779999994</v>
      </c>
      <c r="F507" s="55">
        <f t="shared" si="150"/>
        <v>5.0689242200000066</v>
      </c>
      <c r="G507" s="56">
        <f t="shared" si="150"/>
        <v>2.5</v>
      </c>
      <c r="H507" s="56">
        <f t="shared" si="150"/>
        <v>1.4773459500000004</v>
      </c>
      <c r="I507" s="55">
        <f t="shared" si="150"/>
        <v>2.5</v>
      </c>
      <c r="J507" s="55">
        <f t="shared" si="150"/>
        <v>1.4773459500000004</v>
      </c>
      <c r="K507" s="55">
        <f t="shared" si="150"/>
        <v>0</v>
      </c>
      <c r="L507" s="56">
        <f t="shared" si="150"/>
        <v>0</v>
      </c>
      <c r="M507" s="55">
        <f t="shared" si="150"/>
        <v>0</v>
      </c>
      <c r="N507" s="56">
        <f t="shared" si="150"/>
        <v>0</v>
      </c>
      <c r="O507" s="56">
        <f t="shared" si="150"/>
        <v>0</v>
      </c>
      <c r="P507" s="56">
        <f t="shared" si="150"/>
        <v>0</v>
      </c>
      <c r="Q507" s="56">
        <f t="shared" si="150"/>
        <v>3.5915782700000065</v>
      </c>
      <c r="R507" s="56">
        <f t="shared" si="150"/>
        <v>-1.0226540499999996</v>
      </c>
      <c r="S507" s="57">
        <f>R507/(I507+K507)</f>
        <v>-0.40906161999999985</v>
      </c>
      <c r="T507" s="58" t="s">
        <v>34</v>
      </c>
    </row>
    <row r="508" spans="1:20" ht="47.25" x14ac:dyDescent="0.25">
      <c r="A508" s="60" t="s">
        <v>1106</v>
      </c>
      <c r="B508" s="61" t="s">
        <v>1107</v>
      </c>
      <c r="C508" s="62" t="s">
        <v>1108</v>
      </c>
      <c r="D508" s="63">
        <v>57.14</v>
      </c>
      <c r="E508" s="63">
        <v>52.071075779999994</v>
      </c>
      <c r="F508" s="63">
        <f>D508-E508</f>
        <v>5.0689242200000066</v>
      </c>
      <c r="G508" s="64">
        <f>I508+K508+M508+O508</f>
        <v>2.5</v>
      </c>
      <c r="H508" s="64">
        <f>J508+L508+N508+P508</f>
        <v>1.4773459500000004</v>
      </c>
      <c r="I508" s="63">
        <v>2.5</v>
      </c>
      <c r="J508" s="63">
        <v>1.4773459500000004</v>
      </c>
      <c r="K508" s="63">
        <v>0</v>
      </c>
      <c r="L508" s="64">
        <v>0</v>
      </c>
      <c r="M508" s="63">
        <v>0</v>
      </c>
      <c r="N508" s="64">
        <v>0</v>
      </c>
      <c r="O508" s="64">
        <v>0</v>
      </c>
      <c r="P508" s="64">
        <v>0</v>
      </c>
      <c r="Q508" s="64">
        <f>F508-H508</f>
        <v>3.5915782700000065</v>
      </c>
      <c r="R508" s="64">
        <f>H508-(I508+K508)</f>
        <v>-1.0226540499999996</v>
      </c>
      <c r="S508" s="65">
        <f>R508/(I508+K508)</f>
        <v>-0.40906161999999985</v>
      </c>
      <c r="T508" s="66" t="s">
        <v>1109</v>
      </c>
    </row>
    <row r="509" spans="1:20" x14ac:dyDescent="0.25">
      <c r="A509" s="53" t="s">
        <v>1110</v>
      </c>
      <c r="B509" s="54" t="s">
        <v>543</v>
      </c>
      <c r="C509" s="54" t="s">
        <v>33</v>
      </c>
      <c r="D509" s="55">
        <f t="shared" ref="D509:R509" si="151">SUM(D510:D511)</f>
        <v>6880.4402962263994</v>
      </c>
      <c r="E509" s="55">
        <f t="shared" si="151"/>
        <v>179.50471882000002</v>
      </c>
      <c r="F509" s="55">
        <f t="shared" si="151"/>
        <v>6700.9355774063997</v>
      </c>
      <c r="G509" s="56">
        <f t="shared" si="151"/>
        <v>53.532286555999995</v>
      </c>
      <c r="H509" s="56">
        <f t="shared" si="151"/>
        <v>0.74805505999999999</v>
      </c>
      <c r="I509" s="55">
        <f t="shared" si="151"/>
        <v>0.59453723999999997</v>
      </c>
      <c r="J509" s="55">
        <f t="shared" si="151"/>
        <v>9.9498599999999996E-3</v>
      </c>
      <c r="K509" s="55">
        <f t="shared" si="151"/>
        <v>13.75432346</v>
      </c>
      <c r="L509" s="56">
        <f t="shared" si="151"/>
        <v>0.73810520000000002</v>
      </c>
      <c r="M509" s="55">
        <f t="shared" si="151"/>
        <v>3.5667714899999998</v>
      </c>
      <c r="N509" s="56">
        <f t="shared" si="151"/>
        <v>0</v>
      </c>
      <c r="O509" s="56">
        <f t="shared" si="151"/>
        <v>35.616654365999992</v>
      </c>
      <c r="P509" s="56">
        <f t="shared" si="151"/>
        <v>0</v>
      </c>
      <c r="Q509" s="56">
        <f t="shared" si="151"/>
        <v>6700.1875223464003</v>
      </c>
      <c r="R509" s="56">
        <f t="shared" si="151"/>
        <v>-13.600805639999999</v>
      </c>
      <c r="S509" s="57">
        <f>R509/(I509+K509)</f>
        <v>-0.9478665884602252</v>
      </c>
      <c r="T509" s="58" t="s">
        <v>34</v>
      </c>
    </row>
    <row r="510" spans="1:20" ht="31.5" x14ac:dyDescent="0.25">
      <c r="A510" s="60" t="s">
        <v>1110</v>
      </c>
      <c r="B510" s="61" t="s">
        <v>1111</v>
      </c>
      <c r="C510" s="62" t="s">
        <v>1112</v>
      </c>
      <c r="D510" s="64">
        <v>6874.9361586303994</v>
      </c>
      <c r="E510" s="64">
        <v>179.50471882000002</v>
      </c>
      <c r="F510" s="63">
        <f>D510-E510</f>
        <v>6695.4314398103998</v>
      </c>
      <c r="G510" s="64">
        <f>I510+K510+M510+O510</f>
        <v>48.028148959999996</v>
      </c>
      <c r="H510" s="64">
        <f>J510+L510+N510+P510</f>
        <v>1.9899719999999999E-2</v>
      </c>
      <c r="I510" s="63">
        <v>0.59453723999999997</v>
      </c>
      <c r="J510" s="64">
        <v>9.9498599999999996E-3</v>
      </c>
      <c r="K510" s="63">
        <v>12.70853724</v>
      </c>
      <c r="L510" s="64">
        <v>9.9498599999999996E-3</v>
      </c>
      <c r="M510" s="63">
        <v>0.59453723999999997</v>
      </c>
      <c r="N510" s="64">
        <v>0</v>
      </c>
      <c r="O510" s="64">
        <v>34.130537239999995</v>
      </c>
      <c r="P510" s="64">
        <v>0</v>
      </c>
      <c r="Q510" s="64">
        <f>F510-H510</f>
        <v>6695.4115400904002</v>
      </c>
      <c r="R510" s="64">
        <f>H510-(I510+K510)</f>
        <v>-13.28317476</v>
      </c>
      <c r="S510" s="65">
        <f>R510/(I510+K510)</f>
        <v>-0.99850412624315399</v>
      </c>
      <c r="T510" s="66" t="s">
        <v>1113</v>
      </c>
    </row>
    <row r="511" spans="1:20" ht="47.25" x14ac:dyDescent="0.25">
      <c r="A511" s="60" t="s">
        <v>1110</v>
      </c>
      <c r="B511" s="61" t="s">
        <v>1114</v>
      </c>
      <c r="C511" s="62" t="s">
        <v>1115</v>
      </c>
      <c r="D511" s="64">
        <v>5.5041375959999996</v>
      </c>
      <c r="E511" s="64">
        <v>0</v>
      </c>
      <c r="F511" s="63">
        <f>D511-E511</f>
        <v>5.5041375959999996</v>
      </c>
      <c r="G511" s="64">
        <f>I511+K511+M511+O511</f>
        <v>5.5041375959999996</v>
      </c>
      <c r="H511" s="64">
        <f>J511+L511+N511+P511</f>
        <v>0.72815534000000004</v>
      </c>
      <c r="I511" s="63">
        <v>0</v>
      </c>
      <c r="J511" s="64">
        <v>0</v>
      </c>
      <c r="K511" s="63">
        <v>1.0457862199999999</v>
      </c>
      <c r="L511" s="64">
        <v>0.72815534000000004</v>
      </c>
      <c r="M511" s="63">
        <v>2.9722342500000001</v>
      </c>
      <c r="N511" s="64">
        <v>0</v>
      </c>
      <c r="O511" s="64">
        <v>1.4861171259999995</v>
      </c>
      <c r="P511" s="64">
        <v>0</v>
      </c>
      <c r="Q511" s="64">
        <f>F511-H511</f>
        <v>4.7759822559999998</v>
      </c>
      <c r="R511" s="64">
        <f>H511-(I511+K511)</f>
        <v>-0.31763087999999984</v>
      </c>
      <c r="S511" s="65">
        <f>R511/(I511+K511)</f>
        <v>-0.30372448395810747</v>
      </c>
      <c r="T511" s="66" t="s">
        <v>358</v>
      </c>
    </row>
    <row r="512" spans="1:20" ht="31.5" x14ac:dyDescent="0.25">
      <c r="A512" s="53" t="s">
        <v>1116</v>
      </c>
      <c r="B512" s="54" t="s">
        <v>560</v>
      </c>
      <c r="C512" s="54" t="s">
        <v>33</v>
      </c>
      <c r="D512" s="55">
        <v>0</v>
      </c>
      <c r="E512" s="55">
        <v>0</v>
      </c>
      <c r="F512" s="55">
        <v>0</v>
      </c>
      <c r="G512" s="56">
        <v>0</v>
      </c>
      <c r="H512" s="56">
        <v>0</v>
      </c>
      <c r="I512" s="55">
        <v>0</v>
      </c>
      <c r="J512" s="55">
        <v>0</v>
      </c>
      <c r="K512" s="55">
        <v>0</v>
      </c>
      <c r="L512" s="56">
        <v>0</v>
      </c>
      <c r="M512" s="55">
        <v>0</v>
      </c>
      <c r="N512" s="56">
        <v>0</v>
      </c>
      <c r="O512" s="56">
        <v>0</v>
      </c>
      <c r="P512" s="56">
        <v>0</v>
      </c>
      <c r="Q512" s="56">
        <v>0</v>
      </c>
      <c r="R512" s="56">
        <v>0</v>
      </c>
      <c r="S512" s="57">
        <v>0</v>
      </c>
      <c r="T512" s="58" t="s">
        <v>34</v>
      </c>
    </row>
    <row r="513" spans="1:20" x14ac:dyDescent="0.25">
      <c r="A513" s="53" t="s">
        <v>1117</v>
      </c>
      <c r="B513" s="54" t="s">
        <v>562</v>
      </c>
      <c r="C513" s="54" t="s">
        <v>33</v>
      </c>
      <c r="D513" s="55">
        <f t="shared" ref="D513:R513" si="152">SUM(D514:D549)</f>
        <v>88.446738404000001</v>
      </c>
      <c r="E513" s="55">
        <f t="shared" si="152"/>
        <v>14.699439049999999</v>
      </c>
      <c r="F513" s="55">
        <f t="shared" si="152"/>
        <v>73.747299354000006</v>
      </c>
      <c r="G513" s="55">
        <f t="shared" si="152"/>
        <v>12.978070404</v>
      </c>
      <c r="H513" s="55">
        <f t="shared" si="152"/>
        <v>76.201993279999996</v>
      </c>
      <c r="I513" s="55">
        <f t="shared" si="152"/>
        <v>0</v>
      </c>
      <c r="J513" s="55">
        <f t="shared" si="152"/>
        <v>41.464638619999995</v>
      </c>
      <c r="K513" s="55">
        <f t="shared" si="152"/>
        <v>0.22176658799999999</v>
      </c>
      <c r="L513" s="55">
        <f t="shared" si="152"/>
        <v>34.737354660000001</v>
      </c>
      <c r="M513" s="55">
        <f t="shared" si="152"/>
        <v>0</v>
      </c>
      <c r="N513" s="55">
        <f t="shared" si="152"/>
        <v>0</v>
      </c>
      <c r="O513" s="55">
        <f t="shared" si="152"/>
        <v>12.756303816000001</v>
      </c>
      <c r="P513" s="55">
        <f t="shared" si="152"/>
        <v>0</v>
      </c>
      <c r="Q513" s="55">
        <f t="shared" si="152"/>
        <v>45.405584334000004</v>
      </c>
      <c r="R513" s="55">
        <f t="shared" si="152"/>
        <v>1.9749219419999999</v>
      </c>
      <c r="S513" s="57">
        <f>R513/(I513+K513)</f>
        <v>8.9054079778690554</v>
      </c>
      <c r="T513" s="58" t="s">
        <v>34</v>
      </c>
    </row>
    <row r="514" spans="1:20" ht="47.25" x14ac:dyDescent="0.25">
      <c r="A514" s="83" t="s">
        <v>1117</v>
      </c>
      <c r="B514" s="61" t="s">
        <v>1118</v>
      </c>
      <c r="C514" s="62" t="s">
        <v>1119</v>
      </c>
      <c r="D514" s="63" t="s">
        <v>34</v>
      </c>
      <c r="E514" s="63" t="s">
        <v>34</v>
      </c>
      <c r="F514" s="63" t="s">
        <v>34</v>
      </c>
      <c r="G514" s="63" t="s">
        <v>34</v>
      </c>
      <c r="H514" s="64">
        <f t="shared" ref="H514:H549" si="153">J514+L514+N514+P514</f>
        <v>4.3890000000000002</v>
      </c>
      <c r="I514" s="63" t="s">
        <v>34</v>
      </c>
      <c r="J514" s="63">
        <v>0</v>
      </c>
      <c r="K514" s="63" t="s">
        <v>34</v>
      </c>
      <c r="L514" s="63">
        <v>4.3890000000000002</v>
      </c>
      <c r="M514" s="63" t="s">
        <v>34</v>
      </c>
      <c r="N514" s="63">
        <v>0</v>
      </c>
      <c r="O514" s="63" t="s">
        <v>34</v>
      </c>
      <c r="P514" s="63">
        <v>0</v>
      </c>
      <c r="Q514" s="63" t="s">
        <v>34</v>
      </c>
      <c r="R514" s="63" t="s">
        <v>34</v>
      </c>
      <c r="S514" s="65" t="s">
        <v>34</v>
      </c>
      <c r="T514" s="71" t="s">
        <v>1120</v>
      </c>
    </row>
    <row r="515" spans="1:20" ht="47.25" x14ac:dyDescent="0.25">
      <c r="A515" s="60" t="s">
        <v>1117</v>
      </c>
      <c r="B515" s="61" t="s">
        <v>1121</v>
      </c>
      <c r="C515" s="62" t="s">
        <v>1122</v>
      </c>
      <c r="D515" s="64">
        <v>1.971637584</v>
      </c>
      <c r="E515" s="64">
        <v>0</v>
      </c>
      <c r="F515" s="63">
        <f t="shared" ref="F515:F524" si="154">D515-E515</f>
        <v>1.971637584</v>
      </c>
      <c r="G515" s="64">
        <f t="shared" ref="G515:G523" si="155">I515+K515+M515+O515</f>
        <v>1.971637584</v>
      </c>
      <c r="H515" s="64">
        <f t="shared" si="153"/>
        <v>0</v>
      </c>
      <c r="I515" s="63">
        <v>0</v>
      </c>
      <c r="J515" s="64">
        <v>0</v>
      </c>
      <c r="K515" s="63">
        <v>0</v>
      </c>
      <c r="L515" s="64">
        <v>0</v>
      </c>
      <c r="M515" s="63">
        <v>0</v>
      </c>
      <c r="N515" s="64">
        <v>0</v>
      </c>
      <c r="O515" s="64">
        <v>1.971637584</v>
      </c>
      <c r="P515" s="64">
        <v>0</v>
      </c>
      <c r="Q515" s="64">
        <f t="shared" ref="Q515:Q524" si="156">F515-H515</f>
        <v>1.971637584</v>
      </c>
      <c r="R515" s="64">
        <f t="shared" ref="R515:R523" si="157">H515-(I515+K515)</f>
        <v>0</v>
      </c>
      <c r="S515" s="65">
        <v>0</v>
      </c>
      <c r="T515" s="66" t="s">
        <v>34</v>
      </c>
    </row>
    <row r="516" spans="1:20" x14ac:dyDescent="0.25">
      <c r="A516" s="60" t="s">
        <v>1117</v>
      </c>
      <c r="B516" s="61" t="s">
        <v>1123</v>
      </c>
      <c r="C516" s="62" t="s">
        <v>1124</v>
      </c>
      <c r="D516" s="64">
        <v>6.3763890360000008</v>
      </c>
      <c r="E516" s="64">
        <v>0</v>
      </c>
      <c r="F516" s="63">
        <f t="shared" si="154"/>
        <v>6.3763890360000008</v>
      </c>
      <c r="G516" s="64">
        <f t="shared" si="155"/>
        <v>6.3763890360000008</v>
      </c>
      <c r="H516" s="64">
        <f t="shared" si="153"/>
        <v>0</v>
      </c>
      <c r="I516" s="63">
        <v>0</v>
      </c>
      <c r="J516" s="64">
        <v>0</v>
      </c>
      <c r="K516" s="63">
        <v>0</v>
      </c>
      <c r="L516" s="64">
        <v>0</v>
      </c>
      <c r="M516" s="63">
        <v>0</v>
      </c>
      <c r="N516" s="64">
        <v>0</v>
      </c>
      <c r="O516" s="64">
        <v>6.3763890360000008</v>
      </c>
      <c r="P516" s="64">
        <v>0</v>
      </c>
      <c r="Q516" s="64">
        <f t="shared" si="156"/>
        <v>6.3763890360000008</v>
      </c>
      <c r="R516" s="64">
        <f t="shared" si="157"/>
        <v>0</v>
      </c>
      <c r="S516" s="65">
        <v>0</v>
      </c>
      <c r="T516" s="66" t="s">
        <v>34</v>
      </c>
    </row>
    <row r="517" spans="1:20" x14ac:dyDescent="0.25">
      <c r="A517" s="60" t="s">
        <v>1117</v>
      </c>
      <c r="B517" s="61" t="s">
        <v>1125</v>
      </c>
      <c r="C517" s="62" t="s">
        <v>1126</v>
      </c>
      <c r="D517" s="64">
        <v>0.86230213199999994</v>
      </c>
      <c r="E517" s="64">
        <v>0</v>
      </c>
      <c r="F517" s="63">
        <f t="shared" si="154"/>
        <v>0.86230213199999994</v>
      </c>
      <c r="G517" s="64">
        <f t="shared" si="155"/>
        <v>0.86230213199999994</v>
      </c>
      <c r="H517" s="64">
        <f t="shared" si="153"/>
        <v>0</v>
      </c>
      <c r="I517" s="63">
        <v>0</v>
      </c>
      <c r="J517" s="64">
        <v>0</v>
      </c>
      <c r="K517" s="63">
        <v>0</v>
      </c>
      <c r="L517" s="64">
        <v>0</v>
      </c>
      <c r="M517" s="63">
        <v>0</v>
      </c>
      <c r="N517" s="64">
        <v>0</v>
      </c>
      <c r="O517" s="64">
        <v>0.86230213199999994</v>
      </c>
      <c r="P517" s="64">
        <v>0</v>
      </c>
      <c r="Q517" s="64">
        <f t="shared" si="156"/>
        <v>0.86230213199999994</v>
      </c>
      <c r="R517" s="64">
        <f t="shared" si="157"/>
        <v>0</v>
      </c>
      <c r="S517" s="65">
        <v>0</v>
      </c>
      <c r="T517" s="66" t="s">
        <v>34</v>
      </c>
    </row>
    <row r="518" spans="1:20" x14ac:dyDescent="0.25">
      <c r="A518" s="60" t="s">
        <v>1117</v>
      </c>
      <c r="B518" s="61" t="s">
        <v>1127</v>
      </c>
      <c r="C518" s="62" t="s">
        <v>1128</v>
      </c>
      <c r="D518" s="64">
        <v>0.831780564</v>
      </c>
      <c r="E518" s="64">
        <v>0</v>
      </c>
      <c r="F518" s="63">
        <f t="shared" si="154"/>
        <v>0.831780564</v>
      </c>
      <c r="G518" s="64">
        <f t="shared" si="155"/>
        <v>0.831780564</v>
      </c>
      <c r="H518" s="64">
        <f t="shared" si="153"/>
        <v>0</v>
      </c>
      <c r="I518" s="63">
        <v>0</v>
      </c>
      <c r="J518" s="64">
        <v>0</v>
      </c>
      <c r="K518" s="63">
        <v>0</v>
      </c>
      <c r="L518" s="64">
        <v>0</v>
      </c>
      <c r="M518" s="63">
        <v>0</v>
      </c>
      <c r="N518" s="64">
        <v>0</v>
      </c>
      <c r="O518" s="64">
        <v>0.831780564</v>
      </c>
      <c r="P518" s="64">
        <v>0</v>
      </c>
      <c r="Q518" s="64">
        <f t="shared" si="156"/>
        <v>0.831780564</v>
      </c>
      <c r="R518" s="64">
        <f t="shared" si="157"/>
        <v>0</v>
      </c>
      <c r="S518" s="65">
        <v>0</v>
      </c>
      <c r="T518" s="66" t="s">
        <v>34</v>
      </c>
    </row>
    <row r="519" spans="1:20" ht="31.5" x14ac:dyDescent="0.25">
      <c r="A519" s="60" t="s">
        <v>1117</v>
      </c>
      <c r="B519" s="61" t="s">
        <v>1129</v>
      </c>
      <c r="C519" s="62" t="s">
        <v>1130</v>
      </c>
      <c r="D519" s="64">
        <v>0.60100821599999998</v>
      </c>
      <c r="E519" s="64">
        <v>0</v>
      </c>
      <c r="F519" s="63">
        <f t="shared" si="154"/>
        <v>0.60100821599999998</v>
      </c>
      <c r="G519" s="64">
        <f t="shared" si="155"/>
        <v>0.60100821599999998</v>
      </c>
      <c r="H519" s="64">
        <f t="shared" si="153"/>
        <v>0.22600000000000001</v>
      </c>
      <c r="I519" s="63">
        <v>0</v>
      </c>
      <c r="J519" s="64">
        <v>0</v>
      </c>
      <c r="K519" s="63">
        <v>0</v>
      </c>
      <c r="L519" s="64">
        <v>0.22600000000000001</v>
      </c>
      <c r="M519" s="63">
        <v>0</v>
      </c>
      <c r="N519" s="64">
        <v>0</v>
      </c>
      <c r="O519" s="64">
        <v>0.60100821599999998</v>
      </c>
      <c r="P519" s="64">
        <v>0</v>
      </c>
      <c r="Q519" s="64">
        <f t="shared" si="156"/>
        <v>0.37500821600000001</v>
      </c>
      <c r="R519" s="64">
        <f t="shared" si="157"/>
        <v>0.22600000000000001</v>
      </c>
      <c r="S519" s="65">
        <v>1</v>
      </c>
      <c r="T519" s="66" t="s">
        <v>602</v>
      </c>
    </row>
    <row r="520" spans="1:20" ht="31.5" x14ac:dyDescent="0.25">
      <c r="A520" s="60" t="s">
        <v>1117</v>
      </c>
      <c r="B520" s="61" t="s">
        <v>1131</v>
      </c>
      <c r="C520" s="62" t="s">
        <v>1132</v>
      </c>
      <c r="D520" s="64">
        <v>0.37877228400000001</v>
      </c>
      <c r="E520" s="64">
        <v>0</v>
      </c>
      <c r="F520" s="63">
        <f t="shared" si="154"/>
        <v>0.37877228400000001</v>
      </c>
      <c r="G520" s="64">
        <f t="shared" si="155"/>
        <v>0.37877228400000001</v>
      </c>
      <c r="H520" s="64">
        <f t="shared" si="153"/>
        <v>0.401088</v>
      </c>
      <c r="I520" s="63">
        <v>0</v>
      </c>
      <c r="J520" s="64">
        <v>0</v>
      </c>
      <c r="K520" s="63">
        <v>0</v>
      </c>
      <c r="L520" s="64">
        <v>0.401088</v>
      </c>
      <c r="M520" s="63">
        <v>0</v>
      </c>
      <c r="N520" s="64">
        <v>0</v>
      </c>
      <c r="O520" s="64">
        <v>0.37877228400000001</v>
      </c>
      <c r="P520" s="64">
        <v>0</v>
      </c>
      <c r="Q520" s="64">
        <f t="shared" si="156"/>
        <v>-2.2315715999999985E-2</v>
      </c>
      <c r="R520" s="64">
        <f t="shared" si="157"/>
        <v>0.401088</v>
      </c>
      <c r="S520" s="65">
        <v>1</v>
      </c>
      <c r="T520" s="66" t="s">
        <v>602</v>
      </c>
    </row>
    <row r="521" spans="1:20" ht="31.5" x14ac:dyDescent="0.25">
      <c r="A521" s="60" t="s">
        <v>1117</v>
      </c>
      <c r="B521" s="61" t="s">
        <v>1133</v>
      </c>
      <c r="C521" s="62" t="s">
        <v>1134</v>
      </c>
      <c r="D521" s="64">
        <v>1.5053351999999998</v>
      </c>
      <c r="E521" s="64">
        <v>0</v>
      </c>
      <c r="F521" s="63">
        <f t="shared" si="154"/>
        <v>1.5053351999999998</v>
      </c>
      <c r="G521" s="64">
        <f t="shared" si="155"/>
        <v>1.5053351999999998</v>
      </c>
      <c r="H521" s="64">
        <f t="shared" si="153"/>
        <v>1.56960053</v>
      </c>
      <c r="I521" s="63">
        <v>0</v>
      </c>
      <c r="J521" s="64">
        <v>0.98460053000000003</v>
      </c>
      <c r="K521" s="63">
        <v>0</v>
      </c>
      <c r="L521" s="64">
        <v>0.58499999999999996</v>
      </c>
      <c r="M521" s="63">
        <v>0</v>
      </c>
      <c r="N521" s="64">
        <v>0</v>
      </c>
      <c r="O521" s="64">
        <v>1.5053351999999998</v>
      </c>
      <c r="P521" s="64">
        <v>0</v>
      </c>
      <c r="Q521" s="64">
        <f t="shared" si="156"/>
        <v>-6.4265330000000231E-2</v>
      </c>
      <c r="R521" s="64">
        <f t="shared" si="157"/>
        <v>1.56960053</v>
      </c>
      <c r="S521" s="65">
        <v>1</v>
      </c>
      <c r="T521" s="66" t="s">
        <v>1135</v>
      </c>
    </row>
    <row r="522" spans="1:20" ht="47.25" x14ac:dyDescent="0.25">
      <c r="A522" s="60" t="s">
        <v>1117</v>
      </c>
      <c r="B522" s="61" t="s">
        <v>1136</v>
      </c>
      <c r="C522" s="62" t="s">
        <v>1137</v>
      </c>
      <c r="D522" s="64">
        <v>0.22176658799999999</v>
      </c>
      <c r="E522" s="64">
        <v>0</v>
      </c>
      <c r="F522" s="63">
        <f t="shared" si="154"/>
        <v>0.22176658799999999</v>
      </c>
      <c r="G522" s="64">
        <f t="shared" si="155"/>
        <v>0.22176658799999999</v>
      </c>
      <c r="H522" s="64">
        <f t="shared" si="153"/>
        <v>0</v>
      </c>
      <c r="I522" s="63">
        <v>0</v>
      </c>
      <c r="J522" s="64">
        <v>0</v>
      </c>
      <c r="K522" s="63">
        <v>0.22176658799999999</v>
      </c>
      <c r="L522" s="64">
        <v>0</v>
      </c>
      <c r="M522" s="63">
        <v>0</v>
      </c>
      <c r="N522" s="64">
        <v>0</v>
      </c>
      <c r="O522" s="64">
        <v>0</v>
      </c>
      <c r="P522" s="64">
        <v>0</v>
      </c>
      <c r="Q522" s="64">
        <f t="shared" si="156"/>
        <v>0.22176658799999999</v>
      </c>
      <c r="R522" s="64">
        <f t="shared" si="157"/>
        <v>-0.22176658799999999</v>
      </c>
      <c r="S522" s="65">
        <f>R522/(I522+K522)</f>
        <v>-1</v>
      </c>
      <c r="T522" s="66" t="s">
        <v>1138</v>
      </c>
    </row>
    <row r="523" spans="1:20" x14ac:dyDescent="0.25">
      <c r="A523" s="60" t="s">
        <v>1117</v>
      </c>
      <c r="B523" s="61" t="s">
        <v>1139</v>
      </c>
      <c r="C523" s="62" t="s">
        <v>1140</v>
      </c>
      <c r="D523" s="64">
        <v>0.2290788</v>
      </c>
      <c r="E523" s="64">
        <v>0</v>
      </c>
      <c r="F523" s="63">
        <f t="shared" si="154"/>
        <v>0.2290788</v>
      </c>
      <c r="G523" s="64">
        <f t="shared" si="155"/>
        <v>0.2290788</v>
      </c>
      <c r="H523" s="64">
        <f t="shared" si="153"/>
        <v>0</v>
      </c>
      <c r="I523" s="63">
        <v>0</v>
      </c>
      <c r="J523" s="64">
        <v>0</v>
      </c>
      <c r="K523" s="63">
        <v>0</v>
      </c>
      <c r="L523" s="64">
        <v>0</v>
      </c>
      <c r="M523" s="63">
        <v>0</v>
      </c>
      <c r="N523" s="64">
        <v>0</v>
      </c>
      <c r="O523" s="64">
        <v>0.2290788</v>
      </c>
      <c r="P523" s="64">
        <v>0</v>
      </c>
      <c r="Q523" s="64">
        <f t="shared" si="156"/>
        <v>0.2290788</v>
      </c>
      <c r="R523" s="64">
        <f t="shared" si="157"/>
        <v>0</v>
      </c>
      <c r="S523" s="65">
        <v>0</v>
      </c>
      <c r="T523" s="66" t="s">
        <v>34</v>
      </c>
    </row>
    <row r="524" spans="1:20" ht="63" x14ac:dyDescent="0.25">
      <c r="A524" s="83" t="s">
        <v>1117</v>
      </c>
      <c r="B524" s="61" t="s">
        <v>1141</v>
      </c>
      <c r="C524" s="62" t="s">
        <v>1142</v>
      </c>
      <c r="D524" s="64">
        <v>9.0429999999999993</v>
      </c>
      <c r="E524" s="64">
        <v>0</v>
      </c>
      <c r="F524" s="63">
        <f t="shared" si="154"/>
        <v>9.0429999999999993</v>
      </c>
      <c r="G524" s="64" t="s">
        <v>34</v>
      </c>
      <c r="H524" s="64">
        <f t="shared" si="153"/>
        <v>11.400675</v>
      </c>
      <c r="I524" s="63" t="s">
        <v>34</v>
      </c>
      <c r="J524" s="64">
        <v>11.400675</v>
      </c>
      <c r="K524" s="63" t="s">
        <v>34</v>
      </c>
      <c r="L524" s="64">
        <v>0</v>
      </c>
      <c r="M524" s="63" t="s">
        <v>34</v>
      </c>
      <c r="N524" s="64">
        <v>0</v>
      </c>
      <c r="O524" s="64" t="s">
        <v>34</v>
      </c>
      <c r="P524" s="64">
        <v>0</v>
      </c>
      <c r="Q524" s="64">
        <f t="shared" si="156"/>
        <v>-2.3576750000000004</v>
      </c>
      <c r="R524" s="64" t="s">
        <v>34</v>
      </c>
      <c r="S524" s="65" t="s">
        <v>34</v>
      </c>
      <c r="T524" s="71" t="s">
        <v>1143</v>
      </c>
    </row>
    <row r="525" spans="1:20" ht="78.75" x14ac:dyDescent="0.25">
      <c r="A525" s="83" t="s">
        <v>1117</v>
      </c>
      <c r="B525" s="61" t="s">
        <v>1144</v>
      </c>
      <c r="C525" s="62" t="s">
        <v>1145</v>
      </c>
      <c r="D525" s="64" t="s">
        <v>34</v>
      </c>
      <c r="E525" s="64" t="s">
        <v>34</v>
      </c>
      <c r="F525" s="63" t="s">
        <v>34</v>
      </c>
      <c r="G525" s="64" t="s">
        <v>34</v>
      </c>
      <c r="H525" s="64">
        <f t="shared" si="153"/>
        <v>0</v>
      </c>
      <c r="I525" s="63" t="s">
        <v>34</v>
      </c>
      <c r="J525" s="64">
        <v>0</v>
      </c>
      <c r="K525" s="63" t="s">
        <v>34</v>
      </c>
      <c r="L525" s="64">
        <v>0</v>
      </c>
      <c r="M525" s="63" t="s">
        <v>34</v>
      </c>
      <c r="N525" s="64">
        <v>0</v>
      </c>
      <c r="O525" s="64" t="s">
        <v>34</v>
      </c>
      <c r="P525" s="64">
        <v>0</v>
      </c>
      <c r="Q525" s="64" t="s">
        <v>34</v>
      </c>
      <c r="R525" s="64" t="s">
        <v>34</v>
      </c>
      <c r="S525" s="65" t="s">
        <v>34</v>
      </c>
      <c r="T525" s="66" t="s">
        <v>710</v>
      </c>
    </row>
    <row r="526" spans="1:20" ht="78.75" x14ac:dyDescent="0.25">
      <c r="A526" s="83" t="s">
        <v>1117</v>
      </c>
      <c r="B526" s="61" t="s">
        <v>1146</v>
      </c>
      <c r="C526" s="62" t="s">
        <v>1147</v>
      </c>
      <c r="D526" s="64" t="s">
        <v>34</v>
      </c>
      <c r="E526" s="64" t="s">
        <v>34</v>
      </c>
      <c r="F526" s="63" t="s">
        <v>34</v>
      </c>
      <c r="G526" s="64" t="s">
        <v>34</v>
      </c>
      <c r="H526" s="64">
        <f t="shared" si="153"/>
        <v>0</v>
      </c>
      <c r="I526" s="63" t="s">
        <v>34</v>
      </c>
      <c r="J526" s="64">
        <v>0</v>
      </c>
      <c r="K526" s="63" t="s">
        <v>34</v>
      </c>
      <c r="L526" s="64">
        <v>0</v>
      </c>
      <c r="M526" s="63" t="s">
        <v>34</v>
      </c>
      <c r="N526" s="64">
        <v>0</v>
      </c>
      <c r="O526" s="64" t="s">
        <v>34</v>
      </c>
      <c r="P526" s="64">
        <v>0</v>
      </c>
      <c r="Q526" s="64" t="s">
        <v>34</v>
      </c>
      <c r="R526" s="64" t="s">
        <v>34</v>
      </c>
      <c r="S526" s="65" t="s">
        <v>34</v>
      </c>
      <c r="T526" s="66" t="s">
        <v>710</v>
      </c>
    </row>
    <row r="527" spans="1:20" ht="78.75" x14ac:dyDescent="0.25">
      <c r="A527" s="83" t="s">
        <v>1117</v>
      </c>
      <c r="B527" s="61" t="s">
        <v>1148</v>
      </c>
      <c r="C527" s="62" t="s">
        <v>1149</v>
      </c>
      <c r="D527" s="64" t="s">
        <v>34</v>
      </c>
      <c r="E527" s="64" t="s">
        <v>34</v>
      </c>
      <c r="F527" s="63" t="s">
        <v>34</v>
      </c>
      <c r="G527" s="64" t="s">
        <v>34</v>
      </c>
      <c r="H527" s="64">
        <f t="shared" si="153"/>
        <v>0.17221199999999998</v>
      </c>
      <c r="I527" s="63" t="s">
        <v>34</v>
      </c>
      <c r="J527" s="64">
        <v>0.17221199999999998</v>
      </c>
      <c r="K527" s="63" t="s">
        <v>34</v>
      </c>
      <c r="L527" s="64">
        <v>0</v>
      </c>
      <c r="M527" s="63" t="s">
        <v>34</v>
      </c>
      <c r="N527" s="64">
        <v>0</v>
      </c>
      <c r="O527" s="64" t="s">
        <v>34</v>
      </c>
      <c r="P527" s="64">
        <v>0</v>
      </c>
      <c r="Q527" s="64" t="s">
        <v>34</v>
      </c>
      <c r="R527" s="64" t="s">
        <v>34</v>
      </c>
      <c r="S527" s="65" t="s">
        <v>34</v>
      </c>
      <c r="T527" s="66" t="s">
        <v>1150</v>
      </c>
    </row>
    <row r="528" spans="1:20" ht="63" x14ac:dyDescent="0.25">
      <c r="A528" s="83" t="s">
        <v>1117</v>
      </c>
      <c r="B528" s="61" t="s">
        <v>1151</v>
      </c>
      <c r="C528" s="62" t="s">
        <v>1152</v>
      </c>
      <c r="D528" s="64">
        <v>10.672799999999999</v>
      </c>
      <c r="E528" s="64">
        <v>0</v>
      </c>
      <c r="F528" s="63">
        <f>D528-E528</f>
        <v>10.672799999999999</v>
      </c>
      <c r="G528" s="64" t="s">
        <v>34</v>
      </c>
      <c r="H528" s="64">
        <f t="shared" si="153"/>
        <v>7.7336400000000003</v>
      </c>
      <c r="I528" s="63" t="s">
        <v>34</v>
      </c>
      <c r="J528" s="64">
        <v>7.7336400000000003</v>
      </c>
      <c r="K528" s="63" t="s">
        <v>34</v>
      </c>
      <c r="L528" s="64">
        <v>0</v>
      </c>
      <c r="M528" s="63" t="s">
        <v>34</v>
      </c>
      <c r="N528" s="64">
        <v>0</v>
      </c>
      <c r="O528" s="64" t="s">
        <v>34</v>
      </c>
      <c r="P528" s="64">
        <v>0</v>
      </c>
      <c r="Q528" s="64">
        <f>F528-H528</f>
        <v>2.9391599999999984</v>
      </c>
      <c r="R528" s="64" t="s">
        <v>34</v>
      </c>
      <c r="S528" s="65" t="s">
        <v>34</v>
      </c>
      <c r="T528" s="71" t="s">
        <v>373</v>
      </c>
    </row>
    <row r="529" spans="1:20" ht="78.75" x14ac:dyDescent="0.25">
      <c r="A529" s="83" t="s">
        <v>1117</v>
      </c>
      <c r="B529" s="61" t="s">
        <v>1153</v>
      </c>
      <c r="C529" s="62" t="s">
        <v>1154</v>
      </c>
      <c r="D529" s="64" t="s">
        <v>34</v>
      </c>
      <c r="E529" s="64" t="s">
        <v>34</v>
      </c>
      <c r="F529" s="63" t="s">
        <v>34</v>
      </c>
      <c r="G529" s="64" t="s">
        <v>34</v>
      </c>
      <c r="H529" s="64">
        <f t="shared" si="153"/>
        <v>2.13</v>
      </c>
      <c r="I529" s="63" t="s">
        <v>34</v>
      </c>
      <c r="J529" s="64">
        <v>0</v>
      </c>
      <c r="K529" s="63" t="s">
        <v>34</v>
      </c>
      <c r="L529" s="64">
        <v>2.13</v>
      </c>
      <c r="M529" s="63" t="s">
        <v>34</v>
      </c>
      <c r="N529" s="64">
        <v>0</v>
      </c>
      <c r="O529" s="64" t="s">
        <v>34</v>
      </c>
      <c r="P529" s="64">
        <v>0</v>
      </c>
      <c r="Q529" s="64" t="s">
        <v>34</v>
      </c>
      <c r="R529" s="64" t="s">
        <v>34</v>
      </c>
      <c r="S529" s="65" t="s">
        <v>34</v>
      </c>
      <c r="T529" s="66" t="s">
        <v>710</v>
      </c>
    </row>
    <row r="530" spans="1:20" ht="78.75" x14ac:dyDescent="0.25">
      <c r="A530" s="83" t="s">
        <v>1117</v>
      </c>
      <c r="B530" s="61" t="s">
        <v>1155</v>
      </c>
      <c r="C530" s="62" t="s">
        <v>1156</v>
      </c>
      <c r="D530" s="64" t="s">
        <v>34</v>
      </c>
      <c r="E530" s="64" t="s">
        <v>34</v>
      </c>
      <c r="F530" s="63" t="s">
        <v>34</v>
      </c>
      <c r="G530" s="64" t="s">
        <v>34</v>
      </c>
      <c r="H530" s="64">
        <f t="shared" si="153"/>
        <v>5.7504</v>
      </c>
      <c r="I530" s="63" t="s">
        <v>34</v>
      </c>
      <c r="J530" s="64">
        <v>5.7504</v>
      </c>
      <c r="K530" s="63" t="s">
        <v>34</v>
      </c>
      <c r="L530" s="64">
        <v>0</v>
      </c>
      <c r="M530" s="63" t="s">
        <v>34</v>
      </c>
      <c r="N530" s="64">
        <v>0</v>
      </c>
      <c r="O530" s="64" t="s">
        <v>34</v>
      </c>
      <c r="P530" s="64">
        <v>0</v>
      </c>
      <c r="Q530" s="64" t="s">
        <v>34</v>
      </c>
      <c r="R530" s="64" t="s">
        <v>34</v>
      </c>
      <c r="S530" s="65" t="s">
        <v>34</v>
      </c>
      <c r="T530" s="66" t="s">
        <v>710</v>
      </c>
    </row>
    <row r="531" spans="1:20" ht="78.75" x14ac:dyDescent="0.25">
      <c r="A531" s="83" t="s">
        <v>1117</v>
      </c>
      <c r="B531" s="61" t="s">
        <v>1157</v>
      </c>
      <c r="C531" s="62" t="s">
        <v>1158</v>
      </c>
      <c r="D531" s="64" t="s">
        <v>34</v>
      </c>
      <c r="E531" s="64" t="s">
        <v>34</v>
      </c>
      <c r="F531" s="63" t="s">
        <v>34</v>
      </c>
      <c r="G531" s="64" t="s">
        <v>34</v>
      </c>
      <c r="H531" s="64">
        <f t="shared" si="153"/>
        <v>18.239999999999998</v>
      </c>
      <c r="I531" s="63" t="s">
        <v>34</v>
      </c>
      <c r="J531" s="64">
        <v>0</v>
      </c>
      <c r="K531" s="63" t="s">
        <v>34</v>
      </c>
      <c r="L531" s="64">
        <v>18.239999999999998</v>
      </c>
      <c r="M531" s="63" t="s">
        <v>34</v>
      </c>
      <c r="N531" s="64">
        <v>0</v>
      </c>
      <c r="O531" s="64" t="s">
        <v>34</v>
      </c>
      <c r="P531" s="64">
        <v>0</v>
      </c>
      <c r="Q531" s="64" t="s">
        <v>34</v>
      </c>
      <c r="R531" s="64" t="s">
        <v>34</v>
      </c>
      <c r="S531" s="65" t="s">
        <v>34</v>
      </c>
      <c r="T531" s="81" t="s">
        <v>710</v>
      </c>
    </row>
    <row r="532" spans="1:20" ht="47.25" x14ac:dyDescent="0.25">
      <c r="A532" s="83" t="s">
        <v>1117</v>
      </c>
      <c r="B532" s="61" t="s">
        <v>1159</v>
      </c>
      <c r="C532" s="62" t="s">
        <v>1160</v>
      </c>
      <c r="D532" s="64" t="s">
        <v>34</v>
      </c>
      <c r="E532" s="64" t="s">
        <v>34</v>
      </c>
      <c r="F532" s="63" t="s">
        <v>34</v>
      </c>
      <c r="G532" s="64" t="s">
        <v>34</v>
      </c>
      <c r="H532" s="64">
        <f t="shared" si="153"/>
        <v>1.4970000000000001</v>
      </c>
      <c r="I532" s="63" t="s">
        <v>34</v>
      </c>
      <c r="J532" s="64">
        <v>1.4970000000000001</v>
      </c>
      <c r="K532" s="63" t="s">
        <v>34</v>
      </c>
      <c r="L532" s="64">
        <v>0</v>
      </c>
      <c r="M532" s="63" t="s">
        <v>34</v>
      </c>
      <c r="N532" s="64">
        <v>0</v>
      </c>
      <c r="O532" s="64" t="s">
        <v>34</v>
      </c>
      <c r="P532" s="64">
        <v>0</v>
      </c>
      <c r="Q532" s="64" t="s">
        <v>34</v>
      </c>
      <c r="R532" s="64" t="s">
        <v>34</v>
      </c>
      <c r="S532" s="65" t="s">
        <v>34</v>
      </c>
      <c r="T532" s="66" t="s">
        <v>1161</v>
      </c>
    </row>
    <row r="533" spans="1:20" ht="78.75" x14ac:dyDescent="0.25">
      <c r="A533" s="83" t="s">
        <v>1117</v>
      </c>
      <c r="B533" s="61" t="s">
        <v>1162</v>
      </c>
      <c r="C533" s="62" t="s">
        <v>1163</v>
      </c>
      <c r="D533" s="64" t="s">
        <v>34</v>
      </c>
      <c r="E533" s="64" t="s">
        <v>34</v>
      </c>
      <c r="F533" s="63" t="s">
        <v>34</v>
      </c>
      <c r="G533" s="64" t="s">
        <v>34</v>
      </c>
      <c r="H533" s="64">
        <f t="shared" si="153"/>
        <v>6.6033995999999995</v>
      </c>
      <c r="I533" s="63" t="s">
        <v>34</v>
      </c>
      <c r="J533" s="64">
        <v>6.6033995999999995</v>
      </c>
      <c r="K533" s="63" t="s">
        <v>34</v>
      </c>
      <c r="L533" s="64">
        <v>0</v>
      </c>
      <c r="M533" s="63" t="s">
        <v>34</v>
      </c>
      <c r="N533" s="64">
        <v>0</v>
      </c>
      <c r="O533" s="64" t="s">
        <v>34</v>
      </c>
      <c r="P533" s="64">
        <v>0</v>
      </c>
      <c r="Q533" s="64" t="s">
        <v>34</v>
      </c>
      <c r="R533" s="64" t="s">
        <v>34</v>
      </c>
      <c r="S533" s="65" t="s">
        <v>34</v>
      </c>
      <c r="T533" s="66" t="s">
        <v>710</v>
      </c>
    </row>
    <row r="534" spans="1:20" ht="63" x14ac:dyDescent="0.25">
      <c r="A534" s="83" t="s">
        <v>1117</v>
      </c>
      <c r="B534" s="61" t="s">
        <v>1164</v>
      </c>
      <c r="C534" s="62" t="s">
        <v>1165</v>
      </c>
      <c r="D534" s="64">
        <v>3.4138679999999999</v>
      </c>
      <c r="E534" s="64">
        <v>0</v>
      </c>
      <c r="F534" s="63">
        <f>D534-E534</f>
        <v>3.4138679999999999</v>
      </c>
      <c r="G534" s="64" t="s">
        <v>34</v>
      </c>
      <c r="H534" s="64">
        <f t="shared" si="153"/>
        <v>6.36</v>
      </c>
      <c r="I534" s="63" t="s">
        <v>34</v>
      </c>
      <c r="J534" s="64">
        <v>6.36</v>
      </c>
      <c r="K534" s="63" t="s">
        <v>34</v>
      </c>
      <c r="L534" s="64">
        <v>0</v>
      </c>
      <c r="M534" s="63" t="s">
        <v>34</v>
      </c>
      <c r="N534" s="64">
        <v>0</v>
      </c>
      <c r="O534" s="64" t="s">
        <v>34</v>
      </c>
      <c r="P534" s="64">
        <v>0</v>
      </c>
      <c r="Q534" s="64">
        <f>F534-H534</f>
        <v>-2.9461320000000004</v>
      </c>
      <c r="R534" s="64" t="s">
        <v>34</v>
      </c>
      <c r="S534" s="65" t="s">
        <v>34</v>
      </c>
      <c r="T534" s="71" t="s">
        <v>373</v>
      </c>
    </row>
    <row r="535" spans="1:20" ht="31.5" x14ac:dyDescent="0.25">
      <c r="A535" s="83" t="s">
        <v>1117</v>
      </c>
      <c r="B535" s="61" t="s">
        <v>1166</v>
      </c>
      <c r="C535" s="62" t="s">
        <v>1167</v>
      </c>
      <c r="D535" s="64" t="s">
        <v>34</v>
      </c>
      <c r="E535" s="64" t="s">
        <v>34</v>
      </c>
      <c r="F535" s="63" t="s">
        <v>34</v>
      </c>
      <c r="G535" s="64" t="s">
        <v>34</v>
      </c>
      <c r="H535" s="64">
        <f t="shared" si="153"/>
        <v>0.12</v>
      </c>
      <c r="I535" s="63" t="s">
        <v>34</v>
      </c>
      <c r="J535" s="64">
        <v>0</v>
      </c>
      <c r="K535" s="63" t="s">
        <v>34</v>
      </c>
      <c r="L535" s="64">
        <v>0.12</v>
      </c>
      <c r="M535" s="63" t="s">
        <v>34</v>
      </c>
      <c r="N535" s="64">
        <v>0</v>
      </c>
      <c r="O535" s="64" t="s">
        <v>34</v>
      </c>
      <c r="P535" s="64">
        <v>0</v>
      </c>
      <c r="Q535" s="64" t="s">
        <v>34</v>
      </c>
      <c r="R535" s="64" t="s">
        <v>34</v>
      </c>
      <c r="S535" s="65" t="s">
        <v>34</v>
      </c>
      <c r="T535" s="71" t="s">
        <v>803</v>
      </c>
    </row>
    <row r="536" spans="1:20" ht="47.25" x14ac:dyDescent="0.25">
      <c r="A536" s="83" t="s">
        <v>1117</v>
      </c>
      <c r="B536" s="61" t="s">
        <v>1168</v>
      </c>
      <c r="C536" s="62" t="s">
        <v>1169</v>
      </c>
      <c r="D536" s="64" t="s">
        <v>34</v>
      </c>
      <c r="E536" s="64" t="s">
        <v>34</v>
      </c>
      <c r="F536" s="63" t="s">
        <v>34</v>
      </c>
      <c r="G536" s="64" t="s">
        <v>34</v>
      </c>
      <c r="H536" s="64">
        <f t="shared" si="153"/>
        <v>0.222</v>
      </c>
      <c r="I536" s="63" t="s">
        <v>34</v>
      </c>
      <c r="J536" s="64">
        <v>0</v>
      </c>
      <c r="K536" s="63" t="s">
        <v>34</v>
      </c>
      <c r="L536" s="64">
        <v>0.222</v>
      </c>
      <c r="M536" s="63" t="s">
        <v>34</v>
      </c>
      <c r="N536" s="64">
        <v>0</v>
      </c>
      <c r="O536" s="64" t="s">
        <v>34</v>
      </c>
      <c r="P536" s="64">
        <v>0</v>
      </c>
      <c r="Q536" s="64" t="s">
        <v>34</v>
      </c>
      <c r="R536" s="64" t="s">
        <v>34</v>
      </c>
      <c r="S536" s="65" t="s">
        <v>34</v>
      </c>
      <c r="T536" s="66" t="s">
        <v>803</v>
      </c>
    </row>
    <row r="537" spans="1:20" ht="31.5" x14ac:dyDescent="0.25">
      <c r="A537" s="83" t="s">
        <v>1117</v>
      </c>
      <c r="B537" s="61" t="s">
        <v>1170</v>
      </c>
      <c r="C537" s="62" t="s">
        <v>1171</v>
      </c>
      <c r="D537" s="64" t="s">
        <v>34</v>
      </c>
      <c r="E537" s="64" t="s">
        <v>34</v>
      </c>
      <c r="F537" s="63" t="s">
        <v>34</v>
      </c>
      <c r="G537" s="64" t="s">
        <v>34</v>
      </c>
      <c r="H537" s="64">
        <f t="shared" si="153"/>
        <v>0.21</v>
      </c>
      <c r="I537" s="63" t="s">
        <v>34</v>
      </c>
      <c r="J537" s="64">
        <v>0.21</v>
      </c>
      <c r="K537" s="63" t="s">
        <v>34</v>
      </c>
      <c r="L537" s="64">
        <v>0</v>
      </c>
      <c r="M537" s="63" t="s">
        <v>34</v>
      </c>
      <c r="N537" s="64">
        <v>0</v>
      </c>
      <c r="O537" s="64" t="s">
        <v>34</v>
      </c>
      <c r="P537" s="64">
        <v>0</v>
      </c>
      <c r="Q537" s="64" t="s">
        <v>34</v>
      </c>
      <c r="R537" s="64" t="s">
        <v>34</v>
      </c>
      <c r="S537" s="65" t="s">
        <v>34</v>
      </c>
      <c r="T537" s="66" t="s">
        <v>803</v>
      </c>
    </row>
    <row r="538" spans="1:20" ht="47.25" x14ac:dyDescent="0.25">
      <c r="A538" s="83" t="s">
        <v>1117</v>
      </c>
      <c r="B538" s="61" t="s">
        <v>1172</v>
      </c>
      <c r="C538" s="62" t="s">
        <v>1173</v>
      </c>
      <c r="D538" s="64" t="s">
        <v>34</v>
      </c>
      <c r="E538" s="64" t="s">
        <v>34</v>
      </c>
      <c r="F538" s="63" t="s">
        <v>34</v>
      </c>
      <c r="G538" s="64" t="s">
        <v>34</v>
      </c>
      <c r="H538" s="64">
        <f t="shared" si="153"/>
        <v>2.3279999999999998</v>
      </c>
      <c r="I538" s="63" t="s">
        <v>34</v>
      </c>
      <c r="J538" s="64">
        <v>0</v>
      </c>
      <c r="K538" s="63" t="s">
        <v>34</v>
      </c>
      <c r="L538" s="64">
        <v>2.3279999999999998</v>
      </c>
      <c r="M538" s="63" t="s">
        <v>34</v>
      </c>
      <c r="N538" s="64">
        <v>0</v>
      </c>
      <c r="O538" s="64" t="s">
        <v>34</v>
      </c>
      <c r="P538" s="64">
        <v>0</v>
      </c>
      <c r="Q538" s="64" t="s">
        <v>34</v>
      </c>
      <c r="R538" s="64" t="s">
        <v>34</v>
      </c>
      <c r="S538" s="65" t="s">
        <v>34</v>
      </c>
      <c r="T538" s="66" t="s">
        <v>803</v>
      </c>
    </row>
    <row r="539" spans="1:20" ht="31.5" x14ac:dyDescent="0.25">
      <c r="A539" s="83" t="s">
        <v>1117</v>
      </c>
      <c r="B539" s="61" t="s">
        <v>1174</v>
      </c>
      <c r="C539" s="62" t="s">
        <v>1175</v>
      </c>
      <c r="D539" s="64" t="s">
        <v>34</v>
      </c>
      <c r="E539" s="64" t="s">
        <v>34</v>
      </c>
      <c r="F539" s="63" t="s">
        <v>34</v>
      </c>
      <c r="G539" s="64" t="s">
        <v>34</v>
      </c>
      <c r="H539" s="64">
        <f t="shared" si="153"/>
        <v>0.13</v>
      </c>
      <c r="I539" s="63" t="s">
        <v>34</v>
      </c>
      <c r="J539" s="64">
        <v>0</v>
      </c>
      <c r="K539" s="63" t="s">
        <v>34</v>
      </c>
      <c r="L539" s="64">
        <v>0.13</v>
      </c>
      <c r="M539" s="63" t="s">
        <v>34</v>
      </c>
      <c r="N539" s="64">
        <v>0</v>
      </c>
      <c r="O539" s="64" t="s">
        <v>34</v>
      </c>
      <c r="P539" s="64">
        <v>0</v>
      </c>
      <c r="Q539" s="64" t="s">
        <v>34</v>
      </c>
      <c r="R539" s="64" t="s">
        <v>34</v>
      </c>
      <c r="S539" s="65" t="s">
        <v>34</v>
      </c>
      <c r="T539" s="66" t="s">
        <v>803</v>
      </c>
    </row>
    <row r="540" spans="1:20" ht="31.5" x14ac:dyDescent="0.25">
      <c r="A540" s="83" t="s">
        <v>1117</v>
      </c>
      <c r="B540" s="61" t="s">
        <v>1176</v>
      </c>
      <c r="C540" s="62" t="s">
        <v>1177</v>
      </c>
      <c r="D540" s="64" t="s">
        <v>34</v>
      </c>
      <c r="E540" s="64" t="s">
        <v>34</v>
      </c>
      <c r="F540" s="63" t="s">
        <v>34</v>
      </c>
      <c r="G540" s="64" t="s">
        <v>34</v>
      </c>
      <c r="H540" s="64">
        <f t="shared" si="153"/>
        <v>0.372</v>
      </c>
      <c r="I540" s="63" t="s">
        <v>34</v>
      </c>
      <c r="J540" s="64">
        <v>0</v>
      </c>
      <c r="K540" s="63" t="s">
        <v>34</v>
      </c>
      <c r="L540" s="64">
        <v>0.372</v>
      </c>
      <c r="M540" s="63" t="s">
        <v>34</v>
      </c>
      <c r="N540" s="64">
        <v>0</v>
      </c>
      <c r="O540" s="64" t="s">
        <v>34</v>
      </c>
      <c r="P540" s="64">
        <v>0</v>
      </c>
      <c r="Q540" s="64" t="s">
        <v>34</v>
      </c>
      <c r="R540" s="64" t="s">
        <v>34</v>
      </c>
      <c r="S540" s="65" t="s">
        <v>34</v>
      </c>
      <c r="T540" s="66" t="s">
        <v>803</v>
      </c>
    </row>
    <row r="541" spans="1:20" ht="31.5" x14ac:dyDescent="0.25">
      <c r="A541" s="83" t="s">
        <v>1117</v>
      </c>
      <c r="B541" s="61" t="s">
        <v>1178</v>
      </c>
      <c r="C541" s="62" t="s">
        <v>1179</v>
      </c>
      <c r="D541" s="64" t="s">
        <v>34</v>
      </c>
      <c r="E541" s="64" t="s">
        <v>34</v>
      </c>
      <c r="F541" s="63" t="s">
        <v>34</v>
      </c>
      <c r="G541" s="64" t="s">
        <v>34</v>
      </c>
      <c r="H541" s="64">
        <f t="shared" si="153"/>
        <v>0.56879999999999997</v>
      </c>
      <c r="I541" s="63" t="s">
        <v>34</v>
      </c>
      <c r="J541" s="64">
        <v>0</v>
      </c>
      <c r="K541" s="63" t="s">
        <v>34</v>
      </c>
      <c r="L541" s="64">
        <v>0.56879999999999997</v>
      </c>
      <c r="M541" s="63" t="s">
        <v>34</v>
      </c>
      <c r="N541" s="64">
        <v>0</v>
      </c>
      <c r="O541" s="64" t="s">
        <v>34</v>
      </c>
      <c r="P541" s="64">
        <v>0</v>
      </c>
      <c r="Q541" s="64" t="s">
        <v>34</v>
      </c>
      <c r="R541" s="64" t="s">
        <v>34</v>
      </c>
      <c r="S541" s="65" t="s">
        <v>34</v>
      </c>
      <c r="T541" s="66" t="s">
        <v>803</v>
      </c>
    </row>
    <row r="542" spans="1:20" ht="31.5" x14ac:dyDescent="0.25">
      <c r="A542" s="83" t="s">
        <v>1117</v>
      </c>
      <c r="B542" s="61" t="s">
        <v>1180</v>
      </c>
      <c r="C542" s="62" t="s">
        <v>1181</v>
      </c>
      <c r="D542" s="64" t="s">
        <v>34</v>
      </c>
      <c r="E542" s="64" t="s">
        <v>34</v>
      </c>
      <c r="F542" s="63" t="s">
        <v>34</v>
      </c>
      <c r="G542" s="64" t="s">
        <v>34</v>
      </c>
      <c r="H542" s="64">
        <f t="shared" si="153"/>
        <v>0.8633333299999999</v>
      </c>
      <c r="I542" s="63" t="s">
        <v>34</v>
      </c>
      <c r="J542" s="64">
        <v>0</v>
      </c>
      <c r="K542" s="63" t="s">
        <v>34</v>
      </c>
      <c r="L542" s="64">
        <v>0.8633333299999999</v>
      </c>
      <c r="M542" s="63" t="s">
        <v>34</v>
      </c>
      <c r="N542" s="64">
        <v>0</v>
      </c>
      <c r="O542" s="64" t="s">
        <v>34</v>
      </c>
      <c r="P542" s="64">
        <v>0</v>
      </c>
      <c r="Q542" s="64" t="s">
        <v>34</v>
      </c>
      <c r="R542" s="64" t="s">
        <v>34</v>
      </c>
      <c r="S542" s="65" t="s">
        <v>34</v>
      </c>
      <c r="T542" s="66" t="s">
        <v>803</v>
      </c>
    </row>
    <row r="543" spans="1:20" ht="47.25" x14ac:dyDescent="0.25">
      <c r="A543" s="83" t="s">
        <v>1117</v>
      </c>
      <c r="B543" s="61" t="s">
        <v>1182</v>
      </c>
      <c r="C543" s="62" t="s">
        <v>1183</v>
      </c>
      <c r="D543" s="64" t="s">
        <v>34</v>
      </c>
      <c r="E543" s="64" t="s">
        <v>34</v>
      </c>
      <c r="F543" s="63" t="s">
        <v>34</v>
      </c>
      <c r="G543" s="64" t="s">
        <v>34</v>
      </c>
      <c r="H543" s="64">
        <f t="shared" si="153"/>
        <v>0.222</v>
      </c>
      <c r="I543" s="63" t="s">
        <v>34</v>
      </c>
      <c r="J543" s="64">
        <v>0</v>
      </c>
      <c r="K543" s="63" t="s">
        <v>34</v>
      </c>
      <c r="L543" s="64">
        <v>0.222</v>
      </c>
      <c r="M543" s="63" t="s">
        <v>34</v>
      </c>
      <c r="N543" s="64">
        <v>0</v>
      </c>
      <c r="O543" s="64" t="s">
        <v>34</v>
      </c>
      <c r="P543" s="64">
        <v>0</v>
      </c>
      <c r="Q543" s="64" t="s">
        <v>34</v>
      </c>
      <c r="R543" s="64" t="s">
        <v>34</v>
      </c>
      <c r="S543" s="65" t="s">
        <v>34</v>
      </c>
      <c r="T543" s="66" t="s">
        <v>803</v>
      </c>
    </row>
    <row r="544" spans="1:20" ht="31.5" x14ac:dyDescent="0.25">
      <c r="A544" s="83" t="s">
        <v>1117</v>
      </c>
      <c r="B544" s="61" t="s">
        <v>1184</v>
      </c>
      <c r="C544" s="62" t="s">
        <v>1185</v>
      </c>
      <c r="D544" s="64" t="s">
        <v>34</v>
      </c>
      <c r="E544" s="64" t="s">
        <v>34</v>
      </c>
      <c r="F544" s="63" t="s">
        <v>34</v>
      </c>
      <c r="G544" s="64" t="s">
        <v>34</v>
      </c>
      <c r="H544" s="64">
        <f t="shared" si="153"/>
        <v>0.10199999999999999</v>
      </c>
      <c r="I544" s="63" t="s">
        <v>34</v>
      </c>
      <c r="J544" s="64">
        <v>0.10199999999999999</v>
      </c>
      <c r="K544" s="63" t="s">
        <v>34</v>
      </c>
      <c r="L544" s="64">
        <v>0</v>
      </c>
      <c r="M544" s="63" t="s">
        <v>34</v>
      </c>
      <c r="N544" s="64">
        <v>0</v>
      </c>
      <c r="O544" s="64" t="s">
        <v>34</v>
      </c>
      <c r="P544" s="64">
        <v>0</v>
      </c>
      <c r="Q544" s="64" t="s">
        <v>34</v>
      </c>
      <c r="R544" s="64" t="s">
        <v>34</v>
      </c>
      <c r="S544" s="65" t="s">
        <v>34</v>
      </c>
      <c r="T544" s="66" t="s">
        <v>803</v>
      </c>
    </row>
    <row r="545" spans="1:20" ht="31.5" x14ac:dyDescent="0.25">
      <c r="A545" s="83" t="s">
        <v>1117</v>
      </c>
      <c r="B545" s="61" t="s">
        <v>1186</v>
      </c>
      <c r="C545" s="62" t="s">
        <v>1187</v>
      </c>
      <c r="D545" s="64" t="s">
        <v>34</v>
      </c>
      <c r="E545" s="64" t="s">
        <v>34</v>
      </c>
      <c r="F545" s="63" t="s">
        <v>34</v>
      </c>
      <c r="G545" s="64" t="s">
        <v>34</v>
      </c>
      <c r="H545" s="64">
        <f t="shared" si="153"/>
        <v>0.56879999999999997</v>
      </c>
      <c r="I545" s="63" t="s">
        <v>34</v>
      </c>
      <c r="J545" s="64">
        <v>0</v>
      </c>
      <c r="K545" s="63" t="s">
        <v>34</v>
      </c>
      <c r="L545" s="64">
        <v>0.56879999999999997</v>
      </c>
      <c r="M545" s="63" t="s">
        <v>34</v>
      </c>
      <c r="N545" s="64">
        <v>0</v>
      </c>
      <c r="O545" s="64" t="s">
        <v>34</v>
      </c>
      <c r="P545" s="64">
        <v>0</v>
      </c>
      <c r="Q545" s="64" t="s">
        <v>34</v>
      </c>
      <c r="R545" s="64" t="s">
        <v>34</v>
      </c>
      <c r="S545" s="65" t="s">
        <v>34</v>
      </c>
      <c r="T545" s="66" t="s">
        <v>803</v>
      </c>
    </row>
    <row r="546" spans="1:20" ht="31.5" x14ac:dyDescent="0.25">
      <c r="A546" s="83" t="s">
        <v>1117</v>
      </c>
      <c r="B546" s="61" t="s">
        <v>1188</v>
      </c>
      <c r="C546" s="62" t="s">
        <v>1189</v>
      </c>
      <c r="D546" s="64" t="s">
        <v>34</v>
      </c>
      <c r="E546" s="64" t="s">
        <v>34</v>
      </c>
      <c r="F546" s="63" t="s">
        <v>34</v>
      </c>
      <c r="G546" s="64" t="s">
        <v>34</v>
      </c>
      <c r="H546" s="64">
        <f t="shared" si="153"/>
        <v>0.18</v>
      </c>
      <c r="I546" s="63" t="s">
        <v>34</v>
      </c>
      <c r="J546" s="64">
        <v>0</v>
      </c>
      <c r="K546" s="63" t="s">
        <v>34</v>
      </c>
      <c r="L546" s="64">
        <v>0.18</v>
      </c>
      <c r="M546" s="63" t="s">
        <v>34</v>
      </c>
      <c r="N546" s="64">
        <v>0</v>
      </c>
      <c r="O546" s="64" t="s">
        <v>34</v>
      </c>
      <c r="P546" s="64">
        <v>0</v>
      </c>
      <c r="Q546" s="64" t="s">
        <v>34</v>
      </c>
      <c r="R546" s="64" t="s">
        <v>34</v>
      </c>
      <c r="S546" s="65" t="s">
        <v>34</v>
      </c>
      <c r="T546" s="66" t="s">
        <v>803</v>
      </c>
    </row>
    <row r="547" spans="1:20" ht="31.5" x14ac:dyDescent="0.25">
      <c r="A547" s="83" t="s">
        <v>1117</v>
      </c>
      <c r="B547" s="61" t="s">
        <v>1190</v>
      </c>
      <c r="C547" s="62" t="s">
        <v>1191</v>
      </c>
      <c r="D547" s="64" t="s">
        <v>34</v>
      </c>
      <c r="E547" s="64" t="s">
        <v>34</v>
      </c>
      <c r="F547" s="63" t="s">
        <v>34</v>
      </c>
      <c r="G547" s="64" t="s">
        <v>34</v>
      </c>
      <c r="H547" s="64">
        <f t="shared" si="153"/>
        <v>0.8633333299999999</v>
      </c>
      <c r="I547" s="63" t="s">
        <v>34</v>
      </c>
      <c r="J547" s="64">
        <v>0</v>
      </c>
      <c r="K547" s="63" t="s">
        <v>34</v>
      </c>
      <c r="L547" s="64">
        <v>0.8633333299999999</v>
      </c>
      <c r="M547" s="63" t="s">
        <v>34</v>
      </c>
      <c r="N547" s="64">
        <v>0</v>
      </c>
      <c r="O547" s="64" t="s">
        <v>34</v>
      </c>
      <c r="P547" s="64">
        <v>0</v>
      </c>
      <c r="Q547" s="64" t="s">
        <v>34</v>
      </c>
      <c r="R547" s="64" t="s">
        <v>34</v>
      </c>
      <c r="S547" s="65" t="s">
        <v>34</v>
      </c>
      <c r="T547" s="66" t="s">
        <v>803</v>
      </c>
    </row>
    <row r="548" spans="1:20" ht="47.25" x14ac:dyDescent="0.25">
      <c r="A548" s="83" t="s">
        <v>1117</v>
      </c>
      <c r="B548" s="61" t="s">
        <v>1192</v>
      </c>
      <c r="C548" s="62" t="s">
        <v>1193</v>
      </c>
      <c r="D548" s="64" t="s">
        <v>34</v>
      </c>
      <c r="E548" s="64" t="s">
        <v>34</v>
      </c>
      <c r="F548" s="63" t="s">
        <v>34</v>
      </c>
      <c r="G548" s="64" t="s">
        <v>34</v>
      </c>
      <c r="H548" s="64">
        <f t="shared" si="153"/>
        <v>2.3279999999999998</v>
      </c>
      <c r="I548" s="63" t="s">
        <v>34</v>
      </c>
      <c r="J548" s="64">
        <v>0</v>
      </c>
      <c r="K548" s="63" t="s">
        <v>34</v>
      </c>
      <c r="L548" s="64">
        <v>2.3279999999999998</v>
      </c>
      <c r="M548" s="63" t="s">
        <v>34</v>
      </c>
      <c r="N548" s="64">
        <v>0</v>
      </c>
      <c r="O548" s="64" t="s">
        <v>34</v>
      </c>
      <c r="P548" s="64">
        <v>0</v>
      </c>
      <c r="Q548" s="64" t="s">
        <v>34</v>
      </c>
      <c r="R548" s="64" t="s">
        <v>34</v>
      </c>
      <c r="S548" s="65" t="s">
        <v>34</v>
      </c>
      <c r="T548" s="66" t="s">
        <v>803</v>
      </c>
    </row>
    <row r="549" spans="1:20" ht="47.25" x14ac:dyDescent="0.25">
      <c r="A549" s="83" t="s">
        <v>1117</v>
      </c>
      <c r="B549" s="61" t="s">
        <v>1194</v>
      </c>
      <c r="C549" s="62" t="s">
        <v>1195</v>
      </c>
      <c r="D549" s="64">
        <v>52.338999999999999</v>
      </c>
      <c r="E549" s="64">
        <v>14.699439049999999</v>
      </c>
      <c r="F549" s="63">
        <f>D549-E549</f>
        <v>37.639560950000003</v>
      </c>
      <c r="G549" s="64" t="s">
        <v>34</v>
      </c>
      <c r="H549" s="64">
        <f t="shared" si="153"/>
        <v>0.65071149000000006</v>
      </c>
      <c r="I549" s="63" t="s">
        <v>34</v>
      </c>
      <c r="J549" s="64">
        <v>0.65071149000000006</v>
      </c>
      <c r="K549" s="63" t="s">
        <v>34</v>
      </c>
      <c r="L549" s="64">
        <v>0</v>
      </c>
      <c r="M549" s="63" t="s">
        <v>34</v>
      </c>
      <c r="N549" s="64">
        <v>0</v>
      </c>
      <c r="O549" s="64" t="s">
        <v>34</v>
      </c>
      <c r="P549" s="64">
        <v>0</v>
      </c>
      <c r="Q549" s="64">
        <f>F549-H549</f>
        <v>36.988849460000004</v>
      </c>
      <c r="R549" s="64" t="s">
        <v>34</v>
      </c>
      <c r="S549" s="65" t="s">
        <v>34</v>
      </c>
      <c r="T549" s="66" t="s">
        <v>1196</v>
      </c>
    </row>
    <row r="550" spans="1:20" x14ac:dyDescent="0.25">
      <c r="A550" s="53" t="s">
        <v>1197</v>
      </c>
      <c r="B550" s="54" t="s">
        <v>1198</v>
      </c>
      <c r="C550" s="54" t="s">
        <v>33</v>
      </c>
      <c r="D550" s="55">
        <f t="shared" ref="D550:R550" si="158">SUM(D551,D590,D600,D689,D696,D702,D703)</f>
        <v>10725.383749062708</v>
      </c>
      <c r="E550" s="55">
        <f t="shared" si="158"/>
        <v>3853.95963218</v>
      </c>
      <c r="F550" s="55">
        <f t="shared" si="158"/>
        <v>6871.4241168827093</v>
      </c>
      <c r="G550" s="56">
        <f t="shared" si="158"/>
        <v>3013.0050158407389</v>
      </c>
      <c r="H550" s="56">
        <f t="shared" si="158"/>
        <v>689.14642008999988</v>
      </c>
      <c r="I550" s="55">
        <f t="shared" si="158"/>
        <v>318.09387795599991</v>
      </c>
      <c r="J550" s="55">
        <f t="shared" si="158"/>
        <v>356.92689626999999</v>
      </c>
      <c r="K550" s="55">
        <f t="shared" si="158"/>
        <v>31.971156739319994</v>
      </c>
      <c r="L550" s="56">
        <f t="shared" si="158"/>
        <v>332.21952382000006</v>
      </c>
      <c r="M550" s="55">
        <f t="shared" si="158"/>
        <v>152.74490530759999</v>
      </c>
      <c r="N550" s="56">
        <f t="shared" si="158"/>
        <v>0</v>
      </c>
      <c r="O550" s="56">
        <f t="shared" si="158"/>
        <v>2510.1950758378193</v>
      </c>
      <c r="P550" s="56">
        <f t="shared" si="158"/>
        <v>0</v>
      </c>
      <c r="Q550" s="56">
        <f t="shared" si="158"/>
        <v>6325.1107215727097</v>
      </c>
      <c r="R550" s="56">
        <f t="shared" si="158"/>
        <v>161.82256781468004</v>
      </c>
      <c r="S550" s="57">
        <f>R550/(I550+K550)</f>
        <v>0.4622642988481348</v>
      </c>
      <c r="T550" s="58" t="s">
        <v>34</v>
      </c>
    </row>
    <row r="551" spans="1:20" ht="31.5" x14ac:dyDescent="0.25">
      <c r="A551" s="53" t="s">
        <v>1199</v>
      </c>
      <c r="B551" s="54" t="s">
        <v>52</v>
      </c>
      <c r="C551" s="54" t="s">
        <v>33</v>
      </c>
      <c r="D551" s="55">
        <f t="shared" ref="D551:R551" si="159">D552+D555+D558+D589</f>
        <v>2051.206262146</v>
      </c>
      <c r="E551" s="55">
        <f t="shared" si="159"/>
        <v>720.62993186999995</v>
      </c>
      <c r="F551" s="55">
        <f t="shared" si="159"/>
        <v>1330.5763302760001</v>
      </c>
      <c r="G551" s="56">
        <f t="shared" si="159"/>
        <v>453.14860828680003</v>
      </c>
      <c r="H551" s="56">
        <f t="shared" si="159"/>
        <v>221.16310580999996</v>
      </c>
      <c r="I551" s="55">
        <f t="shared" si="159"/>
        <v>86.494228259999957</v>
      </c>
      <c r="J551" s="55">
        <f t="shared" si="159"/>
        <v>125.71561102999999</v>
      </c>
      <c r="K551" s="55">
        <f t="shared" si="159"/>
        <v>11</v>
      </c>
      <c r="L551" s="56">
        <f t="shared" si="159"/>
        <v>95.44749478</v>
      </c>
      <c r="M551" s="55">
        <f t="shared" si="159"/>
        <v>36.8121534</v>
      </c>
      <c r="N551" s="56">
        <f t="shared" si="159"/>
        <v>0</v>
      </c>
      <c r="O551" s="56">
        <f t="shared" si="159"/>
        <v>318.84222662680003</v>
      </c>
      <c r="P551" s="56">
        <f t="shared" si="159"/>
        <v>0</v>
      </c>
      <c r="Q551" s="56">
        <f t="shared" si="159"/>
        <v>1139.0062344960002</v>
      </c>
      <c r="R551" s="56">
        <f t="shared" si="159"/>
        <v>94.481519960000057</v>
      </c>
      <c r="S551" s="57">
        <f>R551/(I551+K551)</f>
        <v>0.9690985984117384</v>
      </c>
      <c r="T551" s="58" t="s">
        <v>34</v>
      </c>
    </row>
    <row r="552" spans="1:20" ht="78.75" x14ac:dyDescent="0.25">
      <c r="A552" s="53" t="s">
        <v>1200</v>
      </c>
      <c r="B552" s="54" t="s">
        <v>54</v>
      </c>
      <c r="C552" s="54" t="s">
        <v>33</v>
      </c>
      <c r="D552" s="55">
        <v>0</v>
      </c>
      <c r="E552" s="55">
        <v>0</v>
      </c>
      <c r="F552" s="55">
        <v>0</v>
      </c>
      <c r="G552" s="56">
        <v>0</v>
      </c>
      <c r="H552" s="56">
        <v>0</v>
      </c>
      <c r="I552" s="55">
        <v>0</v>
      </c>
      <c r="J552" s="55">
        <v>0</v>
      </c>
      <c r="K552" s="55">
        <v>0</v>
      </c>
      <c r="L552" s="56">
        <v>0</v>
      </c>
      <c r="M552" s="55">
        <v>0</v>
      </c>
      <c r="N552" s="56">
        <v>0</v>
      </c>
      <c r="O552" s="56">
        <v>0</v>
      </c>
      <c r="P552" s="56">
        <v>0</v>
      </c>
      <c r="Q552" s="56">
        <v>0</v>
      </c>
      <c r="R552" s="56">
        <v>0</v>
      </c>
      <c r="S552" s="57">
        <v>0</v>
      </c>
      <c r="T552" s="58" t="s">
        <v>34</v>
      </c>
    </row>
    <row r="553" spans="1:20" ht="31.5" x14ac:dyDescent="0.25">
      <c r="A553" s="53" t="s">
        <v>1201</v>
      </c>
      <c r="B553" s="54" t="s">
        <v>58</v>
      </c>
      <c r="C553" s="54" t="s">
        <v>33</v>
      </c>
      <c r="D553" s="55">
        <v>0</v>
      </c>
      <c r="E553" s="55">
        <v>0</v>
      </c>
      <c r="F553" s="55">
        <v>0</v>
      </c>
      <c r="G553" s="56">
        <v>0</v>
      </c>
      <c r="H553" s="56">
        <v>0</v>
      </c>
      <c r="I553" s="55">
        <v>0</v>
      </c>
      <c r="J553" s="55">
        <v>0</v>
      </c>
      <c r="K553" s="55">
        <v>0</v>
      </c>
      <c r="L553" s="56">
        <v>0</v>
      </c>
      <c r="M553" s="55">
        <v>0</v>
      </c>
      <c r="N553" s="56">
        <v>0</v>
      </c>
      <c r="O553" s="56">
        <v>0</v>
      </c>
      <c r="P553" s="56">
        <v>0</v>
      </c>
      <c r="Q553" s="56">
        <v>0</v>
      </c>
      <c r="R553" s="56">
        <v>0</v>
      </c>
      <c r="S553" s="57">
        <v>0</v>
      </c>
      <c r="T553" s="58" t="s">
        <v>34</v>
      </c>
    </row>
    <row r="554" spans="1:20" ht="31.5" x14ac:dyDescent="0.25">
      <c r="A554" s="53" t="s">
        <v>1202</v>
      </c>
      <c r="B554" s="54" t="s">
        <v>58</v>
      </c>
      <c r="C554" s="54" t="s">
        <v>33</v>
      </c>
      <c r="D554" s="55">
        <v>0</v>
      </c>
      <c r="E554" s="55">
        <v>0</v>
      </c>
      <c r="F554" s="55">
        <v>0</v>
      </c>
      <c r="G554" s="56">
        <v>0</v>
      </c>
      <c r="H554" s="56">
        <v>0</v>
      </c>
      <c r="I554" s="55">
        <v>0</v>
      </c>
      <c r="J554" s="55">
        <v>0</v>
      </c>
      <c r="K554" s="55">
        <v>0</v>
      </c>
      <c r="L554" s="56">
        <v>0</v>
      </c>
      <c r="M554" s="55">
        <v>0</v>
      </c>
      <c r="N554" s="56">
        <v>0</v>
      </c>
      <c r="O554" s="56">
        <v>0</v>
      </c>
      <c r="P554" s="56">
        <v>0</v>
      </c>
      <c r="Q554" s="56">
        <v>0</v>
      </c>
      <c r="R554" s="56">
        <v>0</v>
      </c>
      <c r="S554" s="57">
        <v>0</v>
      </c>
      <c r="T554" s="58" t="s">
        <v>34</v>
      </c>
    </row>
    <row r="555" spans="1:20" ht="47.25" x14ac:dyDescent="0.25">
      <c r="A555" s="53" t="s">
        <v>1203</v>
      </c>
      <c r="B555" s="54" t="s">
        <v>60</v>
      </c>
      <c r="C555" s="54" t="s">
        <v>33</v>
      </c>
      <c r="D555" s="55">
        <v>0</v>
      </c>
      <c r="E555" s="55">
        <v>0</v>
      </c>
      <c r="F555" s="55">
        <v>0</v>
      </c>
      <c r="G555" s="56">
        <v>0</v>
      </c>
      <c r="H555" s="56">
        <v>0</v>
      </c>
      <c r="I555" s="55">
        <v>0</v>
      </c>
      <c r="J555" s="55">
        <v>0</v>
      </c>
      <c r="K555" s="55">
        <v>0</v>
      </c>
      <c r="L555" s="56">
        <v>0</v>
      </c>
      <c r="M555" s="55">
        <v>0</v>
      </c>
      <c r="N555" s="56">
        <v>0</v>
      </c>
      <c r="O555" s="56">
        <v>0</v>
      </c>
      <c r="P555" s="56">
        <v>0</v>
      </c>
      <c r="Q555" s="56">
        <v>0</v>
      </c>
      <c r="R555" s="56">
        <v>0</v>
      </c>
      <c r="S555" s="57">
        <v>0</v>
      </c>
      <c r="T555" s="58" t="s">
        <v>34</v>
      </c>
    </row>
    <row r="556" spans="1:20" ht="31.5" x14ac:dyDescent="0.25">
      <c r="A556" s="53" t="s">
        <v>1204</v>
      </c>
      <c r="B556" s="54" t="s">
        <v>58</v>
      </c>
      <c r="C556" s="54" t="s">
        <v>33</v>
      </c>
      <c r="D556" s="55">
        <v>0</v>
      </c>
      <c r="E556" s="55">
        <v>0</v>
      </c>
      <c r="F556" s="55">
        <v>0</v>
      </c>
      <c r="G556" s="56">
        <v>0</v>
      </c>
      <c r="H556" s="56">
        <v>0</v>
      </c>
      <c r="I556" s="55">
        <v>0</v>
      </c>
      <c r="J556" s="55">
        <v>0</v>
      </c>
      <c r="K556" s="55">
        <v>0</v>
      </c>
      <c r="L556" s="56">
        <v>0</v>
      </c>
      <c r="M556" s="55">
        <v>0</v>
      </c>
      <c r="N556" s="56">
        <v>0</v>
      </c>
      <c r="O556" s="56">
        <v>0</v>
      </c>
      <c r="P556" s="56">
        <v>0</v>
      </c>
      <c r="Q556" s="56">
        <v>0</v>
      </c>
      <c r="R556" s="56">
        <v>0</v>
      </c>
      <c r="S556" s="57">
        <v>0</v>
      </c>
      <c r="T556" s="58" t="s">
        <v>34</v>
      </c>
    </row>
    <row r="557" spans="1:20" ht="31.5" x14ac:dyDescent="0.25">
      <c r="A557" s="53" t="s">
        <v>1205</v>
      </c>
      <c r="B557" s="54" t="s">
        <v>58</v>
      </c>
      <c r="C557" s="54" t="s">
        <v>33</v>
      </c>
      <c r="D557" s="55">
        <v>0</v>
      </c>
      <c r="E557" s="55">
        <v>0</v>
      </c>
      <c r="F557" s="55">
        <v>0</v>
      </c>
      <c r="G557" s="56">
        <v>0</v>
      </c>
      <c r="H557" s="56">
        <v>0</v>
      </c>
      <c r="I557" s="55">
        <v>0</v>
      </c>
      <c r="J557" s="55">
        <v>0</v>
      </c>
      <c r="K557" s="55">
        <v>0</v>
      </c>
      <c r="L557" s="56">
        <v>0</v>
      </c>
      <c r="M557" s="55">
        <v>0</v>
      </c>
      <c r="N557" s="56">
        <v>0</v>
      </c>
      <c r="O557" s="56">
        <v>0</v>
      </c>
      <c r="P557" s="56">
        <v>0</v>
      </c>
      <c r="Q557" s="56">
        <v>0</v>
      </c>
      <c r="R557" s="56">
        <v>0</v>
      </c>
      <c r="S557" s="57">
        <v>0</v>
      </c>
      <c r="T557" s="58" t="s">
        <v>34</v>
      </c>
    </row>
    <row r="558" spans="1:20" ht="47.25" x14ac:dyDescent="0.25">
      <c r="A558" s="53" t="s">
        <v>1206</v>
      </c>
      <c r="B558" s="54" t="s">
        <v>64</v>
      </c>
      <c r="C558" s="54" t="s">
        <v>33</v>
      </c>
      <c r="D558" s="55">
        <f t="shared" ref="D558:R558" si="160">SUM(D559,D561,D564,D583,D585)</f>
        <v>2051.206262146</v>
      </c>
      <c r="E558" s="55">
        <f t="shared" si="160"/>
        <v>720.62993186999995</v>
      </c>
      <c r="F558" s="55">
        <f t="shared" si="160"/>
        <v>1330.5763302760001</v>
      </c>
      <c r="G558" s="56">
        <f t="shared" si="160"/>
        <v>453.14860828680003</v>
      </c>
      <c r="H558" s="56">
        <f t="shared" si="160"/>
        <v>221.16310580999996</v>
      </c>
      <c r="I558" s="55">
        <f t="shared" si="160"/>
        <v>86.494228259999957</v>
      </c>
      <c r="J558" s="55">
        <f t="shared" si="160"/>
        <v>125.71561102999999</v>
      </c>
      <c r="K558" s="55">
        <f t="shared" si="160"/>
        <v>11</v>
      </c>
      <c r="L558" s="56">
        <f t="shared" si="160"/>
        <v>95.44749478</v>
      </c>
      <c r="M558" s="55">
        <f t="shared" si="160"/>
        <v>36.8121534</v>
      </c>
      <c r="N558" s="56">
        <f t="shared" si="160"/>
        <v>0</v>
      </c>
      <c r="O558" s="56">
        <f t="shared" si="160"/>
        <v>318.84222662680003</v>
      </c>
      <c r="P558" s="56">
        <f t="shared" si="160"/>
        <v>0</v>
      </c>
      <c r="Q558" s="56">
        <f t="shared" si="160"/>
        <v>1139.0062344960002</v>
      </c>
      <c r="R558" s="56">
        <f t="shared" si="160"/>
        <v>94.481519960000057</v>
      </c>
      <c r="S558" s="57">
        <f>R558/(I558+K558)</f>
        <v>0.9690985984117384</v>
      </c>
      <c r="T558" s="58" t="s">
        <v>34</v>
      </c>
    </row>
    <row r="559" spans="1:20" ht="63" x14ac:dyDescent="0.25">
      <c r="A559" s="53" t="s">
        <v>1207</v>
      </c>
      <c r="B559" s="54" t="s">
        <v>66</v>
      </c>
      <c r="C559" s="54" t="s">
        <v>33</v>
      </c>
      <c r="D559" s="55">
        <f t="shared" ref="D559:R559" si="161">SUM(D560:D560)</f>
        <v>0.60852720000000005</v>
      </c>
      <c r="E559" s="55">
        <f t="shared" si="161"/>
        <v>0.62827793999999992</v>
      </c>
      <c r="F559" s="55">
        <f t="shared" si="161"/>
        <v>-1.9750739999999878E-2</v>
      </c>
      <c r="G559" s="56">
        <f t="shared" si="161"/>
        <v>3.042636E-2</v>
      </c>
      <c r="H559" s="56">
        <f t="shared" si="161"/>
        <v>0.13261566</v>
      </c>
      <c r="I559" s="56">
        <f t="shared" si="161"/>
        <v>3.042636E-2</v>
      </c>
      <c r="J559" s="55">
        <f t="shared" si="161"/>
        <v>0.13261566</v>
      </c>
      <c r="K559" s="56">
        <f t="shared" si="161"/>
        <v>0</v>
      </c>
      <c r="L559" s="56">
        <f t="shared" si="161"/>
        <v>0</v>
      </c>
      <c r="M559" s="56">
        <f t="shared" si="161"/>
        <v>0</v>
      </c>
      <c r="N559" s="56">
        <f t="shared" si="161"/>
        <v>0</v>
      </c>
      <c r="O559" s="84">
        <f t="shared" si="161"/>
        <v>0</v>
      </c>
      <c r="P559" s="56">
        <f t="shared" si="161"/>
        <v>0</v>
      </c>
      <c r="Q559" s="56">
        <f t="shared" si="161"/>
        <v>-0.15236639999999987</v>
      </c>
      <c r="R559" s="56">
        <f t="shared" si="161"/>
        <v>0.1021893</v>
      </c>
      <c r="S559" s="57">
        <f>R559/(I559+K559)</f>
        <v>3.3585778910129243</v>
      </c>
      <c r="T559" s="58" t="s">
        <v>34</v>
      </c>
    </row>
    <row r="560" spans="1:20" ht="31.5" x14ac:dyDescent="0.25">
      <c r="A560" s="60" t="s">
        <v>1207</v>
      </c>
      <c r="B560" s="61" t="s">
        <v>1208</v>
      </c>
      <c r="C560" s="62" t="s">
        <v>1209</v>
      </c>
      <c r="D560" s="63">
        <v>0.60852720000000005</v>
      </c>
      <c r="E560" s="63">
        <v>0.62827793999999992</v>
      </c>
      <c r="F560" s="63">
        <f>D560-E560</f>
        <v>-1.9750739999999878E-2</v>
      </c>
      <c r="G560" s="64">
        <f>I560+K560+M560+O560</f>
        <v>3.042636E-2</v>
      </c>
      <c r="H560" s="64">
        <f>J560+L560+N560+P560</f>
        <v>0.13261566</v>
      </c>
      <c r="I560" s="63">
        <v>3.042636E-2</v>
      </c>
      <c r="J560" s="63">
        <v>0.13261566</v>
      </c>
      <c r="K560" s="63">
        <v>0</v>
      </c>
      <c r="L560" s="64">
        <v>0</v>
      </c>
      <c r="M560" s="63">
        <v>0</v>
      </c>
      <c r="N560" s="64">
        <v>0</v>
      </c>
      <c r="O560" s="64">
        <v>0</v>
      </c>
      <c r="P560" s="64">
        <v>0</v>
      </c>
      <c r="Q560" s="64">
        <f>F560-H560</f>
        <v>-0.15236639999999987</v>
      </c>
      <c r="R560" s="64">
        <f>H560-(I560+K560)</f>
        <v>0.1021893</v>
      </c>
      <c r="S560" s="65">
        <f>R560/(I560+K560)</f>
        <v>3.3585778910129243</v>
      </c>
      <c r="T560" s="75" t="s">
        <v>361</v>
      </c>
    </row>
    <row r="561" spans="1:20" ht="78.75" x14ac:dyDescent="0.25">
      <c r="A561" s="53" t="s">
        <v>1210</v>
      </c>
      <c r="B561" s="54" t="s">
        <v>68</v>
      </c>
      <c r="C561" s="54" t="s">
        <v>33</v>
      </c>
      <c r="D561" s="55">
        <f t="shared" ref="D561:R561" si="162">SUM(D562:D563)</f>
        <v>11.12330244</v>
      </c>
      <c r="E561" s="55">
        <f t="shared" si="162"/>
        <v>0</v>
      </c>
      <c r="F561" s="55">
        <f t="shared" si="162"/>
        <v>11.12330244</v>
      </c>
      <c r="G561" s="56">
        <f t="shared" si="162"/>
        <v>7.6104982440000004</v>
      </c>
      <c r="H561" s="56">
        <f t="shared" si="162"/>
        <v>0</v>
      </c>
      <c r="I561" s="55">
        <f t="shared" si="162"/>
        <v>0</v>
      </c>
      <c r="J561" s="55">
        <f t="shared" si="162"/>
        <v>0</v>
      </c>
      <c r="K561" s="55">
        <f t="shared" si="162"/>
        <v>0</v>
      </c>
      <c r="L561" s="56">
        <f t="shared" si="162"/>
        <v>0</v>
      </c>
      <c r="M561" s="55">
        <f t="shared" si="162"/>
        <v>0</v>
      </c>
      <c r="N561" s="56">
        <f t="shared" si="162"/>
        <v>0</v>
      </c>
      <c r="O561" s="56">
        <f t="shared" si="162"/>
        <v>7.6104982440000004</v>
      </c>
      <c r="P561" s="56">
        <f t="shared" si="162"/>
        <v>0</v>
      </c>
      <c r="Q561" s="56">
        <f t="shared" si="162"/>
        <v>11.12330244</v>
      </c>
      <c r="R561" s="56">
        <f t="shared" si="162"/>
        <v>0</v>
      </c>
      <c r="S561" s="57">
        <v>0</v>
      </c>
      <c r="T561" s="58" t="s">
        <v>34</v>
      </c>
    </row>
    <row r="562" spans="1:20" ht="47.25" x14ac:dyDescent="0.25">
      <c r="A562" s="60" t="s">
        <v>1210</v>
      </c>
      <c r="B562" s="61" t="s">
        <v>1211</v>
      </c>
      <c r="C562" s="62" t="s">
        <v>1212</v>
      </c>
      <c r="D562" s="64">
        <v>8.1474600000000006</v>
      </c>
      <c r="E562" s="64">
        <v>0</v>
      </c>
      <c r="F562" s="63">
        <f>D562-E562</f>
        <v>8.1474600000000006</v>
      </c>
      <c r="G562" s="64">
        <f>I562+K562+M562+O562</f>
        <v>7.3327140000000002</v>
      </c>
      <c r="H562" s="64">
        <f>J562+L562+N562+P562</f>
        <v>0</v>
      </c>
      <c r="I562" s="63">
        <v>0</v>
      </c>
      <c r="J562" s="64">
        <v>0</v>
      </c>
      <c r="K562" s="63">
        <v>0</v>
      </c>
      <c r="L562" s="64">
        <v>0</v>
      </c>
      <c r="M562" s="63">
        <v>0</v>
      </c>
      <c r="N562" s="64">
        <v>0</v>
      </c>
      <c r="O562" s="70">
        <v>7.3327140000000002</v>
      </c>
      <c r="P562" s="64">
        <v>0</v>
      </c>
      <c r="Q562" s="64">
        <f>F562-H562</f>
        <v>8.1474600000000006</v>
      </c>
      <c r="R562" s="64">
        <f>H562-(I562+K562)</f>
        <v>0</v>
      </c>
      <c r="S562" s="65">
        <v>0</v>
      </c>
      <c r="T562" s="66" t="s">
        <v>34</v>
      </c>
    </row>
    <row r="563" spans="1:20" ht="47.25" x14ac:dyDescent="0.25">
      <c r="A563" s="60" t="s">
        <v>1210</v>
      </c>
      <c r="B563" s="61" t="s">
        <v>1213</v>
      </c>
      <c r="C563" s="62" t="s">
        <v>1214</v>
      </c>
      <c r="D563" s="63">
        <v>2.9758424399999996</v>
      </c>
      <c r="E563" s="63">
        <v>0</v>
      </c>
      <c r="F563" s="63">
        <f>D563-E563</f>
        <v>2.9758424399999996</v>
      </c>
      <c r="G563" s="64">
        <f>I563+K563+M563+O563</f>
        <v>0.27778424399999996</v>
      </c>
      <c r="H563" s="64">
        <f>J563+L563+N563+P563</f>
        <v>0</v>
      </c>
      <c r="I563" s="63">
        <v>0</v>
      </c>
      <c r="J563" s="63">
        <v>0</v>
      </c>
      <c r="K563" s="63">
        <v>0</v>
      </c>
      <c r="L563" s="69">
        <v>0</v>
      </c>
      <c r="M563" s="63">
        <v>0</v>
      </c>
      <c r="N563" s="69">
        <v>0</v>
      </c>
      <c r="O563" s="72">
        <v>0.27778424399999996</v>
      </c>
      <c r="P563" s="69">
        <v>0</v>
      </c>
      <c r="Q563" s="64">
        <f>F563-H563</f>
        <v>2.9758424399999996</v>
      </c>
      <c r="R563" s="64">
        <f>H563-(I563+K563)</f>
        <v>0</v>
      </c>
      <c r="S563" s="65">
        <v>0</v>
      </c>
      <c r="T563" s="66" t="s">
        <v>34</v>
      </c>
    </row>
    <row r="564" spans="1:20" ht="63" x14ac:dyDescent="0.25">
      <c r="A564" s="53" t="s">
        <v>1215</v>
      </c>
      <c r="B564" s="54" t="s">
        <v>70</v>
      </c>
      <c r="C564" s="54" t="s">
        <v>33</v>
      </c>
      <c r="D564" s="55">
        <f t="shared" ref="D564:R564" si="163">SUM(D565:D582)</f>
        <v>1251.9744325059999</v>
      </c>
      <c r="E564" s="55">
        <f t="shared" si="163"/>
        <v>544.92319621000001</v>
      </c>
      <c r="F564" s="55">
        <f t="shared" si="163"/>
        <v>707.05123629600018</v>
      </c>
      <c r="G564" s="56">
        <f t="shared" si="163"/>
        <v>278.7436836828</v>
      </c>
      <c r="H564" s="56">
        <f t="shared" si="163"/>
        <v>183.40898168999999</v>
      </c>
      <c r="I564" s="55">
        <f t="shared" si="163"/>
        <v>86.46380189999995</v>
      </c>
      <c r="J564" s="55">
        <f t="shared" si="163"/>
        <v>100.08022149</v>
      </c>
      <c r="K564" s="55">
        <f t="shared" si="163"/>
        <v>11</v>
      </c>
      <c r="L564" s="49">
        <f t="shared" si="163"/>
        <v>83.328760200000005</v>
      </c>
      <c r="M564" s="55">
        <f t="shared" si="163"/>
        <v>36.8121534</v>
      </c>
      <c r="N564" s="49">
        <f t="shared" si="163"/>
        <v>0</v>
      </c>
      <c r="O564" s="85">
        <f t="shared" si="163"/>
        <v>144.4677283828</v>
      </c>
      <c r="P564" s="49">
        <f t="shared" si="163"/>
        <v>0</v>
      </c>
      <c r="Q564" s="56">
        <f t="shared" si="163"/>
        <v>523.64225460600005</v>
      </c>
      <c r="R564" s="56">
        <f t="shared" si="163"/>
        <v>86.350832230000051</v>
      </c>
      <c r="S564" s="57">
        <f>R564/(I564+K564)</f>
        <v>0.88597849198000656</v>
      </c>
      <c r="T564" s="58" t="s">
        <v>34</v>
      </c>
    </row>
    <row r="565" spans="1:20" ht="47.25" x14ac:dyDescent="0.25">
      <c r="A565" s="60" t="s">
        <v>1215</v>
      </c>
      <c r="B565" s="61" t="s">
        <v>1216</v>
      </c>
      <c r="C565" s="62" t="s">
        <v>1217</v>
      </c>
      <c r="D565" s="63">
        <v>28.105001188000003</v>
      </c>
      <c r="E565" s="63">
        <v>1.79047066</v>
      </c>
      <c r="F565" s="63">
        <f t="shared" ref="F565:F582" si="164">D565-E565</f>
        <v>26.314530528000002</v>
      </c>
      <c r="G565" s="64">
        <f t="shared" ref="G565:H571" si="165">I565+K565+M565+O565</f>
        <v>23.683077475200001</v>
      </c>
      <c r="H565" s="64">
        <f t="shared" si="165"/>
        <v>0</v>
      </c>
      <c r="I565" s="63">
        <v>0</v>
      </c>
      <c r="J565" s="63">
        <v>0</v>
      </c>
      <c r="K565" s="63">
        <v>0</v>
      </c>
      <c r="L565" s="69">
        <v>0</v>
      </c>
      <c r="M565" s="63">
        <v>0</v>
      </c>
      <c r="N565" s="69">
        <v>0</v>
      </c>
      <c r="O565" s="69">
        <v>23.683077475200001</v>
      </c>
      <c r="P565" s="69">
        <v>0</v>
      </c>
      <c r="Q565" s="64">
        <f t="shared" ref="Q565:Q582" si="166">F565-H565</f>
        <v>26.314530528000002</v>
      </c>
      <c r="R565" s="64">
        <f t="shared" ref="R565:R571" si="167">H565-(I565+K565)</f>
        <v>0</v>
      </c>
      <c r="S565" s="65">
        <v>0</v>
      </c>
      <c r="T565" s="66" t="s">
        <v>34</v>
      </c>
    </row>
    <row r="566" spans="1:20" ht="63" x14ac:dyDescent="0.25">
      <c r="A566" s="60" t="s">
        <v>1215</v>
      </c>
      <c r="B566" s="61" t="s">
        <v>1218</v>
      </c>
      <c r="C566" s="62" t="s">
        <v>1219</v>
      </c>
      <c r="D566" s="63">
        <v>97.275664970000008</v>
      </c>
      <c r="E566" s="63">
        <v>37.271044130000007</v>
      </c>
      <c r="F566" s="63">
        <f t="shared" si="164"/>
        <v>60.004620840000001</v>
      </c>
      <c r="G566" s="64">
        <f t="shared" si="165"/>
        <v>9.1965487200000062</v>
      </c>
      <c r="H566" s="64">
        <f t="shared" si="165"/>
        <v>57.524352970000002</v>
      </c>
      <c r="I566" s="63">
        <v>0</v>
      </c>
      <c r="J566" s="63">
        <v>21.093282770000002</v>
      </c>
      <c r="K566" s="63">
        <v>0</v>
      </c>
      <c r="L566" s="64">
        <v>36.431070200000001</v>
      </c>
      <c r="M566" s="63">
        <v>0</v>
      </c>
      <c r="N566" s="64">
        <v>0</v>
      </c>
      <c r="O566" s="64">
        <v>9.1965487200000062</v>
      </c>
      <c r="P566" s="64">
        <v>0</v>
      </c>
      <c r="Q566" s="64">
        <f t="shared" si="166"/>
        <v>2.4802678699999987</v>
      </c>
      <c r="R566" s="64">
        <f t="shared" si="167"/>
        <v>57.524352970000002</v>
      </c>
      <c r="S566" s="65">
        <v>1</v>
      </c>
      <c r="T566" s="68" t="s">
        <v>1220</v>
      </c>
    </row>
    <row r="567" spans="1:20" ht="47.25" x14ac:dyDescent="0.25">
      <c r="A567" s="60" t="s">
        <v>1215</v>
      </c>
      <c r="B567" s="61" t="s">
        <v>1221</v>
      </c>
      <c r="C567" s="62" t="s">
        <v>1222</v>
      </c>
      <c r="D567" s="63">
        <v>145.55271098400002</v>
      </c>
      <c r="E567" s="63">
        <v>14.447135039999999</v>
      </c>
      <c r="F567" s="63">
        <f t="shared" si="164"/>
        <v>131.10557594400001</v>
      </c>
      <c r="G567" s="64">
        <f t="shared" si="165"/>
        <v>12.417815184000007</v>
      </c>
      <c r="H567" s="64">
        <f t="shared" si="165"/>
        <v>6.9274197599999994</v>
      </c>
      <c r="I567" s="63">
        <v>0</v>
      </c>
      <c r="J567" s="63">
        <v>6.9274197599999994</v>
      </c>
      <c r="K567" s="63">
        <v>0</v>
      </c>
      <c r="L567" s="64">
        <v>0</v>
      </c>
      <c r="M567" s="63">
        <v>0</v>
      </c>
      <c r="N567" s="64">
        <v>0</v>
      </c>
      <c r="O567" s="64">
        <v>12.417815184000007</v>
      </c>
      <c r="P567" s="64">
        <v>0</v>
      </c>
      <c r="Q567" s="64">
        <f t="shared" si="166"/>
        <v>124.17815618400002</v>
      </c>
      <c r="R567" s="64">
        <f t="shared" si="167"/>
        <v>6.9274197599999994</v>
      </c>
      <c r="S567" s="65">
        <v>1</v>
      </c>
      <c r="T567" s="66" t="s">
        <v>1223</v>
      </c>
    </row>
    <row r="568" spans="1:20" ht="47.25" x14ac:dyDescent="0.25">
      <c r="A568" s="60" t="s">
        <v>1215</v>
      </c>
      <c r="B568" s="61" t="s">
        <v>1224</v>
      </c>
      <c r="C568" s="62" t="s">
        <v>1225</v>
      </c>
      <c r="D568" s="63">
        <v>177.64904580000001</v>
      </c>
      <c r="E568" s="63">
        <v>161.57868711</v>
      </c>
      <c r="F568" s="63">
        <f t="shared" si="164"/>
        <v>16.070358690000006</v>
      </c>
      <c r="G568" s="64">
        <f t="shared" si="165"/>
        <v>17.801327623999967</v>
      </c>
      <c r="H568" s="64">
        <f t="shared" si="165"/>
        <v>12.758499919999998</v>
      </c>
      <c r="I568" s="63">
        <v>17.801327623999967</v>
      </c>
      <c r="J568" s="63">
        <v>12.758499919999998</v>
      </c>
      <c r="K568" s="63">
        <v>0</v>
      </c>
      <c r="L568" s="64">
        <v>0</v>
      </c>
      <c r="M568" s="63">
        <v>0</v>
      </c>
      <c r="N568" s="64">
        <v>0</v>
      </c>
      <c r="O568" s="64">
        <v>0</v>
      </c>
      <c r="P568" s="64">
        <v>0</v>
      </c>
      <c r="Q568" s="64">
        <f t="shared" si="166"/>
        <v>3.3118587700000077</v>
      </c>
      <c r="R568" s="64">
        <f t="shared" si="167"/>
        <v>-5.0428277039999685</v>
      </c>
      <c r="S568" s="65">
        <f>R568/(I568+K568)</f>
        <v>-0.2832837982938512</v>
      </c>
      <c r="T568" s="66" t="s">
        <v>1226</v>
      </c>
    </row>
    <row r="569" spans="1:20" ht="63" x14ac:dyDescent="0.25">
      <c r="A569" s="60" t="s">
        <v>1215</v>
      </c>
      <c r="B569" s="61" t="s">
        <v>1227</v>
      </c>
      <c r="C569" s="62" t="s">
        <v>1228</v>
      </c>
      <c r="D569" s="63">
        <v>163.55950199999998</v>
      </c>
      <c r="E569" s="63">
        <v>25.376881900000001</v>
      </c>
      <c r="F569" s="63">
        <f t="shared" si="164"/>
        <v>138.18262009999998</v>
      </c>
      <c r="G569" s="64">
        <f t="shared" si="165"/>
        <v>16.356351759999999</v>
      </c>
      <c r="H569" s="64">
        <f t="shared" si="165"/>
        <v>37.394440940000003</v>
      </c>
      <c r="I569" s="63">
        <v>16.356351759999999</v>
      </c>
      <c r="J569" s="63">
        <v>3.2785651200000001</v>
      </c>
      <c r="K569" s="63">
        <v>0</v>
      </c>
      <c r="L569" s="64">
        <v>34.115875819999999</v>
      </c>
      <c r="M569" s="63">
        <v>0</v>
      </c>
      <c r="N569" s="64">
        <v>0</v>
      </c>
      <c r="O569" s="64">
        <v>0</v>
      </c>
      <c r="P569" s="64">
        <v>0</v>
      </c>
      <c r="Q569" s="64">
        <f t="shared" si="166"/>
        <v>100.78817915999997</v>
      </c>
      <c r="R569" s="64">
        <f t="shared" si="167"/>
        <v>21.038089180000004</v>
      </c>
      <c r="S569" s="65">
        <f>R569/(I569+K569)</f>
        <v>1.2862335983412481</v>
      </c>
      <c r="T569" s="66" t="s">
        <v>1229</v>
      </c>
    </row>
    <row r="570" spans="1:20" ht="63" x14ac:dyDescent="0.25">
      <c r="A570" s="60" t="s">
        <v>1215</v>
      </c>
      <c r="B570" s="61" t="s">
        <v>1230</v>
      </c>
      <c r="C570" s="62" t="s">
        <v>1231</v>
      </c>
      <c r="D570" s="63">
        <v>33.112735199999996</v>
      </c>
      <c r="E570" s="63">
        <v>31.669883859999999</v>
      </c>
      <c r="F570" s="63">
        <f t="shared" si="164"/>
        <v>1.4428513399999972</v>
      </c>
      <c r="G570" s="64">
        <f t="shared" si="165"/>
        <v>7.2652352000000002</v>
      </c>
      <c r="H570" s="64">
        <f t="shared" si="165"/>
        <v>3.8487613399999998</v>
      </c>
      <c r="I570" s="63">
        <v>7.2652352000000002</v>
      </c>
      <c r="J570" s="63">
        <v>3.8487613399999998</v>
      </c>
      <c r="K570" s="63">
        <v>0</v>
      </c>
      <c r="L570" s="64">
        <v>0</v>
      </c>
      <c r="M570" s="63">
        <v>0</v>
      </c>
      <c r="N570" s="64">
        <v>0</v>
      </c>
      <c r="O570" s="64">
        <v>0</v>
      </c>
      <c r="P570" s="64">
        <v>0</v>
      </c>
      <c r="Q570" s="64">
        <f t="shared" si="166"/>
        <v>-2.4059100000000027</v>
      </c>
      <c r="R570" s="64">
        <f t="shared" si="167"/>
        <v>-3.4164738600000004</v>
      </c>
      <c r="S570" s="65">
        <f>R570/(I570+K570)</f>
        <v>-0.47024958806564177</v>
      </c>
      <c r="T570" s="66" t="s">
        <v>1232</v>
      </c>
    </row>
    <row r="571" spans="1:20" ht="78.75" x14ac:dyDescent="0.25">
      <c r="A571" s="60" t="s">
        <v>1215</v>
      </c>
      <c r="B571" s="61" t="s">
        <v>1233</v>
      </c>
      <c r="C571" s="62" t="s">
        <v>1234</v>
      </c>
      <c r="D571" s="63">
        <v>56.480552400000008</v>
      </c>
      <c r="E571" s="63">
        <v>28.972560399999999</v>
      </c>
      <c r="F571" s="63">
        <f t="shared" si="164"/>
        <v>27.507992000000009</v>
      </c>
      <c r="G571" s="64">
        <f t="shared" si="165"/>
        <v>9.0155524000000007</v>
      </c>
      <c r="H571" s="64">
        <f t="shared" si="165"/>
        <v>0.40613855999999998</v>
      </c>
      <c r="I571" s="63">
        <v>9.0155524000000007</v>
      </c>
      <c r="J571" s="63">
        <v>0.40613855999999998</v>
      </c>
      <c r="K571" s="63">
        <v>0</v>
      </c>
      <c r="L571" s="64">
        <v>0</v>
      </c>
      <c r="M571" s="63">
        <v>0</v>
      </c>
      <c r="N571" s="64">
        <v>0</v>
      </c>
      <c r="O571" s="64">
        <v>0</v>
      </c>
      <c r="P571" s="64">
        <v>0</v>
      </c>
      <c r="Q571" s="64">
        <f t="shared" si="166"/>
        <v>27.10185344000001</v>
      </c>
      <c r="R571" s="64">
        <f t="shared" si="167"/>
        <v>-8.6094138400000002</v>
      </c>
      <c r="S571" s="65">
        <f>R571/(I571+K571)</f>
        <v>-0.95495133942097654</v>
      </c>
      <c r="T571" s="66" t="s">
        <v>1235</v>
      </c>
    </row>
    <row r="572" spans="1:20" ht="63" x14ac:dyDescent="0.25">
      <c r="A572" s="79" t="s">
        <v>1215</v>
      </c>
      <c r="B572" s="88" t="s">
        <v>1236</v>
      </c>
      <c r="C572" s="60" t="s">
        <v>1237</v>
      </c>
      <c r="D572" s="63">
        <v>4.3338986400000001</v>
      </c>
      <c r="E572" s="63">
        <v>0.60445769999999999</v>
      </c>
      <c r="F572" s="63">
        <f t="shared" si="164"/>
        <v>3.7294409399999999</v>
      </c>
      <c r="G572" s="64" t="s">
        <v>34</v>
      </c>
      <c r="H572" s="64">
        <f t="shared" ref="H572:H582" si="168">J572+L572+N572+P572</f>
        <v>-0.40565244</v>
      </c>
      <c r="I572" s="63" t="s">
        <v>34</v>
      </c>
      <c r="J572" s="63">
        <v>-0.40565244</v>
      </c>
      <c r="K572" s="63" t="s">
        <v>34</v>
      </c>
      <c r="L572" s="64">
        <v>0</v>
      </c>
      <c r="M572" s="63" t="s">
        <v>34</v>
      </c>
      <c r="N572" s="64">
        <v>0</v>
      </c>
      <c r="O572" s="64" t="s">
        <v>34</v>
      </c>
      <c r="P572" s="64">
        <v>0</v>
      </c>
      <c r="Q572" s="64">
        <f t="shared" si="166"/>
        <v>4.1350933799999998</v>
      </c>
      <c r="R572" s="64" t="s">
        <v>34</v>
      </c>
      <c r="S572" s="65" t="s">
        <v>34</v>
      </c>
      <c r="T572" s="66" t="s">
        <v>1238</v>
      </c>
    </row>
    <row r="573" spans="1:20" ht="63" x14ac:dyDescent="0.25">
      <c r="A573" s="60" t="s">
        <v>1215</v>
      </c>
      <c r="B573" s="61" t="s">
        <v>1239</v>
      </c>
      <c r="C573" s="62" t="s">
        <v>1240</v>
      </c>
      <c r="D573" s="63">
        <v>1.1877156</v>
      </c>
      <c r="E573" s="63">
        <v>1.1259483600000002</v>
      </c>
      <c r="F573" s="63">
        <f t="shared" si="164"/>
        <v>6.1767239999999779E-2</v>
      </c>
      <c r="G573" s="64">
        <f t="shared" ref="G573:G582" si="169">I573+K573+M573+O573</f>
        <v>0.11877156</v>
      </c>
      <c r="H573" s="64">
        <f t="shared" si="168"/>
        <v>5.9260440000000005E-2</v>
      </c>
      <c r="I573" s="63">
        <v>0.11877156</v>
      </c>
      <c r="J573" s="63">
        <v>5.9260440000000005E-2</v>
      </c>
      <c r="K573" s="63">
        <v>0</v>
      </c>
      <c r="L573" s="64">
        <v>0</v>
      </c>
      <c r="M573" s="63">
        <v>0</v>
      </c>
      <c r="N573" s="64">
        <v>0</v>
      </c>
      <c r="O573" s="64">
        <v>0</v>
      </c>
      <c r="P573" s="64">
        <v>0</v>
      </c>
      <c r="Q573" s="64">
        <f t="shared" si="166"/>
        <v>2.5067999999997745E-3</v>
      </c>
      <c r="R573" s="64">
        <f t="shared" ref="R573:R582" si="170">H573-(I573+K573)</f>
        <v>-5.9511119999999994E-2</v>
      </c>
      <c r="S573" s="65">
        <f t="shared" ref="S573:S580" si="171">R573/(I573+K573)</f>
        <v>-0.50105530313822599</v>
      </c>
      <c r="T573" s="86" t="s">
        <v>1241</v>
      </c>
    </row>
    <row r="574" spans="1:20" ht="47.25" x14ac:dyDescent="0.25">
      <c r="A574" s="60" t="s">
        <v>1215</v>
      </c>
      <c r="B574" s="61" t="s">
        <v>1242</v>
      </c>
      <c r="C574" s="62" t="s">
        <v>1243</v>
      </c>
      <c r="D574" s="63">
        <v>159.97016600399999</v>
      </c>
      <c r="E574" s="63">
        <v>0</v>
      </c>
      <c r="F574" s="63">
        <f t="shared" si="164"/>
        <v>159.97016600399999</v>
      </c>
      <c r="G574" s="64">
        <f t="shared" si="169"/>
        <v>143.97314940359999</v>
      </c>
      <c r="H574" s="64">
        <f t="shared" si="168"/>
        <v>0</v>
      </c>
      <c r="I574" s="63">
        <v>0</v>
      </c>
      <c r="J574" s="63">
        <v>0</v>
      </c>
      <c r="K574" s="63">
        <v>11</v>
      </c>
      <c r="L574" s="64">
        <v>0</v>
      </c>
      <c r="M574" s="63">
        <v>36.8121534</v>
      </c>
      <c r="N574" s="64">
        <v>0</v>
      </c>
      <c r="O574" s="64">
        <v>96.16099600359999</v>
      </c>
      <c r="P574" s="64">
        <v>0</v>
      </c>
      <c r="Q574" s="64">
        <f t="shared" si="166"/>
        <v>159.97016600399999</v>
      </c>
      <c r="R574" s="64">
        <f t="shared" si="170"/>
        <v>-11</v>
      </c>
      <c r="S574" s="65">
        <f t="shared" si="171"/>
        <v>-1</v>
      </c>
      <c r="T574" s="66" t="s">
        <v>1244</v>
      </c>
    </row>
    <row r="575" spans="1:20" ht="31.5" x14ac:dyDescent="0.25">
      <c r="A575" s="60" t="s">
        <v>1215</v>
      </c>
      <c r="B575" s="61" t="s">
        <v>1245</v>
      </c>
      <c r="C575" s="62" t="s">
        <v>1246</v>
      </c>
      <c r="D575" s="63">
        <v>71.668895199999994</v>
      </c>
      <c r="E575" s="63">
        <v>52.710406880000001</v>
      </c>
      <c r="F575" s="63">
        <f t="shared" si="164"/>
        <v>18.958488319999994</v>
      </c>
      <c r="G575" s="64">
        <f t="shared" si="169"/>
        <v>7.8003951999999996</v>
      </c>
      <c r="H575" s="64">
        <f t="shared" si="168"/>
        <v>6.8839477200000001</v>
      </c>
      <c r="I575" s="63">
        <v>7.8003951999999996</v>
      </c>
      <c r="J575" s="63">
        <v>6.8839477200000001</v>
      </c>
      <c r="K575" s="63">
        <v>0</v>
      </c>
      <c r="L575" s="64">
        <v>0</v>
      </c>
      <c r="M575" s="63">
        <v>0</v>
      </c>
      <c r="N575" s="64">
        <v>0</v>
      </c>
      <c r="O575" s="64">
        <v>0</v>
      </c>
      <c r="P575" s="64">
        <v>0</v>
      </c>
      <c r="Q575" s="64">
        <f t="shared" si="166"/>
        <v>12.074540599999994</v>
      </c>
      <c r="R575" s="64">
        <f t="shared" si="170"/>
        <v>-0.91644747999999954</v>
      </c>
      <c r="S575" s="65">
        <f t="shared" si="171"/>
        <v>-0.11748731397609183</v>
      </c>
      <c r="T575" s="66" t="s">
        <v>1247</v>
      </c>
    </row>
    <row r="576" spans="1:20" ht="47.25" x14ac:dyDescent="0.25">
      <c r="A576" s="60" t="s">
        <v>1215</v>
      </c>
      <c r="B576" s="61" t="s">
        <v>1248</v>
      </c>
      <c r="C576" s="62" t="s">
        <v>1249</v>
      </c>
      <c r="D576" s="63">
        <v>10.71262608</v>
      </c>
      <c r="E576" s="63">
        <v>9.24898986</v>
      </c>
      <c r="F576" s="63">
        <f t="shared" si="164"/>
        <v>1.4636362199999997</v>
      </c>
      <c r="G576" s="64">
        <f t="shared" si="169"/>
        <v>1.07126308</v>
      </c>
      <c r="H576" s="64">
        <f t="shared" si="168"/>
        <v>0.48678894</v>
      </c>
      <c r="I576" s="63">
        <v>1.07126308</v>
      </c>
      <c r="J576" s="63">
        <v>0.48678894</v>
      </c>
      <c r="K576" s="63">
        <v>0</v>
      </c>
      <c r="L576" s="64">
        <v>0</v>
      </c>
      <c r="M576" s="63">
        <v>0</v>
      </c>
      <c r="N576" s="64">
        <v>0</v>
      </c>
      <c r="O576" s="64">
        <v>0</v>
      </c>
      <c r="P576" s="64">
        <v>0</v>
      </c>
      <c r="Q576" s="64">
        <f t="shared" si="166"/>
        <v>0.97684727999999965</v>
      </c>
      <c r="R576" s="64">
        <f t="shared" si="170"/>
        <v>-0.58447413999999998</v>
      </c>
      <c r="S576" s="65">
        <f t="shared" si="171"/>
        <v>-0.54559346897309291</v>
      </c>
      <c r="T576" s="66" t="s">
        <v>1226</v>
      </c>
    </row>
    <row r="577" spans="1:20" ht="63" x14ac:dyDescent="0.25">
      <c r="A577" s="60" t="s">
        <v>1215</v>
      </c>
      <c r="B577" s="61" t="s">
        <v>1250</v>
      </c>
      <c r="C577" s="62" t="s">
        <v>1251</v>
      </c>
      <c r="D577" s="63">
        <v>167.20094279999998</v>
      </c>
      <c r="E577" s="63">
        <v>89.710404950000012</v>
      </c>
      <c r="F577" s="63">
        <f t="shared" si="164"/>
        <v>77.490537849999967</v>
      </c>
      <c r="G577" s="64">
        <f t="shared" si="169"/>
        <v>16.71109427599999</v>
      </c>
      <c r="H577" s="64">
        <f t="shared" si="168"/>
        <v>22.659967099999999</v>
      </c>
      <c r="I577" s="63">
        <v>16.71109427599999</v>
      </c>
      <c r="J577" s="63">
        <v>11.85478464</v>
      </c>
      <c r="K577" s="63">
        <v>0</v>
      </c>
      <c r="L577" s="64">
        <v>10.805182459999999</v>
      </c>
      <c r="M577" s="63">
        <v>0</v>
      </c>
      <c r="N577" s="64">
        <v>0</v>
      </c>
      <c r="O577" s="64">
        <v>0</v>
      </c>
      <c r="P577" s="64">
        <v>0</v>
      </c>
      <c r="Q577" s="64">
        <f t="shared" si="166"/>
        <v>54.830570749999964</v>
      </c>
      <c r="R577" s="64">
        <f t="shared" si="170"/>
        <v>5.9488728240000093</v>
      </c>
      <c r="S577" s="65">
        <f t="shared" si="171"/>
        <v>0.35598343984831776</v>
      </c>
      <c r="T577" s="68" t="s">
        <v>1252</v>
      </c>
    </row>
    <row r="578" spans="1:20" ht="47.25" x14ac:dyDescent="0.25">
      <c r="A578" s="60" t="s">
        <v>1215</v>
      </c>
      <c r="B578" s="61" t="s">
        <v>1253</v>
      </c>
      <c r="C578" s="62" t="s">
        <v>1254</v>
      </c>
      <c r="D578" s="63">
        <v>3.1245911999999998</v>
      </c>
      <c r="E578" s="63">
        <v>0</v>
      </c>
      <c r="F578" s="63">
        <f t="shared" si="164"/>
        <v>3.1245911999999998</v>
      </c>
      <c r="G578" s="64">
        <f t="shared" si="169"/>
        <v>0.15622955999999999</v>
      </c>
      <c r="H578" s="64">
        <f t="shared" si="168"/>
        <v>2.7898296</v>
      </c>
      <c r="I578" s="63">
        <v>0.15622955999999999</v>
      </c>
      <c r="J578" s="63">
        <v>2.7898296</v>
      </c>
      <c r="K578" s="63">
        <v>0</v>
      </c>
      <c r="L578" s="64">
        <v>0</v>
      </c>
      <c r="M578" s="63">
        <v>0</v>
      </c>
      <c r="N578" s="64">
        <v>0</v>
      </c>
      <c r="O578" s="64">
        <v>0</v>
      </c>
      <c r="P578" s="64">
        <v>0</v>
      </c>
      <c r="Q578" s="64">
        <f t="shared" si="166"/>
        <v>0.33476159999999977</v>
      </c>
      <c r="R578" s="64">
        <f t="shared" si="170"/>
        <v>2.6336000400000001</v>
      </c>
      <c r="S578" s="65">
        <f t="shared" si="171"/>
        <v>16.857245453421235</v>
      </c>
      <c r="T578" s="75" t="s">
        <v>1255</v>
      </c>
    </row>
    <row r="579" spans="1:20" ht="47.25" x14ac:dyDescent="0.25">
      <c r="A579" s="60" t="s">
        <v>1215</v>
      </c>
      <c r="B579" s="61" t="s">
        <v>1256</v>
      </c>
      <c r="C579" s="62" t="s">
        <v>1257</v>
      </c>
      <c r="D579" s="63">
        <v>42.454583999999997</v>
      </c>
      <c r="E579" s="63">
        <v>22.0864555</v>
      </c>
      <c r="F579" s="63">
        <f t="shared" si="164"/>
        <v>20.368128499999997</v>
      </c>
      <c r="G579" s="64">
        <f t="shared" si="169"/>
        <v>4.2363969999999895</v>
      </c>
      <c r="H579" s="64">
        <f t="shared" si="168"/>
        <v>17.535804299999999</v>
      </c>
      <c r="I579" s="63">
        <v>4.2363969999999895</v>
      </c>
      <c r="J579" s="63">
        <v>15.55917258</v>
      </c>
      <c r="K579" s="63">
        <v>0</v>
      </c>
      <c r="L579" s="64">
        <v>1.9766317199999999</v>
      </c>
      <c r="M579" s="63">
        <v>0</v>
      </c>
      <c r="N579" s="64">
        <v>0</v>
      </c>
      <c r="O579" s="64">
        <v>0</v>
      </c>
      <c r="P579" s="64">
        <v>0</v>
      </c>
      <c r="Q579" s="64">
        <f t="shared" si="166"/>
        <v>2.8323241999999986</v>
      </c>
      <c r="R579" s="64">
        <f t="shared" si="170"/>
        <v>13.299407300000009</v>
      </c>
      <c r="S579" s="65">
        <f t="shared" si="171"/>
        <v>3.1393203469835433</v>
      </c>
      <c r="T579" s="66" t="s">
        <v>1258</v>
      </c>
    </row>
    <row r="580" spans="1:20" ht="47.25" x14ac:dyDescent="0.25">
      <c r="A580" s="60" t="s">
        <v>1215</v>
      </c>
      <c r="B580" s="61" t="s">
        <v>1259</v>
      </c>
      <c r="C580" s="62" t="s">
        <v>1260</v>
      </c>
      <c r="D580" s="63">
        <v>47.858615999999998</v>
      </c>
      <c r="E580" s="63">
        <v>35.524235859999997</v>
      </c>
      <c r="F580" s="63">
        <f t="shared" si="164"/>
        <v>12.33438014</v>
      </c>
      <c r="G580" s="64">
        <f t="shared" si="169"/>
        <v>4.7768606</v>
      </c>
      <c r="H580" s="64">
        <f t="shared" si="168"/>
        <v>3.4126163400000005</v>
      </c>
      <c r="I580" s="63">
        <v>4.7768606</v>
      </c>
      <c r="J580" s="63">
        <v>3.4126163400000005</v>
      </c>
      <c r="K580" s="63">
        <v>0</v>
      </c>
      <c r="L580" s="64">
        <v>0</v>
      </c>
      <c r="M580" s="63">
        <v>0</v>
      </c>
      <c r="N580" s="64">
        <v>0</v>
      </c>
      <c r="O580" s="70">
        <v>0</v>
      </c>
      <c r="P580" s="64">
        <v>0</v>
      </c>
      <c r="Q580" s="64">
        <f t="shared" si="166"/>
        <v>8.9217638000000008</v>
      </c>
      <c r="R580" s="64">
        <f t="shared" si="170"/>
        <v>-1.3642442599999995</v>
      </c>
      <c r="S580" s="65">
        <f t="shared" si="171"/>
        <v>-0.28559432109029925</v>
      </c>
      <c r="T580" s="86" t="s">
        <v>1261</v>
      </c>
    </row>
    <row r="581" spans="1:20" ht="47.25" x14ac:dyDescent="0.25">
      <c r="A581" s="60" t="s">
        <v>1215</v>
      </c>
      <c r="B581" s="61" t="s">
        <v>1262</v>
      </c>
      <c r="C581" s="62" t="s">
        <v>1263</v>
      </c>
      <c r="D581" s="63">
        <v>30.182860799999997</v>
      </c>
      <c r="E581" s="63">
        <v>22.145072020000001</v>
      </c>
      <c r="F581" s="63">
        <f t="shared" si="164"/>
        <v>8.0377887799999961</v>
      </c>
      <c r="G581" s="64">
        <f t="shared" si="169"/>
        <v>3.0092909999999939</v>
      </c>
      <c r="H581" s="64">
        <f t="shared" si="168"/>
        <v>10.57705578</v>
      </c>
      <c r="I581" s="63">
        <v>0</v>
      </c>
      <c r="J581" s="63">
        <v>10.57705578</v>
      </c>
      <c r="K581" s="63">
        <v>0</v>
      </c>
      <c r="L581" s="69">
        <v>0</v>
      </c>
      <c r="M581" s="63">
        <v>0</v>
      </c>
      <c r="N581" s="69">
        <v>0</v>
      </c>
      <c r="O581" s="69">
        <v>3.0092909999999939</v>
      </c>
      <c r="P581" s="69">
        <v>0</v>
      </c>
      <c r="Q581" s="64">
        <f t="shared" si="166"/>
        <v>-2.5392670000000042</v>
      </c>
      <c r="R581" s="64">
        <f t="shared" si="170"/>
        <v>10.57705578</v>
      </c>
      <c r="S581" s="65">
        <v>1</v>
      </c>
      <c r="T581" s="66" t="s">
        <v>1264</v>
      </c>
    </row>
    <row r="582" spans="1:20" ht="47.25" x14ac:dyDescent="0.25">
      <c r="A582" s="60" t="s">
        <v>1215</v>
      </c>
      <c r="B582" s="61" t="s">
        <v>1265</v>
      </c>
      <c r="C582" s="62" t="s">
        <v>1266</v>
      </c>
      <c r="D582" s="63">
        <v>11.544323640000002</v>
      </c>
      <c r="E582" s="63">
        <v>10.660561980000002</v>
      </c>
      <c r="F582" s="63">
        <f t="shared" si="164"/>
        <v>0.88376165999999934</v>
      </c>
      <c r="G582" s="64">
        <f t="shared" si="169"/>
        <v>1.1543236400000001</v>
      </c>
      <c r="H582" s="64">
        <f t="shared" si="168"/>
        <v>0.54975041999999996</v>
      </c>
      <c r="I582" s="64">
        <v>1.1543236400000001</v>
      </c>
      <c r="J582" s="63">
        <v>0.54975041999999996</v>
      </c>
      <c r="K582" s="64">
        <v>0</v>
      </c>
      <c r="L582" s="64">
        <v>0</v>
      </c>
      <c r="M582" s="64">
        <v>0</v>
      </c>
      <c r="N582" s="64">
        <v>0</v>
      </c>
      <c r="O582" s="64">
        <v>0</v>
      </c>
      <c r="P582" s="64">
        <v>0</v>
      </c>
      <c r="Q582" s="64">
        <f t="shared" si="166"/>
        <v>0.33401123999999938</v>
      </c>
      <c r="R582" s="64">
        <f t="shared" si="170"/>
        <v>-0.60457322000000013</v>
      </c>
      <c r="S582" s="65">
        <f>R582/(I582+K582)</f>
        <v>-0.52374671976743026</v>
      </c>
      <c r="T582" s="71" t="s">
        <v>1267</v>
      </c>
    </row>
    <row r="583" spans="1:20" ht="78.75" x14ac:dyDescent="0.25">
      <c r="A583" s="53" t="s">
        <v>1268</v>
      </c>
      <c r="B583" s="54" t="s">
        <v>75</v>
      </c>
      <c r="C583" s="54" t="s">
        <v>33</v>
      </c>
      <c r="D583" s="55">
        <f t="shared" ref="D583:R583" si="172">SUM(D584:D584)</f>
        <v>787.5</v>
      </c>
      <c r="E583" s="55">
        <f t="shared" si="172"/>
        <v>175.07845771999999</v>
      </c>
      <c r="F583" s="55">
        <f t="shared" si="172"/>
        <v>612.42154228000004</v>
      </c>
      <c r="G583" s="56">
        <f t="shared" si="172"/>
        <v>166.76400000000001</v>
      </c>
      <c r="H583" s="56">
        <f t="shared" si="172"/>
        <v>8.0284984299999991</v>
      </c>
      <c r="I583" s="55">
        <f t="shared" si="172"/>
        <v>0</v>
      </c>
      <c r="J583" s="55">
        <f t="shared" si="172"/>
        <v>6.7074590399999998</v>
      </c>
      <c r="K583" s="55">
        <f t="shared" si="172"/>
        <v>0</v>
      </c>
      <c r="L583" s="56">
        <f t="shared" si="172"/>
        <v>1.3210393900000001</v>
      </c>
      <c r="M583" s="55">
        <f t="shared" si="172"/>
        <v>0</v>
      </c>
      <c r="N583" s="56">
        <f t="shared" si="172"/>
        <v>0</v>
      </c>
      <c r="O583" s="56">
        <f t="shared" si="172"/>
        <v>166.76400000000001</v>
      </c>
      <c r="P583" s="56">
        <f t="shared" si="172"/>
        <v>0</v>
      </c>
      <c r="Q583" s="56">
        <f t="shared" si="172"/>
        <v>604.39304385000003</v>
      </c>
      <c r="R583" s="56">
        <f t="shared" si="172"/>
        <v>8.0284984299999991</v>
      </c>
      <c r="S583" s="57">
        <v>1</v>
      </c>
      <c r="T583" s="58" t="s">
        <v>34</v>
      </c>
    </row>
    <row r="584" spans="1:20" ht="31.5" x14ac:dyDescent="0.25">
      <c r="A584" s="60" t="s">
        <v>1268</v>
      </c>
      <c r="B584" s="61" t="s">
        <v>1269</v>
      </c>
      <c r="C584" s="62" t="s">
        <v>1270</v>
      </c>
      <c r="D584" s="64">
        <v>787.5</v>
      </c>
      <c r="E584" s="64">
        <v>175.07845771999999</v>
      </c>
      <c r="F584" s="63">
        <f>D584-E584</f>
        <v>612.42154228000004</v>
      </c>
      <c r="G584" s="64">
        <f>I584+K584+M584+O584</f>
        <v>166.76400000000001</v>
      </c>
      <c r="H584" s="64">
        <f>J584+L584+N584+P584</f>
        <v>8.0284984299999991</v>
      </c>
      <c r="I584" s="63">
        <v>0</v>
      </c>
      <c r="J584" s="64">
        <v>6.7074590399999998</v>
      </c>
      <c r="K584" s="63">
        <v>0</v>
      </c>
      <c r="L584" s="64">
        <v>1.3210393900000001</v>
      </c>
      <c r="M584" s="63">
        <v>0</v>
      </c>
      <c r="N584" s="64">
        <v>0</v>
      </c>
      <c r="O584" s="64">
        <v>166.76400000000001</v>
      </c>
      <c r="P584" s="64">
        <v>0</v>
      </c>
      <c r="Q584" s="64">
        <f>F584-H584</f>
        <v>604.39304385000003</v>
      </c>
      <c r="R584" s="64">
        <f>H584-(I584+K584)</f>
        <v>8.0284984299999991</v>
      </c>
      <c r="S584" s="65">
        <v>1</v>
      </c>
      <c r="T584" s="66" t="s">
        <v>1271</v>
      </c>
    </row>
    <row r="585" spans="1:20" ht="78.75" x14ac:dyDescent="0.25">
      <c r="A585" s="53" t="s">
        <v>1272</v>
      </c>
      <c r="B585" s="54" t="s">
        <v>79</v>
      </c>
      <c r="C585" s="54" t="s">
        <v>33</v>
      </c>
      <c r="D585" s="55">
        <f t="shared" ref="D585:R585" si="173">SUM(D586:D588)</f>
        <v>0</v>
      </c>
      <c r="E585" s="55">
        <f t="shared" si="173"/>
        <v>0</v>
      </c>
      <c r="F585" s="55">
        <f t="shared" si="173"/>
        <v>0</v>
      </c>
      <c r="G585" s="55">
        <f t="shared" si="173"/>
        <v>0</v>
      </c>
      <c r="H585" s="55">
        <f t="shared" si="173"/>
        <v>29.593010029999995</v>
      </c>
      <c r="I585" s="55">
        <f t="shared" si="173"/>
        <v>0</v>
      </c>
      <c r="J585" s="55">
        <f t="shared" si="173"/>
        <v>18.795314839999996</v>
      </c>
      <c r="K585" s="55">
        <f t="shared" si="173"/>
        <v>0</v>
      </c>
      <c r="L585" s="55">
        <f t="shared" si="173"/>
        <v>10.797695189999999</v>
      </c>
      <c r="M585" s="55">
        <f t="shared" si="173"/>
        <v>0</v>
      </c>
      <c r="N585" s="55">
        <f t="shared" si="173"/>
        <v>0</v>
      </c>
      <c r="O585" s="55">
        <f t="shared" si="173"/>
        <v>0</v>
      </c>
      <c r="P585" s="55">
        <f t="shared" si="173"/>
        <v>0</v>
      </c>
      <c r="Q585" s="55">
        <f t="shared" si="173"/>
        <v>0</v>
      </c>
      <c r="R585" s="55">
        <f t="shared" si="173"/>
        <v>0</v>
      </c>
      <c r="S585" s="57">
        <v>0</v>
      </c>
      <c r="T585" s="58" t="s">
        <v>34</v>
      </c>
    </row>
    <row r="586" spans="1:20" ht="47.25" x14ac:dyDescent="0.25">
      <c r="A586" s="83" t="s">
        <v>1272</v>
      </c>
      <c r="B586" s="61" t="s">
        <v>1273</v>
      </c>
      <c r="C586" s="62" t="s">
        <v>1274</v>
      </c>
      <c r="D586" s="63" t="s">
        <v>34</v>
      </c>
      <c r="E586" s="63" t="s">
        <v>34</v>
      </c>
      <c r="F586" s="63" t="s">
        <v>34</v>
      </c>
      <c r="G586" s="64" t="s">
        <v>34</v>
      </c>
      <c r="H586" s="64">
        <f>J586+L586+N586+P586</f>
        <v>11.764389919999999</v>
      </c>
      <c r="I586" s="63" t="s">
        <v>34</v>
      </c>
      <c r="J586" s="63">
        <v>9.4984164799999995</v>
      </c>
      <c r="K586" s="63" t="s">
        <v>34</v>
      </c>
      <c r="L586" s="64">
        <v>2.2659734399999998</v>
      </c>
      <c r="M586" s="63" t="s">
        <v>34</v>
      </c>
      <c r="N586" s="64">
        <v>0</v>
      </c>
      <c r="O586" s="64" t="s">
        <v>34</v>
      </c>
      <c r="P586" s="64">
        <v>0</v>
      </c>
      <c r="Q586" s="64" t="s">
        <v>34</v>
      </c>
      <c r="R586" s="64" t="s">
        <v>34</v>
      </c>
      <c r="S586" s="65" t="s">
        <v>34</v>
      </c>
      <c r="T586" s="71" t="s">
        <v>1275</v>
      </c>
    </row>
    <row r="587" spans="1:20" ht="31.5" x14ac:dyDescent="0.25">
      <c r="A587" s="83" t="s">
        <v>1272</v>
      </c>
      <c r="B587" s="61" t="s">
        <v>1276</v>
      </c>
      <c r="C587" s="62" t="s">
        <v>1277</v>
      </c>
      <c r="D587" s="63" t="s">
        <v>34</v>
      </c>
      <c r="E587" s="63" t="s">
        <v>34</v>
      </c>
      <c r="F587" s="63" t="s">
        <v>34</v>
      </c>
      <c r="G587" s="64" t="s">
        <v>34</v>
      </c>
      <c r="H587" s="64">
        <f>J587+L587+N587+P587</f>
        <v>17.766648609999997</v>
      </c>
      <c r="I587" s="63" t="s">
        <v>34</v>
      </c>
      <c r="J587" s="63">
        <v>9.2968983599999984</v>
      </c>
      <c r="K587" s="63" t="s">
        <v>34</v>
      </c>
      <c r="L587" s="64">
        <v>8.4697502499999988</v>
      </c>
      <c r="M587" s="63" t="s">
        <v>34</v>
      </c>
      <c r="N587" s="64">
        <v>0</v>
      </c>
      <c r="O587" s="64" t="s">
        <v>34</v>
      </c>
      <c r="P587" s="64">
        <v>0</v>
      </c>
      <c r="Q587" s="64" t="s">
        <v>34</v>
      </c>
      <c r="R587" s="64" t="s">
        <v>34</v>
      </c>
      <c r="S587" s="65" t="s">
        <v>34</v>
      </c>
      <c r="T587" s="71" t="s">
        <v>1275</v>
      </c>
    </row>
    <row r="588" spans="1:20" ht="31.5" x14ac:dyDescent="0.25">
      <c r="A588" s="83" t="s">
        <v>1272</v>
      </c>
      <c r="B588" s="61" t="s">
        <v>1278</v>
      </c>
      <c r="C588" s="62" t="s">
        <v>1279</v>
      </c>
      <c r="D588" s="63" t="s">
        <v>34</v>
      </c>
      <c r="E588" s="63" t="s">
        <v>34</v>
      </c>
      <c r="F588" s="63" t="s">
        <v>34</v>
      </c>
      <c r="G588" s="64" t="s">
        <v>34</v>
      </c>
      <c r="H588" s="64">
        <f>J588+L588+N588+P588</f>
        <v>6.1971499999999999E-2</v>
      </c>
      <c r="I588" s="63" t="s">
        <v>34</v>
      </c>
      <c r="J588" s="63">
        <v>0</v>
      </c>
      <c r="K588" s="63" t="s">
        <v>34</v>
      </c>
      <c r="L588" s="64">
        <v>6.1971499999999999E-2</v>
      </c>
      <c r="M588" s="63" t="s">
        <v>34</v>
      </c>
      <c r="N588" s="64">
        <v>0</v>
      </c>
      <c r="O588" s="64" t="s">
        <v>34</v>
      </c>
      <c r="P588" s="64">
        <v>0</v>
      </c>
      <c r="Q588" s="64" t="s">
        <v>34</v>
      </c>
      <c r="R588" s="64" t="s">
        <v>34</v>
      </c>
      <c r="S588" s="65" t="s">
        <v>34</v>
      </c>
      <c r="T588" s="81" t="s">
        <v>1275</v>
      </c>
    </row>
    <row r="589" spans="1:20" ht="31.5" x14ac:dyDescent="0.25">
      <c r="A589" s="53" t="s">
        <v>1280</v>
      </c>
      <c r="B589" s="54" t="s">
        <v>104</v>
      </c>
      <c r="C589" s="54" t="s">
        <v>33</v>
      </c>
      <c r="D589" s="55">
        <v>0</v>
      </c>
      <c r="E589" s="55">
        <v>0</v>
      </c>
      <c r="F589" s="55">
        <v>0</v>
      </c>
      <c r="G589" s="56">
        <v>0</v>
      </c>
      <c r="H589" s="56">
        <v>0</v>
      </c>
      <c r="I589" s="55">
        <v>0</v>
      </c>
      <c r="J589" s="55">
        <v>0</v>
      </c>
      <c r="K589" s="55">
        <v>0</v>
      </c>
      <c r="L589" s="56">
        <v>0</v>
      </c>
      <c r="M589" s="55">
        <v>0</v>
      </c>
      <c r="N589" s="56">
        <v>0</v>
      </c>
      <c r="O589" s="56">
        <v>0</v>
      </c>
      <c r="P589" s="56">
        <v>0</v>
      </c>
      <c r="Q589" s="56">
        <v>0</v>
      </c>
      <c r="R589" s="56">
        <v>0</v>
      </c>
      <c r="S589" s="57">
        <v>0</v>
      </c>
      <c r="T589" s="58" t="s">
        <v>34</v>
      </c>
    </row>
    <row r="590" spans="1:20" ht="47.25" x14ac:dyDescent="0.25">
      <c r="A590" s="53" t="s">
        <v>1281</v>
      </c>
      <c r="B590" s="54" t="s">
        <v>106</v>
      </c>
      <c r="C590" s="54" t="s">
        <v>33</v>
      </c>
      <c r="D590" s="55">
        <f t="shared" ref="D590:R590" si="174">D591+D596+D594+D595</f>
        <v>1897.6624929899999</v>
      </c>
      <c r="E590" s="55">
        <f t="shared" si="174"/>
        <v>236.81264986999997</v>
      </c>
      <c r="F590" s="55">
        <f t="shared" si="174"/>
        <v>1660.8498431200001</v>
      </c>
      <c r="G590" s="56">
        <f t="shared" si="174"/>
        <v>958.46692175480007</v>
      </c>
      <c r="H590" s="56">
        <f t="shared" si="174"/>
        <v>41.946596100000008</v>
      </c>
      <c r="I590" s="55">
        <f t="shared" si="174"/>
        <v>142.70983014000001</v>
      </c>
      <c r="J590" s="55">
        <f t="shared" si="174"/>
        <v>24.344156389999998</v>
      </c>
      <c r="K590" s="55">
        <f t="shared" si="174"/>
        <v>0</v>
      </c>
      <c r="L590" s="56">
        <f t="shared" si="174"/>
        <v>17.602439710000002</v>
      </c>
      <c r="M590" s="55">
        <f t="shared" si="174"/>
        <v>0</v>
      </c>
      <c r="N590" s="56">
        <f t="shared" si="174"/>
        <v>0</v>
      </c>
      <c r="O590" s="84">
        <f t="shared" si="174"/>
        <v>815.75709161479995</v>
      </c>
      <c r="P590" s="56">
        <f t="shared" si="174"/>
        <v>0</v>
      </c>
      <c r="Q590" s="56">
        <f t="shared" si="174"/>
        <v>1618.90324702</v>
      </c>
      <c r="R590" s="56">
        <f t="shared" si="174"/>
        <v>-100.76323404000001</v>
      </c>
      <c r="S590" s="57">
        <f>R590/(I590+K590)</f>
        <v>-0.70607073066480497</v>
      </c>
      <c r="T590" s="58" t="s">
        <v>34</v>
      </c>
    </row>
    <row r="591" spans="1:20" ht="31.5" x14ac:dyDescent="0.25">
      <c r="A591" s="53" t="s">
        <v>1282</v>
      </c>
      <c r="B591" s="54" t="s">
        <v>108</v>
      </c>
      <c r="C591" s="54" t="s">
        <v>33</v>
      </c>
      <c r="D591" s="55">
        <f t="shared" ref="D591:R591" si="175">SUM(D592:D593)</f>
        <v>797.24597559999995</v>
      </c>
      <c r="E591" s="55">
        <f t="shared" si="175"/>
        <v>0</v>
      </c>
      <c r="F591" s="55">
        <f t="shared" si="175"/>
        <v>797.24597559999995</v>
      </c>
      <c r="G591" s="56">
        <f t="shared" si="175"/>
        <v>343.0086609928</v>
      </c>
      <c r="H591" s="56">
        <f t="shared" si="175"/>
        <v>0</v>
      </c>
      <c r="I591" s="55">
        <f t="shared" si="175"/>
        <v>0</v>
      </c>
      <c r="J591" s="55">
        <f t="shared" si="175"/>
        <v>2.6922000000000003E-4</v>
      </c>
      <c r="K591" s="55">
        <f t="shared" si="175"/>
        <v>0</v>
      </c>
      <c r="L591" s="49">
        <f t="shared" si="175"/>
        <v>-2.6922000000000003E-4</v>
      </c>
      <c r="M591" s="55">
        <f t="shared" si="175"/>
        <v>0</v>
      </c>
      <c r="N591" s="49">
        <f t="shared" si="175"/>
        <v>0</v>
      </c>
      <c r="O591" s="85">
        <f t="shared" si="175"/>
        <v>343.0086609928</v>
      </c>
      <c r="P591" s="49">
        <f t="shared" si="175"/>
        <v>0</v>
      </c>
      <c r="Q591" s="56">
        <f t="shared" si="175"/>
        <v>797.24597559999995</v>
      </c>
      <c r="R591" s="56">
        <f t="shared" si="175"/>
        <v>0</v>
      </c>
      <c r="S591" s="57">
        <v>0</v>
      </c>
      <c r="T591" s="58" t="s">
        <v>34</v>
      </c>
    </row>
    <row r="592" spans="1:20" ht="31.5" x14ac:dyDescent="0.25">
      <c r="A592" s="60" t="s">
        <v>1282</v>
      </c>
      <c r="B592" s="61" t="s">
        <v>1283</v>
      </c>
      <c r="C592" s="62" t="s">
        <v>1284</v>
      </c>
      <c r="D592" s="64">
        <v>41.365975599999999</v>
      </c>
      <c r="E592" s="64">
        <v>0</v>
      </c>
      <c r="F592" s="63">
        <f>D592-E592</f>
        <v>41.365975599999999</v>
      </c>
      <c r="G592" s="64">
        <f>I592+K592+M592+O592</f>
        <v>9.6866609928000003</v>
      </c>
      <c r="H592" s="64">
        <f>J592+L592+N592+P592</f>
        <v>0</v>
      </c>
      <c r="I592" s="63">
        <v>0</v>
      </c>
      <c r="J592" s="64">
        <v>0</v>
      </c>
      <c r="K592" s="63">
        <v>0</v>
      </c>
      <c r="L592" s="69">
        <v>0</v>
      </c>
      <c r="M592" s="63">
        <v>0</v>
      </c>
      <c r="N592" s="69">
        <v>0</v>
      </c>
      <c r="O592" s="69">
        <v>9.6866609928000003</v>
      </c>
      <c r="P592" s="69">
        <v>0</v>
      </c>
      <c r="Q592" s="64">
        <f>F592-H592</f>
        <v>41.365975599999999</v>
      </c>
      <c r="R592" s="64">
        <f>H592-(I592+K592)</f>
        <v>0</v>
      </c>
      <c r="S592" s="65">
        <v>0</v>
      </c>
      <c r="T592" s="66" t="s">
        <v>34</v>
      </c>
    </row>
    <row r="593" spans="1:20" ht="31.5" x14ac:dyDescent="0.25">
      <c r="A593" s="60" t="s">
        <v>1282</v>
      </c>
      <c r="B593" s="61" t="s">
        <v>1285</v>
      </c>
      <c r="C593" s="62" t="s">
        <v>1286</v>
      </c>
      <c r="D593" s="64">
        <v>755.88</v>
      </c>
      <c r="E593" s="64">
        <v>0</v>
      </c>
      <c r="F593" s="63">
        <f>D593-E593</f>
        <v>755.88</v>
      </c>
      <c r="G593" s="64">
        <f>I593+K593+M593+O593</f>
        <v>333.322</v>
      </c>
      <c r="H593" s="64">
        <f>J593+L593+N593+P593</f>
        <v>0</v>
      </c>
      <c r="I593" s="63">
        <v>0</v>
      </c>
      <c r="J593" s="64">
        <v>2.6922000000000003E-4</v>
      </c>
      <c r="K593" s="63">
        <v>0</v>
      </c>
      <c r="L593" s="64">
        <v>-2.6922000000000003E-4</v>
      </c>
      <c r="M593" s="63">
        <v>0</v>
      </c>
      <c r="N593" s="64">
        <v>0</v>
      </c>
      <c r="O593" s="64">
        <v>333.322</v>
      </c>
      <c r="P593" s="64">
        <v>0</v>
      </c>
      <c r="Q593" s="64">
        <f>F593-H593</f>
        <v>755.88</v>
      </c>
      <c r="R593" s="64">
        <f>H593-(I593+K593)</f>
        <v>0</v>
      </c>
      <c r="S593" s="65">
        <v>0</v>
      </c>
      <c r="T593" s="66" t="s">
        <v>34</v>
      </c>
    </row>
    <row r="594" spans="1:20" x14ac:dyDescent="0.25">
      <c r="A594" s="53" t="s">
        <v>1287</v>
      </c>
      <c r="B594" s="54" t="s">
        <v>125</v>
      </c>
      <c r="C594" s="54" t="s">
        <v>33</v>
      </c>
      <c r="D594" s="55">
        <v>0</v>
      </c>
      <c r="E594" s="55">
        <v>0</v>
      </c>
      <c r="F594" s="55">
        <v>0</v>
      </c>
      <c r="G594" s="56">
        <v>0</v>
      </c>
      <c r="H594" s="56">
        <v>0</v>
      </c>
      <c r="I594" s="55">
        <v>0</v>
      </c>
      <c r="J594" s="55">
        <v>0</v>
      </c>
      <c r="K594" s="55">
        <v>0</v>
      </c>
      <c r="L594" s="56">
        <v>0</v>
      </c>
      <c r="M594" s="55">
        <v>0</v>
      </c>
      <c r="N594" s="56">
        <v>0</v>
      </c>
      <c r="O594" s="56">
        <v>0</v>
      </c>
      <c r="P594" s="56">
        <v>0</v>
      </c>
      <c r="Q594" s="56">
        <v>0</v>
      </c>
      <c r="R594" s="56">
        <v>0</v>
      </c>
      <c r="S594" s="57">
        <v>0</v>
      </c>
      <c r="T594" s="58" t="s">
        <v>34</v>
      </c>
    </row>
    <row r="595" spans="1:20" x14ac:dyDescent="0.25">
      <c r="A595" s="53" t="s">
        <v>1288</v>
      </c>
      <c r="B595" s="54" t="s">
        <v>133</v>
      </c>
      <c r="C595" s="54" t="s">
        <v>33</v>
      </c>
      <c r="D595" s="55">
        <v>0</v>
      </c>
      <c r="E595" s="55">
        <v>0</v>
      </c>
      <c r="F595" s="55">
        <v>0</v>
      </c>
      <c r="G595" s="56">
        <v>0</v>
      </c>
      <c r="H595" s="56">
        <v>0</v>
      </c>
      <c r="I595" s="55">
        <v>0</v>
      </c>
      <c r="J595" s="55">
        <v>0</v>
      </c>
      <c r="K595" s="55">
        <v>0</v>
      </c>
      <c r="L595" s="56">
        <v>0</v>
      </c>
      <c r="M595" s="55">
        <v>0</v>
      </c>
      <c r="N595" s="56">
        <v>0</v>
      </c>
      <c r="O595" s="56">
        <v>0</v>
      </c>
      <c r="P595" s="56">
        <v>0</v>
      </c>
      <c r="Q595" s="56">
        <v>0</v>
      </c>
      <c r="R595" s="56">
        <v>0</v>
      </c>
      <c r="S595" s="57">
        <v>0</v>
      </c>
      <c r="T595" s="58" t="s">
        <v>34</v>
      </c>
    </row>
    <row r="596" spans="1:20" ht="31.5" x14ac:dyDescent="0.25">
      <c r="A596" s="53" t="s">
        <v>1289</v>
      </c>
      <c r="B596" s="54" t="s">
        <v>141</v>
      </c>
      <c r="C596" s="54" t="s">
        <v>33</v>
      </c>
      <c r="D596" s="55">
        <f t="shared" ref="D596:R596" si="176">SUM(D597:D599)</f>
        <v>1100.4165173899999</v>
      </c>
      <c r="E596" s="55">
        <f t="shared" si="176"/>
        <v>236.81264986999997</v>
      </c>
      <c r="F596" s="55">
        <f t="shared" si="176"/>
        <v>863.60386751999999</v>
      </c>
      <c r="G596" s="56">
        <f t="shared" si="176"/>
        <v>615.45826076200001</v>
      </c>
      <c r="H596" s="56">
        <f t="shared" si="176"/>
        <v>41.946596100000008</v>
      </c>
      <c r="I596" s="55">
        <f t="shared" si="176"/>
        <v>142.70983014000001</v>
      </c>
      <c r="J596" s="55">
        <f t="shared" si="176"/>
        <v>24.343887169999999</v>
      </c>
      <c r="K596" s="55">
        <f t="shared" si="176"/>
        <v>0</v>
      </c>
      <c r="L596" s="56">
        <f t="shared" si="176"/>
        <v>17.602708930000002</v>
      </c>
      <c r="M596" s="55">
        <f t="shared" si="176"/>
        <v>0</v>
      </c>
      <c r="N596" s="56">
        <f t="shared" si="176"/>
        <v>0</v>
      </c>
      <c r="O596" s="56">
        <f t="shared" si="176"/>
        <v>472.74843062199994</v>
      </c>
      <c r="P596" s="56">
        <f t="shared" si="176"/>
        <v>0</v>
      </c>
      <c r="Q596" s="56">
        <f t="shared" si="176"/>
        <v>821.65727142000003</v>
      </c>
      <c r="R596" s="56">
        <f t="shared" si="176"/>
        <v>-100.76323404000001</v>
      </c>
      <c r="S596" s="57">
        <f>R596/(I596+K596)</f>
        <v>-0.70607073066480497</v>
      </c>
      <c r="T596" s="58" t="s">
        <v>34</v>
      </c>
    </row>
    <row r="597" spans="1:20" ht="47.25" x14ac:dyDescent="0.25">
      <c r="A597" s="60" t="s">
        <v>1289</v>
      </c>
      <c r="B597" s="61" t="s">
        <v>1290</v>
      </c>
      <c r="C597" s="62" t="s">
        <v>1291</v>
      </c>
      <c r="D597" s="64">
        <v>542.36808453800006</v>
      </c>
      <c r="E597" s="64">
        <v>211.32099742999998</v>
      </c>
      <c r="F597" s="63">
        <f>D597-E597</f>
        <v>331.04708710800008</v>
      </c>
      <c r="G597" s="64">
        <f t="shared" ref="G597:H599" si="177">I597+K597+M597+O597</f>
        <v>142.70983014000001</v>
      </c>
      <c r="H597" s="64">
        <f t="shared" si="177"/>
        <v>33.578374260000004</v>
      </c>
      <c r="I597" s="63">
        <v>142.70983014000001</v>
      </c>
      <c r="J597" s="64">
        <v>21.700719769999999</v>
      </c>
      <c r="K597" s="63">
        <v>0</v>
      </c>
      <c r="L597" s="64">
        <v>11.877654490000001</v>
      </c>
      <c r="M597" s="63">
        <v>0</v>
      </c>
      <c r="N597" s="64">
        <v>0</v>
      </c>
      <c r="O597" s="64">
        <v>0</v>
      </c>
      <c r="P597" s="64">
        <v>0</v>
      </c>
      <c r="Q597" s="64">
        <f>F597-H597</f>
        <v>297.46871284800011</v>
      </c>
      <c r="R597" s="64">
        <f>H597-(I597+K597)</f>
        <v>-109.13145588</v>
      </c>
      <c r="S597" s="65">
        <f>R597/(I597+K597)</f>
        <v>-0.7647087504269382</v>
      </c>
      <c r="T597" s="64" t="s">
        <v>1292</v>
      </c>
    </row>
    <row r="598" spans="1:20" ht="31.5" x14ac:dyDescent="0.25">
      <c r="A598" s="60" t="s">
        <v>1289</v>
      </c>
      <c r="B598" s="61" t="s">
        <v>1293</v>
      </c>
      <c r="C598" s="62" t="s">
        <v>1294</v>
      </c>
      <c r="D598" s="64">
        <v>479.25688255199992</v>
      </c>
      <c r="E598" s="64">
        <v>4.5568325999999999</v>
      </c>
      <c r="F598" s="63">
        <f>D598-E598</f>
        <v>474.70004995199992</v>
      </c>
      <c r="G598" s="64">
        <f t="shared" si="177"/>
        <v>431.20944535199993</v>
      </c>
      <c r="H598" s="64">
        <f t="shared" si="177"/>
        <v>2.6431673999999998</v>
      </c>
      <c r="I598" s="63">
        <v>0</v>
      </c>
      <c r="J598" s="64">
        <v>2.6431673999999998</v>
      </c>
      <c r="K598" s="63">
        <v>0</v>
      </c>
      <c r="L598" s="69">
        <v>0</v>
      </c>
      <c r="M598" s="63">
        <v>0</v>
      </c>
      <c r="N598" s="69">
        <v>0</v>
      </c>
      <c r="O598" s="69">
        <v>431.20944535199993</v>
      </c>
      <c r="P598" s="69">
        <v>0</v>
      </c>
      <c r="Q598" s="64">
        <f>F598-H598</f>
        <v>472.05688255199993</v>
      </c>
      <c r="R598" s="64">
        <f>H598-(I598+K598)</f>
        <v>2.6431673999999998</v>
      </c>
      <c r="S598" s="65">
        <v>1</v>
      </c>
      <c r="T598" s="68" t="s">
        <v>1295</v>
      </c>
    </row>
    <row r="599" spans="1:20" ht="47.25" x14ac:dyDescent="0.25">
      <c r="A599" s="60" t="s">
        <v>1289</v>
      </c>
      <c r="B599" s="61" t="s">
        <v>1296</v>
      </c>
      <c r="C599" s="62" t="s">
        <v>1297</v>
      </c>
      <c r="D599" s="64">
        <v>78.791550299999997</v>
      </c>
      <c r="E599" s="64">
        <v>20.934819839999999</v>
      </c>
      <c r="F599" s="63">
        <f>D599-E599</f>
        <v>57.856730459999994</v>
      </c>
      <c r="G599" s="64">
        <f t="shared" si="177"/>
        <v>41.538985269999998</v>
      </c>
      <c r="H599" s="64">
        <f t="shared" si="177"/>
        <v>5.7250544400000001</v>
      </c>
      <c r="I599" s="63">
        <v>0</v>
      </c>
      <c r="J599" s="64">
        <v>0</v>
      </c>
      <c r="K599" s="63">
        <v>0</v>
      </c>
      <c r="L599" s="64">
        <v>5.7250544400000001</v>
      </c>
      <c r="M599" s="63">
        <v>0</v>
      </c>
      <c r="N599" s="64">
        <v>0</v>
      </c>
      <c r="O599" s="64">
        <v>41.538985269999998</v>
      </c>
      <c r="P599" s="64">
        <v>0</v>
      </c>
      <c r="Q599" s="64">
        <f>F599-H599</f>
        <v>52.131676019999993</v>
      </c>
      <c r="R599" s="64">
        <f>H599-(I599+K599)</f>
        <v>5.7250544400000001</v>
      </c>
      <c r="S599" s="65">
        <v>1</v>
      </c>
      <c r="T599" s="66" t="s">
        <v>1298</v>
      </c>
    </row>
    <row r="600" spans="1:20" ht="31.5" x14ac:dyDescent="0.25">
      <c r="A600" s="53" t="s">
        <v>1299</v>
      </c>
      <c r="B600" s="54" t="s">
        <v>163</v>
      </c>
      <c r="C600" s="54" t="s">
        <v>33</v>
      </c>
      <c r="D600" s="55">
        <f t="shared" ref="D600:R600" si="178">D601+D611+D615+D643</f>
        <v>4614.5924086677096</v>
      </c>
      <c r="E600" s="55">
        <f t="shared" si="178"/>
        <v>1339.8592010999998</v>
      </c>
      <c r="F600" s="55">
        <f t="shared" si="178"/>
        <v>3274.7332075677095</v>
      </c>
      <c r="G600" s="56">
        <f t="shared" si="178"/>
        <v>1386.4830064651392</v>
      </c>
      <c r="H600" s="56">
        <f t="shared" si="178"/>
        <v>338.19669400999993</v>
      </c>
      <c r="I600" s="55">
        <f t="shared" si="178"/>
        <v>58.683781631999985</v>
      </c>
      <c r="J600" s="55">
        <f t="shared" si="178"/>
        <v>183.71383700999996</v>
      </c>
      <c r="K600" s="55">
        <f t="shared" si="178"/>
        <v>20.666328159319995</v>
      </c>
      <c r="L600" s="56">
        <f t="shared" si="178"/>
        <v>154.482857</v>
      </c>
      <c r="M600" s="55">
        <f t="shared" si="178"/>
        <v>113.67604459959999</v>
      </c>
      <c r="N600" s="56">
        <f t="shared" si="178"/>
        <v>0</v>
      </c>
      <c r="O600" s="84">
        <f t="shared" si="178"/>
        <v>1193.4568520742191</v>
      </c>
      <c r="P600" s="56">
        <f t="shared" si="178"/>
        <v>0</v>
      </c>
      <c r="Q600" s="56">
        <f t="shared" si="178"/>
        <v>3003.2566511377099</v>
      </c>
      <c r="R600" s="56">
        <f t="shared" si="178"/>
        <v>186.32109632868</v>
      </c>
      <c r="S600" s="57">
        <f>R600/(I600+K600)</f>
        <v>2.3480887023178569</v>
      </c>
      <c r="T600" s="58" t="s">
        <v>34</v>
      </c>
    </row>
    <row r="601" spans="1:20" ht="47.25" x14ac:dyDescent="0.25">
      <c r="A601" s="53" t="s">
        <v>1300</v>
      </c>
      <c r="B601" s="54" t="s">
        <v>165</v>
      </c>
      <c r="C601" s="54" t="s">
        <v>33</v>
      </c>
      <c r="D601" s="55">
        <f t="shared" ref="D601:R601" si="179">SUM(D602:D610)</f>
        <v>967.47386207399995</v>
      </c>
      <c r="E601" s="55">
        <f t="shared" si="179"/>
        <v>175.44448985999998</v>
      </c>
      <c r="F601" s="55">
        <f t="shared" si="179"/>
        <v>792.02937221400009</v>
      </c>
      <c r="G601" s="56">
        <f t="shared" si="179"/>
        <v>533.19599764079999</v>
      </c>
      <c r="H601" s="56">
        <f t="shared" si="179"/>
        <v>61.789932749999984</v>
      </c>
      <c r="I601" s="55">
        <f t="shared" si="179"/>
        <v>0</v>
      </c>
      <c r="J601" s="55">
        <f t="shared" si="179"/>
        <v>59.143216209999991</v>
      </c>
      <c r="K601" s="55">
        <f t="shared" si="179"/>
        <v>0</v>
      </c>
      <c r="L601" s="49">
        <f t="shared" si="179"/>
        <v>2.6467165399999928</v>
      </c>
      <c r="M601" s="55">
        <f t="shared" si="179"/>
        <v>84.441256050799993</v>
      </c>
      <c r="N601" s="49">
        <f t="shared" si="179"/>
        <v>0</v>
      </c>
      <c r="O601" s="85">
        <f t="shared" si="179"/>
        <v>448.75474158999998</v>
      </c>
      <c r="P601" s="49">
        <f t="shared" si="179"/>
        <v>0</v>
      </c>
      <c r="Q601" s="56">
        <f t="shared" si="179"/>
        <v>792.70341213400002</v>
      </c>
      <c r="R601" s="56">
        <f t="shared" si="179"/>
        <v>-0.67403992000000912</v>
      </c>
      <c r="S601" s="57">
        <v>-1</v>
      </c>
      <c r="T601" s="58" t="s">
        <v>34</v>
      </c>
    </row>
    <row r="602" spans="1:20" ht="31.5" x14ac:dyDescent="0.25">
      <c r="A602" s="60" t="s">
        <v>1300</v>
      </c>
      <c r="B602" s="61" t="s">
        <v>1301</v>
      </c>
      <c r="C602" s="62" t="s">
        <v>1302</v>
      </c>
      <c r="D602" s="64">
        <v>2.8827275119999998</v>
      </c>
      <c r="E602" s="64">
        <v>0</v>
      </c>
      <c r="F602" s="63">
        <f t="shared" ref="F602:F607" si="180">D602-E602</f>
        <v>2.8827275119999998</v>
      </c>
      <c r="G602" s="64">
        <f t="shared" ref="G602:H607" si="181">I602+K602+M602+O602</f>
        <v>2.6136569708000001</v>
      </c>
      <c r="H602" s="64">
        <f t="shared" si="181"/>
        <v>0</v>
      </c>
      <c r="I602" s="63">
        <v>0</v>
      </c>
      <c r="J602" s="64">
        <v>0</v>
      </c>
      <c r="K602" s="63">
        <v>0</v>
      </c>
      <c r="L602" s="69">
        <v>0</v>
      </c>
      <c r="M602" s="63">
        <v>0</v>
      </c>
      <c r="N602" s="69">
        <v>0</v>
      </c>
      <c r="O602" s="69">
        <v>2.6136569708000001</v>
      </c>
      <c r="P602" s="69">
        <v>0</v>
      </c>
      <c r="Q602" s="64">
        <f t="shared" ref="Q602:Q607" si="182">F602-H602</f>
        <v>2.8827275119999998</v>
      </c>
      <c r="R602" s="64">
        <f t="shared" ref="R602:R607" si="183">H602-(I602+K602)</f>
        <v>0</v>
      </c>
      <c r="S602" s="65">
        <v>0</v>
      </c>
      <c r="T602" s="66" t="s">
        <v>34</v>
      </c>
    </row>
    <row r="603" spans="1:20" ht="31.5" x14ac:dyDescent="0.25">
      <c r="A603" s="60" t="s">
        <v>1300</v>
      </c>
      <c r="B603" s="61" t="s">
        <v>1303</v>
      </c>
      <c r="C603" s="62" t="s">
        <v>1304</v>
      </c>
      <c r="D603" s="64">
        <v>76.036553289999986</v>
      </c>
      <c r="E603" s="64">
        <v>9.26788144</v>
      </c>
      <c r="F603" s="63">
        <f t="shared" si="180"/>
        <v>66.76867184999999</v>
      </c>
      <c r="G603" s="64">
        <f t="shared" si="181"/>
        <v>8.4233763999999791</v>
      </c>
      <c r="H603" s="64">
        <f t="shared" si="181"/>
        <v>17.587438259999999</v>
      </c>
      <c r="I603" s="63">
        <v>0</v>
      </c>
      <c r="J603" s="64">
        <v>16.729702669999998</v>
      </c>
      <c r="K603" s="63">
        <v>0</v>
      </c>
      <c r="L603" s="64">
        <v>0.85773558999999999</v>
      </c>
      <c r="M603" s="63">
        <v>0</v>
      </c>
      <c r="N603" s="64">
        <v>0</v>
      </c>
      <c r="O603" s="64">
        <v>8.4233763999999791</v>
      </c>
      <c r="P603" s="64">
        <v>0</v>
      </c>
      <c r="Q603" s="64">
        <f t="shared" si="182"/>
        <v>49.181233589999991</v>
      </c>
      <c r="R603" s="64">
        <f t="shared" si="183"/>
        <v>17.587438259999999</v>
      </c>
      <c r="S603" s="65">
        <v>1</v>
      </c>
      <c r="T603" s="66" t="s">
        <v>1305</v>
      </c>
    </row>
    <row r="604" spans="1:20" ht="31.5" x14ac:dyDescent="0.25">
      <c r="A604" s="60" t="s">
        <v>1300</v>
      </c>
      <c r="B604" s="61" t="s">
        <v>1306</v>
      </c>
      <c r="C604" s="62" t="s">
        <v>1307</v>
      </c>
      <c r="D604" s="64">
        <v>368.9704744</v>
      </c>
      <c r="E604" s="64">
        <v>76.632733999999985</v>
      </c>
      <c r="F604" s="63">
        <f t="shared" si="180"/>
        <v>292.33774040000003</v>
      </c>
      <c r="G604" s="64">
        <f t="shared" si="181"/>
        <v>258.02071999999998</v>
      </c>
      <c r="H604" s="64">
        <f t="shared" si="181"/>
        <v>4.0622400000000197E-2</v>
      </c>
      <c r="I604" s="63">
        <v>0</v>
      </c>
      <c r="J604" s="64">
        <v>4.0622400000000197E-2</v>
      </c>
      <c r="K604" s="63">
        <v>0</v>
      </c>
      <c r="L604" s="64">
        <v>0</v>
      </c>
      <c r="M604" s="63">
        <v>0</v>
      </c>
      <c r="N604" s="64">
        <v>0</v>
      </c>
      <c r="O604" s="64">
        <v>258.02071999999998</v>
      </c>
      <c r="P604" s="64">
        <v>0</v>
      </c>
      <c r="Q604" s="64">
        <f t="shared" si="182"/>
        <v>292.29711800000001</v>
      </c>
      <c r="R604" s="64">
        <f t="shared" si="183"/>
        <v>4.0622400000000197E-2</v>
      </c>
      <c r="S604" s="65">
        <v>1</v>
      </c>
      <c r="T604" s="66" t="s">
        <v>1308</v>
      </c>
    </row>
    <row r="605" spans="1:20" ht="47.25" x14ac:dyDescent="0.25">
      <c r="A605" s="60" t="s">
        <v>1300</v>
      </c>
      <c r="B605" s="61" t="s">
        <v>1309</v>
      </c>
      <c r="C605" s="62" t="s">
        <v>1310</v>
      </c>
      <c r="D605" s="64">
        <v>52.082672283999997</v>
      </c>
      <c r="E605" s="64">
        <v>0</v>
      </c>
      <c r="F605" s="63">
        <f t="shared" si="180"/>
        <v>52.082672283999997</v>
      </c>
      <c r="G605" s="64">
        <f t="shared" si="181"/>
        <v>25.431705225999998</v>
      </c>
      <c r="H605" s="64">
        <f t="shared" si="181"/>
        <v>0.12881600000000001</v>
      </c>
      <c r="I605" s="63">
        <v>0</v>
      </c>
      <c r="J605" s="64">
        <v>0</v>
      </c>
      <c r="K605" s="63">
        <v>0</v>
      </c>
      <c r="L605" s="64">
        <v>0.12881600000000001</v>
      </c>
      <c r="M605" s="63">
        <v>25.431705225999998</v>
      </c>
      <c r="N605" s="64">
        <v>0</v>
      </c>
      <c r="O605" s="64">
        <v>0</v>
      </c>
      <c r="P605" s="64">
        <v>0</v>
      </c>
      <c r="Q605" s="64">
        <f t="shared" si="182"/>
        <v>51.953856283999997</v>
      </c>
      <c r="R605" s="64">
        <f t="shared" si="183"/>
        <v>0.12881600000000001</v>
      </c>
      <c r="S605" s="65">
        <v>1</v>
      </c>
      <c r="T605" s="66" t="s">
        <v>1311</v>
      </c>
    </row>
    <row r="606" spans="1:20" ht="47.25" x14ac:dyDescent="0.25">
      <c r="A606" s="60" t="s">
        <v>1300</v>
      </c>
      <c r="B606" s="61" t="s">
        <v>1312</v>
      </c>
      <c r="C606" s="62" t="s">
        <v>1313</v>
      </c>
      <c r="D606" s="64">
        <v>73.993097783999985</v>
      </c>
      <c r="E606" s="64">
        <v>1.5132060000000003</v>
      </c>
      <c r="F606" s="63">
        <f t="shared" si="180"/>
        <v>72.479891783999989</v>
      </c>
      <c r="G606" s="64">
        <f t="shared" si="181"/>
        <v>59.009550824799994</v>
      </c>
      <c r="H606" s="64">
        <f t="shared" si="181"/>
        <v>0</v>
      </c>
      <c r="I606" s="63">
        <v>0</v>
      </c>
      <c r="J606" s="64">
        <v>0</v>
      </c>
      <c r="K606" s="63">
        <v>0</v>
      </c>
      <c r="L606" s="64">
        <v>0</v>
      </c>
      <c r="M606" s="63">
        <v>59.009550824799994</v>
      </c>
      <c r="N606" s="64">
        <v>0</v>
      </c>
      <c r="O606" s="64">
        <v>0</v>
      </c>
      <c r="P606" s="64">
        <v>0</v>
      </c>
      <c r="Q606" s="64">
        <f t="shared" si="182"/>
        <v>72.479891783999989</v>
      </c>
      <c r="R606" s="64">
        <f t="shared" si="183"/>
        <v>0</v>
      </c>
      <c r="S606" s="65">
        <v>0</v>
      </c>
      <c r="T606" s="66" t="s">
        <v>34</v>
      </c>
    </row>
    <row r="607" spans="1:20" ht="63" x14ac:dyDescent="0.25">
      <c r="A607" s="60" t="s">
        <v>1300</v>
      </c>
      <c r="B607" s="61" t="s">
        <v>1314</v>
      </c>
      <c r="C607" s="62" t="s">
        <v>1315</v>
      </c>
      <c r="D607" s="64">
        <v>12.188160478000002</v>
      </c>
      <c r="E607" s="64">
        <v>0</v>
      </c>
      <c r="F607" s="63">
        <f t="shared" si="180"/>
        <v>12.188160478000002</v>
      </c>
      <c r="G607" s="64">
        <f t="shared" si="181"/>
        <v>11.039823113200004</v>
      </c>
      <c r="H607" s="64">
        <f t="shared" si="181"/>
        <v>0</v>
      </c>
      <c r="I607" s="63">
        <v>0</v>
      </c>
      <c r="J607" s="64">
        <v>0</v>
      </c>
      <c r="K607" s="63">
        <v>0</v>
      </c>
      <c r="L607" s="64">
        <v>0</v>
      </c>
      <c r="M607" s="63">
        <v>0</v>
      </c>
      <c r="N607" s="64">
        <v>0</v>
      </c>
      <c r="O607" s="70">
        <v>11.039823113200004</v>
      </c>
      <c r="P607" s="64">
        <v>0</v>
      </c>
      <c r="Q607" s="64">
        <f t="shared" si="182"/>
        <v>12.188160478000002</v>
      </c>
      <c r="R607" s="64">
        <f t="shared" si="183"/>
        <v>0</v>
      </c>
      <c r="S607" s="65">
        <v>0</v>
      </c>
      <c r="T607" s="66" t="s">
        <v>34</v>
      </c>
    </row>
    <row r="608" spans="1:20" ht="78.75" x14ac:dyDescent="0.25">
      <c r="A608" s="83" t="s">
        <v>1300</v>
      </c>
      <c r="B608" s="61" t="s">
        <v>1316</v>
      </c>
      <c r="C608" s="62" t="s">
        <v>1317</v>
      </c>
      <c r="D608" s="64" t="s">
        <v>34</v>
      </c>
      <c r="E608" s="64" t="s">
        <v>34</v>
      </c>
      <c r="F608" s="63" t="s">
        <v>34</v>
      </c>
      <c r="G608" s="64" t="s">
        <v>34</v>
      </c>
      <c r="H608" s="64">
        <f>J608+L608+N608+P608</f>
        <v>42.970419790000001</v>
      </c>
      <c r="I608" s="63" t="s">
        <v>34</v>
      </c>
      <c r="J608" s="64">
        <v>9.5676595300000002</v>
      </c>
      <c r="K608" s="63" t="s">
        <v>34</v>
      </c>
      <c r="L608" s="69">
        <v>33.402760260000001</v>
      </c>
      <c r="M608" s="63" t="s">
        <v>34</v>
      </c>
      <c r="N608" s="69">
        <v>0</v>
      </c>
      <c r="O608" s="72" t="s">
        <v>34</v>
      </c>
      <c r="P608" s="69">
        <v>0</v>
      </c>
      <c r="Q608" s="64" t="s">
        <v>34</v>
      </c>
      <c r="R608" s="64" t="s">
        <v>34</v>
      </c>
      <c r="S608" s="65" t="s">
        <v>34</v>
      </c>
      <c r="T608" s="66" t="s">
        <v>1318</v>
      </c>
    </row>
    <row r="609" spans="1:20" ht="47.25" x14ac:dyDescent="0.25">
      <c r="A609" s="83" t="s">
        <v>1300</v>
      </c>
      <c r="B609" s="61" t="s">
        <v>1319</v>
      </c>
      <c r="C609" s="62" t="s">
        <v>1320</v>
      </c>
      <c r="D609" s="64" t="s">
        <v>34</v>
      </c>
      <c r="E609" s="64" t="s">
        <v>34</v>
      </c>
      <c r="F609" s="63" t="s">
        <v>34</v>
      </c>
      <c r="G609" s="64" t="s">
        <v>34</v>
      </c>
      <c r="H609" s="64">
        <f>J609+L609+N609+P609</f>
        <v>19.493552879999996</v>
      </c>
      <c r="I609" s="63" t="s">
        <v>34</v>
      </c>
      <c r="J609" s="64">
        <v>19.493552879999996</v>
      </c>
      <c r="K609" s="63" t="s">
        <v>34</v>
      </c>
      <c r="L609" s="69">
        <v>0</v>
      </c>
      <c r="M609" s="63" t="s">
        <v>34</v>
      </c>
      <c r="N609" s="69">
        <v>0</v>
      </c>
      <c r="O609" s="72" t="s">
        <v>34</v>
      </c>
      <c r="P609" s="69">
        <v>0</v>
      </c>
      <c r="Q609" s="64" t="s">
        <v>34</v>
      </c>
      <c r="R609" s="64" t="s">
        <v>34</v>
      </c>
      <c r="S609" s="65" t="s">
        <v>34</v>
      </c>
      <c r="T609" s="66" t="s">
        <v>1321</v>
      </c>
    </row>
    <row r="610" spans="1:20" ht="47.25" x14ac:dyDescent="0.25">
      <c r="A610" s="60" t="s">
        <v>1300</v>
      </c>
      <c r="B610" s="61" t="s">
        <v>1322</v>
      </c>
      <c r="C610" s="62" t="s">
        <v>1323</v>
      </c>
      <c r="D610" s="64">
        <v>381.32017632600002</v>
      </c>
      <c r="E610" s="64">
        <v>88.030668420000012</v>
      </c>
      <c r="F610" s="63">
        <f>D610-E610</f>
        <v>293.28950790600004</v>
      </c>
      <c r="G610" s="64">
        <f>I610+K610+M610+O610</f>
        <v>168.65716510600001</v>
      </c>
      <c r="H610" s="64">
        <f>J610+L610+N610+P610</f>
        <v>-18.430916580000009</v>
      </c>
      <c r="I610" s="63">
        <v>0</v>
      </c>
      <c r="J610" s="64">
        <v>13.311678729999999</v>
      </c>
      <c r="K610" s="63">
        <v>0</v>
      </c>
      <c r="L610" s="69">
        <v>-31.742595310000006</v>
      </c>
      <c r="M610" s="63">
        <v>0</v>
      </c>
      <c r="N610" s="69">
        <v>0</v>
      </c>
      <c r="O610" s="72">
        <v>168.65716510600001</v>
      </c>
      <c r="P610" s="69">
        <v>0</v>
      </c>
      <c r="Q610" s="64">
        <f>F610-H610</f>
        <v>311.72042448600007</v>
      </c>
      <c r="R610" s="64">
        <f>H610-(I610+K610)</f>
        <v>-18.430916580000009</v>
      </c>
      <c r="S610" s="65">
        <v>-1</v>
      </c>
      <c r="T610" s="87" t="s">
        <v>1324</v>
      </c>
    </row>
    <row r="611" spans="1:20" ht="31.5" x14ac:dyDescent="0.25">
      <c r="A611" s="53" t="s">
        <v>1325</v>
      </c>
      <c r="B611" s="54" t="s">
        <v>190</v>
      </c>
      <c r="C611" s="54" t="s">
        <v>33</v>
      </c>
      <c r="D611" s="55">
        <f t="shared" ref="D611:R611" si="184">SUM(D612:D614)</f>
        <v>84.165710300000001</v>
      </c>
      <c r="E611" s="55">
        <f t="shared" si="184"/>
        <v>68.273997489999999</v>
      </c>
      <c r="F611" s="55">
        <f t="shared" si="184"/>
        <v>15.891712809999996</v>
      </c>
      <c r="G611" s="49">
        <f t="shared" si="184"/>
        <v>6.4939296199999994</v>
      </c>
      <c r="H611" s="49">
        <f t="shared" si="184"/>
        <v>1.6717367400000001</v>
      </c>
      <c r="I611" s="55">
        <f t="shared" si="184"/>
        <v>6.4939296199999994</v>
      </c>
      <c r="J611" s="55">
        <f t="shared" si="184"/>
        <v>1.6825709999999997E-2</v>
      </c>
      <c r="K611" s="55">
        <f t="shared" si="184"/>
        <v>0</v>
      </c>
      <c r="L611" s="49">
        <f t="shared" si="184"/>
        <v>1.6549110300000001</v>
      </c>
      <c r="M611" s="55">
        <f t="shared" si="184"/>
        <v>0</v>
      </c>
      <c r="N611" s="49">
        <f t="shared" si="184"/>
        <v>0</v>
      </c>
      <c r="O611" s="49">
        <f t="shared" si="184"/>
        <v>0</v>
      </c>
      <c r="P611" s="49">
        <f t="shared" si="184"/>
        <v>0</v>
      </c>
      <c r="Q611" s="49">
        <f t="shared" si="184"/>
        <v>14.219976069999996</v>
      </c>
      <c r="R611" s="49">
        <f t="shared" si="184"/>
        <v>-4.8221928799999993</v>
      </c>
      <c r="S611" s="57">
        <f t="shared" ref="S611:S620" si="185">R611/(I611+K611)</f>
        <v>-0.74256931660432746</v>
      </c>
      <c r="T611" s="58" t="s">
        <v>34</v>
      </c>
    </row>
    <row r="612" spans="1:20" ht="31.5" x14ac:dyDescent="0.25">
      <c r="A612" s="60" t="s">
        <v>1325</v>
      </c>
      <c r="B612" s="61" t="s">
        <v>1326</v>
      </c>
      <c r="C612" s="62" t="s">
        <v>1327</v>
      </c>
      <c r="D612" s="64">
        <v>50.403087599999999</v>
      </c>
      <c r="E612" s="64">
        <v>49.912448830000002</v>
      </c>
      <c r="F612" s="63">
        <f>D612-E612</f>
        <v>0.49063876999999678</v>
      </c>
      <c r="G612" s="64">
        <f t="shared" ref="G612:H614" si="186">I612+K612+M612+O612</f>
        <v>4.4241368199999993</v>
      </c>
      <c r="H612" s="64">
        <f t="shared" si="186"/>
        <v>0</v>
      </c>
      <c r="I612" s="63">
        <v>4.4241368199999993</v>
      </c>
      <c r="J612" s="64">
        <v>0</v>
      </c>
      <c r="K612" s="63">
        <v>0</v>
      </c>
      <c r="L612" s="64">
        <v>0</v>
      </c>
      <c r="M612" s="63">
        <v>0</v>
      </c>
      <c r="N612" s="64">
        <v>0</v>
      </c>
      <c r="O612" s="64">
        <v>0</v>
      </c>
      <c r="P612" s="64">
        <v>0</v>
      </c>
      <c r="Q612" s="64">
        <f>F612-H612</f>
        <v>0.49063876999999678</v>
      </c>
      <c r="R612" s="64">
        <f>H612-(I612+K612)</f>
        <v>-4.4241368199999993</v>
      </c>
      <c r="S612" s="65">
        <f t="shared" si="185"/>
        <v>-1</v>
      </c>
      <c r="T612" s="86" t="s">
        <v>1328</v>
      </c>
    </row>
    <row r="613" spans="1:20" ht="31.5" x14ac:dyDescent="0.25">
      <c r="A613" s="60" t="s">
        <v>1325</v>
      </c>
      <c r="B613" s="61" t="s">
        <v>1329</v>
      </c>
      <c r="C613" s="62" t="s">
        <v>1330</v>
      </c>
      <c r="D613" s="64">
        <v>24.4890227</v>
      </c>
      <c r="E613" s="64">
        <v>18.36154866</v>
      </c>
      <c r="F613" s="63">
        <f>D613-E613</f>
        <v>6.1274740399999992</v>
      </c>
      <c r="G613" s="64">
        <f t="shared" si="186"/>
        <v>1.1424328000000001</v>
      </c>
      <c r="H613" s="64">
        <f t="shared" si="186"/>
        <v>1.6717367400000001</v>
      </c>
      <c r="I613" s="63">
        <v>1.1424328000000001</v>
      </c>
      <c r="J613" s="64">
        <v>1.6541439999999998E-2</v>
      </c>
      <c r="K613" s="63">
        <v>0</v>
      </c>
      <c r="L613" s="64">
        <v>1.6551953000000001</v>
      </c>
      <c r="M613" s="63">
        <v>0</v>
      </c>
      <c r="N613" s="64">
        <v>0</v>
      </c>
      <c r="O613" s="64">
        <v>0</v>
      </c>
      <c r="P613" s="64">
        <v>0</v>
      </c>
      <c r="Q613" s="64">
        <f>F613-H613</f>
        <v>4.4557372999999991</v>
      </c>
      <c r="R613" s="64">
        <f>H613-(I613+K613)</f>
        <v>0.52930393999999992</v>
      </c>
      <c r="S613" s="65">
        <f t="shared" si="185"/>
        <v>0.46331297560784307</v>
      </c>
      <c r="T613" s="66" t="s">
        <v>1331</v>
      </c>
    </row>
    <row r="614" spans="1:20" ht="47.25" x14ac:dyDescent="0.25">
      <c r="A614" s="60" t="s">
        <v>1325</v>
      </c>
      <c r="B614" s="61" t="s">
        <v>1332</v>
      </c>
      <c r="C614" s="62" t="s">
        <v>1333</v>
      </c>
      <c r="D614" s="64">
        <v>9.2736000000000001</v>
      </c>
      <c r="E614" s="64">
        <v>0</v>
      </c>
      <c r="F614" s="63">
        <f>D614-E614</f>
        <v>9.2736000000000001</v>
      </c>
      <c r="G614" s="64">
        <f t="shared" si="186"/>
        <v>0.92736000000000063</v>
      </c>
      <c r="H614" s="64">
        <f t="shared" si="186"/>
        <v>-5.4210108624275222E-20</v>
      </c>
      <c r="I614" s="63">
        <v>0.92736000000000063</v>
      </c>
      <c r="J614" s="64">
        <v>2.8426999999999999E-4</v>
      </c>
      <c r="K614" s="63">
        <v>0</v>
      </c>
      <c r="L614" s="64">
        <v>-2.8427000000000004E-4</v>
      </c>
      <c r="M614" s="63">
        <v>0</v>
      </c>
      <c r="N614" s="64">
        <v>0</v>
      </c>
      <c r="O614" s="64">
        <v>0</v>
      </c>
      <c r="P614" s="64">
        <v>0</v>
      </c>
      <c r="Q614" s="64">
        <f>F614-H614</f>
        <v>9.2736000000000001</v>
      </c>
      <c r="R614" s="64">
        <f>H614-(I614+K614)</f>
        <v>-0.92736000000000063</v>
      </c>
      <c r="S614" s="65">
        <f t="shared" si="185"/>
        <v>-1</v>
      </c>
      <c r="T614" s="138" t="s">
        <v>1334</v>
      </c>
    </row>
    <row r="615" spans="1:20" ht="31.5" x14ac:dyDescent="0.25">
      <c r="A615" s="53" t="s">
        <v>1335</v>
      </c>
      <c r="B615" s="54" t="s">
        <v>194</v>
      </c>
      <c r="C615" s="54" t="s">
        <v>33</v>
      </c>
      <c r="D615" s="55">
        <f t="shared" ref="D615:R615" si="187">SUM(D616:D642)</f>
        <v>1235.8904500419997</v>
      </c>
      <c r="E615" s="55">
        <f t="shared" si="187"/>
        <v>606.84969138999998</v>
      </c>
      <c r="F615" s="55">
        <f t="shared" si="187"/>
        <v>629.04075865199991</v>
      </c>
      <c r="G615" s="56">
        <f t="shared" si="187"/>
        <v>482.12921232520006</v>
      </c>
      <c r="H615" s="56">
        <f t="shared" si="187"/>
        <v>195.35619792</v>
      </c>
      <c r="I615" s="55">
        <f t="shared" si="187"/>
        <v>23.899490923999998</v>
      </c>
      <c r="J615" s="55">
        <f t="shared" si="187"/>
        <v>87.15374125999999</v>
      </c>
      <c r="K615" s="55">
        <f t="shared" si="187"/>
        <v>0</v>
      </c>
      <c r="L615" s="56">
        <f t="shared" si="187"/>
        <v>108.20245666</v>
      </c>
      <c r="M615" s="55">
        <f t="shared" si="187"/>
        <v>0</v>
      </c>
      <c r="N615" s="56">
        <f t="shared" si="187"/>
        <v>0</v>
      </c>
      <c r="O615" s="56">
        <f t="shared" si="187"/>
        <v>458.22972140120004</v>
      </c>
      <c r="P615" s="56">
        <f t="shared" si="187"/>
        <v>0</v>
      </c>
      <c r="Q615" s="56">
        <f t="shared" si="187"/>
        <v>433.68456073199997</v>
      </c>
      <c r="R615" s="56">
        <f t="shared" si="187"/>
        <v>166.367421256</v>
      </c>
      <c r="S615" s="57">
        <f t="shared" si="185"/>
        <v>6.9611282426494254</v>
      </c>
      <c r="T615" s="58" t="s">
        <v>34</v>
      </c>
    </row>
    <row r="616" spans="1:20" ht="63" x14ac:dyDescent="0.25">
      <c r="A616" s="60" t="s">
        <v>1335</v>
      </c>
      <c r="B616" s="61" t="s">
        <v>1336</v>
      </c>
      <c r="C616" s="62" t="s">
        <v>1337</v>
      </c>
      <c r="D616" s="64">
        <v>43.021734586000001</v>
      </c>
      <c r="E616" s="64">
        <v>7.0937260799999997</v>
      </c>
      <c r="F616" s="63">
        <f t="shared" ref="F616:F642" si="188">D616-E616</f>
        <v>35.928008505999998</v>
      </c>
      <c r="G616" s="64">
        <f t="shared" ref="G616:G631" si="189">I616+K616+M616+O616</f>
        <v>4.6578605360000003</v>
      </c>
      <c r="H616" s="64">
        <f t="shared" ref="H616:H631" si="190">J616+L616+N616+P616</f>
        <v>0</v>
      </c>
      <c r="I616" s="63">
        <v>4.6578605360000003</v>
      </c>
      <c r="J616" s="64">
        <v>0</v>
      </c>
      <c r="K616" s="63">
        <v>0</v>
      </c>
      <c r="L616" s="64">
        <v>0</v>
      </c>
      <c r="M616" s="63">
        <v>0</v>
      </c>
      <c r="N616" s="64">
        <v>0</v>
      </c>
      <c r="O616" s="64">
        <v>0</v>
      </c>
      <c r="P616" s="64">
        <v>0</v>
      </c>
      <c r="Q616" s="64">
        <f t="shared" ref="Q616:Q642" si="191">F616-H616</f>
        <v>35.928008505999998</v>
      </c>
      <c r="R616" s="64">
        <f t="shared" ref="R616:R631" si="192">H616-(I616+K616)</f>
        <v>-4.6578605360000003</v>
      </c>
      <c r="S616" s="65">
        <f t="shared" si="185"/>
        <v>-1</v>
      </c>
      <c r="T616" s="69" t="s">
        <v>1338</v>
      </c>
    </row>
    <row r="617" spans="1:20" ht="47.25" x14ac:dyDescent="0.25">
      <c r="A617" s="60" t="s">
        <v>1335</v>
      </c>
      <c r="B617" s="61" t="s">
        <v>1339</v>
      </c>
      <c r="C617" s="62" t="s">
        <v>1340</v>
      </c>
      <c r="D617" s="64">
        <v>38.504162620000002</v>
      </c>
      <c r="E617" s="64">
        <v>38.504162620000002</v>
      </c>
      <c r="F617" s="63">
        <f t="shared" si="188"/>
        <v>0</v>
      </c>
      <c r="G617" s="64">
        <f t="shared" si="189"/>
        <v>-1.6848879999998602E-2</v>
      </c>
      <c r="H617" s="64">
        <f t="shared" si="190"/>
        <v>0</v>
      </c>
      <c r="I617" s="63">
        <v>-1.6848879999998602E-2</v>
      </c>
      <c r="J617" s="64">
        <v>0</v>
      </c>
      <c r="K617" s="63">
        <v>0</v>
      </c>
      <c r="L617" s="64">
        <v>0</v>
      </c>
      <c r="M617" s="63">
        <v>0</v>
      </c>
      <c r="N617" s="64">
        <v>0</v>
      </c>
      <c r="O617" s="64">
        <v>0</v>
      </c>
      <c r="P617" s="64">
        <v>0</v>
      </c>
      <c r="Q617" s="64">
        <f t="shared" si="191"/>
        <v>0</v>
      </c>
      <c r="R617" s="64">
        <f t="shared" si="192"/>
        <v>1.6848879999998602E-2</v>
      </c>
      <c r="S617" s="65">
        <f t="shared" si="185"/>
        <v>-1</v>
      </c>
      <c r="T617" s="64" t="s">
        <v>1341</v>
      </c>
    </row>
    <row r="618" spans="1:20" ht="47.25" x14ac:dyDescent="0.25">
      <c r="A618" s="60" t="s">
        <v>1335</v>
      </c>
      <c r="B618" s="61" t="s">
        <v>1342</v>
      </c>
      <c r="C618" s="62" t="s">
        <v>1343</v>
      </c>
      <c r="D618" s="64">
        <v>62.899261389999999</v>
      </c>
      <c r="E618" s="64">
        <v>61.894898760000004</v>
      </c>
      <c r="F618" s="63">
        <f t="shared" si="188"/>
        <v>1.0043626299999957</v>
      </c>
      <c r="G618" s="64">
        <f t="shared" si="189"/>
        <v>2.2688061099999999</v>
      </c>
      <c r="H618" s="64">
        <f t="shared" si="190"/>
        <v>4.0801508399999999</v>
      </c>
      <c r="I618" s="63">
        <v>2.2688061099999999</v>
      </c>
      <c r="J618" s="64">
        <v>4.0801508399999999</v>
      </c>
      <c r="K618" s="63">
        <v>0</v>
      </c>
      <c r="L618" s="69">
        <v>0</v>
      </c>
      <c r="M618" s="63">
        <v>0</v>
      </c>
      <c r="N618" s="69">
        <v>0</v>
      </c>
      <c r="O618" s="69">
        <v>0</v>
      </c>
      <c r="P618" s="69">
        <v>0</v>
      </c>
      <c r="Q618" s="64">
        <f t="shared" si="191"/>
        <v>-3.0757882100000042</v>
      </c>
      <c r="R618" s="64">
        <f t="shared" si="192"/>
        <v>1.8113447300000001</v>
      </c>
      <c r="S618" s="65">
        <f t="shared" si="185"/>
        <v>0.79836911669812105</v>
      </c>
      <c r="T618" s="71" t="s">
        <v>1267</v>
      </c>
    </row>
    <row r="619" spans="1:20" ht="47.25" x14ac:dyDescent="0.25">
      <c r="A619" s="60" t="s">
        <v>1335</v>
      </c>
      <c r="B619" s="61" t="s">
        <v>1344</v>
      </c>
      <c r="C619" s="62" t="s">
        <v>1345</v>
      </c>
      <c r="D619" s="64">
        <v>80.75768051</v>
      </c>
      <c r="E619" s="64">
        <v>73.299069750000015</v>
      </c>
      <c r="F619" s="63">
        <f t="shared" si="188"/>
        <v>7.4586107599999849</v>
      </c>
      <c r="G619" s="64">
        <f t="shared" si="189"/>
        <v>2.3105446259999862</v>
      </c>
      <c r="H619" s="64">
        <f t="shared" si="190"/>
        <v>15.607406550000002</v>
      </c>
      <c r="I619" s="63">
        <v>2.3105446259999862</v>
      </c>
      <c r="J619" s="64">
        <v>7.0071181500000002</v>
      </c>
      <c r="K619" s="63">
        <v>0</v>
      </c>
      <c r="L619" s="69">
        <v>8.6002884000000019</v>
      </c>
      <c r="M619" s="63">
        <v>0</v>
      </c>
      <c r="N619" s="69">
        <v>0</v>
      </c>
      <c r="O619" s="69">
        <v>0</v>
      </c>
      <c r="P619" s="69">
        <v>0</v>
      </c>
      <c r="Q619" s="64">
        <f t="shared" si="191"/>
        <v>-8.1487957900000172</v>
      </c>
      <c r="R619" s="64">
        <f t="shared" si="192"/>
        <v>13.296861924000016</v>
      </c>
      <c r="S619" s="65">
        <f t="shared" si="185"/>
        <v>5.7548604663912233</v>
      </c>
      <c r="T619" s="68" t="s">
        <v>1346</v>
      </c>
    </row>
    <row r="620" spans="1:20" ht="78.75" x14ac:dyDescent="0.25">
      <c r="A620" s="60" t="s">
        <v>1335</v>
      </c>
      <c r="B620" s="61" t="s">
        <v>1347</v>
      </c>
      <c r="C620" s="62" t="s">
        <v>1348</v>
      </c>
      <c r="D620" s="64">
        <v>17.977027761999999</v>
      </c>
      <c r="E620" s="64">
        <v>2.8686900999999998</v>
      </c>
      <c r="F620" s="63">
        <f t="shared" si="188"/>
        <v>15.108337661999999</v>
      </c>
      <c r="G620" s="64">
        <f t="shared" si="189"/>
        <v>1.3992588720000021</v>
      </c>
      <c r="H620" s="64">
        <f t="shared" si="190"/>
        <v>0</v>
      </c>
      <c r="I620" s="63">
        <v>1.3992588720000021</v>
      </c>
      <c r="J620" s="64">
        <v>0</v>
      </c>
      <c r="K620" s="63">
        <v>0</v>
      </c>
      <c r="L620" s="64">
        <v>0</v>
      </c>
      <c r="M620" s="63">
        <v>0</v>
      </c>
      <c r="N620" s="64">
        <v>0</v>
      </c>
      <c r="O620" s="64">
        <v>0</v>
      </c>
      <c r="P620" s="64">
        <v>0</v>
      </c>
      <c r="Q620" s="64">
        <f t="shared" si="191"/>
        <v>15.108337661999999</v>
      </c>
      <c r="R620" s="64">
        <f t="shared" si="192"/>
        <v>-1.3992588720000021</v>
      </c>
      <c r="S620" s="65">
        <f t="shared" si="185"/>
        <v>-1</v>
      </c>
      <c r="T620" s="66" t="s">
        <v>1349</v>
      </c>
    </row>
    <row r="621" spans="1:20" ht="47.25" x14ac:dyDescent="0.25">
      <c r="A621" s="60" t="s">
        <v>1335</v>
      </c>
      <c r="B621" s="61" t="s">
        <v>1350</v>
      </c>
      <c r="C621" s="62" t="s">
        <v>1351</v>
      </c>
      <c r="D621" s="64">
        <v>10.496958000000001</v>
      </c>
      <c r="E621" s="64">
        <v>0</v>
      </c>
      <c r="F621" s="63">
        <f t="shared" si="188"/>
        <v>10.496958000000001</v>
      </c>
      <c r="G621" s="64">
        <f t="shared" si="189"/>
        <v>0.99776748000000048</v>
      </c>
      <c r="H621" s="64">
        <f t="shared" si="190"/>
        <v>6.6292345199999998</v>
      </c>
      <c r="I621" s="63">
        <v>0</v>
      </c>
      <c r="J621" s="64">
        <v>0</v>
      </c>
      <c r="K621" s="63">
        <v>0</v>
      </c>
      <c r="L621" s="64">
        <v>6.6292345199999998</v>
      </c>
      <c r="M621" s="63">
        <v>0</v>
      </c>
      <c r="N621" s="64">
        <v>0</v>
      </c>
      <c r="O621" s="64">
        <v>0.99776748000000048</v>
      </c>
      <c r="P621" s="64">
        <v>0</v>
      </c>
      <c r="Q621" s="64">
        <f t="shared" si="191"/>
        <v>3.8677234800000013</v>
      </c>
      <c r="R621" s="64">
        <f t="shared" si="192"/>
        <v>6.6292345199999998</v>
      </c>
      <c r="S621" s="65">
        <v>1</v>
      </c>
      <c r="T621" s="66" t="s">
        <v>1352</v>
      </c>
    </row>
    <row r="622" spans="1:20" ht="31.5" x14ac:dyDescent="0.25">
      <c r="A622" s="60" t="s">
        <v>1335</v>
      </c>
      <c r="B622" s="61" t="s">
        <v>1353</v>
      </c>
      <c r="C622" s="62" t="s">
        <v>1354</v>
      </c>
      <c r="D622" s="64">
        <v>47.649008152</v>
      </c>
      <c r="E622" s="64">
        <v>8.3985432299999996</v>
      </c>
      <c r="F622" s="63">
        <f t="shared" si="188"/>
        <v>39.250464921999999</v>
      </c>
      <c r="G622" s="64">
        <f t="shared" si="189"/>
        <v>16.946846619999999</v>
      </c>
      <c r="H622" s="64">
        <f t="shared" si="190"/>
        <v>9.0572129799999992</v>
      </c>
      <c r="I622" s="63">
        <v>0</v>
      </c>
      <c r="J622" s="64">
        <v>0</v>
      </c>
      <c r="K622" s="63">
        <v>0</v>
      </c>
      <c r="L622" s="64">
        <v>9.0572129799999992</v>
      </c>
      <c r="M622" s="63">
        <v>0</v>
      </c>
      <c r="N622" s="64">
        <v>0</v>
      </c>
      <c r="O622" s="64">
        <v>16.946846619999999</v>
      </c>
      <c r="P622" s="64">
        <v>0</v>
      </c>
      <c r="Q622" s="64">
        <f t="shared" si="191"/>
        <v>30.193251942</v>
      </c>
      <c r="R622" s="64">
        <f t="shared" si="192"/>
        <v>9.0572129799999992</v>
      </c>
      <c r="S622" s="65">
        <v>1</v>
      </c>
      <c r="T622" s="66" t="s">
        <v>1355</v>
      </c>
    </row>
    <row r="623" spans="1:20" ht="31.5" x14ac:dyDescent="0.25">
      <c r="A623" s="60" t="s">
        <v>1335</v>
      </c>
      <c r="B623" s="61" t="s">
        <v>1356</v>
      </c>
      <c r="C623" s="62" t="s">
        <v>1357</v>
      </c>
      <c r="D623" s="64">
        <v>22.336298399999997</v>
      </c>
      <c r="E623" s="64">
        <v>19.275509420000002</v>
      </c>
      <c r="F623" s="63">
        <f t="shared" si="188"/>
        <v>3.0607889799999946</v>
      </c>
      <c r="G623" s="64">
        <f t="shared" si="189"/>
        <v>1.6298907999999974</v>
      </c>
      <c r="H623" s="64">
        <f t="shared" si="190"/>
        <v>0.80976947999999993</v>
      </c>
      <c r="I623" s="63">
        <v>1.6298907999999974</v>
      </c>
      <c r="J623" s="64">
        <v>0.80976947999999993</v>
      </c>
      <c r="K623" s="63">
        <v>0</v>
      </c>
      <c r="L623" s="64">
        <v>0</v>
      </c>
      <c r="M623" s="63">
        <v>0</v>
      </c>
      <c r="N623" s="64">
        <v>0</v>
      </c>
      <c r="O623" s="64">
        <v>0</v>
      </c>
      <c r="P623" s="64">
        <v>0</v>
      </c>
      <c r="Q623" s="64">
        <f t="shared" si="191"/>
        <v>2.2510194999999946</v>
      </c>
      <c r="R623" s="64">
        <f t="shared" si="192"/>
        <v>-0.82012131999999749</v>
      </c>
      <c r="S623" s="65">
        <f>R623/(I623+K623)</f>
        <v>-0.5031756237902556</v>
      </c>
      <c r="T623" s="66" t="s">
        <v>1358</v>
      </c>
    </row>
    <row r="624" spans="1:20" ht="31.5" x14ac:dyDescent="0.25">
      <c r="A624" s="60" t="s">
        <v>1335</v>
      </c>
      <c r="B624" s="61" t="s">
        <v>1359</v>
      </c>
      <c r="C624" s="62" t="s">
        <v>1360</v>
      </c>
      <c r="D624" s="64">
        <v>64.808270910000005</v>
      </c>
      <c r="E624" s="64">
        <v>9.4272763699999995</v>
      </c>
      <c r="F624" s="63">
        <f t="shared" si="188"/>
        <v>55.380994540000003</v>
      </c>
      <c r="G624" s="64">
        <f t="shared" si="189"/>
        <v>27.4846106</v>
      </c>
      <c r="H624" s="64">
        <f t="shared" si="190"/>
        <v>13.981880500000001</v>
      </c>
      <c r="I624" s="63">
        <v>0</v>
      </c>
      <c r="J624" s="64">
        <v>11.46281121</v>
      </c>
      <c r="K624" s="63">
        <v>0</v>
      </c>
      <c r="L624" s="64">
        <v>2.5190692900000009</v>
      </c>
      <c r="M624" s="63">
        <v>0</v>
      </c>
      <c r="N624" s="64">
        <v>0</v>
      </c>
      <c r="O624" s="64">
        <v>27.4846106</v>
      </c>
      <c r="P624" s="64">
        <v>0</v>
      </c>
      <c r="Q624" s="64">
        <f t="shared" si="191"/>
        <v>41.399114040000001</v>
      </c>
      <c r="R624" s="64">
        <f t="shared" si="192"/>
        <v>13.981880500000001</v>
      </c>
      <c r="S624" s="65">
        <v>1</v>
      </c>
      <c r="T624" s="137" t="s">
        <v>1361</v>
      </c>
    </row>
    <row r="625" spans="1:20" ht="47.25" x14ac:dyDescent="0.25">
      <c r="A625" s="60" t="s">
        <v>1335</v>
      </c>
      <c r="B625" s="61" t="s">
        <v>1362</v>
      </c>
      <c r="C625" s="62" t="s">
        <v>1363</v>
      </c>
      <c r="D625" s="64">
        <v>64.089477097999989</v>
      </c>
      <c r="E625" s="64">
        <v>0</v>
      </c>
      <c r="F625" s="63">
        <f t="shared" si="188"/>
        <v>64.089477097999989</v>
      </c>
      <c r="G625" s="64">
        <f t="shared" si="189"/>
        <v>58.323790839199994</v>
      </c>
      <c r="H625" s="64">
        <f t="shared" si="190"/>
        <v>0</v>
      </c>
      <c r="I625" s="63">
        <v>0</v>
      </c>
      <c r="J625" s="64">
        <v>0.67383788000000078</v>
      </c>
      <c r="K625" s="63">
        <v>0</v>
      </c>
      <c r="L625" s="64">
        <v>-0.67383788000000078</v>
      </c>
      <c r="M625" s="63">
        <v>0</v>
      </c>
      <c r="N625" s="64">
        <v>0</v>
      </c>
      <c r="O625" s="64">
        <v>58.323790839199994</v>
      </c>
      <c r="P625" s="64">
        <v>0</v>
      </c>
      <c r="Q625" s="64">
        <f t="shared" si="191"/>
        <v>64.089477097999989</v>
      </c>
      <c r="R625" s="64">
        <f t="shared" si="192"/>
        <v>0</v>
      </c>
      <c r="S625" s="65">
        <v>0</v>
      </c>
      <c r="T625" s="66" t="s">
        <v>34</v>
      </c>
    </row>
    <row r="626" spans="1:20" ht="31.5" x14ac:dyDescent="0.25">
      <c r="A626" s="60" t="s">
        <v>1335</v>
      </c>
      <c r="B626" s="61" t="s">
        <v>1364</v>
      </c>
      <c r="C626" s="62" t="s">
        <v>1365</v>
      </c>
      <c r="D626" s="64">
        <v>18.263321600000001</v>
      </c>
      <c r="E626" s="64">
        <v>19.68558831</v>
      </c>
      <c r="F626" s="63">
        <f t="shared" si="188"/>
        <v>-1.4222667099999988</v>
      </c>
      <c r="G626" s="64">
        <f t="shared" si="189"/>
        <v>1.6588609600000017</v>
      </c>
      <c r="H626" s="64">
        <f t="shared" si="190"/>
        <v>0.74813165999999998</v>
      </c>
      <c r="I626" s="63">
        <v>1.6588609600000017</v>
      </c>
      <c r="J626" s="64">
        <v>0.74813165999999998</v>
      </c>
      <c r="K626" s="63">
        <v>0</v>
      </c>
      <c r="L626" s="64">
        <v>0</v>
      </c>
      <c r="M626" s="63">
        <v>0</v>
      </c>
      <c r="N626" s="64">
        <v>0</v>
      </c>
      <c r="O626" s="64">
        <v>0</v>
      </c>
      <c r="P626" s="64">
        <v>0</v>
      </c>
      <c r="Q626" s="64">
        <f t="shared" si="191"/>
        <v>-2.1703983699999987</v>
      </c>
      <c r="R626" s="64">
        <f t="shared" si="192"/>
        <v>-0.91072930000000174</v>
      </c>
      <c r="S626" s="65">
        <f>R626/(I626+K626)</f>
        <v>-0.54900882108889992</v>
      </c>
      <c r="T626" s="86" t="s">
        <v>1366</v>
      </c>
    </row>
    <row r="627" spans="1:20" ht="31.5" x14ac:dyDescent="0.25">
      <c r="A627" s="60" t="s">
        <v>1335</v>
      </c>
      <c r="B627" s="61" t="s">
        <v>1367</v>
      </c>
      <c r="C627" s="62" t="s">
        <v>1368</v>
      </c>
      <c r="D627" s="64">
        <v>54.048547248000006</v>
      </c>
      <c r="E627" s="64">
        <v>44.591531090000004</v>
      </c>
      <c r="F627" s="63">
        <f t="shared" si="188"/>
        <v>9.4570161580000018</v>
      </c>
      <c r="G627" s="64">
        <f t="shared" si="189"/>
        <v>4.1898674880000035</v>
      </c>
      <c r="H627" s="64">
        <f t="shared" si="190"/>
        <v>3.3321478699999996</v>
      </c>
      <c r="I627" s="63">
        <v>4.1898674880000035</v>
      </c>
      <c r="J627" s="64">
        <v>3.3321478699999996</v>
      </c>
      <c r="K627" s="63">
        <v>0</v>
      </c>
      <c r="L627" s="64">
        <v>0</v>
      </c>
      <c r="M627" s="63">
        <v>0</v>
      </c>
      <c r="N627" s="64">
        <v>0</v>
      </c>
      <c r="O627" s="64">
        <v>0</v>
      </c>
      <c r="P627" s="64">
        <v>0</v>
      </c>
      <c r="Q627" s="64">
        <f t="shared" si="191"/>
        <v>6.1248682880000018</v>
      </c>
      <c r="R627" s="64">
        <f t="shared" si="192"/>
        <v>-0.85771961800000396</v>
      </c>
      <c r="S627" s="65">
        <f>R627/(I627+K627)</f>
        <v>-0.20471282694656984</v>
      </c>
      <c r="T627" s="66" t="s">
        <v>1369</v>
      </c>
    </row>
    <row r="628" spans="1:20" ht="47.25" x14ac:dyDescent="0.25">
      <c r="A628" s="60" t="s">
        <v>1335</v>
      </c>
      <c r="B628" s="61" t="s">
        <v>1370</v>
      </c>
      <c r="C628" s="62" t="s">
        <v>1371</v>
      </c>
      <c r="D628" s="64">
        <v>61.976075999999992</v>
      </c>
      <c r="E628" s="64">
        <v>33.030403339999999</v>
      </c>
      <c r="F628" s="63">
        <f t="shared" si="188"/>
        <v>28.945672659999993</v>
      </c>
      <c r="G628" s="64">
        <f t="shared" si="189"/>
        <v>26.986921599999999</v>
      </c>
      <c r="H628" s="64">
        <f t="shared" si="190"/>
        <v>21.355077099999999</v>
      </c>
      <c r="I628" s="63">
        <v>0</v>
      </c>
      <c r="J628" s="64">
        <v>21.355077099999999</v>
      </c>
      <c r="K628" s="63">
        <v>0</v>
      </c>
      <c r="L628" s="64">
        <v>0</v>
      </c>
      <c r="M628" s="63">
        <v>0</v>
      </c>
      <c r="N628" s="64">
        <v>0</v>
      </c>
      <c r="O628" s="64">
        <v>26.986921599999999</v>
      </c>
      <c r="P628" s="64">
        <v>0</v>
      </c>
      <c r="Q628" s="64">
        <f t="shared" si="191"/>
        <v>7.5905955599999935</v>
      </c>
      <c r="R628" s="64">
        <f t="shared" si="192"/>
        <v>21.355077099999999</v>
      </c>
      <c r="S628" s="65">
        <v>1</v>
      </c>
      <c r="T628" s="86" t="s">
        <v>1372</v>
      </c>
    </row>
    <row r="629" spans="1:20" ht="47.25" x14ac:dyDescent="0.25">
      <c r="A629" s="60" t="s">
        <v>1335</v>
      </c>
      <c r="B629" s="61" t="s">
        <v>1373</v>
      </c>
      <c r="C629" s="62" t="s">
        <v>1374</v>
      </c>
      <c r="D629" s="64">
        <v>26.0432442</v>
      </c>
      <c r="E629" s="64">
        <v>19.003590819999999</v>
      </c>
      <c r="F629" s="63">
        <f t="shared" si="188"/>
        <v>7.0396533800000007</v>
      </c>
      <c r="G629" s="64">
        <f t="shared" si="189"/>
        <v>2.7482568000000027</v>
      </c>
      <c r="H629" s="64">
        <f t="shared" si="190"/>
        <v>0.72509454000000007</v>
      </c>
      <c r="I629" s="63">
        <v>2.7482568000000027</v>
      </c>
      <c r="J629" s="64">
        <v>0.72509454000000007</v>
      </c>
      <c r="K629" s="63">
        <v>0</v>
      </c>
      <c r="L629" s="64">
        <v>0</v>
      </c>
      <c r="M629" s="63">
        <v>0</v>
      </c>
      <c r="N629" s="64">
        <v>0</v>
      </c>
      <c r="O629" s="64">
        <v>0</v>
      </c>
      <c r="P629" s="64">
        <v>0</v>
      </c>
      <c r="Q629" s="64">
        <f t="shared" si="191"/>
        <v>6.314558840000001</v>
      </c>
      <c r="R629" s="64">
        <f t="shared" si="192"/>
        <v>-2.0231622600000025</v>
      </c>
      <c r="S629" s="65">
        <f>R629/(I629+K629)</f>
        <v>-0.73616201368081779</v>
      </c>
      <c r="T629" s="66" t="s">
        <v>330</v>
      </c>
    </row>
    <row r="630" spans="1:20" ht="31.5" x14ac:dyDescent="0.25">
      <c r="A630" s="60" t="s">
        <v>1335</v>
      </c>
      <c r="B630" s="61" t="s">
        <v>1375</v>
      </c>
      <c r="C630" s="62" t="s">
        <v>1376</v>
      </c>
      <c r="D630" s="64">
        <v>31.705057490000002</v>
      </c>
      <c r="E630" s="64">
        <v>0</v>
      </c>
      <c r="F630" s="63">
        <f t="shared" si="188"/>
        <v>31.705057490000002</v>
      </c>
      <c r="G630" s="64">
        <f t="shared" si="189"/>
        <v>28.867777490000002</v>
      </c>
      <c r="H630" s="64">
        <f t="shared" si="190"/>
        <v>11.964548670000001</v>
      </c>
      <c r="I630" s="63">
        <v>0</v>
      </c>
      <c r="J630" s="64">
        <v>0.57757261999999998</v>
      </c>
      <c r="K630" s="63">
        <v>0</v>
      </c>
      <c r="L630" s="64">
        <v>11.386976050000001</v>
      </c>
      <c r="M630" s="63">
        <v>0</v>
      </c>
      <c r="N630" s="64">
        <v>0</v>
      </c>
      <c r="O630" s="64">
        <v>28.867777490000002</v>
      </c>
      <c r="P630" s="64">
        <v>0</v>
      </c>
      <c r="Q630" s="64">
        <f t="shared" si="191"/>
        <v>19.740508820000002</v>
      </c>
      <c r="R630" s="64">
        <f t="shared" si="192"/>
        <v>11.964548670000001</v>
      </c>
      <c r="S630" s="65">
        <v>1</v>
      </c>
      <c r="T630" s="66" t="s">
        <v>1377</v>
      </c>
    </row>
    <row r="631" spans="1:20" ht="31.5" x14ac:dyDescent="0.25">
      <c r="A631" s="60" t="s">
        <v>1335</v>
      </c>
      <c r="B631" s="61" t="s">
        <v>1378</v>
      </c>
      <c r="C631" s="62" t="s">
        <v>1379</v>
      </c>
      <c r="D631" s="64">
        <v>46.24</v>
      </c>
      <c r="E631" s="64">
        <v>0</v>
      </c>
      <c r="F631" s="63">
        <f t="shared" si="188"/>
        <v>46.24</v>
      </c>
      <c r="G631" s="64">
        <f t="shared" si="189"/>
        <v>35.866</v>
      </c>
      <c r="H631" s="64">
        <f t="shared" si="190"/>
        <v>15.037336879999996</v>
      </c>
      <c r="I631" s="63">
        <v>0</v>
      </c>
      <c r="J631" s="64">
        <v>0.60281132000000004</v>
      </c>
      <c r="K631" s="63">
        <v>0</v>
      </c>
      <c r="L631" s="64">
        <v>14.434525559999996</v>
      </c>
      <c r="M631" s="63">
        <v>0</v>
      </c>
      <c r="N631" s="64">
        <v>0</v>
      </c>
      <c r="O631" s="64">
        <v>35.866</v>
      </c>
      <c r="P631" s="64">
        <v>0</v>
      </c>
      <c r="Q631" s="64">
        <f t="shared" si="191"/>
        <v>31.202663120000004</v>
      </c>
      <c r="R631" s="64">
        <f t="shared" si="192"/>
        <v>15.037336879999996</v>
      </c>
      <c r="S631" s="65">
        <v>1</v>
      </c>
      <c r="T631" s="66" t="s">
        <v>1377</v>
      </c>
    </row>
    <row r="632" spans="1:20" ht="63" x14ac:dyDescent="0.25">
      <c r="A632" s="60" t="s">
        <v>1335</v>
      </c>
      <c r="B632" s="61" t="s">
        <v>1380</v>
      </c>
      <c r="C632" s="62" t="s">
        <v>1381</v>
      </c>
      <c r="D632" s="64">
        <v>91.502922730000009</v>
      </c>
      <c r="E632" s="64">
        <v>97.899657790000006</v>
      </c>
      <c r="F632" s="63">
        <f t="shared" si="188"/>
        <v>-6.3967350599999975</v>
      </c>
      <c r="G632" s="64" t="s">
        <v>34</v>
      </c>
      <c r="H632" s="64">
        <f t="shared" ref="H632:H642" si="193">J632+L632+N632+P632</f>
        <v>5.0892857400000002</v>
      </c>
      <c r="I632" s="63" t="s">
        <v>34</v>
      </c>
      <c r="J632" s="64">
        <v>5.0892857400000002</v>
      </c>
      <c r="K632" s="63" t="s">
        <v>34</v>
      </c>
      <c r="L632" s="64">
        <v>0</v>
      </c>
      <c r="M632" s="63" t="s">
        <v>34</v>
      </c>
      <c r="N632" s="64">
        <v>0</v>
      </c>
      <c r="O632" s="64" t="s">
        <v>34</v>
      </c>
      <c r="P632" s="64">
        <v>0</v>
      </c>
      <c r="Q632" s="64">
        <f t="shared" si="191"/>
        <v>-11.486020799999999</v>
      </c>
      <c r="R632" s="64" t="s">
        <v>34</v>
      </c>
      <c r="S632" s="65" t="s">
        <v>34</v>
      </c>
      <c r="T632" s="66" t="s">
        <v>384</v>
      </c>
    </row>
    <row r="633" spans="1:20" ht="31.5" x14ac:dyDescent="0.25">
      <c r="A633" s="60" t="s">
        <v>1335</v>
      </c>
      <c r="B633" s="61" t="s">
        <v>1382</v>
      </c>
      <c r="C633" s="62" t="s">
        <v>1383</v>
      </c>
      <c r="D633" s="64">
        <v>9.07903503</v>
      </c>
      <c r="E633" s="64">
        <v>9.0775134299999998</v>
      </c>
      <c r="F633" s="63">
        <f t="shared" si="188"/>
        <v>1.5216000000002339E-3</v>
      </c>
      <c r="G633" s="64">
        <f t="shared" ref="G633:G642" si="194">I633+K633+M633+O633</f>
        <v>0.18</v>
      </c>
      <c r="H633" s="64">
        <f t="shared" si="193"/>
        <v>0</v>
      </c>
      <c r="I633" s="64">
        <v>0.18</v>
      </c>
      <c r="J633" s="64">
        <v>0</v>
      </c>
      <c r="K633" s="63">
        <v>0</v>
      </c>
      <c r="L633" s="64">
        <v>0</v>
      </c>
      <c r="M633" s="64">
        <v>0</v>
      </c>
      <c r="N633" s="64">
        <v>0</v>
      </c>
      <c r="O633" s="64">
        <v>0</v>
      </c>
      <c r="P633" s="64">
        <v>0</v>
      </c>
      <c r="Q633" s="64">
        <f t="shared" si="191"/>
        <v>1.5216000000002339E-3</v>
      </c>
      <c r="R633" s="64">
        <f t="shared" ref="R633:R642" si="195">H633-(I633+K633)</f>
        <v>-0.18</v>
      </c>
      <c r="S633" s="65">
        <f>R633/(I633+K633)</f>
        <v>-1</v>
      </c>
      <c r="T633" s="66" t="s">
        <v>1384</v>
      </c>
    </row>
    <row r="634" spans="1:20" ht="47.25" x14ac:dyDescent="0.25">
      <c r="A634" s="60" t="s">
        <v>1335</v>
      </c>
      <c r="B634" s="61" t="s">
        <v>1385</v>
      </c>
      <c r="C634" s="62" t="s">
        <v>1386</v>
      </c>
      <c r="D634" s="64">
        <v>104.053228842</v>
      </c>
      <c r="E634" s="64">
        <v>103.41258089999999</v>
      </c>
      <c r="F634" s="63">
        <f t="shared" si="188"/>
        <v>0.64064794200000108</v>
      </c>
      <c r="G634" s="64">
        <f t="shared" si="194"/>
        <v>2.8729936120000019</v>
      </c>
      <c r="H634" s="64">
        <f t="shared" si="193"/>
        <v>1.0491619999999999</v>
      </c>
      <c r="I634" s="63">
        <v>2.8729936120000019</v>
      </c>
      <c r="J634" s="64">
        <v>1.0491619999999999</v>
      </c>
      <c r="K634" s="63">
        <v>0</v>
      </c>
      <c r="L634" s="64">
        <v>0</v>
      </c>
      <c r="M634" s="63">
        <v>0</v>
      </c>
      <c r="N634" s="64">
        <v>0</v>
      </c>
      <c r="O634" s="64">
        <v>0</v>
      </c>
      <c r="P634" s="64">
        <v>0</v>
      </c>
      <c r="Q634" s="64">
        <f t="shared" si="191"/>
        <v>-0.40851405799999885</v>
      </c>
      <c r="R634" s="64">
        <f t="shared" si="195"/>
        <v>-1.823831612000002</v>
      </c>
      <c r="S634" s="65">
        <f>R634/(I634+K634)</f>
        <v>-0.63481923676480512</v>
      </c>
      <c r="T634" s="66" t="s">
        <v>1346</v>
      </c>
    </row>
    <row r="635" spans="1:20" ht="31.5" x14ac:dyDescent="0.25">
      <c r="A635" s="60" t="s">
        <v>1335</v>
      </c>
      <c r="B635" s="61" t="s">
        <v>1387</v>
      </c>
      <c r="C635" s="62" t="s">
        <v>1388</v>
      </c>
      <c r="D635" s="64">
        <v>27.944922800000001</v>
      </c>
      <c r="E635" s="64">
        <v>16.855503910000003</v>
      </c>
      <c r="F635" s="63">
        <f t="shared" si="188"/>
        <v>11.089418889999997</v>
      </c>
      <c r="G635" s="64">
        <f t="shared" si="194"/>
        <v>17.47342664</v>
      </c>
      <c r="H635" s="64">
        <f t="shared" si="193"/>
        <v>6.2825839800000001</v>
      </c>
      <c r="I635" s="63">
        <v>0</v>
      </c>
      <c r="J635" s="64">
        <v>6.2825839800000001</v>
      </c>
      <c r="K635" s="63">
        <v>0</v>
      </c>
      <c r="L635" s="64">
        <v>0</v>
      </c>
      <c r="M635" s="63">
        <v>0</v>
      </c>
      <c r="N635" s="64">
        <v>0</v>
      </c>
      <c r="O635" s="64">
        <v>17.47342664</v>
      </c>
      <c r="P635" s="64">
        <v>0</v>
      </c>
      <c r="Q635" s="64">
        <f t="shared" si="191"/>
        <v>4.8068349099999974</v>
      </c>
      <c r="R635" s="64">
        <f t="shared" si="195"/>
        <v>6.2825839800000001</v>
      </c>
      <c r="S635" s="65">
        <v>1</v>
      </c>
      <c r="T635" s="66" t="s">
        <v>330</v>
      </c>
    </row>
    <row r="636" spans="1:20" ht="31.5" x14ac:dyDescent="0.25">
      <c r="A636" s="60" t="s">
        <v>1335</v>
      </c>
      <c r="B636" s="61" t="s">
        <v>1389</v>
      </c>
      <c r="C636" s="62" t="s">
        <v>1390</v>
      </c>
      <c r="D636" s="64">
        <v>25.076275280000001</v>
      </c>
      <c r="E636" s="64">
        <v>16.009466589999999</v>
      </c>
      <c r="F636" s="63">
        <f t="shared" si="188"/>
        <v>9.066808690000002</v>
      </c>
      <c r="G636" s="64">
        <f t="shared" si="194"/>
        <v>15.688532560000001</v>
      </c>
      <c r="H636" s="64">
        <f t="shared" si="193"/>
        <v>4.9550801700000005</v>
      </c>
      <c r="I636" s="63">
        <v>0</v>
      </c>
      <c r="J636" s="64">
        <v>4.9550801700000005</v>
      </c>
      <c r="K636" s="63">
        <v>0</v>
      </c>
      <c r="L636" s="64">
        <v>0</v>
      </c>
      <c r="M636" s="63">
        <v>0</v>
      </c>
      <c r="N636" s="64">
        <v>0</v>
      </c>
      <c r="O636" s="64">
        <v>15.688532560000001</v>
      </c>
      <c r="P636" s="64">
        <v>0</v>
      </c>
      <c r="Q636" s="64">
        <f t="shared" si="191"/>
        <v>4.1117285200000016</v>
      </c>
      <c r="R636" s="64">
        <f t="shared" si="195"/>
        <v>4.9550801700000005</v>
      </c>
      <c r="S636" s="65">
        <v>1</v>
      </c>
      <c r="T636" s="66" t="s">
        <v>330</v>
      </c>
    </row>
    <row r="637" spans="1:20" ht="47.25" x14ac:dyDescent="0.25">
      <c r="A637" s="60" t="s">
        <v>1335</v>
      </c>
      <c r="B637" s="61" t="s">
        <v>1391</v>
      </c>
      <c r="C637" s="62" t="s">
        <v>1392</v>
      </c>
      <c r="D637" s="64">
        <v>113.03255179999999</v>
      </c>
      <c r="E637" s="64">
        <v>0</v>
      </c>
      <c r="F637" s="63">
        <f t="shared" si="188"/>
        <v>113.03255179999999</v>
      </c>
      <c r="G637" s="64">
        <f t="shared" si="194"/>
        <v>89.153020720000001</v>
      </c>
      <c r="H637" s="64">
        <f t="shared" si="193"/>
        <v>23.743625150000003</v>
      </c>
      <c r="I637" s="63">
        <v>0</v>
      </c>
      <c r="J637" s="64">
        <v>0.94943478999999986</v>
      </c>
      <c r="K637" s="63">
        <v>0</v>
      </c>
      <c r="L637" s="64">
        <v>22.794190360000002</v>
      </c>
      <c r="M637" s="63">
        <v>0</v>
      </c>
      <c r="N637" s="64">
        <v>0</v>
      </c>
      <c r="O637" s="64">
        <v>89.153020720000001</v>
      </c>
      <c r="P637" s="64">
        <v>0</v>
      </c>
      <c r="Q637" s="64">
        <f t="shared" si="191"/>
        <v>89.288926649999993</v>
      </c>
      <c r="R637" s="64">
        <f t="shared" si="195"/>
        <v>23.743625150000003</v>
      </c>
      <c r="S637" s="65">
        <v>1</v>
      </c>
      <c r="T637" s="66" t="s">
        <v>1352</v>
      </c>
    </row>
    <row r="638" spans="1:20" ht="47.25" x14ac:dyDescent="0.25">
      <c r="A638" s="60" t="s">
        <v>1335</v>
      </c>
      <c r="B638" s="61" t="s">
        <v>1393</v>
      </c>
      <c r="C638" s="62" t="s">
        <v>1394</v>
      </c>
      <c r="D638" s="64">
        <v>41.78</v>
      </c>
      <c r="E638" s="64">
        <v>0</v>
      </c>
      <c r="F638" s="63">
        <f t="shared" si="188"/>
        <v>41.78</v>
      </c>
      <c r="G638" s="64">
        <f t="shared" si="194"/>
        <v>37.771999999999998</v>
      </c>
      <c r="H638" s="64">
        <f t="shared" si="193"/>
        <v>16.988902670000002</v>
      </c>
      <c r="I638" s="63">
        <v>0</v>
      </c>
      <c r="J638" s="64">
        <v>0.49416154999999995</v>
      </c>
      <c r="K638" s="63">
        <v>0</v>
      </c>
      <c r="L638" s="64">
        <v>16.49474112</v>
      </c>
      <c r="M638" s="63">
        <v>0</v>
      </c>
      <c r="N638" s="64">
        <v>0</v>
      </c>
      <c r="O638" s="64">
        <v>37.771999999999998</v>
      </c>
      <c r="P638" s="64">
        <v>0</v>
      </c>
      <c r="Q638" s="64">
        <f t="shared" si="191"/>
        <v>24.791097329999999</v>
      </c>
      <c r="R638" s="64">
        <f t="shared" si="195"/>
        <v>16.988902670000002</v>
      </c>
      <c r="S638" s="65">
        <v>1</v>
      </c>
      <c r="T638" s="66" t="s">
        <v>1355</v>
      </c>
    </row>
    <row r="639" spans="1:20" ht="47.25" x14ac:dyDescent="0.25">
      <c r="A639" s="60" t="s">
        <v>1335</v>
      </c>
      <c r="B639" s="61" t="s">
        <v>1395</v>
      </c>
      <c r="C639" s="62" t="s">
        <v>1396</v>
      </c>
      <c r="D639" s="64">
        <v>41.0885058</v>
      </c>
      <c r="E639" s="64">
        <v>0</v>
      </c>
      <c r="F639" s="63">
        <f t="shared" si="188"/>
        <v>41.0885058</v>
      </c>
      <c r="G639" s="64">
        <f t="shared" si="194"/>
        <v>35.135402320000004</v>
      </c>
      <c r="H639" s="64">
        <f t="shared" si="193"/>
        <v>14.988773179999999</v>
      </c>
      <c r="I639" s="63">
        <v>0</v>
      </c>
      <c r="J639" s="64">
        <v>0.56466971999999982</v>
      </c>
      <c r="K639" s="63">
        <v>0</v>
      </c>
      <c r="L639" s="64">
        <v>14.42410346</v>
      </c>
      <c r="M639" s="63">
        <v>0</v>
      </c>
      <c r="N639" s="64">
        <v>0</v>
      </c>
      <c r="O639" s="64">
        <v>35.135402320000004</v>
      </c>
      <c r="P639" s="64">
        <v>0</v>
      </c>
      <c r="Q639" s="64">
        <f t="shared" si="191"/>
        <v>26.099732620000001</v>
      </c>
      <c r="R639" s="64">
        <f t="shared" si="195"/>
        <v>14.988773179999999</v>
      </c>
      <c r="S639" s="65">
        <v>1</v>
      </c>
      <c r="T639" s="66" t="s">
        <v>1355</v>
      </c>
    </row>
    <row r="640" spans="1:20" ht="47.25" x14ac:dyDescent="0.25">
      <c r="A640" s="60" t="s">
        <v>1335</v>
      </c>
      <c r="B640" s="61" t="s">
        <v>1397</v>
      </c>
      <c r="C640" s="62" t="s">
        <v>1398</v>
      </c>
      <c r="D640" s="64">
        <v>60.279707279999997</v>
      </c>
      <c r="E640" s="64">
        <v>5.7218046199999995</v>
      </c>
      <c r="F640" s="63">
        <f t="shared" si="188"/>
        <v>54.557902659999996</v>
      </c>
      <c r="G640" s="64">
        <f t="shared" si="194"/>
        <v>60.279707279999997</v>
      </c>
      <c r="H640" s="64">
        <f t="shared" si="193"/>
        <v>13.091413440000002</v>
      </c>
      <c r="I640" s="63">
        <v>0</v>
      </c>
      <c r="J640" s="64">
        <v>11.739840840000001</v>
      </c>
      <c r="K640" s="63">
        <v>0</v>
      </c>
      <c r="L640" s="64">
        <v>1.3515726000000001</v>
      </c>
      <c r="M640" s="63">
        <v>0</v>
      </c>
      <c r="N640" s="64">
        <v>0</v>
      </c>
      <c r="O640" s="70">
        <v>60.279707279999997</v>
      </c>
      <c r="P640" s="64">
        <v>0</v>
      </c>
      <c r="Q640" s="64">
        <f t="shared" si="191"/>
        <v>41.466489219999993</v>
      </c>
      <c r="R640" s="64">
        <f t="shared" si="195"/>
        <v>13.091413440000002</v>
      </c>
      <c r="S640" s="65">
        <v>1</v>
      </c>
      <c r="T640" s="66" t="s">
        <v>1399</v>
      </c>
    </row>
    <row r="641" spans="1:20" ht="31.5" x14ac:dyDescent="0.25">
      <c r="A641" s="60" t="s">
        <v>1335</v>
      </c>
      <c r="B641" s="61" t="s">
        <v>1400</v>
      </c>
      <c r="C641" s="62" t="s">
        <v>1401</v>
      </c>
      <c r="D641" s="64">
        <v>26.533642450000002</v>
      </c>
      <c r="E641" s="64">
        <v>20.800174260000002</v>
      </c>
      <c r="F641" s="63">
        <f t="shared" si="188"/>
        <v>5.73346819</v>
      </c>
      <c r="G641" s="64">
        <f t="shared" si="194"/>
        <v>2.5503851880000039</v>
      </c>
      <c r="H641" s="64">
        <f t="shared" si="193"/>
        <v>0.95694696000000001</v>
      </c>
      <c r="I641" s="63">
        <v>0</v>
      </c>
      <c r="J641" s="64">
        <v>0.95694696000000001</v>
      </c>
      <c r="K641" s="63">
        <v>0</v>
      </c>
      <c r="L641" s="69">
        <v>0</v>
      </c>
      <c r="M641" s="63">
        <v>0</v>
      </c>
      <c r="N641" s="69">
        <v>0</v>
      </c>
      <c r="O641" s="72">
        <v>2.5503851880000039</v>
      </c>
      <c r="P641" s="69">
        <v>0</v>
      </c>
      <c r="Q641" s="64">
        <f t="shared" si="191"/>
        <v>4.7765212300000002</v>
      </c>
      <c r="R641" s="64">
        <f t="shared" si="195"/>
        <v>0.95694696000000001</v>
      </c>
      <c r="S641" s="65">
        <v>1</v>
      </c>
      <c r="T641" s="66" t="s">
        <v>330</v>
      </c>
    </row>
    <row r="642" spans="1:20" ht="47.25" x14ac:dyDescent="0.25">
      <c r="A642" s="60" t="s">
        <v>1335</v>
      </c>
      <c r="B642" s="61" t="s">
        <v>1402</v>
      </c>
      <c r="C642" s="62" t="s">
        <v>1403</v>
      </c>
      <c r="D642" s="64">
        <v>4.703532064</v>
      </c>
      <c r="E642" s="64">
        <v>0</v>
      </c>
      <c r="F642" s="63">
        <f t="shared" si="188"/>
        <v>4.703532064</v>
      </c>
      <c r="G642" s="64">
        <f t="shared" si="194"/>
        <v>4.703532064</v>
      </c>
      <c r="H642" s="64">
        <f t="shared" si="193"/>
        <v>4.8824330400000004</v>
      </c>
      <c r="I642" s="63">
        <v>0</v>
      </c>
      <c r="J642" s="64">
        <v>3.6980528399999999</v>
      </c>
      <c r="K642" s="63">
        <v>0</v>
      </c>
      <c r="L642" s="69">
        <v>1.1843802000000001</v>
      </c>
      <c r="M642" s="63">
        <v>0</v>
      </c>
      <c r="N642" s="69">
        <v>0</v>
      </c>
      <c r="O642" s="69">
        <v>4.703532064</v>
      </c>
      <c r="P642" s="69">
        <v>0</v>
      </c>
      <c r="Q642" s="64">
        <f t="shared" si="191"/>
        <v>-0.17890097600000043</v>
      </c>
      <c r="R642" s="64">
        <f t="shared" si="195"/>
        <v>4.8824330400000004</v>
      </c>
      <c r="S642" s="65">
        <v>1</v>
      </c>
      <c r="T642" s="66" t="s">
        <v>1404</v>
      </c>
    </row>
    <row r="643" spans="1:20" ht="31.5" x14ac:dyDescent="0.25">
      <c r="A643" s="53" t="s">
        <v>1405</v>
      </c>
      <c r="B643" s="54" t="s">
        <v>259</v>
      </c>
      <c r="C643" s="54" t="s">
        <v>33</v>
      </c>
      <c r="D643" s="55">
        <f t="shared" ref="D643:R643" si="196">SUM(D644:D688)</f>
        <v>2327.06238625171</v>
      </c>
      <c r="E643" s="55">
        <f t="shared" si="196"/>
        <v>489.29102236</v>
      </c>
      <c r="F643" s="55">
        <f t="shared" si="196"/>
        <v>1837.7713638917094</v>
      </c>
      <c r="G643" s="56">
        <f t="shared" si="196"/>
        <v>364.66386687913894</v>
      </c>
      <c r="H643" s="56">
        <f t="shared" si="196"/>
        <v>79.378826599999982</v>
      </c>
      <c r="I643" s="55">
        <f t="shared" si="196"/>
        <v>28.290361087999987</v>
      </c>
      <c r="J643" s="55">
        <f t="shared" si="196"/>
        <v>37.400053829999997</v>
      </c>
      <c r="K643" s="55">
        <f t="shared" si="196"/>
        <v>20.666328159319995</v>
      </c>
      <c r="L643" s="56">
        <f t="shared" si="196"/>
        <v>41.978772769999999</v>
      </c>
      <c r="M643" s="55">
        <f t="shared" si="196"/>
        <v>29.234788548799997</v>
      </c>
      <c r="N643" s="56">
        <f t="shared" si="196"/>
        <v>0</v>
      </c>
      <c r="O643" s="56">
        <f t="shared" si="196"/>
        <v>286.47238908301904</v>
      </c>
      <c r="P643" s="56">
        <f t="shared" si="196"/>
        <v>0</v>
      </c>
      <c r="Q643" s="56">
        <f t="shared" si="196"/>
        <v>1762.64870220171</v>
      </c>
      <c r="R643" s="56">
        <f t="shared" si="196"/>
        <v>25.449907872680011</v>
      </c>
      <c r="S643" s="57">
        <f>R643/(I643+K643)</f>
        <v>0.51984536258389258</v>
      </c>
      <c r="T643" s="58" t="s">
        <v>34</v>
      </c>
    </row>
    <row r="644" spans="1:20" ht="31.5" x14ac:dyDescent="0.25">
      <c r="A644" s="60" t="s">
        <v>1405</v>
      </c>
      <c r="B644" s="61" t="s">
        <v>1406</v>
      </c>
      <c r="C644" s="62" t="s">
        <v>1407</v>
      </c>
      <c r="D644" s="64">
        <v>28.143541131999999</v>
      </c>
      <c r="E644" s="64">
        <v>3.5175961400000002</v>
      </c>
      <c r="F644" s="63">
        <f t="shared" ref="F644:F683" si="197">D644-E644</f>
        <v>24.625944992000001</v>
      </c>
      <c r="G644" s="64">
        <f t="shared" ref="G644:G657" si="198">I644+K644+M644+O644</f>
        <v>2.7709782971999957</v>
      </c>
      <c r="H644" s="64">
        <f t="shared" ref="H644:H657" si="199">J644+L644+N644+P644</f>
        <v>6.6395549999999998E-2</v>
      </c>
      <c r="I644" s="63">
        <v>0</v>
      </c>
      <c r="J644" s="64">
        <v>5.6276340000000008E-2</v>
      </c>
      <c r="K644" s="63">
        <v>2.7709782971999957</v>
      </c>
      <c r="L644" s="64">
        <v>1.0119209999999995E-2</v>
      </c>
      <c r="M644" s="63">
        <v>0</v>
      </c>
      <c r="N644" s="64">
        <v>0</v>
      </c>
      <c r="O644" s="64">
        <v>0</v>
      </c>
      <c r="P644" s="64">
        <v>0</v>
      </c>
      <c r="Q644" s="64">
        <f t="shared" ref="Q644:Q683" si="200">F644-H644</f>
        <v>24.559549442000002</v>
      </c>
      <c r="R644" s="64">
        <f t="shared" ref="R644:R657" si="201">H644-(I644+K644)</f>
        <v>-2.7045827471999955</v>
      </c>
      <c r="S644" s="65">
        <f>R644/(I644+K644)</f>
        <v>-0.97603894982970774</v>
      </c>
      <c r="T644" s="66" t="s">
        <v>330</v>
      </c>
    </row>
    <row r="645" spans="1:20" ht="31.5" x14ac:dyDescent="0.25">
      <c r="A645" s="60" t="s">
        <v>1405</v>
      </c>
      <c r="B645" s="61" t="s">
        <v>1408</v>
      </c>
      <c r="C645" s="62" t="s">
        <v>1409</v>
      </c>
      <c r="D645" s="64">
        <v>11.523022911999998</v>
      </c>
      <c r="E645" s="64">
        <v>1.5156234999999998</v>
      </c>
      <c r="F645" s="63">
        <f t="shared" si="197"/>
        <v>10.007399411999998</v>
      </c>
      <c r="G645" s="64">
        <f t="shared" si="198"/>
        <v>1.1345489719999986</v>
      </c>
      <c r="H645" s="64">
        <f t="shared" si="199"/>
        <v>0</v>
      </c>
      <c r="I645" s="63">
        <v>0</v>
      </c>
      <c r="J645" s="64">
        <v>0</v>
      </c>
      <c r="K645" s="63">
        <v>1.1345489719999986</v>
      </c>
      <c r="L645" s="64">
        <v>0</v>
      </c>
      <c r="M645" s="63">
        <v>0</v>
      </c>
      <c r="N645" s="64">
        <v>0</v>
      </c>
      <c r="O645" s="64">
        <v>0</v>
      </c>
      <c r="P645" s="64">
        <v>0</v>
      </c>
      <c r="Q645" s="64">
        <f t="shared" si="200"/>
        <v>10.007399411999998</v>
      </c>
      <c r="R645" s="64">
        <f t="shared" si="201"/>
        <v>-1.1345489719999986</v>
      </c>
      <c r="S645" s="65">
        <f>R645/(I645+K645)</f>
        <v>-1</v>
      </c>
      <c r="T645" s="66" t="s">
        <v>1410</v>
      </c>
    </row>
    <row r="646" spans="1:20" ht="31.5" x14ac:dyDescent="0.25">
      <c r="A646" s="60" t="s">
        <v>1405</v>
      </c>
      <c r="B646" s="61" t="s">
        <v>1411</v>
      </c>
      <c r="C646" s="62" t="s">
        <v>1412</v>
      </c>
      <c r="D646" s="64">
        <v>8.6051364379999988</v>
      </c>
      <c r="E646" s="64">
        <v>1.0700023000000001</v>
      </c>
      <c r="F646" s="63">
        <f t="shared" si="197"/>
        <v>7.5351341379999983</v>
      </c>
      <c r="G646" s="64">
        <f t="shared" si="198"/>
        <v>0.84738820800000025</v>
      </c>
      <c r="H646" s="64">
        <f t="shared" si="199"/>
        <v>0</v>
      </c>
      <c r="I646" s="63">
        <v>0</v>
      </c>
      <c r="J646" s="64">
        <v>0</v>
      </c>
      <c r="K646" s="63">
        <v>0.84738820800000025</v>
      </c>
      <c r="L646" s="64">
        <v>0</v>
      </c>
      <c r="M646" s="63">
        <v>0</v>
      </c>
      <c r="N646" s="64">
        <v>0</v>
      </c>
      <c r="O646" s="64">
        <v>0</v>
      </c>
      <c r="P646" s="64">
        <v>0</v>
      </c>
      <c r="Q646" s="64">
        <f t="shared" si="200"/>
        <v>7.5351341379999983</v>
      </c>
      <c r="R646" s="64">
        <f t="shared" si="201"/>
        <v>-0.84738820800000025</v>
      </c>
      <c r="S646" s="65">
        <f>R646/(I646+K646)</f>
        <v>-1</v>
      </c>
      <c r="T646" s="66" t="s">
        <v>1410</v>
      </c>
    </row>
    <row r="647" spans="1:20" ht="31.5" x14ac:dyDescent="0.25">
      <c r="A647" s="60" t="s">
        <v>1405</v>
      </c>
      <c r="B647" s="61" t="s">
        <v>1413</v>
      </c>
      <c r="C647" s="62" t="s">
        <v>1414</v>
      </c>
      <c r="D647" s="64">
        <v>22.318712399999999</v>
      </c>
      <c r="E647" s="64">
        <v>3.0731999999999999</v>
      </c>
      <c r="F647" s="63">
        <f t="shared" si="197"/>
        <v>19.245512399999999</v>
      </c>
      <c r="G647" s="64">
        <f t="shared" si="198"/>
        <v>1.8582728399999977</v>
      </c>
      <c r="H647" s="64">
        <f t="shared" si="199"/>
        <v>4.313405E-2</v>
      </c>
      <c r="I647" s="63">
        <v>0</v>
      </c>
      <c r="J647" s="64">
        <v>0</v>
      </c>
      <c r="K647" s="63">
        <v>0</v>
      </c>
      <c r="L647" s="64">
        <v>4.313405E-2</v>
      </c>
      <c r="M647" s="63">
        <v>0</v>
      </c>
      <c r="N647" s="64">
        <v>0</v>
      </c>
      <c r="O647" s="64">
        <v>1.8582728399999977</v>
      </c>
      <c r="P647" s="64">
        <v>0</v>
      </c>
      <c r="Q647" s="64">
        <f t="shared" si="200"/>
        <v>19.20237835</v>
      </c>
      <c r="R647" s="64">
        <f t="shared" si="201"/>
        <v>4.313405E-2</v>
      </c>
      <c r="S647" s="65">
        <v>1</v>
      </c>
      <c r="T647" s="66" t="s">
        <v>1311</v>
      </c>
    </row>
    <row r="648" spans="1:20" ht="136.5" customHeight="1" x14ac:dyDescent="0.25">
      <c r="A648" s="60" t="s">
        <v>1405</v>
      </c>
      <c r="B648" s="61" t="s">
        <v>1415</v>
      </c>
      <c r="C648" s="62" t="s">
        <v>1416</v>
      </c>
      <c r="D648" s="64">
        <v>237.40437009199999</v>
      </c>
      <c r="E648" s="64">
        <v>39.552674939999996</v>
      </c>
      <c r="F648" s="63">
        <f t="shared" si="197"/>
        <v>197.85169515199999</v>
      </c>
      <c r="G648" s="64">
        <f t="shared" si="198"/>
        <v>15.444883709999997</v>
      </c>
      <c r="H648" s="64">
        <f t="shared" si="199"/>
        <v>0</v>
      </c>
      <c r="I648" s="63">
        <v>0</v>
      </c>
      <c r="J648" s="64">
        <v>0</v>
      </c>
      <c r="K648" s="63">
        <v>0</v>
      </c>
      <c r="L648" s="64">
        <v>0</v>
      </c>
      <c r="M648" s="63">
        <v>15.444883709999997</v>
      </c>
      <c r="N648" s="64">
        <v>0</v>
      </c>
      <c r="O648" s="64">
        <v>0</v>
      </c>
      <c r="P648" s="64">
        <v>0</v>
      </c>
      <c r="Q648" s="64">
        <f t="shared" si="200"/>
        <v>197.85169515199999</v>
      </c>
      <c r="R648" s="64">
        <f t="shared" si="201"/>
        <v>0</v>
      </c>
      <c r="S648" s="65">
        <v>0</v>
      </c>
      <c r="T648" s="66" t="s">
        <v>34</v>
      </c>
    </row>
    <row r="649" spans="1:20" ht="136.5" customHeight="1" x14ac:dyDescent="0.25">
      <c r="A649" s="60" t="s">
        <v>1405</v>
      </c>
      <c r="B649" s="61" t="s">
        <v>1417</v>
      </c>
      <c r="C649" s="62" t="s">
        <v>1418</v>
      </c>
      <c r="D649" s="64">
        <v>276.1085350866</v>
      </c>
      <c r="E649" s="64">
        <v>42.926717289999999</v>
      </c>
      <c r="F649" s="63">
        <f t="shared" si="197"/>
        <v>233.1818177966</v>
      </c>
      <c r="G649" s="64">
        <f t="shared" si="198"/>
        <v>8.0408406899999996</v>
      </c>
      <c r="H649" s="64">
        <f t="shared" si="199"/>
        <v>0</v>
      </c>
      <c r="I649" s="63">
        <v>0</v>
      </c>
      <c r="J649" s="64">
        <v>0</v>
      </c>
      <c r="K649" s="63">
        <v>0</v>
      </c>
      <c r="L649" s="64">
        <v>0</v>
      </c>
      <c r="M649" s="63">
        <v>0</v>
      </c>
      <c r="N649" s="64">
        <v>0</v>
      </c>
      <c r="O649" s="64">
        <v>8.0408406899999996</v>
      </c>
      <c r="P649" s="64">
        <v>0</v>
      </c>
      <c r="Q649" s="64">
        <f t="shared" si="200"/>
        <v>233.1818177966</v>
      </c>
      <c r="R649" s="64">
        <f t="shared" si="201"/>
        <v>0</v>
      </c>
      <c r="S649" s="65">
        <v>0</v>
      </c>
      <c r="T649" s="66" t="s">
        <v>34</v>
      </c>
    </row>
    <row r="650" spans="1:20" ht="47.25" x14ac:dyDescent="0.25">
      <c r="A650" s="60" t="s">
        <v>1405</v>
      </c>
      <c r="B650" s="61" t="s">
        <v>1419</v>
      </c>
      <c r="C650" s="62" t="s">
        <v>1420</v>
      </c>
      <c r="D650" s="64">
        <v>37.085649366000006</v>
      </c>
      <c r="E650" s="64">
        <v>0</v>
      </c>
      <c r="F650" s="63">
        <f t="shared" si="197"/>
        <v>37.085649366000006</v>
      </c>
      <c r="G650" s="64">
        <f t="shared" si="198"/>
        <v>1.3731156827999997</v>
      </c>
      <c r="H650" s="64">
        <f t="shared" si="199"/>
        <v>0</v>
      </c>
      <c r="I650" s="63">
        <v>0</v>
      </c>
      <c r="J650" s="64">
        <v>0</v>
      </c>
      <c r="K650" s="63">
        <v>0</v>
      </c>
      <c r="L650" s="64">
        <v>0</v>
      </c>
      <c r="M650" s="63">
        <v>1.3731156827999997</v>
      </c>
      <c r="N650" s="64">
        <v>0</v>
      </c>
      <c r="O650" s="70">
        <v>0</v>
      </c>
      <c r="P650" s="64">
        <v>0</v>
      </c>
      <c r="Q650" s="64">
        <f t="shared" si="200"/>
        <v>37.085649366000006</v>
      </c>
      <c r="R650" s="64">
        <f t="shared" si="201"/>
        <v>0</v>
      </c>
      <c r="S650" s="65">
        <v>0</v>
      </c>
      <c r="T650" s="66" t="s">
        <v>34</v>
      </c>
    </row>
    <row r="651" spans="1:20" ht="31.5" x14ac:dyDescent="0.25">
      <c r="A651" s="60" t="s">
        <v>1405</v>
      </c>
      <c r="B651" s="61" t="s">
        <v>1421</v>
      </c>
      <c r="C651" s="62" t="s">
        <v>1422</v>
      </c>
      <c r="D651" s="64">
        <v>19.786090072</v>
      </c>
      <c r="E651" s="64">
        <v>17.452325429999998</v>
      </c>
      <c r="F651" s="63">
        <f t="shared" si="197"/>
        <v>2.333764642000002</v>
      </c>
      <c r="G651" s="64">
        <f t="shared" si="198"/>
        <v>3.4437573920000015</v>
      </c>
      <c r="H651" s="64">
        <f t="shared" si="199"/>
        <v>0.85297915999999996</v>
      </c>
      <c r="I651" s="63">
        <v>0</v>
      </c>
      <c r="J651" s="64">
        <v>0</v>
      </c>
      <c r="K651" s="63">
        <v>0</v>
      </c>
      <c r="L651" s="69">
        <v>0.85297915999999996</v>
      </c>
      <c r="M651" s="63">
        <v>0</v>
      </c>
      <c r="N651" s="69">
        <v>0</v>
      </c>
      <c r="O651" s="69">
        <v>3.4437573920000015</v>
      </c>
      <c r="P651" s="69">
        <v>0</v>
      </c>
      <c r="Q651" s="64">
        <f t="shared" si="200"/>
        <v>1.4807854820000022</v>
      </c>
      <c r="R651" s="64">
        <f t="shared" si="201"/>
        <v>0.85297915999999996</v>
      </c>
      <c r="S651" s="65">
        <v>1</v>
      </c>
      <c r="T651" s="66" t="s">
        <v>1423</v>
      </c>
    </row>
    <row r="652" spans="1:20" ht="31.5" x14ac:dyDescent="0.25">
      <c r="A652" s="60" t="s">
        <v>1405</v>
      </c>
      <c r="B652" s="61" t="s">
        <v>1424</v>
      </c>
      <c r="C652" s="62" t="s">
        <v>1425</v>
      </c>
      <c r="D652" s="64">
        <v>47.337903030000007</v>
      </c>
      <c r="E652" s="64">
        <v>1.7988690699999998</v>
      </c>
      <c r="F652" s="63">
        <f t="shared" si="197"/>
        <v>45.539033960000005</v>
      </c>
      <c r="G652" s="64">
        <f t="shared" si="198"/>
        <v>4.9790191560000023</v>
      </c>
      <c r="H652" s="64">
        <f t="shared" si="199"/>
        <v>0</v>
      </c>
      <c r="I652" s="64">
        <v>0</v>
      </c>
      <c r="J652" s="64">
        <v>0</v>
      </c>
      <c r="K652" s="64">
        <v>0</v>
      </c>
      <c r="L652" s="64">
        <v>0</v>
      </c>
      <c r="M652" s="64">
        <v>4.9790191560000023</v>
      </c>
      <c r="N652" s="64">
        <v>0</v>
      </c>
      <c r="O652" s="64">
        <v>0</v>
      </c>
      <c r="P652" s="64">
        <v>0</v>
      </c>
      <c r="Q652" s="64">
        <f t="shared" si="200"/>
        <v>45.539033960000005</v>
      </c>
      <c r="R652" s="64">
        <f t="shared" si="201"/>
        <v>0</v>
      </c>
      <c r="S652" s="65">
        <v>0</v>
      </c>
      <c r="T652" s="66" t="s">
        <v>34</v>
      </c>
    </row>
    <row r="653" spans="1:20" ht="31.5" x14ac:dyDescent="0.25">
      <c r="A653" s="60" t="s">
        <v>1405</v>
      </c>
      <c r="B653" s="61" t="s">
        <v>1426</v>
      </c>
      <c r="C653" s="62" t="s">
        <v>1427</v>
      </c>
      <c r="D653" s="64">
        <v>41.689445450000001</v>
      </c>
      <c r="E653" s="64">
        <v>0.64999999999999991</v>
      </c>
      <c r="F653" s="63">
        <f t="shared" si="197"/>
        <v>41.039445450000002</v>
      </c>
      <c r="G653" s="64">
        <f t="shared" si="198"/>
        <v>27.591910026800001</v>
      </c>
      <c r="H653" s="64">
        <f t="shared" si="199"/>
        <v>0</v>
      </c>
      <c r="I653" s="63">
        <v>0</v>
      </c>
      <c r="J653" s="64">
        <v>0</v>
      </c>
      <c r="K653" s="63">
        <v>0</v>
      </c>
      <c r="L653" s="64">
        <v>0</v>
      </c>
      <c r="M653" s="63">
        <v>0</v>
      </c>
      <c r="N653" s="64">
        <v>0</v>
      </c>
      <c r="O653" s="64">
        <v>27.591910026800001</v>
      </c>
      <c r="P653" s="64">
        <v>0</v>
      </c>
      <c r="Q653" s="64">
        <f t="shared" si="200"/>
        <v>41.039445450000002</v>
      </c>
      <c r="R653" s="64">
        <f t="shared" si="201"/>
        <v>0</v>
      </c>
      <c r="S653" s="65">
        <v>0</v>
      </c>
      <c r="T653" s="66" t="s">
        <v>34</v>
      </c>
    </row>
    <row r="654" spans="1:20" ht="31.5" x14ac:dyDescent="0.25">
      <c r="A654" s="60" t="s">
        <v>1405</v>
      </c>
      <c r="B654" s="61" t="s">
        <v>1428</v>
      </c>
      <c r="C654" s="62" t="s">
        <v>1429</v>
      </c>
      <c r="D654" s="64">
        <v>63.712911527999999</v>
      </c>
      <c r="E654" s="64">
        <v>5.9985652700000003</v>
      </c>
      <c r="F654" s="63">
        <f t="shared" si="197"/>
        <v>57.714346257999999</v>
      </c>
      <c r="G654" s="64">
        <f t="shared" si="198"/>
        <v>5.5281591227999964</v>
      </c>
      <c r="H654" s="64">
        <f t="shared" si="199"/>
        <v>0</v>
      </c>
      <c r="I654" s="63">
        <v>0</v>
      </c>
      <c r="J654" s="64">
        <v>0</v>
      </c>
      <c r="K654" s="63">
        <v>0</v>
      </c>
      <c r="L654" s="64">
        <v>0</v>
      </c>
      <c r="M654" s="63">
        <v>0</v>
      </c>
      <c r="N654" s="64">
        <v>0</v>
      </c>
      <c r="O654" s="64">
        <v>5.5281591227999964</v>
      </c>
      <c r="P654" s="64">
        <v>0</v>
      </c>
      <c r="Q654" s="64">
        <f t="shared" si="200"/>
        <v>57.714346257999999</v>
      </c>
      <c r="R654" s="64">
        <f t="shared" si="201"/>
        <v>0</v>
      </c>
      <c r="S654" s="65">
        <v>0</v>
      </c>
      <c r="T654" s="66" t="s">
        <v>34</v>
      </c>
    </row>
    <row r="655" spans="1:20" ht="145.5" customHeight="1" x14ac:dyDescent="0.25">
      <c r="A655" s="60" t="s">
        <v>1405</v>
      </c>
      <c r="B655" s="61" t="s">
        <v>1430</v>
      </c>
      <c r="C655" s="62" t="s">
        <v>1431</v>
      </c>
      <c r="D655" s="64">
        <v>133.164576498</v>
      </c>
      <c r="E655" s="64">
        <v>59.561040089999999</v>
      </c>
      <c r="F655" s="63">
        <f t="shared" si="197"/>
        <v>73.603536407999997</v>
      </c>
      <c r="G655" s="64">
        <f t="shared" si="198"/>
        <v>18.724</v>
      </c>
      <c r="H655" s="64">
        <f t="shared" si="199"/>
        <v>0.6134073000000001</v>
      </c>
      <c r="I655" s="63">
        <v>0</v>
      </c>
      <c r="J655" s="64">
        <v>0</v>
      </c>
      <c r="K655" s="63">
        <v>0</v>
      </c>
      <c r="L655" s="64">
        <v>0.6134073000000001</v>
      </c>
      <c r="M655" s="63">
        <v>0</v>
      </c>
      <c r="N655" s="64">
        <v>0</v>
      </c>
      <c r="O655" s="70">
        <v>18.724</v>
      </c>
      <c r="P655" s="64">
        <v>0</v>
      </c>
      <c r="Q655" s="64">
        <f t="shared" si="200"/>
        <v>72.990129107999991</v>
      </c>
      <c r="R655" s="64">
        <f t="shared" si="201"/>
        <v>0.6134073000000001</v>
      </c>
      <c r="S655" s="65">
        <v>1</v>
      </c>
      <c r="T655" s="66" t="s">
        <v>1432</v>
      </c>
    </row>
    <row r="656" spans="1:20" ht="31.5" x14ac:dyDescent="0.25">
      <c r="A656" s="60" t="s">
        <v>1405</v>
      </c>
      <c r="B656" s="61" t="s">
        <v>1433</v>
      </c>
      <c r="C656" s="62" t="s">
        <v>1434</v>
      </c>
      <c r="D656" s="64">
        <v>81.67804841600001</v>
      </c>
      <c r="E656" s="64">
        <v>27.990777389999998</v>
      </c>
      <c r="F656" s="63">
        <f t="shared" si="197"/>
        <v>53.687271026000012</v>
      </c>
      <c r="G656" s="64">
        <f t="shared" si="198"/>
        <v>22.634293379999999</v>
      </c>
      <c r="H656" s="64">
        <f t="shared" si="199"/>
        <v>7.4230372100000004</v>
      </c>
      <c r="I656" s="63">
        <v>0</v>
      </c>
      <c r="J656" s="64">
        <v>0</v>
      </c>
      <c r="K656" s="63">
        <v>0</v>
      </c>
      <c r="L656" s="69">
        <v>7.4230372100000004</v>
      </c>
      <c r="M656" s="63">
        <v>0</v>
      </c>
      <c r="N656" s="69">
        <v>0</v>
      </c>
      <c r="O656" s="69">
        <v>22.634293379999999</v>
      </c>
      <c r="P656" s="69">
        <v>0</v>
      </c>
      <c r="Q656" s="64">
        <f t="shared" si="200"/>
        <v>46.264233816000015</v>
      </c>
      <c r="R656" s="64">
        <f t="shared" si="201"/>
        <v>7.4230372100000004</v>
      </c>
      <c r="S656" s="65">
        <v>1</v>
      </c>
      <c r="T656" s="66" t="s">
        <v>1435</v>
      </c>
    </row>
    <row r="657" spans="1:20" ht="31.5" x14ac:dyDescent="0.25">
      <c r="A657" s="60" t="s">
        <v>1405</v>
      </c>
      <c r="B657" s="61" t="s">
        <v>1436</v>
      </c>
      <c r="C657" s="62" t="s">
        <v>1437</v>
      </c>
      <c r="D657" s="64">
        <v>34.703054429999995</v>
      </c>
      <c r="E657" s="64">
        <v>31.777934219999999</v>
      </c>
      <c r="F657" s="63">
        <f t="shared" si="197"/>
        <v>2.9251202099999958</v>
      </c>
      <c r="G657" s="64">
        <f t="shared" si="198"/>
        <v>6.2056703999999954</v>
      </c>
      <c r="H657" s="64">
        <f t="shared" si="199"/>
        <v>2.1774530199999997</v>
      </c>
      <c r="I657" s="63">
        <v>6.2056703999999954</v>
      </c>
      <c r="J657" s="64">
        <v>2.1774530199999997</v>
      </c>
      <c r="K657" s="63">
        <v>0</v>
      </c>
      <c r="L657" s="64">
        <v>0</v>
      </c>
      <c r="M657" s="63">
        <v>0</v>
      </c>
      <c r="N657" s="64">
        <v>0</v>
      </c>
      <c r="O657" s="64">
        <v>0</v>
      </c>
      <c r="P657" s="64">
        <v>0</v>
      </c>
      <c r="Q657" s="64">
        <f t="shared" si="200"/>
        <v>0.74766718999999604</v>
      </c>
      <c r="R657" s="64">
        <f t="shared" si="201"/>
        <v>-4.0282173799999956</v>
      </c>
      <c r="S657" s="65">
        <f>R657/(I657+K657)</f>
        <v>-0.64911880914590603</v>
      </c>
      <c r="T657" s="66" t="s">
        <v>1438</v>
      </c>
    </row>
    <row r="658" spans="1:20" ht="63" x14ac:dyDescent="0.25">
      <c r="A658" s="60" t="s">
        <v>1405</v>
      </c>
      <c r="B658" s="61" t="s">
        <v>1439</v>
      </c>
      <c r="C658" s="62" t="s">
        <v>1440</v>
      </c>
      <c r="D658" s="64">
        <v>51.989728220000011</v>
      </c>
      <c r="E658" s="64">
        <v>51.529235740000011</v>
      </c>
      <c r="F658" s="63">
        <f t="shared" si="197"/>
        <v>0.4604924799999992</v>
      </c>
      <c r="G658" s="64" t="s">
        <v>34</v>
      </c>
      <c r="H658" s="64">
        <f t="shared" ref="H658:H688" si="202">J658+L658+N658+P658</f>
        <v>0.66865362000000006</v>
      </c>
      <c r="I658" s="63" t="s">
        <v>34</v>
      </c>
      <c r="J658" s="64">
        <v>0.66865362000000006</v>
      </c>
      <c r="K658" s="63" t="s">
        <v>34</v>
      </c>
      <c r="L658" s="69">
        <v>0</v>
      </c>
      <c r="M658" s="63" t="s">
        <v>34</v>
      </c>
      <c r="N658" s="69">
        <v>0</v>
      </c>
      <c r="O658" s="69" t="s">
        <v>34</v>
      </c>
      <c r="P658" s="69">
        <v>0</v>
      </c>
      <c r="Q658" s="64">
        <f t="shared" si="200"/>
        <v>-0.20816114000000085</v>
      </c>
      <c r="R658" s="64" t="s">
        <v>34</v>
      </c>
      <c r="S658" s="65" t="s">
        <v>34</v>
      </c>
      <c r="T658" s="86" t="s">
        <v>384</v>
      </c>
    </row>
    <row r="659" spans="1:20" ht="31.5" x14ac:dyDescent="0.25">
      <c r="A659" s="60" t="s">
        <v>1405</v>
      </c>
      <c r="B659" s="61" t="s">
        <v>1441</v>
      </c>
      <c r="C659" s="62" t="s">
        <v>1442</v>
      </c>
      <c r="D659" s="64">
        <v>15.044812682800002</v>
      </c>
      <c r="E659" s="64">
        <v>0.13191800000000001</v>
      </c>
      <c r="F659" s="63">
        <f t="shared" si="197"/>
        <v>14.912894682800001</v>
      </c>
      <c r="G659" s="64">
        <f t="shared" ref="G659:G683" si="203">I659+K659+M659+O659</f>
        <v>12.872162173520001</v>
      </c>
      <c r="H659" s="64">
        <f t="shared" si="202"/>
        <v>0.58108199999999999</v>
      </c>
      <c r="I659" s="63">
        <v>0</v>
      </c>
      <c r="J659" s="64">
        <v>0</v>
      </c>
      <c r="K659" s="63">
        <v>12.872162173520001</v>
      </c>
      <c r="L659" s="69">
        <v>0.58108199999999999</v>
      </c>
      <c r="M659" s="63">
        <v>0</v>
      </c>
      <c r="N659" s="69">
        <v>0</v>
      </c>
      <c r="O659" s="69">
        <v>0</v>
      </c>
      <c r="P659" s="69">
        <v>0</v>
      </c>
      <c r="Q659" s="64">
        <f t="shared" si="200"/>
        <v>14.331812682800001</v>
      </c>
      <c r="R659" s="64">
        <f t="shared" ref="R659:R683" si="204">H659-(I659+K659)</f>
        <v>-12.291080173520001</v>
      </c>
      <c r="S659" s="65">
        <f>R659/(I659+K659)</f>
        <v>-0.95485746744277555</v>
      </c>
      <c r="T659" s="66" t="s">
        <v>1443</v>
      </c>
    </row>
    <row r="660" spans="1:20" ht="31.5" x14ac:dyDescent="0.25">
      <c r="A660" s="60" t="s">
        <v>1405</v>
      </c>
      <c r="B660" s="61" t="s">
        <v>1444</v>
      </c>
      <c r="C660" s="62" t="s">
        <v>1445</v>
      </c>
      <c r="D660" s="64">
        <v>5.9642254319999992</v>
      </c>
      <c r="E660" s="64">
        <v>0</v>
      </c>
      <c r="F660" s="63">
        <f t="shared" si="197"/>
        <v>5.9642254319999992</v>
      </c>
      <c r="G660" s="64">
        <f t="shared" si="203"/>
        <v>5.3782527347999993</v>
      </c>
      <c r="H660" s="64">
        <f t="shared" si="202"/>
        <v>0</v>
      </c>
      <c r="I660" s="63">
        <v>0</v>
      </c>
      <c r="J660" s="64">
        <v>0</v>
      </c>
      <c r="K660" s="63">
        <v>0</v>
      </c>
      <c r="L660" s="64">
        <v>0</v>
      </c>
      <c r="M660" s="63">
        <v>0</v>
      </c>
      <c r="N660" s="64">
        <v>0</v>
      </c>
      <c r="O660" s="64">
        <v>5.3782527347999993</v>
      </c>
      <c r="P660" s="64">
        <v>0</v>
      </c>
      <c r="Q660" s="64">
        <f t="shared" si="200"/>
        <v>5.9642254319999992</v>
      </c>
      <c r="R660" s="64">
        <f t="shared" si="204"/>
        <v>0</v>
      </c>
      <c r="S660" s="65">
        <v>0</v>
      </c>
      <c r="T660" s="66" t="s">
        <v>34</v>
      </c>
    </row>
    <row r="661" spans="1:20" ht="31.5" x14ac:dyDescent="0.25">
      <c r="A661" s="60" t="s">
        <v>1405</v>
      </c>
      <c r="B661" s="61" t="s">
        <v>1446</v>
      </c>
      <c r="C661" s="62" t="s">
        <v>1447</v>
      </c>
      <c r="D661" s="64">
        <v>81.490552889999989</v>
      </c>
      <c r="E661" s="64">
        <v>60.124522129999988</v>
      </c>
      <c r="F661" s="63">
        <f t="shared" si="197"/>
        <v>21.366030760000001</v>
      </c>
      <c r="G661" s="64">
        <f t="shared" si="203"/>
        <v>7.5061372919999991</v>
      </c>
      <c r="H661" s="64">
        <f t="shared" si="202"/>
        <v>9.9546180499999988</v>
      </c>
      <c r="I661" s="63">
        <v>7.5061372919999991</v>
      </c>
      <c r="J661" s="64">
        <v>0.19360934999999999</v>
      </c>
      <c r="K661" s="63">
        <v>0</v>
      </c>
      <c r="L661" s="64">
        <v>9.7610086999999996</v>
      </c>
      <c r="M661" s="63">
        <v>0</v>
      </c>
      <c r="N661" s="64">
        <v>0</v>
      </c>
      <c r="O661" s="64">
        <v>0</v>
      </c>
      <c r="P661" s="64">
        <v>0</v>
      </c>
      <c r="Q661" s="64">
        <f t="shared" si="200"/>
        <v>11.411412710000002</v>
      </c>
      <c r="R661" s="64">
        <f t="shared" si="204"/>
        <v>2.4484807579999996</v>
      </c>
      <c r="S661" s="65">
        <f>R661/(I661+K661)</f>
        <v>0.32619717209403792</v>
      </c>
      <c r="T661" s="66" t="s">
        <v>1448</v>
      </c>
    </row>
    <row r="662" spans="1:20" ht="47.25" x14ac:dyDescent="0.25">
      <c r="A662" s="60" t="s">
        <v>1405</v>
      </c>
      <c r="B662" s="61" t="s">
        <v>1449</v>
      </c>
      <c r="C662" s="62" t="s">
        <v>1450</v>
      </c>
      <c r="D662" s="64">
        <v>12.895848567999998</v>
      </c>
      <c r="E662" s="64">
        <v>0</v>
      </c>
      <c r="F662" s="63">
        <f t="shared" si="197"/>
        <v>12.895848567999998</v>
      </c>
      <c r="G662" s="64">
        <f t="shared" si="203"/>
        <v>11.698261391200001</v>
      </c>
      <c r="H662" s="64">
        <f t="shared" si="202"/>
        <v>0</v>
      </c>
      <c r="I662" s="63">
        <v>2.9245700000000001</v>
      </c>
      <c r="J662" s="64">
        <v>0</v>
      </c>
      <c r="K662" s="63">
        <v>2.9245700000000001</v>
      </c>
      <c r="L662" s="64">
        <v>0</v>
      </c>
      <c r="M662" s="63">
        <v>2.9245700000000001</v>
      </c>
      <c r="N662" s="64">
        <v>0</v>
      </c>
      <c r="O662" s="64">
        <v>2.9245513911999996</v>
      </c>
      <c r="P662" s="64">
        <v>0</v>
      </c>
      <c r="Q662" s="64">
        <f t="shared" si="200"/>
        <v>12.895848567999998</v>
      </c>
      <c r="R662" s="64">
        <f t="shared" si="204"/>
        <v>-5.8491400000000002</v>
      </c>
      <c r="S662" s="65">
        <f>R662/(I662+K662)</f>
        <v>-1</v>
      </c>
      <c r="T662" s="66" t="s">
        <v>1451</v>
      </c>
    </row>
    <row r="663" spans="1:20" ht="31.5" x14ac:dyDescent="0.25">
      <c r="A663" s="60" t="s">
        <v>1405</v>
      </c>
      <c r="B663" s="61" t="s">
        <v>1452</v>
      </c>
      <c r="C663" s="62" t="s">
        <v>1453</v>
      </c>
      <c r="D663" s="64">
        <v>8.9373139520000002</v>
      </c>
      <c r="E663" s="64">
        <v>8.3015844699999999</v>
      </c>
      <c r="F663" s="63">
        <f t="shared" si="197"/>
        <v>0.63572948200000035</v>
      </c>
      <c r="G663" s="64">
        <f t="shared" si="203"/>
        <v>5.3180908600000291E-2</v>
      </c>
      <c r="H663" s="64">
        <f t="shared" si="202"/>
        <v>1.6044899999999997E-2</v>
      </c>
      <c r="I663" s="63">
        <v>0</v>
      </c>
      <c r="J663" s="64">
        <v>0</v>
      </c>
      <c r="K663" s="63">
        <v>5.3180908600000291E-2</v>
      </c>
      <c r="L663" s="64">
        <v>1.6044899999999997E-2</v>
      </c>
      <c r="M663" s="63">
        <v>0</v>
      </c>
      <c r="N663" s="64">
        <v>0</v>
      </c>
      <c r="O663" s="64">
        <v>0</v>
      </c>
      <c r="P663" s="64">
        <v>0</v>
      </c>
      <c r="Q663" s="64">
        <f t="shared" si="200"/>
        <v>0.61968458200000032</v>
      </c>
      <c r="R663" s="64">
        <f t="shared" si="204"/>
        <v>-3.7136008600000298E-2</v>
      </c>
      <c r="S663" s="65">
        <f>R663/(I663+K663)</f>
        <v>-0.69829586552043399</v>
      </c>
      <c r="T663" s="66" t="s">
        <v>1311</v>
      </c>
    </row>
    <row r="664" spans="1:20" ht="31.5" x14ac:dyDescent="0.25">
      <c r="A664" s="60" t="s">
        <v>1405</v>
      </c>
      <c r="B664" s="61" t="s">
        <v>1454</v>
      </c>
      <c r="C664" s="62" t="s">
        <v>1455</v>
      </c>
      <c r="D664" s="64">
        <v>30.997853609999996</v>
      </c>
      <c r="E664" s="64">
        <v>0</v>
      </c>
      <c r="F664" s="63">
        <f t="shared" si="197"/>
        <v>30.997853609999996</v>
      </c>
      <c r="G664" s="64">
        <f t="shared" si="203"/>
        <v>3.7833447999999987</v>
      </c>
      <c r="H664" s="64">
        <f t="shared" si="202"/>
        <v>14.04921502</v>
      </c>
      <c r="I664" s="63">
        <v>3.7833447999999987</v>
      </c>
      <c r="J664" s="64">
        <v>0</v>
      </c>
      <c r="K664" s="63">
        <v>0</v>
      </c>
      <c r="L664" s="64">
        <v>14.04921502</v>
      </c>
      <c r="M664" s="63">
        <v>0</v>
      </c>
      <c r="N664" s="64">
        <v>0</v>
      </c>
      <c r="O664" s="64">
        <v>0</v>
      </c>
      <c r="P664" s="64">
        <v>0</v>
      </c>
      <c r="Q664" s="64">
        <f t="shared" si="200"/>
        <v>16.948638589999995</v>
      </c>
      <c r="R664" s="64">
        <f t="shared" si="204"/>
        <v>10.265870220000002</v>
      </c>
      <c r="S664" s="65">
        <f>R664/(I664+K664)</f>
        <v>2.7134376491405185</v>
      </c>
      <c r="T664" s="66" t="s">
        <v>1448</v>
      </c>
    </row>
    <row r="665" spans="1:20" ht="47.25" x14ac:dyDescent="0.25">
      <c r="A665" s="60" t="s">
        <v>1405</v>
      </c>
      <c r="B665" s="61" t="s">
        <v>1456</v>
      </c>
      <c r="C665" s="62" t="s">
        <v>1457</v>
      </c>
      <c r="D665" s="64">
        <v>31.372999999999998</v>
      </c>
      <c r="E665" s="64">
        <v>0</v>
      </c>
      <c r="F665" s="63">
        <f t="shared" si="197"/>
        <v>31.372999999999998</v>
      </c>
      <c r="G665" s="64">
        <f t="shared" si="203"/>
        <v>22.348400000000002</v>
      </c>
      <c r="H665" s="64">
        <f t="shared" si="202"/>
        <v>0</v>
      </c>
      <c r="I665" s="63">
        <v>0</v>
      </c>
      <c r="J665" s="64">
        <v>0</v>
      </c>
      <c r="K665" s="63">
        <v>0</v>
      </c>
      <c r="L665" s="64">
        <v>0</v>
      </c>
      <c r="M665" s="63">
        <v>0</v>
      </c>
      <c r="N665" s="64">
        <v>0</v>
      </c>
      <c r="O665" s="64">
        <v>22.348400000000002</v>
      </c>
      <c r="P665" s="64">
        <v>0</v>
      </c>
      <c r="Q665" s="64">
        <f t="shared" si="200"/>
        <v>31.372999999999998</v>
      </c>
      <c r="R665" s="64">
        <f t="shared" si="204"/>
        <v>0</v>
      </c>
      <c r="S665" s="65">
        <v>0</v>
      </c>
      <c r="T665" s="66" t="s">
        <v>34</v>
      </c>
    </row>
    <row r="666" spans="1:20" ht="47.25" x14ac:dyDescent="0.25">
      <c r="A666" s="60" t="s">
        <v>1405</v>
      </c>
      <c r="B666" s="61" t="s">
        <v>1458</v>
      </c>
      <c r="C666" s="62" t="s">
        <v>1459</v>
      </c>
      <c r="D666" s="64">
        <v>0.78231398400000007</v>
      </c>
      <c r="E666" s="64">
        <v>0.80400445999999992</v>
      </c>
      <c r="F666" s="63">
        <f t="shared" si="197"/>
        <v>-2.1690475999999848E-2</v>
      </c>
      <c r="G666" s="64">
        <f t="shared" si="203"/>
        <v>3.9115699199999993E-2</v>
      </c>
      <c r="H666" s="64">
        <f t="shared" si="202"/>
        <v>0</v>
      </c>
      <c r="I666" s="63">
        <v>3.9115699199999993E-2</v>
      </c>
      <c r="J666" s="64">
        <v>0</v>
      </c>
      <c r="K666" s="63">
        <v>0</v>
      </c>
      <c r="L666" s="64">
        <v>0</v>
      </c>
      <c r="M666" s="63">
        <v>0</v>
      </c>
      <c r="N666" s="64">
        <v>0</v>
      </c>
      <c r="O666" s="64">
        <v>0</v>
      </c>
      <c r="P666" s="64">
        <v>0</v>
      </c>
      <c r="Q666" s="64">
        <f t="shared" si="200"/>
        <v>-2.1690475999999848E-2</v>
      </c>
      <c r="R666" s="64">
        <f t="shared" si="204"/>
        <v>-3.9115699199999993E-2</v>
      </c>
      <c r="S666" s="65">
        <f>R666/(I666+K666)</f>
        <v>-1</v>
      </c>
      <c r="T666" s="66" t="s">
        <v>1460</v>
      </c>
    </row>
    <row r="667" spans="1:20" ht="31.5" x14ac:dyDescent="0.25">
      <c r="A667" s="60" t="s">
        <v>1405</v>
      </c>
      <c r="B667" s="61" t="s">
        <v>1461</v>
      </c>
      <c r="C667" s="62" t="s">
        <v>1462</v>
      </c>
      <c r="D667" s="64">
        <v>70.954388323999993</v>
      </c>
      <c r="E667" s="64">
        <v>21.023653020000001</v>
      </c>
      <c r="F667" s="63">
        <f t="shared" si="197"/>
        <v>49.930735303999995</v>
      </c>
      <c r="G667" s="64">
        <f t="shared" si="203"/>
        <v>5.9970529887999948</v>
      </c>
      <c r="H667" s="64">
        <f t="shared" si="202"/>
        <v>29.61800813</v>
      </c>
      <c r="I667" s="63">
        <v>5.9970529887999948</v>
      </c>
      <c r="J667" s="64">
        <v>24.026457559999997</v>
      </c>
      <c r="K667" s="63">
        <v>0</v>
      </c>
      <c r="L667" s="64">
        <v>5.5915505700000008</v>
      </c>
      <c r="M667" s="63">
        <v>0</v>
      </c>
      <c r="N667" s="64">
        <v>0</v>
      </c>
      <c r="O667" s="64">
        <v>0</v>
      </c>
      <c r="P667" s="64">
        <v>0</v>
      </c>
      <c r="Q667" s="64">
        <f t="shared" si="200"/>
        <v>20.312727173999996</v>
      </c>
      <c r="R667" s="64">
        <f t="shared" si="204"/>
        <v>23.620955141200007</v>
      </c>
      <c r="S667" s="65">
        <f>R667/(I667+K667)</f>
        <v>3.9387604520610613</v>
      </c>
      <c r="T667" s="66" t="s">
        <v>1271</v>
      </c>
    </row>
    <row r="668" spans="1:20" ht="31.5" x14ac:dyDescent="0.25">
      <c r="A668" s="60" t="s">
        <v>1405</v>
      </c>
      <c r="B668" s="61" t="s">
        <v>1463</v>
      </c>
      <c r="C668" s="62" t="s">
        <v>1464</v>
      </c>
      <c r="D668" s="64">
        <v>13.002489599999999</v>
      </c>
      <c r="E668" s="64">
        <v>12.730863119999999</v>
      </c>
      <c r="F668" s="63">
        <f t="shared" si="197"/>
        <v>0.27162648000000011</v>
      </c>
      <c r="G668" s="64">
        <f t="shared" si="203"/>
        <v>0.27162648</v>
      </c>
      <c r="H668" s="64">
        <f t="shared" si="202"/>
        <v>0.27162647999999995</v>
      </c>
      <c r="I668" s="63">
        <v>0.27162648</v>
      </c>
      <c r="J668" s="64">
        <v>0.27162647999999995</v>
      </c>
      <c r="K668" s="63">
        <v>0</v>
      </c>
      <c r="L668" s="64">
        <v>0</v>
      </c>
      <c r="M668" s="63">
        <v>0</v>
      </c>
      <c r="N668" s="64">
        <v>0</v>
      </c>
      <c r="O668" s="64">
        <v>0</v>
      </c>
      <c r="P668" s="64">
        <v>0</v>
      </c>
      <c r="Q668" s="64">
        <f t="shared" si="200"/>
        <v>0</v>
      </c>
      <c r="R668" s="64">
        <f t="shared" si="204"/>
        <v>0</v>
      </c>
      <c r="S668" s="65">
        <f>R668/(I668+K668)</f>
        <v>0</v>
      </c>
      <c r="T668" s="66" t="s">
        <v>34</v>
      </c>
    </row>
    <row r="669" spans="1:20" ht="31.5" x14ac:dyDescent="0.25">
      <c r="A669" s="60" t="s">
        <v>1405</v>
      </c>
      <c r="B669" s="61" t="s">
        <v>1465</v>
      </c>
      <c r="C669" s="62" t="s">
        <v>1466</v>
      </c>
      <c r="D669" s="64">
        <v>27.899549177999997</v>
      </c>
      <c r="E669" s="64">
        <v>23.940985649999998</v>
      </c>
      <c r="F669" s="63">
        <f t="shared" si="197"/>
        <v>3.9585635279999991</v>
      </c>
      <c r="G669" s="64">
        <f t="shared" si="203"/>
        <v>0.17179959800000141</v>
      </c>
      <c r="H669" s="64">
        <f t="shared" si="202"/>
        <v>0.60058296</v>
      </c>
      <c r="I669" s="63">
        <v>0.17179959800000141</v>
      </c>
      <c r="J669" s="64">
        <v>0</v>
      </c>
      <c r="K669" s="63">
        <v>0</v>
      </c>
      <c r="L669" s="64">
        <v>0.60058296</v>
      </c>
      <c r="M669" s="63">
        <v>0</v>
      </c>
      <c r="N669" s="64">
        <v>0</v>
      </c>
      <c r="O669" s="64">
        <v>0</v>
      </c>
      <c r="P669" s="64">
        <v>0</v>
      </c>
      <c r="Q669" s="64">
        <f t="shared" si="200"/>
        <v>3.357980567999999</v>
      </c>
      <c r="R669" s="64">
        <f t="shared" si="204"/>
        <v>0.42878336199999856</v>
      </c>
      <c r="S669" s="65">
        <f>R669/(I669+K669)</f>
        <v>2.4958344896708957</v>
      </c>
      <c r="T669" s="66" t="s">
        <v>1467</v>
      </c>
    </row>
    <row r="670" spans="1:20" ht="63" x14ac:dyDescent="0.25">
      <c r="A670" s="60" t="s">
        <v>1405</v>
      </c>
      <c r="B670" s="61" t="s">
        <v>1468</v>
      </c>
      <c r="C670" s="62" t="s">
        <v>1469</v>
      </c>
      <c r="D670" s="64">
        <v>458.95989887539997</v>
      </c>
      <c r="E670" s="64">
        <v>16.006079</v>
      </c>
      <c r="F670" s="63">
        <f t="shared" si="197"/>
        <v>442.95381987539997</v>
      </c>
      <c r="G670" s="64">
        <f t="shared" si="203"/>
        <v>18.808</v>
      </c>
      <c r="H670" s="64">
        <f t="shared" si="202"/>
        <v>0</v>
      </c>
      <c r="I670" s="63">
        <v>0</v>
      </c>
      <c r="J670" s="64">
        <v>0</v>
      </c>
      <c r="K670" s="63">
        <v>0</v>
      </c>
      <c r="L670" s="64">
        <v>0</v>
      </c>
      <c r="M670" s="63">
        <v>0</v>
      </c>
      <c r="N670" s="64">
        <v>0</v>
      </c>
      <c r="O670" s="64">
        <v>18.808</v>
      </c>
      <c r="P670" s="64">
        <v>0</v>
      </c>
      <c r="Q670" s="64">
        <f t="shared" si="200"/>
        <v>442.95381987539997</v>
      </c>
      <c r="R670" s="64">
        <f t="shared" si="204"/>
        <v>0</v>
      </c>
      <c r="S670" s="65">
        <v>0</v>
      </c>
      <c r="T670" s="66" t="s">
        <v>34</v>
      </c>
    </row>
    <row r="671" spans="1:20" ht="31.5" x14ac:dyDescent="0.25">
      <c r="A671" s="60" t="s">
        <v>1405</v>
      </c>
      <c r="B671" s="61" t="s">
        <v>1470</v>
      </c>
      <c r="C671" s="62" t="s">
        <v>1471</v>
      </c>
      <c r="D671" s="64">
        <v>8.24067857</v>
      </c>
      <c r="E671" s="64">
        <v>5.8513193700000006</v>
      </c>
      <c r="F671" s="63">
        <f t="shared" si="197"/>
        <v>2.3893591999999995</v>
      </c>
      <c r="G671" s="64">
        <f t="shared" si="203"/>
        <v>2.010076164</v>
      </c>
      <c r="H671" s="64">
        <f t="shared" si="202"/>
        <v>0.63329541</v>
      </c>
      <c r="I671" s="63">
        <v>0</v>
      </c>
      <c r="J671" s="64">
        <v>0.14542341</v>
      </c>
      <c r="K671" s="63">
        <v>0</v>
      </c>
      <c r="L671" s="64">
        <v>0.48787200000000003</v>
      </c>
      <c r="M671" s="63">
        <v>0</v>
      </c>
      <c r="N671" s="64">
        <v>0</v>
      </c>
      <c r="O671" s="64">
        <v>2.010076164</v>
      </c>
      <c r="P671" s="64">
        <v>0</v>
      </c>
      <c r="Q671" s="64">
        <f t="shared" si="200"/>
        <v>1.7560637899999993</v>
      </c>
      <c r="R671" s="64">
        <f t="shared" si="204"/>
        <v>0.63329541</v>
      </c>
      <c r="S671" s="65">
        <v>1</v>
      </c>
      <c r="T671" s="66" t="s">
        <v>1472</v>
      </c>
    </row>
    <row r="672" spans="1:20" ht="47.25" x14ac:dyDescent="0.25">
      <c r="A672" s="60" t="s">
        <v>1405</v>
      </c>
      <c r="B672" s="61" t="s">
        <v>1473</v>
      </c>
      <c r="C672" s="62" t="s">
        <v>1474</v>
      </c>
      <c r="D672" s="64">
        <v>3.6006242399999997</v>
      </c>
      <c r="E672" s="64">
        <v>1.0745772699999998</v>
      </c>
      <c r="F672" s="63">
        <f t="shared" si="197"/>
        <v>2.5260469699999999</v>
      </c>
      <c r="G672" s="64">
        <f t="shared" si="203"/>
        <v>0.10191759999999976</v>
      </c>
      <c r="H672" s="64">
        <f t="shared" si="202"/>
        <v>0</v>
      </c>
      <c r="I672" s="63">
        <v>0.10191759999999976</v>
      </c>
      <c r="J672" s="64">
        <v>0</v>
      </c>
      <c r="K672" s="63">
        <v>0</v>
      </c>
      <c r="L672" s="64">
        <v>0</v>
      </c>
      <c r="M672" s="63">
        <v>0</v>
      </c>
      <c r="N672" s="64">
        <v>0</v>
      </c>
      <c r="O672" s="64">
        <v>0</v>
      </c>
      <c r="P672" s="64">
        <v>0</v>
      </c>
      <c r="Q672" s="64">
        <f t="shared" si="200"/>
        <v>2.5260469699999999</v>
      </c>
      <c r="R672" s="64">
        <f t="shared" si="204"/>
        <v>-0.10191759999999976</v>
      </c>
      <c r="S672" s="65">
        <f>R672/(I672+K672)</f>
        <v>-1</v>
      </c>
      <c r="T672" s="66" t="s">
        <v>1460</v>
      </c>
    </row>
    <row r="673" spans="1:20" ht="31.5" x14ac:dyDescent="0.25">
      <c r="A673" s="60" t="s">
        <v>1405</v>
      </c>
      <c r="B673" s="61" t="s">
        <v>1475</v>
      </c>
      <c r="C673" s="62" t="s">
        <v>1476</v>
      </c>
      <c r="D673" s="64">
        <v>1.66597449</v>
      </c>
      <c r="E673" s="64">
        <v>9.5234769999999996E-2</v>
      </c>
      <c r="F673" s="63">
        <f t="shared" si="197"/>
        <v>1.57073972</v>
      </c>
      <c r="G673" s="64">
        <f t="shared" si="203"/>
        <v>6.34996000000001E-2</v>
      </c>
      <c r="H673" s="64">
        <f t="shared" si="202"/>
        <v>0.50514000000000003</v>
      </c>
      <c r="I673" s="63">
        <v>0</v>
      </c>
      <c r="J673" s="64">
        <v>0</v>
      </c>
      <c r="K673" s="63">
        <v>6.34996000000001E-2</v>
      </c>
      <c r="L673" s="64">
        <v>0.50514000000000003</v>
      </c>
      <c r="M673" s="63">
        <v>0</v>
      </c>
      <c r="N673" s="64">
        <v>0</v>
      </c>
      <c r="O673" s="64">
        <v>0</v>
      </c>
      <c r="P673" s="64">
        <v>0</v>
      </c>
      <c r="Q673" s="64">
        <f t="shared" si="200"/>
        <v>1.0655997199999998</v>
      </c>
      <c r="R673" s="64">
        <f t="shared" si="204"/>
        <v>0.44164039999999993</v>
      </c>
      <c r="S673" s="65">
        <f>R673/(I673+K673)</f>
        <v>6.9550107402251236</v>
      </c>
      <c r="T673" s="66" t="s">
        <v>1477</v>
      </c>
    </row>
    <row r="674" spans="1:20" x14ac:dyDescent="0.25">
      <c r="A674" s="60" t="s">
        <v>1405</v>
      </c>
      <c r="B674" s="61" t="s">
        <v>1478</v>
      </c>
      <c r="C674" s="62" t="s">
        <v>1479</v>
      </c>
      <c r="D674" s="64">
        <v>24.648336771999997</v>
      </c>
      <c r="E674" s="64">
        <v>0</v>
      </c>
      <c r="F674" s="63">
        <f t="shared" si="197"/>
        <v>24.648336771999997</v>
      </c>
      <c r="G674" s="64">
        <f t="shared" si="203"/>
        <v>16.5946347808</v>
      </c>
      <c r="H674" s="64">
        <f t="shared" si="202"/>
        <v>0</v>
      </c>
      <c r="I674" s="63">
        <v>0</v>
      </c>
      <c r="J674" s="64">
        <v>0</v>
      </c>
      <c r="K674" s="63">
        <v>0</v>
      </c>
      <c r="L674" s="64">
        <v>0</v>
      </c>
      <c r="M674" s="63">
        <v>4.5131999999999994</v>
      </c>
      <c r="N674" s="64">
        <v>0</v>
      </c>
      <c r="O674" s="64">
        <v>12.0814347808</v>
      </c>
      <c r="P674" s="64">
        <v>0</v>
      </c>
      <c r="Q674" s="64">
        <f t="shared" si="200"/>
        <v>24.648336771999997</v>
      </c>
      <c r="R674" s="64">
        <f t="shared" si="204"/>
        <v>0</v>
      </c>
      <c r="S674" s="65">
        <v>0</v>
      </c>
      <c r="T674" s="66" t="s">
        <v>34</v>
      </c>
    </row>
    <row r="675" spans="1:20" x14ac:dyDescent="0.25">
      <c r="A675" s="60" t="s">
        <v>1405</v>
      </c>
      <c r="B675" s="61" t="s">
        <v>1480</v>
      </c>
      <c r="C675" s="62" t="s">
        <v>1481</v>
      </c>
      <c r="D675" s="64">
        <v>21.450462197999997</v>
      </c>
      <c r="E675" s="64">
        <v>0.69290019000000003</v>
      </c>
      <c r="F675" s="63">
        <f t="shared" si="197"/>
        <v>20.757562007999997</v>
      </c>
      <c r="G675" s="64">
        <f t="shared" si="203"/>
        <v>20.757562007999997</v>
      </c>
      <c r="H675" s="64">
        <f t="shared" si="202"/>
        <v>0.4095716800000001</v>
      </c>
      <c r="I675" s="63">
        <v>0</v>
      </c>
      <c r="J675" s="64">
        <v>0.23080006</v>
      </c>
      <c r="K675" s="63">
        <v>0</v>
      </c>
      <c r="L675" s="64">
        <v>0.17877162000000008</v>
      </c>
      <c r="M675" s="63">
        <v>0</v>
      </c>
      <c r="N675" s="64">
        <v>0</v>
      </c>
      <c r="O675" s="64">
        <v>20.757562007999997</v>
      </c>
      <c r="P675" s="64">
        <v>0</v>
      </c>
      <c r="Q675" s="64">
        <f t="shared" si="200"/>
        <v>20.347990327999998</v>
      </c>
      <c r="R675" s="64">
        <f t="shared" si="204"/>
        <v>0.4095716800000001</v>
      </c>
      <c r="S675" s="65">
        <v>1</v>
      </c>
      <c r="T675" s="66" t="s">
        <v>1482</v>
      </c>
    </row>
    <row r="676" spans="1:20" ht="31.5" x14ac:dyDescent="0.25">
      <c r="A676" s="60" t="s">
        <v>1405</v>
      </c>
      <c r="B676" s="61" t="s">
        <v>1483</v>
      </c>
      <c r="C676" s="62" t="s">
        <v>1484</v>
      </c>
      <c r="D676" s="64">
        <v>13.853748066</v>
      </c>
      <c r="E676" s="64">
        <v>0.77</v>
      </c>
      <c r="F676" s="63">
        <f t="shared" si="197"/>
        <v>13.083748066</v>
      </c>
      <c r="G676" s="64">
        <f t="shared" si="203"/>
        <v>11.430314816399999</v>
      </c>
      <c r="H676" s="64">
        <f t="shared" si="202"/>
        <v>0</v>
      </c>
      <c r="I676" s="63">
        <v>0</v>
      </c>
      <c r="J676" s="64">
        <v>0</v>
      </c>
      <c r="K676" s="63">
        <v>0</v>
      </c>
      <c r="L676" s="64">
        <v>0</v>
      </c>
      <c r="M676" s="63">
        <v>0</v>
      </c>
      <c r="N676" s="64">
        <v>0</v>
      </c>
      <c r="O676" s="64">
        <v>11.430314816399999</v>
      </c>
      <c r="P676" s="64">
        <v>0</v>
      </c>
      <c r="Q676" s="64">
        <f t="shared" si="200"/>
        <v>13.083748066</v>
      </c>
      <c r="R676" s="64">
        <f t="shared" si="204"/>
        <v>0</v>
      </c>
      <c r="S676" s="65">
        <v>0</v>
      </c>
      <c r="T676" s="66" t="s">
        <v>34</v>
      </c>
    </row>
    <row r="677" spans="1:20" ht="31.5" x14ac:dyDescent="0.25">
      <c r="A677" s="60" t="s">
        <v>1405</v>
      </c>
      <c r="B677" s="61" t="s">
        <v>1485</v>
      </c>
      <c r="C677" s="62" t="s">
        <v>1486</v>
      </c>
      <c r="D677" s="64">
        <v>6.4540188000000001</v>
      </c>
      <c r="E677" s="64">
        <v>6.4540188000000001</v>
      </c>
      <c r="F677" s="63">
        <f t="shared" si="197"/>
        <v>0</v>
      </c>
      <c r="G677" s="64">
        <f t="shared" si="203"/>
        <v>0.64541880000000007</v>
      </c>
      <c r="H677" s="64">
        <f t="shared" si="202"/>
        <v>0</v>
      </c>
      <c r="I677" s="63">
        <v>0.64541880000000007</v>
      </c>
      <c r="J677" s="64">
        <v>0</v>
      </c>
      <c r="K677" s="63">
        <v>0</v>
      </c>
      <c r="L677" s="64">
        <v>0</v>
      </c>
      <c r="M677" s="63">
        <v>0</v>
      </c>
      <c r="N677" s="64">
        <v>0</v>
      </c>
      <c r="O677" s="64">
        <v>0</v>
      </c>
      <c r="P677" s="64">
        <v>0</v>
      </c>
      <c r="Q677" s="64">
        <f t="shared" si="200"/>
        <v>0</v>
      </c>
      <c r="R677" s="64">
        <f t="shared" si="204"/>
        <v>-0.64541880000000007</v>
      </c>
      <c r="S677" s="65">
        <f>R677/(I677+K677)</f>
        <v>-1</v>
      </c>
      <c r="T677" s="66" t="s">
        <v>1460</v>
      </c>
    </row>
    <row r="678" spans="1:20" ht="31.5" x14ac:dyDescent="0.25">
      <c r="A678" s="60" t="s">
        <v>1405</v>
      </c>
      <c r="B678" s="61" t="s">
        <v>1487</v>
      </c>
      <c r="C678" s="62" t="s">
        <v>1488</v>
      </c>
      <c r="D678" s="64">
        <v>158.44</v>
      </c>
      <c r="E678" s="64">
        <v>0</v>
      </c>
      <c r="F678" s="63">
        <f t="shared" si="197"/>
        <v>158.44</v>
      </c>
      <c r="G678" s="64">
        <f t="shared" si="203"/>
        <v>8.7479999999999993</v>
      </c>
      <c r="H678" s="64">
        <f t="shared" si="202"/>
        <v>0</v>
      </c>
      <c r="I678" s="63">
        <v>0</v>
      </c>
      <c r="J678" s="64">
        <v>0</v>
      </c>
      <c r="K678" s="63">
        <v>0</v>
      </c>
      <c r="L678" s="64">
        <v>0</v>
      </c>
      <c r="M678" s="63">
        <v>0</v>
      </c>
      <c r="N678" s="64">
        <v>0</v>
      </c>
      <c r="O678" s="64">
        <v>8.7479999999999993</v>
      </c>
      <c r="P678" s="64">
        <v>0</v>
      </c>
      <c r="Q678" s="64">
        <f t="shared" si="200"/>
        <v>158.44</v>
      </c>
      <c r="R678" s="64">
        <f t="shared" si="204"/>
        <v>0</v>
      </c>
      <c r="S678" s="65">
        <v>0</v>
      </c>
      <c r="T678" s="66" t="s">
        <v>34</v>
      </c>
    </row>
    <row r="679" spans="1:20" ht="47.25" x14ac:dyDescent="0.25">
      <c r="A679" s="60" t="s">
        <v>1405</v>
      </c>
      <c r="B679" s="61" t="s">
        <v>1489</v>
      </c>
      <c r="C679" s="62" t="s">
        <v>1490</v>
      </c>
      <c r="D679" s="64">
        <v>22.413892500000003</v>
      </c>
      <c r="E679" s="64">
        <v>4.8720253600000003</v>
      </c>
      <c r="F679" s="63">
        <f t="shared" si="197"/>
        <v>17.541867140000001</v>
      </c>
      <c r="G679" s="64">
        <f t="shared" si="203"/>
        <v>6.6043712499999998</v>
      </c>
      <c r="H679" s="64">
        <f t="shared" si="202"/>
        <v>3.1245385900000002</v>
      </c>
      <c r="I679" s="63">
        <v>0</v>
      </c>
      <c r="J679" s="64">
        <v>3.1245385900000002</v>
      </c>
      <c r="K679" s="63">
        <v>0</v>
      </c>
      <c r="L679" s="64">
        <v>0</v>
      </c>
      <c r="M679" s="63">
        <v>0</v>
      </c>
      <c r="N679" s="64">
        <v>0</v>
      </c>
      <c r="O679" s="64">
        <v>6.6043712499999998</v>
      </c>
      <c r="P679" s="64">
        <v>0</v>
      </c>
      <c r="Q679" s="64">
        <f t="shared" si="200"/>
        <v>14.417328550000001</v>
      </c>
      <c r="R679" s="64">
        <f t="shared" si="204"/>
        <v>3.1245385900000002</v>
      </c>
      <c r="S679" s="65">
        <v>1</v>
      </c>
      <c r="T679" s="66" t="s">
        <v>1355</v>
      </c>
    </row>
    <row r="680" spans="1:20" ht="31.5" x14ac:dyDescent="0.25">
      <c r="A680" s="60" t="s">
        <v>1405</v>
      </c>
      <c r="B680" s="61" t="s">
        <v>1491</v>
      </c>
      <c r="C680" s="62" t="s">
        <v>1492</v>
      </c>
      <c r="D680" s="64">
        <v>65.000000008000001</v>
      </c>
      <c r="E680" s="64">
        <v>0</v>
      </c>
      <c r="F680" s="63">
        <f t="shared" si="197"/>
        <v>65.000000008000001</v>
      </c>
      <c r="G680" s="64">
        <f t="shared" si="203"/>
        <v>2.4700000038000001</v>
      </c>
      <c r="H680" s="64">
        <f t="shared" si="202"/>
        <v>0</v>
      </c>
      <c r="I680" s="63">
        <v>0</v>
      </c>
      <c r="J680" s="64">
        <v>0</v>
      </c>
      <c r="K680" s="63">
        <v>0</v>
      </c>
      <c r="L680" s="64">
        <v>0</v>
      </c>
      <c r="M680" s="63">
        <v>0</v>
      </c>
      <c r="N680" s="64">
        <v>0</v>
      </c>
      <c r="O680" s="64">
        <v>2.4700000038000001</v>
      </c>
      <c r="P680" s="64">
        <v>0</v>
      </c>
      <c r="Q680" s="64">
        <f t="shared" si="200"/>
        <v>65.000000008000001</v>
      </c>
      <c r="R680" s="64">
        <f t="shared" si="204"/>
        <v>0</v>
      </c>
      <c r="S680" s="65">
        <v>0</v>
      </c>
      <c r="T680" s="66" t="s">
        <v>34</v>
      </c>
    </row>
    <row r="681" spans="1:20" ht="31.5" x14ac:dyDescent="0.25">
      <c r="A681" s="60" t="s">
        <v>1405</v>
      </c>
      <c r="B681" s="61" t="s">
        <v>1493</v>
      </c>
      <c r="C681" s="62" t="s">
        <v>1494</v>
      </c>
      <c r="D681" s="64">
        <v>38.943869664000005</v>
      </c>
      <c r="E681" s="64">
        <v>36.988775369999999</v>
      </c>
      <c r="F681" s="63">
        <f t="shared" si="197"/>
        <v>1.9550942940000056</v>
      </c>
      <c r="G681" s="64">
        <f t="shared" si="203"/>
        <v>5.9552179840000097</v>
      </c>
      <c r="H681" s="64">
        <f t="shared" si="202"/>
        <v>1.9330237800000001</v>
      </c>
      <c r="I681" s="63">
        <v>0</v>
      </c>
      <c r="J681" s="64">
        <v>1.9330237800000001</v>
      </c>
      <c r="K681" s="63">
        <v>0</v>
      </c>
      <c r="L681" s="64">
        <v>0</v>
      </c>
      <c r="M681" s="63">
        <v>0</v>
      </c>
      <c r="N681" s="64">
        <v>0</v>
      </c>
      <c r="O681" s="64">
        <v>5.9552179840000097</v>
      </c>
      <c r="P681" s="64">
        <v>0</v>
      </c>
      <c r="Q681" s="64">
        <f t="shared" si="200"/>
        <v>2.2070514000005481E-2</v>
      </c>
      <c r="R681" s="64">
        <f t="shared" si="204"/>
        <v>1.9330237800000001</v>
      </c>
      <c r="S681" s="65">
        <v>1</v>
      </c>
      <c r="T681" s="66" t="s">
        <v>330</v>
      </c>
    </row>
    <row r="682" spans="1:20" ht="47.25" x14ac:dyDescent="0.25">
      <c r="A682" s="60" t="s">
        <v>1405</v>
      </c>
      <c r="B682" s="61" t="s">
        <v>1495</v>
      </c>
      <c r="C682" s="62" t="s">
        <v>1496</v>
      </c>
      <c r="D682" s="63">
        <v>18.131532004910042</v>
      </c>
      <c r="E682" s="63">
        <v>0</v>
      </c>
      <c r="F682" s="63">
        <f t="shared" si="197"/>
        <v>18.131532004910042</v>
      </c>
      <c r="G682" s="64">
        <f t="shared" si="203"/>
        <v>16.318378804419037</v>
      </c>
      <c r="H682" s="64">
        <f t="shared" si="202"/>
        <v>0</v>
      </c>
      <c r="I682" s="63">
        <v>0</v>
      </c>
      <c r="J682" s="63">
        <v>0</v>
      </c>
      <c r="K682" s="63">
        <v>0</v>
      </c>
      <c r="L682" s="64">
        <v>0</v>
      </c>
      <c r="M682" s="63">
        <v>0</v>
      </c>
      <c r="N682" s="64">
        <v>0</v>
      </c>
      <c r="O682" s="64">
        <v>16.318378804419037</v>
      </c>
      <c r="P682" s="64">
        <v>0</v>
      </c>
      <c r="Q682" s="64">
        <f t="shared" si="200"/>
        <v>18.131532004910042</v>
      </c>
      <c r="R682" s="64">
        <f t="shared" si="204"/>
        <v>0</v>
      </c>
      <c r="S682" s="65">
        <v>0</v>
      </c>
      <c r="T682" s="66" t="s">
        <v>34</v>
      </c>
    </row>
    <row r="683" spans="1:20" ht="47.25" x14ac:dyDescent="0.25">
      <c r="A683" s="60" t="s">
        <v>1405</v>
      </c>
      <c r="B683" s="61" t="s">
        <v>1497</v>
      </c>
      <c r="C683" s="62" t="s">
        <v>1498</v>
      </c>
      <c r="D683" s="63">
        <v>59.215593108</v>
      </c>
      <c r="E683" s="63">
        <v>0</v>
      </c>
      <c r="F683" s="63">
        <f t="shared" si="197"/>
        <v>59.215593108</v>
      </c>
      <c r="G683" s="64">
        <f t="shared" si="203"/>
        <v>37.799999999999997</v>
      </c>
      <c r="H683" s="64">
        <f t="shared" si="202"/>
        <v>0</v>
      </c>
      <c r="I683" s="63">
        <v>0</v>
      </c>
      <c r="J683" s="63">
        <v>0</v>
      </c>
      <c r="K683" s="63">
        <v>0</v>
      </c>
      <c r="L683" s="64">
        <v>0</v>
      </c>
      <c r="M683" s="63">
        <v>0</v>
      </c>
      <c r="N683" s="64">
        <v>0</v>
      </c>
      <c r="O683" s="64">
        <v>37.799999999999997</v>
      </c>
      <c r="P683" s="64">
        <v>0</v>
      </c>
      <c r="Q683" s="64">
        <f t="shared" si="200"/>
        <v>59.215593108</v>
      </c>
      <c r="R683" s="64">
        <f t="shared" si="204"/>
        <v>0</v>
      </c>
      <c r="S683" s="65">
        <v>0</v>
      </c>
      <c r="T683" s="66" t="s">
        <v>34</v>
      </c>
    </row>
    <row r="684" spans="1:20" ht="99.75" customHeight="1" x14ac:dyDescent="0.25">
      <c r="A684" s="60" t="s">
        <v>1405</v>
      </c>
      <c r="B684" s="61" t="s">
        <v>1499</v>
      </c>
      <c r="C684" s="62" t="s">
        <v>1500</v>
      </c>
      <c r="D684" s="63" t="s">
        <v>34</v>
      </c>
      <c r="E684" s="63" t="s">
        <v>34</v>
      </c>
      <c r="F684" s="63" t="s">
        <v>34</v>
      </c>
      <c r="G684" s="64" t="s">
        <v>34</v>
      </c>
      <c r="H684" s="64">
        <f t="shared" si="202"/>
        <v>4.2561649099999999</v>
      </c>
      <c r="I684" s="63" t="s">
        <v>34</v>
      </c>
      <c r="J684" s="63">
        <v>3.7558551899999997</v>
      </c>
      <c r="K684" s="63" t="s">
        <v>34</v>
      </c>
      <c r="L684" s="64">
        <v>0.50030971999999996</v>
      </c>
      <c r="M684" s="63" t="s">
        <v>34</v>
      </c>
      <c r="N684" s="64">
        <v>0</v>
      </c>
      <c r="O684" s="64" t="s">
        <v>34</v>
      </c>
      <c r="P684" s="64">
        <v>0</v>
      </c>
      <c r="Q684" s="64" t="s">
        <v>34</v>
      </c>
      <c r="R684" s="64" t="s">
        <v>34</v>
      </c>
      <c r="S684" s="65" t="s">
        <v>34</v>
      </c>
      <c r="T684" s="71" t="s">
        <v>1501</v>
      </c>
    </row>
    <row r="685" spans="1:20" ht="63" x14ac:dyDescent="0.25">
      <c r="A685" s="83" t="s">
        <v>1405</v>
      </c>
      <c r="B685" s="61" t="s">
        <v>1502</v>
      </c>
      <c r="C685" s="62" t="s">
        <v>1503</v>
      </c>
      <c r="D685" s="63">
        <v>0.48</v>
      </c>
      <c r="E685" s="63">
        <v>0.48</v>
      </c>
      <c r="F685" s="63">
        <f>D685-E685</f>
        <v>0</v>
      </c>
      <c r="G685" s="64" t="s">
        <v>34</v>
      </c>
      <c r="H685" s="64">
        <f t="shared" si="202"/>
        <v>4.7410949999999993E-2</v>
      </c>
      <c r="I685" s="63" t="s">
        <v>34</v>
      </c>
      <c r="J685" s="63">
        <v>0</v>
      </c>
      <c r="K685" s="63" t="s">
        <v>34</v>
      </c>
      <c r="L685" s="64">
        <v>4.7410949999999993E-2</v>
      </c>
      <c r="M685" s="63" t="s">
        <v>34</v>
      </c>
      <c r="N685" s="64">
        <v>0</v>
      </c>
      <c r="O685" s="64" t="s">
        <v>34</v>
      </c>
      <c r="P685" s="64">
        <v>0</v>
      </c>
      <c r="Q685" s="64">
        <f>F685-H685</f>
        <v>-4.7410949999999993E-2</v>
      </c>
      <c r="R685" s="64" t="s">
        <v>34</v>
      </c>
      <c r="S685" s="65" t="s">
        <v>34</v>
      </c>
      <c r="T685" s="71" t="s">
        <v>373</v>
      </c>
    </row>
    <row r="686" spans="1:20" ht="31.5" x14ac:dyDescent="0.25">
      <c r="A686" s="60" t="s">
        <v>1405</v>
      </c>
      <c r="B686" s="61" t="s">
        <v>1504</v>
      </c>
      <c r="C686" s="62" t="s">
        <v>1505</v>
      </c>
      <c r="D686" s="63">
        <v>2.2974575740000001</v>
      </c>
      <c r="E686" s="63">
        <v>0</v>
      </c>
      <c r="F686" s="63">
        <f>D686-E686</f>
        <v>2.2974575740000001</v>
      </c>
      <c r="G686" s="64">
        <f>I686+K686+M686+O686</f>
        <v>0.1866889040000001</v>
      </c>
      <c r="H686" s="64">
        <f t="shared" si="202"/>
        <v>0</v>
      </c>
      <c r="I686" s="63">
        <v>0</v>
      </c>
      <c r="J686" s="63">
        <v>0</v>
      </c>
      <c r="K686" s="63">
        <v>0</v>
      </c>
      <c r="L686" s="64">
        <v>0</v>
      </c>
      <c r="M686" s="63">
        <v>0</v>
      </c>
      <c r="N686" s="64">
        <v>0</v>
      </c>
      <c r="O686" s="64">
        <v>0.1866889040000001</v>
      </c>
      <c r="P686" s="64">
        <v>0</v>
      </c>
      <c r="Q686" s="64">
        <f>F686-H686</f>
        <v>2.2974575740000001</v>
      </c>
      <c r="R686" s="64">
        <f>H686-(I686+K686)</f>
        <v>0</v>
      </c>
      <c r="S686" s="65">
        <v>0</v>
      </c>
      <c r="T686" s="66" t="s">
        <v>34</v>
      </c>
    </row>
    <row r="687" spans="1:20" ht="31.5" x14ac:dyDescent="0.25">
      <c r="A687" s="60" t="s">
        <v>1405</v>
      </c>
      <c r="B687" s="61" t="s">
        <v>1506</v>
      </c>
      <c r="C687" s="62" t="s">
        <v>1507</v>
      </c>
      <c r="D687" s="63">
        <v>24.473226090000001</v>
      </c>
      <c r="E687" s="63">
        <v>0.53400000000000003</v>
      </c>
      <c r="F687" s="63">
        <f>D687-E687</f>
        <v>23.939226090000002</v>
      </c>
      <c r="G687" s="64">
        <f>I687+K687+M687+O687</f>
        <v>21.693614220000001</v>
      </c>
      <c r="H687" s="64">
        <f t="shared" si="202"/>
        <v>1.53344383</v>
      </c>
      <c r="I687" s="63">
        <v>0.64370743000000008</v>
      </c>
      <c r="J687" s="63">
        <v>0.81633643000000011</v>
      </c>
      <c r="K687" s="63">
        <v>0</v>
      </c>
      <c r="L687" s="64">
        <v>0.71710739999999984</v>
      </c>
      <c r="M687" s="63">
        <v>0</v>
      </c>
      <c r="N687" s="64">
        <v>0</v>
      </c>
      <c r="O687" s="64">
        <v>21.049906790000001</v>
      </c>
      <c r="P687" s="64">
        <v>0</v>
      </c>
      <c r="Q687" s="64">
        <f>F687-H687</f>
        <v>22.405782260000002</v>
      </c>
      <c r="R687" s="64">
        <f>H687-(I687+K687)</f>
        <v>0.88973639999999987</v>
      </c>
      <c r="S687" s="65">
        <f>R687/(I687+K687)</f>
        <v>1.3822061988627345</v>
      </c>
      <c r="T687" s="66" t="s">
        <v>1482</v>
      </c>
    </row>
    <row r="688" spans="1:20" ht="31.5" x14ac:dyDescent="0.25">
      <c r="A688" s="60" t="s">
        <v>1405</v>
      </c>
      <c r="B688" s="61" t="s">
        <v>1508</v>
      </c>
      <c r="C688" s="62" t="s">
        <v>1509</v>
      </c>
      <c r="D688" s="63">
        <v>4.2</v>
      </c>
      <c r="E688" s="63">
        <v>0</v>
      </c>
      <c r="F688" s="63">
        <f>D688-E688</f>
        <v>4.2</v>
      </c>
      <c r="G688" s="64">
        <f>I688+K688+M688+O688</f>
        <v>3.78</v>
      </c>
      <c r="H688" s="64">
        <f t="shared" si="202"/>
        <v>0</v>
      </c>
      <c r="I688" s="63">
        <v>0</v>
      </c>
      <c r="J688" s="63">
        <v>0</v>
      </c>
      <c r="K688" s="63">
        <v>0</v>
      </c>
      <c r="L688" s="64">
        <v>0</v>
      </c>
      <c r="M688" s="63">
        <v>0</v>
      </c>
      <c r="N688" s="64">
        <v>0</v>
      </c>
      <c r="O688" s="70">
        <v>3.78</v>
      </c>
      <c r="P688" s="64">
        <v>0</v>
      </c>
      <c r="Q688" s="64">
        <f>F688-H688</f>
        <v>4.2</v>
      </c>
      <c r="R688" s="64">
        <f>H688-(I688+K688)</f>
        <v>0</v>
      </c>
      <c r="S688" s="65">
        <v>0</v>
      </c>
      <c r="T688" s="66" t="s">
        <v>34</v>
      </c>
    </row>
    <row r="689" spans="1:20" ht="47.25" x14ac:dyDescent="0.25">
      <c r="A689" s="53" t="s">
        <v>1510</v>
      </c>
      <c r="B689" s="54" t="s">
        <v>515</v>
      </c>
      <c r="C689" s="54" t="s">
        <v>33</v>
      </c>
      <c r="D689" s="55">
        <f t="shared" ref="D689:R689" si="205">D690</f>
        <v>0</v>
      </c>
      <c r="E689" s="55">
        <f t="shared" si="205"/>
        <v>0</v>
      </c>
      <c r="F689" s="55">
        <f t="shared" si="205"/>
        <v>0</v>
      </c>
      <c r="G689" s="49">
        <f t="shared" si="205"/>
        <v>0</v>
      </c>
      <c r="H689" s="56">
        <f t="shared" si="205"/>
        <v>0</v>
      </c>
      <c r="I689" s="55">
        <f t="shared" si="205"/>
        <v>0</v>
      </c>
      <c r="J689" s="55">
        <f t="shared" si="205"/>
        <v>0</v>
      </c>
      <c r="K689" s="55">
        <f t="shared" si="205"/>
        <v>0</v>
      </c>
      <c r="L689" s="49">
        <f t="shared" si="205"/>
        <v>0</v>
      </c>
      <c r="M689" s="55">
        <f t="shared" si="205"/>
        <v>0</v>
      </c>
      <c r="N689" s="49">
        <f t="shared" si="205"/>
        <v>0</v>
      </c>
      <c r="O689" s="85">
        <f t="shared" si="205"/>
        <v>0</v>
      </c>
      <c r="P689" s="49">
        <f t="shared" si="205"/>
        <v>0</v>
      </c>
      <c r="Q689" s="49">
        <f t="shared" si="205"/>
        <v>0</v>
      </c>
      <c r="R689" s="49">
        <f t="shared" si="205"/>
        <v>0</v>
      </c>
      <c r="S689" s="57">
        <v>0</v>
      </c>
      <c r="T689" s="58" t="s">
        <v>34</v>
      </c>
    </row>
    <row r="690" spans="1:20" x14ac:dyDescent="0.25">
      <c r="A690" s="53" t="s">
        <v>1511</v>
      </c>
      <c r="B690" s="54" t="s">
        <v>1512</v>
      </c>
      <c r="C690" s="54" t="s">
        <v>33</v>
      </c>
      <c r="D690" s="55">
        <f t="shared" ref="D690:R690" si="206">SUM(D691:D692)</f>
        <v>0</v>
      </c>
      <c r="E690" s="55">
        <f t="shared" si="206"/>
        <v>0</v>
      </c>
      <c r="F690" s="55">
        <f t="shared" si="206"/>
        <v>0</v>
      </c>
      <c r="G690" s="49">
        <f t="shared" si="206"/>
        <v>0</v>
      </c>
      <c r="H690" s="56">
        <f t="shared" si="206"/>
        <v>0</v>
      </c>
      <c r="I690" s="55">
        <f t="shared" si="206"/>
        <v>0</v>
      </c>
      <c r="J690" s="55">
        <f t="shared" si="206"/>
        <v>0</v>
      </c>
      <c r="K690" s="55">
        <f t="shared" si="206"/>
        <v>0</v>
      </c>
      <c r="L690" s="49">
        <f t="shared" si="206"/>
        <v>0</v>
      </c>
      <c r="M690" s="55">
        <f t="shared" si="206"/>
        <v>0</v>
      </c>
      <c r="N690" s="49">
        <f t="shared" si="206"/>
        <v>0</v>
      </c>
      <c r="O690" s="85">
        <f t="shared" si="206"/>
        <v>0</v>
      </c>
      <c r="P690" s="49">
        <f t="shared" si="206"/>
        <v>0</v>
      </c>
      <c r="Q690" s="49">
        <f t="shared" si="206"/>
        <v>0</v>
      </c>
      <c r="R690" s="49">
        <f t="shared" si="206"/>
        <v>0</v>
      </c>
      <c r="S690" s="57">
        <v>0</v>
      </c>
      <c r="T690" s="58" t="s">
        <v>34</v>
      </c>
    </row>
    <row r="691" spans="1:20" ht="47.25" x14ac:dyDescent="0.25">
      <c r="A691" s="53" t="s">
        <v>1513</v>
      </c>
      <c r="B691" s="54" t="s">
        <v>519</v>
      </c>
      <c r="C691" s="54" t="s">
        <v>33</v>
      </c>
      <c r="D691" s="55">
        <v>0</v>
      </c>
      <c r="E691" s="55">
        <v>0</v>
      </c>
      <c r="F691" s="55">
        <v>0</v>
      </c>
      <c r="G691" s="49">
        <v>0</v>
      </c>
      <c r="H691" s="56">
        <v>0</v>
      </c>
      <c r="I691" s="55">
        <v>0</v>
      </c>
      <c r="J691" s="55">
        <v>0</v>
      </c>
      <c r="K691" s="55">
        <v>0</v>
      </c>
      <c r="L691" s="49">
        <v>0</v>
      </c>
      <c r="M691" s="55">
        <v>0</v>
      </c>
      <c r="N691" s="49">
        <v>0</v>
      </c>
      <c r="O691" s="85">
        <v>0</v>
      </c>
      <c r="P691" s="49">
        <v>0</v>
      </c>
      <c r="Q691" s="49">
        <v>0</v>
      </c>
      <c r="R691" s="49">
        <v>0</v>
      </c>
      <c r="S691" s="57">
        <v>0</v>
      </c>
      <c r="T691" s="58" t="s">
        <v>34</v>
      </c>
    </row>
    <row r="692" spans="1:20" ht="47.25" x14ac:dyDescent="0.25">
      <c r="A692" s="53" t="s">
        <v>1514</v>
      </c>
      <c r="B692" s="54" t="s">
        <v>521</v>
      </c>
      <c r="C692" s="54" t="s">
        <v>33</v>
      </c>
      <c r="D692" s="55">
        <v>0</v>
      </c>
      <c r="E692" s="55">
        <v>0</v>
      </c>
      <c r="F692" s="55">
        <v>0</v>
      </c>
      <c r="G692" s="49">
        <v>0</v>
      </c>
      <c r="H692" s="56">
        <v>0</v>
      </c>
      <c r="I692" s="55">
        <v>0</v>
      </c>
      <c r="J692" s="55">
        <v>0</v>
      </c>
      <c r="K692" s="55">
        <v>0</v>
      </c>
      <c r="L692" s="49">
        <v>0</v>
      </c>
      <c r="M692" s="55">
        <v>0</v>
      </c>
      <c r="N692" s="49">
        <v>0</v>
      </c>
      <c r="O692" s="85">
        <v>0</v>
      </c>
      <c r="P692" s="49">
        <v>0</v>
      </c>
      <c r="Q692" s="49">
        <v>0</v>
      </c>
      <c r="R692" s="49">
        <v>0</v>
      </c>
      <c r="S692" s="57">
        <v>0</v>
      </c>
      <c r="T692" s="58" t="s">
        <v>34</v>
      </c>
    </row>
    <row r="693" spans="1:20" x14ac:dyDescent="0.25">
      <c r="A693" s="53" t="s">
        <v>1515</v>
      </c>
      <c r="B693" s="54" t="s">
        <v>523</v>
      </c>
      <c r="C693" s="54" t="s">
        <v>33</v>
      </c>
      <c r="D693" s="55">
        <v>0</v>
      </c>
      <c r="E693" s="55">
        <v>0</v>
      </c>
      <c r="F693" s="55">
        <v>0</v>
      </c>
      <c r="G693" s="49">
        <v>0</v>
      </c>
      <c r="H693" s="56">
        <v>0</v>
      </c>
      <c r="I693" s="55">
        <v>0</v>
      </c>
      <c r="J693" s="55">
        <v>0</v>
      </c>
      <c r="K693" s="55">
        <v>0</v>
      </c>
      <c r="L693" s="49">
        <v>0</v>
      </c>
      <c r="M693" s="55">
        <v>0</v>
      </c>
      <c r="N693" s="49">
        <v>0</v>
      </c>
      <c r="O693" s="85">
        <v>0</v>
      </c>
      <c r="P693" s="49">
        <v>0</v>
      </c>
      <c r="Q693" s="49">
        <v>0</v>
      </c>
      <c r="R693" s="49">
        <v>0</v>
      </c>
      <c r="S693" s="57">
        <v>0</v>
      </c>
      <c r="T693" s="58" t="s">
        <v>34</v>
      </c>
    </row>
    <row r="694" spans="1:20" ht="47.25" x14ac:dyDescent="0.25">
      <c r="A694" s="53" t="s">
        <v>1516</v>
      </c>
      <c r="B694" s="54" t="s">
        <v>519</v>
      </c>
      <c r="C694" s="54" t="s">
        <v>33</v>
      </c>
      <c r="D694" s="55">
        <v>0</v>
      </c>
      <c r="E694" s="55">
        <v>0</v>
      </c>
      <c r="F694" s="55">
        <v>0</v>
      </c>
      <c r="G694" s="56">
        <v>0</v>
      </c>
      <c r="H694" s="56">
        <v>0</v>
      </c>
      <c r="I694" s="55">
        <v>0</v>
      </c>
      <c r="J694" s="55">
        <v>0</v>
      </c>
      <c r="K694" s="55">
        <v>0</v>
      </c>
      <c r="L694" s="49">
        <v>0</v>
      </c>
      <c r="M694" s="55">
        <v>0</v>
      </c>
      <c r="N694" s="49">
        <v>0</v>
      </c>
      <c r="O694" s="85">
        <v>0</v>
      </c>
      <c r="P694" s="49">
        <v>0</v>
      </c>
      <c r="Q694" s="56">
        <v>0</v>
      </c>
      <c r="R694" s="56">
        <v>0</v>
      </c>
      <c r="S694" s="57">
        <v>0</v>
      </c>
      <c r="T694" s="58" t="s">
        <v>34</v>
      </c>
    </row>
    <row r="695" spans="1:20" ht="47.25" x14ac:dyDescent="0.25">
      <c r="A695" s="53" t="s">
        <v>1517</v>
      </c>
      <c r="B695" s="54" t="s">
        <v>521</v>
      </c>
      <c r="C695" s="54" t="s">
        <v>33</v>
      </c>
      <c r="D695" s="55">
        <v>0</v>
      </c>
      <c r="E695" s="55">
        <v>0</v>
      </c>
      <c r="F695" s="55">
        <v>0</v>
      </c>
      <c r="G695" s="56">
        <v>0</v>
      </c>
      <c r="H695" s="56">
        <v>0</v>
      </c>
      <c r="I695" s="55">
        <v>0</v>
      </c>
      <c r="J695" s="55">
        <v>0</v>
      </c>
      <c r="K695" s="55">
        <v>0</v>
      </c>
      <c r="L695" s="49">
        <v>0</v>
      </c>
      <c r="M695" s="55">
        <v>0</v>
      </c>
      <c r="N695" s="49">
        <v>0</v>
      </c>
      <c r="O695" s="85">
        <v>0</v>
      </c>
      <c r="P695" s="49">
        <v>0</v>
      </c>
      <c r="Q695" s="56">
        <v>0</v>
      </c>
      <c r="R695" s="56">
        <v>0</v>
      </c>
      <c r="S695" s="57">
        <v>0</v>
      </c>
      <c r="T695" s="58" t="s">
        <v>34</v>
      </c>
    </row>
    <row r="696" spans="1:20" x14ac:dyDescent="0.25">
      <c r="A696" s="53" t="s">
        <v>1518</v>
      </c>
      <c r="B696" s="54" t="s">
        <v>527</v>
      </c>
      <c r="C696" s="54" t="s">
        <v>33</v>
      </c>
      <c r="D696" s="55">
        <f t="shared" ref="D696:R696" si="207">D697+D698+D699+D700</f>
        <v>1916.536832643</v>
      </c>
      <c r="E696" s="55">
        <f t="shared" si="207"/>
        <v>1546.8168693600003</v>
      </c>
      <c r="F696" s="55">
        <f t="shared" si="207"/>
        <v>369.71996328299974</v>
      </c>
      <c r="G696" s="56">
        <f t="shared" si="207"/>
        <v>26.097451794000001</v>
      </c>
      <c r="H696" s="56">
        <f t="shared" si="207"/>
        <v>2.1347604700000002</v>
      </c>
      <c r="I696" s="55">
        <f t="shared" si="207"/>
        <v>0.29719922000000004</v>
      </c>
      <c r="J696" s="55">
        <f t="shared" si="207"/>
        <v>2.1347604700000002</v>
      </c>
      <c r="K696" s="55">
        <f t="shared" si="207"/>
        <v>0.30482858000000002</v>
      </c>
      <c r="L696" s="49">
        <f t="shared" si="207"/>
        <v>0</v>
      </c>
      <c r="M696" s="55">
        <f t="shared" si="207"/>
        <v>0.25909287999999997</v>
      </c>
      <c r="N696" s="49">
        <f t="shared" si="207"/>
        <v>0</v>
      </c>
      <c r="O696" s="85">
        <f t="shared" si="207"/>
        <v>25.236331114000002</v>
      </c>
      <c r="P696" s="49">
        <f t="shared" si="207"/>
        <v>0</v>
      </c>
      <c r="Q696" s="56">
        <f t="shared" si="207"/>
        <v>367.58520281299974</v>
      </c>
      <c r="R696" s="56">
        <f t="shared" si="207"/>
        <v>1.5327326700000001</v>
      </c>
      <c r="S696" s="57">
        <f>R696/(I696+K696)</f>
        <v>2.5459499876915981</v>
      </c>
      <c r="T696" s="58" t="s">
        <v>34</v>
      </c>
    </row>
    <row r="697" spans="1:20" ht="31.5" x14ac:dyDescent="0.25">
      <c r="A697" s="53" t="s">
        <v>1519</v>
      </c>
      <c r="B697" s="54" t="s">
        <v>529</v>
      </c>
      <c r="C697" s="54" t="s">
        <v>33</v>
      </c>
      <c r="D697" s="55">
        <v>0</v>
      </c>
      <c r="E697" s="55">
        <v>0</v>
      </c>
      <c r="F697" s="55">
        <v>0</v>
      </c>
      <c r="G697" s="56">
        <v>0</v>
      </c>
      <c r="H697" s="56">
        <v>0</v>
      </c>
      <c r="I697" s="55">
        <v>0</v>
      </c>
      <c r="J697" s="55">
        <v>0</v>
      </c>
      <c r="K697" s="55">
        <v>0</v>
      </c>
      <c r="L697" s="49">
        <v>0</v>
      </c>
      <c r="M697" s="55">
        <v>0</v>
      </c>
      <c r="N697" s="49">
        <v>0</v>
      </c>
      <c r="O697" s="85">
        <v>0</v>
      </c>
      <c r="P697" s="49">
        <v>0</v>
      </c>
      <c r="Q697" s="56">
        <v>0</v>
      </c>
      <c r="R697" s="56">
        <v>0</v>
      </c>
      <c r="S697" s="57">
        <v>0</v>
      </c>
      <c r="T697" s="58" t="s">
        <v>34</v>
      </c>
    </row>
    <row r="698" spans="1:20" x14ac:dyDescent="0.25">
      <c r="A698" s="53" t="s">
        <v>1520</v>
      </c>
      <c r="B698" s="54" t="s">
        <v>531</v>
      </c>
      <c r="C698" s="54" t="s">
        <v>33</v>
      </c>
      <c r="D698" s="55">
        <v>0</v>
      </c>
      <c r="E698" s="55">
        <v>0</v>
      </c>
      <c r="F698" s="55">
        <v>0</v>
      </c>
      <c r="G698" s="49">
        <v>0</v>
      </c>
      <c r="H698" s="49">
        <v>0</v>
      </c>
      <c r="I698" s="55">
        <v>0</v>
      </c>
      <c r="J698" s="55">
        <v>0</v>
      </c>
      <c r="K698" s="55">
        <v>0</v>
      </c>
      <c r="L698" s="49">
        <v>0</v>
      </c>
      <c r="M698" s="55">
        <v>0</v>
      </c>
      <c r="N698" s="49">
        <v>0</v>
      </c>
      <c r="O698" s="49">
        <v>0</v>
      </c>
      <c r="P698" s="49">
        <v>0</v>
      </c>
      <c r="Q698" s="49">
        <v>0</v>
      </c>
      <c r="R698" s="49">
        <v>0</v>
      </c>
      <c r="S698" s="57">
        <v>0</v>
      </c>
      <c r="T698" s="58" t="s">
        <v>34</v>
      </c>
    </row>
    <row r="699" spans="1:20" ht="31.5" x14ac:dyDescent="0.25">
      <c r="A699" s="53" t="s">
        <v>1521</v>
      </c>
      <c r="B699" s="54" t="s">
        <v>536</v>
      </c>
      <c r="C699" s="54" t="s">
        <v>33</v>
      </c>
      <c r="D699" s="55">
        <v>0</v>
      </c>
      <c r="E699" s="55">
        <v>0</v>
      </c>
      <c r="F699" s="55">
        <v>0</v>
      </c>
      <c r="G699" s="56">
        <v>0</v>
      </c>
      <c r="H699" s="56">
        <v>0</v>
      </c>
      <c r="I699" s="55">
        <v>0</v>
      </c>
      <c r="J699" s="55">
        <v>0</v>
      </c>
      <c r="K699" s="55">
        <v>0</v>
      </c>
      <c r="L699" s="56">
        <v>0</v>
      </c>
      <c r="M699" s="55">
        <v>0</v>
      </c>
      <c r="N699" s="56">
        <v>0</v>
      </c>
      <c r="O699" s="56">
        <v>0</v>
      </c>
      <c r="P699" s="56">
        <v>0</v>
      </c>
      <c r="Q699" s="56">
        <v>0</v>
      </c>
      <c r="R699" s="56">
        <v>0</v>
      </c>
      <c r="S699" s="57">
        <v>0</v>
      </c>
      <c r="T699" s="58" t="s">
        <v>34</v>
      </c>
    </row>
    <row r="700" spans="1:20" x14ac:dyDescent="0.25">
      <c r="A700" s="53" t="s">
        <v>1522</v>
      </c>
      <c r="B700" s="54" t="s">
        <v>543</v>
      </c>
      <c r="C700" s="54" t="s">
        <v>33</v>
      </c>
      <c r="D700" s="55">
        <f t="shared" ref="D700:R700" si="208">SUM(D701:D701)</f>
        <v>1916.536832643</v>
      </c>
      <c r="E700" s="55">
        <f t="shared" si="208"/>
        <v>1546.8168693600003</v>
      </c>
      <c r="F700" s="55">
        <f t="shared" si="208"/>
        <v>369.71996328299974</v>
      </c>
      <c r="G700" s="56">
        <f t="shared" si="208"/>
        <v>26.097451794000001</v>
      </c>
      <c r="H700" s="56">
        <f t="shared" si="208"/>
        <v>2.1347604700000002</v>
      </c>
      <c r="I700" s="55">
        <f t="shared" si="208"/>
        <v>0.29719922000000004</v>
      </c>
      <c r="J700" s="55">
        <f t="shared" si="208"/>
        <v>2.1347604700000002</v>
      </c>
      <c r="K700" s="55">
        <f t="shared" si="208"/>
        <v>0.30482858000000002</v>
      </c>
      <c r="L700" s="56">
        <f t="shared" si="208"/>
        <v>0</v>
      </c>
      <c r="M700" s="55">
        <f t="shared" si="208"/>
        <v>0.25909287999999997</v>
      </c>
      <c r="N700" s="56">
        <f t="shared" si="208"/>
        <v>0</v>
      </c>
      <c r="O700" s="56">
        <f t="shared" si="208"/>
        <v>25.236331114000002</v>
      </c>
      <c r="P700" s="56">
        <f t="shared" si="208"/>
        <v>0</v>
      </c>
      <c r="Q700" s="56">
        <f t="shared" si="208"/>
        <v>367.58520281299974</v>
      </c>
      <c r="R700" s="56">
        <f t="shared" si="208"/>
        <v>1.5327326700000001</v>
      </c>
      <c r="S700" s="57">
        <f>R700/(I700+K700)</f>
        <v>2.5459499876915981</v>
      </c>
      <c r="T700" s="58" t="s">
        <v>34</v>
      </c>
    </row>
    <row r="701" spans="1:20" ht="63" x14ac:dyDescent="0.25">
      <c r="A701" s="60" t="s">
        <v>1522</v>
      </c>
      <c r="B701" s="61" t="s">
        <v>1523</v>
      </c>
      <c r="C701" s="62" t="s">
        <v>1524</v>
      </c>
      <c r="D701" s="64">
        <v>1916.536832643</v>
      </c>
      <c r="E701" s="64">
        <v>1546.8168693600003</v>
      </c>
      <c r="F701" s="63">
        <f>D701-E701</f>
        <v>369.71996328299974</v>
      </c>
      <c r="G701" s="64">
        <f>I701+K701+M701+O701</f>
        <v>26.097451794000001</v>
      </c>
      <c r="H701" s="64">
        <f>J701+L701+N701+P701</f>
        <v>2.1347604700000002</v>
      </c>
      <c r="I701" s="63">
        <v>0.29719922000000004</v>
      </c>
      <c r="J701" s="64">
        <v>2.1347604700000002</v>
      </c>
      <c r="K701" s="63">
        <v>0.30482858000000002</v>
      </c>
      <c r="L701" s="64">
        <v>0</v>
      </c>
      <c r="M701" s="63">
        <v>0.25909287999999997</v>
      </c>
      <c r="N701" s="64">
        <v>0</v>
      </c>
      <c r="O701" s="64">
        <v>25.236331114000002</v>
      </c>
      <c r="P701" s="64">
        <v>0</v>
      </c>
      <c r="Q701" s="64">
        <f>F701-H701</f>
        <v>367.58520281299974</v>
      </c>
      <c r="R701" s="64">
        <f>H701-(I701+K701)</f>
        <v>1.5327326700000001</v>
      </c>
      <c r="S701" s="65">
        <f>R701/(I701+K701)</f>
        <v>2.5459499876915981</v>
      </c>
      <c r="T701" s="66" t="s">
        <v>971</v>
      </c>
    </row>
    <row r="702" spans="1:20" ht="31.5" x14ac:dyDescent="0.25">
      <c r="A702" s="53" t="s">
        <v>1525</v>
      </c>
      <c r="B702" s="54" t="s">
        <v>560</v>
      </c>
      <c r="C702" s="54" t="s">
        <v>33</v>
      </c>
      <c r="D702" s="55">
        <v>0</v>
      </c>
      <c r="E702" s="55">
        <v>0</v>
      </c>
      <c r="F702" s="55">
        <v>0</v>
      </c>
      <c r="G702" s="56">
        <v>0</v>
      </c>
      <c r="H702" s="56">
        <v>0</v>
      </c>
      <c r="I702" s="55">
        <v>0</v>
      </c>
      <c r="J702" s="55">
        <v>0</v>
      </c>
      <c r="K702" s="55">
        <v>0</v>
      </c>
      <c r="L702" s="56">
        <v>0</v>
      </c>
      <c r="M702" s="55">
        <v>0</v>
      </c>
      <c r="N702" s="56">
        <v>0</v>
      </c>
      <c r="O702" s="56">
        <v>0</v>
      </c>
      <c r="P702" s="56">
        <v>0</v>
      </c>
      <c r="Q702" s="56">
        <v>0</v>
      </c>
      <c r="R702" s="56">
        <v>0</v>
      </c>
      <c r="S702" s="57">
        <v>0</v>
      </c>
      <c r="T702" s="58" t="s">
        <v>34</v>
      </c>
    </row>
    <row r="703" spans="1:20" x14ac:dyDescent="0.25">
      <c r="A703" s="53" t="s">
        <v>1526</v>
      </c>
      <c r="B703" s="54" t="s">
        <v>562</v>
      </c>
      <c r="C703" s="54" t="s">
        <v>33</v>
      </c>
      <c r="D703" s="55">
        <f t="shared" ref="D703:R703" si="209">SUM(D704:D769)</f>
        <v>245.38575261599999</v>
      </c>
      <c r="E703" s="55">
        <f t="shared" si="209"/>
        <v>9.8409799799999984</v>
      </c>
      <c r="F703" s="55">
        <f t="shared" si="209"/>
        <v>235.54477263599998</v>
      </c>
      <c r="G703" s="55">
        <f t="shared" si="209"/>
        <v>188.80902754000002</v>
      </c>
      <c r="H703" s="55">
        <f t="shared" si="209"/>
        <v>85.705263700000017</v>
      </c>
      <c r="I703" s="55">
        <f t="shared" si="209"/>
        <v>29.908838704000001</v>
      </c>
      <c r="J703" s="55">
        <f t="shared" si="209"/>
        <v>21.018531370000002</v>
      </c>
      <c r="K703" s="55">
        <f t="shared" si="209"/>
        <v>0</v>
      </c>
      <c r="L703" s="55">
        <f t="shared" si="209"/>
        <v>64.686732330000027</v>
      </c>
      <c r="M703" s="55">
        <f t="shared" si="209"/>
        <v>1.9976144279999999</v>
      </c>
      <c r="N703" s="55">
        <f t="shared" si="209"/>
        <v>0</v>
      </c>
      <c r="O703" s="55">
        <f t="shared" si="209"/>
        <v>156.90257440800002</v>
      </c>
      <c r="P703" s="55">
        <f t="shared" si="209"/>
        <v>0</v>
      </c>
      <c r="Q703" s="55">
        <f t="shared" si="209"/>
        <v>196.35938610599999</v>
      </c>
      <c r="R703" s="55">
        <f t="shared" si="209"/>
        <v>-19.749547104000001</v>
      </c>
      <c r="S703" s="57">
        <f>R703/(I703+K703)</f>
        <v>-0.66032477220049002</v>
      </c>
      <c r="T703" s="58" t="s">
        <v>34</v>
      </c>
    </row>
    <row r="704" spans="1:20" ht="47.25" x14ac:dyDescent="0.25">
      <c r="A704" s="60" t="s">
        <v>1526</v>
      </c>
      <c r="B704" s="61" t="s">
        <v>1527</v>
      </c>
      <c r="C704" s="62" t="s">
        <v>1528</v>
      </c>
      <c r="D704" s="64">
        <v>52.998791003999997</v>
      </c>
      <c r="E704" s="64">
        <v>9.3232039799999988</v>
      </c>
      <c r="F704" s="63">
        <f>D704-E704</f>
        <v>43.675587023999995</v>
      </c>
      <c r="G704" s="64">
        <f>I704+K704+M704+O704</f>
        <v>29.908838704000001</v>
      </c>
      <c r="H704" s="64">
        <f>J704+L704+N704+P704</f>
        <v>2.96276977</v>
      </c>
      <c r="I704" s="63">
        <v>29.908838704000001</v>
      </c>
      <c r="J704" s="64">
        <v>2.96276977</v>
      </c>
      <c r="K704" s="63">
        <v>0</v>
      </c>
      <c r="L704" s="64">
        <v>0</v>
      </c>
      <c r="M704" s="63">
        <v>0</v>
      </c>
      <c r="N704" s="64">
        <v>0</v>
      </c>
      <c r="O704" s="64">
        <v>0</v>
      </c>
      <c r="P704" s="64">
        <v>0</v>
      </c>
      <c r="Q704" s="64">
        <f>F704-H704</f>
        <v>40.712817253999994</v>
      </c>
      <c r="R704" s="64">
        <f>H704-(I704+K704)</f>
        <v>-26.946068933999999</v>
      </c>
      <c r="S704" s="65">
        <f>R704/(I704+K704)</f>
        <v>-0.90093999304614392</v>
      </c>
      <c r="T704" s="66" t="s">
        <v>1529</v>
      </c>
    </row>
    <row r="705" spans="1:20" ht="63" x14ac:dyDescent="0.25">
      <c r="A705" s="83" t="s">
        <v>1526</v>
      </c>
      <c r="B705" s="61" t="s">
        <v>1530</v>
      </c>
      <c r="C705" s="62" t="s">
        <v>1531</v>
      </c>
      <c r="D705" s="64" t="s">
        <v>34</v>
      </c>
      <c r="E705" s="64" t="s">
        <v>34</v>
      </c>
      <c r="F705" s="63" t="s">
        <v>34</v>
      </c>
      <c r="G705" s="64" t="s">
        <v>34</v>
      </c>
      <c r="H705" s="64">
        <f t="shared" ref="H705:H736" si="210">J705+L705+N705+P705</f>
        <v>7.8120000000000003</v>
      </c>
      <c r="I705" s="63" t="s">
        <v>34</v>
      </c>
      <c r="J705" s="64">
        <v>7.8120000000000003</v>
      </c>
      <c r="K705" s="63" t="s">
        <v>34</v>
      </c>
      <c r="L705" s="64">
        <v>0</v>
      </c>
      <c r="M705" s="63" t="s">
        <v>34</v>
      </c>
      <c r="N705" s="64">
        <v>0</v>
      </c>
      <c r="O705" s="64" t="s">
        <v>34</v>
      </c>
      <c r="P705" s="64">
        <v>0</v>
      </c>
      <c r="Q705" s="64" t="s">
        <v>34</v>
      </c>
      <c r="R705" s="64" t="s">
        <v>34</v>
      </c>
      <c r="S705" s="65" t="s">
        <v>34</v>
      </c>
      <c r="T705" s="71" t="s">
        <v>1532</v>
      </c>
    </row>
    <row r="706" spans="1:20" ht="47.25" x14ac:dyDescent="0.25">
      <c r="A706" s="60" t="s">
        <v>1526</v>
      </c>
      <c r="B706" s="61" t="s">
        <v>1533</v>
      </c>
      <c r="C706" s="62" t="s">
        <v>1534</v>
      </c>
      <c r="D706" s="64">
        <v>8.2049556720000005</v>
      </c>
      <c r="E706" s="64">
        <v>0</v>
      </c>
      <c r="F706" s="63">
        <f t="shared" ref="F706:F735" si="211">D706-E706</f>
        <v>8.2049556720000005</v>
      </c>
      <c r="G706" s="64">
        <f>I706+K706+M706+O706</f>
        <v>1.4910057719999998</v>
      </c>
      <c r="H706" s="64">
        <f t="shared" si="210"/>
        <v>0</v>
      </c>
      <c r="I706" s="63">
        <v>0</v>
      </c>
      <c r="J706" s="64">
        <v>0</v>
      </c>
      <c r="K706" s="63">
        <v>0</v>
      </c>
      <c r="L706" s="64">
        <v>0</v>
      </c>
      <c r="M706" s="63">
        <v>0</v>
      </c>
      <c r="N706" s="64">
        <v>0</v>
      </c>
      <c r="O706" s="64">
        <v>1.4910057719999998</v>
      </c>
      <c r="P706" s="64">
        <v>0</v>
      </c>
      <c r="Q706" s="64">
        <f t="shared" ref="Q706:Q735" si="212">F706-H706</f>
        <v>8.2049556720000005</v>
      </c>
      <c r="R706" s="64">
        <f>H706-(I706+K706)</f>
        <v>0</v>
      </c>
      <c r="S706" s="65">
        <v>0</v>
      </c>
      <c r="T706" s="66" t="s">
        <v>34</v>
      </c>
    </row>
    <row r="707" spans="1:20" ht="31.5" x14ac:dyDescent="0.25">
      <c r="A707" s="60" t="s">
        <v>1526</v>
      </c>
      <c r="B707" s="61" t="s">
        <v>1535</v>
      </c>
      <c r="C707" s="62" t="s">
        <v>1536</v>
      </c>
      <c r="D707" s="64">
        <v>1.9748126039999998</v>
      </c>
      <c r="E707" s="64">
        <v>0</v>
      </c>
      <c r="F707" s="63">
        <f t="shared" si="211"/>
        <v>1.9748126039999998</v>
      </c>
      <c r="G707" s="64">
        <f>I707+K707+M707+O707</f>
        <v>1.9748126039999998</v>
      </c>
      <c r="H707" s="64">
        <f t="shared" si="210"/>
        <v>0</v>
      </c>
      <c r="I707" s="63">
        <v>0</v>
      </c>
      <c r="J707" s="64">
        <v>0</v>
      </c>
      <c r="K707" s="63">
        <v>0</v>
      </c>
      <c r="L707" s="64">
        <v>0</v>
      </c>
      <c r="M707" s="63">
        <v>0</v>
      </c>
      <c r="N707" s="64">
        <v>0</v>
      </c>
      <c r="O707" s="64">
        <v>1.9748126039999998</v>
      </c>
      <c r="P707" s="64">
        <v>0</v>
      </c>
      <c r="Q707" s="64">
        <f t="shared" si="212"/>
        <v>1.9748126039999998</v>
      </c>
      <c r="R707" s="64">
        <f>H707-(I707+K707)</f>
        <v>0</v>
      </c>
      <c r="S707" s="65">
        <v>0</v>
      </c>
      <c r="T707" s="66" t="s">
        <v>34</v>
      </c>
    </row>
    <row r="708" spans="1:20" ht="63" x14ac:dyDescent="0.25">
      <c r="A708" s="83" t="s">
        <v>1526</v>
      </c>
      <c r="B708" s="61" t="s">
        <v>1537</v>
      </c>
      <c r="C708" s="62" t="s">
        <v>1538</v>
      </c>
      <c r="D708" s="64">
        <v>2.4300000000000002</v>
      </c>
      <c r="E708" s="64">
        <v>0</v>
      </c>
      <c r="F708" s="63">
        <f t="shared" si="211"/>
        <v>2.4300000000000002</v>
      </c>
      <c r="G708" s="64" t="s">
        <v>34</v>
      </c>
      <c r="H708" s="64">
        <f t="shared" si="210"/>
        <v>2.4300000000000002</v>
      </c>
      <c r="I708" s="63" t="s">
        <v>34</v>
      </c>
      <c r="J708" s="64">
        <v>0</v>
      </c>
      <c r="K708" s="63" t="s">
        <v>34</v>
      </c>
      <c r="L708" s="64">
        <v>2.4300000000000002</v>
      </c>
      <c r="M708" s="63" t="s">
        <v>34</v>
      </c>
      <c r="N708" s="64">
        <v>0</v>
      </c>
      <c r="O708" s="64" t="s">
        <v>34</v>
      </c>
      <c r="P708" s="64">
        <v>0</v>
      </c>
      <c r="Q708" s="64">
        <f t="shared" si="212"/>
        <v>0</v>
      </c>
      <c r="R708" s="64" t="s">
        <v>34</v>
      </c>
      <c r="S708" s="65" t="s">
        <v>34</v>
      </c>
      <c r="T708" s="71" t="s">
        <v>373</v>
      </c>
    </row>
    <row r="709" spans="1:20" ht="63" x14ac:dyDescent="0.25">
      <c r="A709" s="83" t="s">
        <v>1526</v>
      </c>
      <c r="B709" s="61" t="s">
        <v>1539</v>
      </c>
      <c r="C709" s="62" t="s">
        <v>1540</v>
      </c>
      <c r="D709" s="64">
        <v>0.53400000000000003</v>
      </c>
      <c r="E709" s="64">
        <v>0</v>
      </c>
      <c r="F709" s="63">
        <f t="shared" si="211"/>
        <v>0.53400000000000003</v>
      </c>
      <c r="G709" s="64" t="s">
        <v>34</v>
      </c>
      <c r="H709" s="64">
        <f t="shared" si="210"/>
        <v>0.53400000000000003</v>
      </c>
      <c r="I709" s="63" t="s">
        <v>34</v>
      </c>
      <c r="J709" s="64">
        <v>0.53400000000000003</v>
      </c>
      <c r="K709" s="63" t="s">
        <v>34</v>
      </c>
      <c r="L709" s="64">
        <v>0</v>
      </c>
      <c r="M709" s="63" t="s">
        <v>34</v>
      </c>
      <c r="N709" s="64">
        <v>0</v>
      </c>
      <c r="O709" s="64" t="s">
        <v>34</v>
      </c>
      <c r="P709" s="64">
        <v>0</v>
      </c>
      <c r="Q709" s="64">
        <f t="shared" si="212"/>
        <v>0</v>
      </c>
      <c r="R709" s="64" t="s">
        <v>34</v>
      </c>
      <c r="S709" s="65" t="s">
        <v>34</v>
      </c>
      <c r="T709" s="71" t="s">
        <v>373</v>
      </c>
    </row>
    <row r="710" spans="1:20" ht="31.5" x14ac:dyDescent="0.25">
      <c r="A710" s="60" t="s">
        <v>1526</v>
      </c>
      <c r="B710" s="61" t="s">
        <v>1541</v>
      </c>
      <c r="C710" s="62" t="s">
        <v>1542</v>
      </c>
      <c r="D710" s="64">
        <v>0.24620639999999996</v>
      </c>
      <c r="E710" s="64">
        <v>0</v>
      </c>
      <c r="F710" s="63">
        <f t="shared" si="211"/>
        <v>0.24620639999999996</v>
      </c>
      <c r="G710" s="64">
        <f t="shared" ref="G710:G723" si="213">I710+K710+M710+O710</f>
        <v>0.24620639999999996</v>
      </c>
      <c r="H710" s="64">
        <f t="shared" si="210"/>
        <v>0</v>
      </c>
      <c r="I710" s="63">
        <v>0</v>
      </c>
      <c r="J710" s="64">
        <v>0</v>
      </c>
      <c r="K710" s="63">
        <v>0</v>
      </c>
      <c r="L710" s="64">
        <v>0</v>
      </c>
      <c r="M710" s="63">
        <v>0</v>
      </c>
      <c r="N710" s="64">
        <v>0</v>
      </c>
      <c r="O710" s="64">
        <v>0.24620639999999996</v>
      </c>
      <c r="P710" s="64">
        <v>0</v>
      </c>
      <c r="Q710" s="64">
        <f t="shared" si="212"/>
        <v>0.24620639999999996</v>
      </c>
      <c r="R710" s="64">
        <f t="shared" ref="R710:R723" si="214">H710-(I710+K710)</f>
        <v>0</v>
      </c>
      <c r="S710" s="65">
        <v>0</v>
      </c>
      <c r="T710" s="66" t="s">
        <v>34</v>
      </c>
    </row>
    <row r="711" spans="1:20" ht="31.5" x14ac:dyDescent="0.25">
      <c r="A711" s="60" t="s">
        <v>1526</v>
      </c>
      <c r="B711" s="61" t="s">
        <v>1543</v>
      </c>
      <c r="C711" s="62" t="s">
        <v>1544</v>
      </c>
      <c r="D711" s="64">
        <v>2.1409224</v>
      </c>
      <c r="E711" s="64">
        <v>0</v>
      </c>
      <c r="F711" s="63">
        <f t="shared" si="211"/>
        <v>2.1409224</v>
      </c>
      <c r="G711" s="64">
        <f t="shared" si="213"/>
        <v>2.1409224</v>
      </c>
      <c r="H711" s="64">
        <f t="shared" si="210"/>
        <v>0</v>
      </c>
      <c r="I711" s="63">
        <v>0</v>
      </c>
      <c r="J711" s="64">
        <v>0</v>
      </c>
      <c r="K711" s="63">
        <v>0</v>
      </c>
      <c r="L711" s="64">
        <v>0</v>
      </c>
      <c r="M711" s="63">
        <v>0</v>
      </c>
      <c r="N711" s="64">
        <v>0</v>
      </c>
      <c r="O711" s="70">
        <v>2.1409224</v>
      </c>
      <c r="P711" s="64">
        <v>0</v>
      </c>
      <c r="Q711" s="64">
        <f t="shared" si="212"/>
        <v>2.1409224</v>
      </c>
      <c r="R711" s="64">
        <f t="shared" si="214"/>
        <v>0</v>
      </c>
      <c r="S711" s="65">
        <v>0</v>
      </c>
      <c r="T711" s="66" t="s">
        <v>34</v>
      </c>
    </row>
    <row r="712" spans="1:20" ht="31.5" x14ac:dyDescent="0.25">
      <c r="A712" s="60" t="s">
        <v>1526</v>
      </c>
      <c r="B712" s="61" t="s">
        <v>1545</v>
      </c>
      <c r="C712" s="62" t="s">
        <v>1546</v>
      </c>
      <c r="D712" s="64">
        <v>0.70179479999999994</v>
      </c>
      <c r="E712" s="64">
        <v>0</v>
      </c>
      <c r="F712" s="63">
        <f t="shared" si="211"/>
        <v>0.70179479999999994</v>
      </c>
      <c r="G712" s="64">
        <f t="shared" si="213"/>
        <v>0.70179479999999994</v>
      </c>
      <c r="H712" s="64">
        <f t="shared" si="210"/>
        <v>0.28586256999999998</v>
      </c>
      <c r="I712" s="63">
        <v>0</v>
      </c>
      <c r="J712" s="64">
        <v>0</v>
      </c>
      <c r="K712" s="63">
        <v>0</v>
      </c>
      <c r="L712" s="64">
        <v>0.28586256999999998</v>
      </c>
      <c r="M712" s="63">
        <v>0</v>
      </c>
      <c r="N712" s="64">
        <v>0</v>
      </c>
      <c r="O712" s="70">
        <v>0.70179479999999994</v>
      </c>
      <c r="P712" s="64">
        <v>0</v>
      </c>
      <c r="Q712" s="64">
        <f t="shared" si="212"/>
        <v>0.41593222999999996</v>
      </c>
      <c r="R712" s="64">
        <f t="shared" si="214"/>
        <v>0.28586256999999998</v>
      </c>
      <c r="S712" s="65">
        <v>1</v>
      </c>
      <c r="T712" s="66" t="s">
        <v>1547</v>
      </c>
    </row>
    <row r="713" spans="1:20" ht="31.5" x14ac:dyDescent="0.25">
      <c r="A713" s="60" t="s">
        <v>1526</v>
      </c>
      <c r="B713" s="61" t="s">
        <v>1548</v>
      </c>
      <c r="C713" s="62" t="s">
        <v>1549</v>
      </c>
      <c r="D713" s="64">
        <v>5.7248532000000001</v>
      </c>
      <c r="E713" s="64">
        <v>0</v>
      </c>
      <c r="F713" s="63">
        <f t="shared" si="211"/>
        <v>5.7248532000000001</v>
      </c>
      <c r="G713" s="64">
        <f t="shared" si="213"/>
        <v>5.7248532000000001</v>
      </c>
      <c r="H713" s="64">
        <f t="shared" si="210"/>
        <v>5.9027696599999997</v>
      </c>
      <c r="I713" s="63">
        <v>0</v>
      </c>
      <c r="J713" s="64">
        <v>0</v>
      </c>
      <c r="K713" s="63">
        <v>0</v>
      </c>
      <c r="L713" s="64">
        <v>5.9027696599999997</v>
      </c>
      <c r="M713" s="63">
        <v>0</v>
      </c>
      <c r="N713" s="64">
        <v>0</v>
      </c>
      <c r="O713" s="70">
        <v>5.7248532000000001</v>
      </c>
      <c r="P713" s="64">
        <v>0</v>
      </c>
      <c r="Q713" s="64">
        <f t="shared" si="212"/>
        <v>-0.17791645999999961</v>
      </c>
      <c r="R713" s="64">
        <f t="shared" si="214"/>
        <v>5.9027696599999997</v>
      </c>
      <c r="S713" s="65">
        <v>1</v>
      </c>
      <c r="T713" s="66" t="s">
        <v>1547</v>
      </c>
    </row>
    <row r="714" spans="1:20" ht="31.5" x14ac:dyDescent="0.25">
      <c r="A714" s="79" t="s">
        <v>1526</v>
      </c>
      <c r="B714" s="88" t="s">
        <v>1550</v>
      </c>
      <c r="C714" s="60" t="s">
        <v>1551</v>
      </c>
      <c r="D714" s="64">
        <v>0.93350879999999992</v>
      </c>
      <c r="E714" s="64">
        <v>0</v>
      </c>
      <c r="F714" s="63">
        <f t="shared" si="211"/>
        <v>0.93350879999999992</v>
      </c>
      <c r="G714" s="64">
        <f t="shared" si="213"/>
        <v>0.93350879999999992</v>
      </c>
      <c r="H714" s="64">
        <f t="shared" si="210"/>
        <v>0</v>
      </c>
      <c r="I714" s="63">
        <v>0</v>
      </c>
      <c r="J714" s="64">
        <v>0</v>
      </c>
      <c r="K714" s="63">
        <v>0</v>
      </c>
      <c r="L714" s="69">
        <v>0</v>
      </c>
      <c r="M714" s="63">
        <v>0</v>
      </c>
      <c r="N714" s="69">
        <v>0</v>
      </c>
      <c r="O714" s="69">
        <v>0.93350879999999992</v>
      </c>
      <c r="P714" s="69">
        <v>0</v>
      </c>
      <c r="Q714" s="64">
        <f t="shared" si="212"/>
        <v>0.93350879999999992</v>
      </c>
      <c r="R714" s="64">
        <f t="shared" si="214"/>
        <v>0</v>
      </c>
      <c r="S714" s="65">
        <v>0</v>
      </c>
      <c r="T714" s="66" t="s">
        <v>34</v>
      </c>
    </row>
    <row r="715" spans="1:20" ht="47.25" x14ac:dyDescent="0.25">
      <c r="A715" s="79" t="s">
        <v>1526</v>
      </c>
      <c r="B715" s="88" t="s">
        <v>1552</v>
      </c>
      <c r="C715" s="60" t="s">
        <v>1553</v>
      </c>
      <c r="D715" s="64">
        <v>0.33451920000000002</v>
      </c>
      <c r="E715" s="64">
        <v>0</v>
      </c>
      <c r="F715" s="63">
        <f t="shared" si="211"/>
        <v>0.33451920000000002</v>
      </c>
      <c r="G715" s="64">
        <f t="shared" si="213"/>
        <v>0.33451920000000002</v>
      </c>
      <c r="H715" s="64">
        <f t="shared" si="210"/>
        <v>0</v>
      </c>
      <c r="I715" s="63">
        <v>0</v>
      </c>
      <c r="J715" s="64">
        <v>0</v>
      </c>
      <c r="K715" s="63">
        <v>0</v>
      </c>
      <c r="L715" s="64">
        <v>0</v>
      </c>
      <c r="M715" s="63">
        <v>0</v>
      </c>
      <c r="N715" s="64">
        <v>0</v>
      </c>
      <c r="O715" s="64">
        <v>0.33451920000000002</v>
      </c>
      <c r="P715" s="64">
        <v>0</v>
      </c>
      <c r="Q715" s="64">
        <f t="shared" si="212"/>
        <v>0.33451920000000002</v>
      </c>
      <c r="R715" s="64">
        <f t="shared" si="214"/>
        <v>0</v>
      </c>
      <c r="S715" s="65">
        <v>0</v>
      </c>
      <c r="T715" s="66" t="s">
        <v>34</v>
      </c>
    </row>
    <row r="716" spans="1:20" ht="31.5" x14ac:dyDescent="0.25">
      <c r="A716" s="79" t="s">
        <v>1526</v>
      </c>
      <c r="B716" s="88" t="s">
        <v>1554</v>
      </c>
      <c r="C716" s="60" t="s">
        <v>1555</v>
      </c>
      <c r="D716" s="64">
        <v>0.61417679999999997</v>
      </c>
      <c r="E716" s="64">
        <v>0</v>
      </c>
      <c r="F716" s="63">
        <f t="shared" si="211"/>
        <v>0.61417679999999997</v>
      </c>
      <c r="G716" s="64">
        <f t="shared" si="213"/>
        <v>0.61417679999999997</v>
      </c>
      <c r="H716" s="64">
        <f t="shared" si="210"/>
        <v>0</v>
      </c>
      <c r="I716" s="63">
        <v>0</v>
      </c>
      <c r="J716" s="64">
        <v>0</v>
      </c>
      <c r="K716" s="63">
        <v>0</v>
      </c>
      <c r="L716" s="64">
        <v>0</v>
      </c>
      <c r="M716" s="63">
        <v>0</v>
      </c>
      <c r="N716" s="64">
        <v>0</v>
      </c>
      <c r="O716" s="64">
        <v>0.61417679999999997</v>
      </c>
      <c r="P716" s="64">
        <v>0</v>
      </c>
      <c r="Q716" s="64">
        <f t="shared" si="212"/>
        <v>0.61417679999999997</v>
      </c>
      <c r="R716" s="64">
        <f t="shared" si="214"/>
        <v>0</v>
      </c>
      <c r="S716" s="65">
        <v>0</v>
      </c>
      <c r="T716" s="66" t="s">
        <v>34</v>
      </c>
    </row>
    <row r="717" spans="1:20" ht="31.5" x14ac:dyDescent="0.25">
      <c r="A717" s="79" t="s">
        <v>1526</v>
      </c>
      <c r="B717" s="89" t="s">
        <v>1556</v>
      </c>
      <c r="C717" s="90" t="s">
        <v>1557</v>
      </c>
      <c r="D717" s="64">
        <v>0.48836400000000002</v>
      </c>
      <c r="E717" s="64">
        <v>0.15537600000000001</v>
      </c>
      <c r="F717" s="63">
        <f t="shared" si="211"/>
        <v>0.33298800000000001</v>
      </c>
      <c r="G717" s="64">
        <f t="shared" si="213"/>
        <v>0.16267199999999998</v>
      </c>
      <c r="H717" s="64">
        <f t="shared" si="210"/>
        <v>0</v>
      </c>
      <c r="I717" s="63">
        <v>0</v>
      </c>
      <c r="J717" s="64">
        <v>0</v>
      </c>
      <c r="K717" s="63">
        <v>0</v>
      </c>
      <c r="L717" s="64">
        <v>0</v>
      </c>
      <c r="M717" s="63">
        <v>0</v>
      </c>
      <c r="N717" s="64">
        <v>0</v>
      </c>
      <c r="O717" s="64">
        <v>0.16267199999999998</v>
      </c>
      <c r="P717" s="64">
        <v>0</v>
      </c>
      <c r="Q717" s="64">
        <f t="shared" si="212"/>
        <v>0.33298800000000001</v>
      </c>
      <c r="R717" s="64">
        <f t="shared" si="214"/>
        <v>0</v>
      </c>
      <c r="S717" s="65">
        <v>0</v>
      </c>
      <c r="T717" s="66" t="s">
        <v>34</v>
      </c>
    </row>
    <row r="718" spans="1:20" ht="47.25" x14ac:dyDescent="0.25">
      <c r="A718" s="79" t="s">
        <v>1526</v>
      </c>
      <c r="B718" s="91" t="s">
        <v>1558</v>
      </c>
      <c r="C718" s="90" t="s">
        <v>1559</v>
      </c>
      <c r="D718" s="64">
        <v>1.3247087999999998</v>
      </c>
      <c r="E718" s="64">
        <v>0</v>
      </c>
      <c r="F718" s="63">
        <f t="shared" si="211"/>
        <v>1.3247087999999998</v>
      </c>
      <c r="G718" s="64">
        <f t="shared" si="213"/>
        <v>1.3247087999999998</v>
      </c>
      <c r="H718" s="64">
        <f t="shared" si="210"/>
        <v>0</v>
      </c>
      <c r="I718" s="63">
        <v>0</v>
      </c>
      <c r="J718" s="64">
        <v>0</v>
      </c>
      <c r="K718" s="63">
        <v>0</v>
      </c>
      <c r="L718" s="64">
        <v>0</v>
      </c>
      <c r="M718" s="63">
        <v>0</v>
      </c>
      <c r="N718" s="64">
        <v>0</v>
      </c>
      <c r="O718" s="70">
        <v>1.3247087999999998</v>
      </c>
      <c r="P718" s="64">
        <v>0</v>
      </c>
      <c r="Q718" s="64">
        <f t="shared" si="212"/>
        <v>1.3247087999999998</v>
      </c>
      <c r="R718" s="64">
        <f t="shared" si="214"/>
        <v>0</v>
      </c>
      <c r="S718" s="65">
        <v>0</v>
      </c>
      <c r="T718" s="66" t="s">
        <v>34</v>
      </c>
    </row>
    <row r="719" spans="1:20" ht="47.25" x14ac:dyDescent="0.25">
      <c r="A719" s="79" t="s">
        <v>1526</v>
      </c>
      <c r="B719" s="91" t="s">
        <v>1560</v>
      </c>
      <c r="C719" s="90" t="s">
        <v>1561</v>
      </c>
      <c r="D719" s="64">
        <v>1.5584807999999999</v>
      </c>
      <c r="E719" s="64">
        <v>0</v>
      </c>
      <c r="F719" s="63">
        <f t="shared" si="211"/>
        <v>1.5584807999999999</v>
      </c>
      <c r="G719" s="64">
        <f t="shared" si="213"/>
        <v>1.5584807999999999</v>
      </c>
      <c r="H719" s="64">
        <f t="shared" si="210"/>
        <v>0</v>
      </c>
      <c r="I719" s="63">
        <v>0</v>
      </c>
      <c r="J719" s="64">
        <v>0</v>
      </c>
      <c r="K719" s="63">
        <v>0</v>
      </c>
      <c r="L719" s="64">
        <v>0</v>
      </c>
      <c r="M719" s="63">
        <v>0</v>
      </c>
      <c r="N719" s="64">
        <v>0</v>
      </c>
      <c r="O719" s="70">
        <v>1.5584807999999999</v>
      </c>
      <c r="P719" s="64">
        <v>0</v>
      </c>
      <c r="Q719" s="64">
        <f t="shared" si="212"/>
        <v>1.5584807999999999</v>
      </c>
      <c r="R719" s="64">
        <f t="shared" si="214"/>
        <v>0</v>
      </c>
      <c r="S719" s="65">
        <v>0</v>
      </c>
      <c r="T719" s="66" t="s">
        <v>34</v>
      </c>
    </row>
    <row r="720" spans="1:20" x14ac:dyDescent="0.25">
      <c r="A720" s="79" t="s">
        <v>1526</v>
      </c>
      <c r="B720" s="89" t="s">
        <v>1562</v>
      </c>
      <c r="C720" s="90" t="s">
        <v>1563</v>
      </c>
      <c r="D720" s="63">
        <v>118.93922984399998</v>
      </c>
      <c r="E720" s="63">
        <v>0</v>
      </c>
      <c r="F720" s="63">
        <f t="shared" si="211"/>
        <v>118.93922984399998</v>
      </c>
      <c r="G720" s="64">
        <f t="shared" si="213"/>
        <v>118.93922984399998</v>
      </c>
      <c r="H720" s="64">
        <f t="shared" si="210"/>
        <v>0</v>
      </c>
      <c r="I720" s="63">
        <v>0</v>
      </c>
      <c r="J720" s="63">
        <v>0</v>
      </c>
      <c r="K720" s="63">
        <v>0</v>
      </c>
      <c r="L720" s="64">
        <v>0</v>
      </c>
      <c r="M720" s="63">
        <v>0</v>
      </c>
      <c r="N720" s="64">
        <v>0</v>
      </c>
      <c r="O720" s="70">
        <v>118.93922984399998</v>
      </c>
      <c r="P720" s="64">
        <v>0</v>
      </c>
      <c r="Q720" s="64">
        <f t="shared" si="212"/>
        <v>118.93922984399998</v>
      </c>
      <c r="R720" s="64">
        <f t="shared" si="214"/>
        <v>0</v>
      </c>
      <c r="S720" s="65">
        <v>0</v>
      </c>
      <c r="T720" s="66" t="s">
        <v>34</v>
      </c>
    </row>
    <row r="721" spans="1:20" ht="31.5" x14ac:dyDescent="0.25">
      <c r="A721" s="79" t="s">
        <v>1526</v>
      </c>
      <c r="B721" s="89" t="s">
        <v>1564</v>
      </c>
      <c r="C721" s="90" t="s">
        <v>1565</v>
      </c>
      <c r="D721" s="63">
        <v>1.9844628479999997</v>
      </c>
      <c r="E721" s="63">
        <v>0</v>
      </c>
      <c r="F721" s="63">
        <f t="shared" si="211"/>
        <v>1.9844628479999997</v>
      </c>
      <c r="G721" s="64">
        <f t="shared" si="213"/>
        <v>0.91035050399999984</v>
      </c>
      <c r="H721" s="64">
        <f t="shared" si="210"/>
        <v>0</v>
      </c>
      <c r="I721" s="63">
        <v>0</v>
      </c>
      <c r="J721" s="63">
        <v>0</v>
      </c>
      <c r="K721" s="63">
        <v>0</v>
      </c>
      <c r="L721" s="64">
        <v>0</v>
      </c>
      <c r="M721" s="63">
        <v>0</v>
      </c>
      <c r="N721" s="64">
        <v>0</v>
      </c>
      <c r="O721" s="70">
        <v>0.91035050399999984</v>
      </c>
      <c r="P721" s="64">
        <v>0</v>
      </c>
      <c r="Q721" s="64">
        <f t="shared" si="212"/>
        <v>1.9844628479999997</v>
      </c>
      <c r="R721" s="64">
        <f t="shared" si="214"/>
        <v>0</v>
      </c>
      <c r="S721" s="65">
        <v>0</v>
      </c>
      <c r="T721" s="66" t="s">
        <v>34</v>
      </c>
    </row>
    <row r="722" spans="1:20" x14ac:dyDescent="0.25">
      <c r="A722" s="79" t="s">
        <v>1526</v>
      </c>
      <c r="B722" s="91" t="s">
        <v>1566</v>
      </c>
      <c r="C722" s="92" t="s">
        <v>1567</v>
      </c>
      <c r="D722" s="63">
        <v>3.2113835999999996</v>
      </c>
      <c r="E722" s="63">
        <v>0</v>
      </c>
      <c r="F722" s="63">
        <f t="shared" si="211"/>
        <v>3.2113835999999996</v>
      </c>
      <c r="G722" s="64">
        <f t="shared" si="213"/>
        <v>3.2113835999999996</v>
      </c>
      <c r="H722" s="64">
        <f t="shared" si="210"/>
        <v>0</v>
      </c>
      <c r="I722" s="63">
        <v>0</v>
      </c>
      <c r="J722" s="63">
        <v>0</v>
      </c>
      <c r="K722" s="63">
        <v>0</v>
      </c>
      <c r="L722" s="64">
        <v>0</v>
      </c>
      <c r="M722" s="63">
        <v>0</v>
      </c>
      <c r="N722" s="64">
        <v>0</v>
      </c>
      <c r="O722" s="70">
        <v>3.2113835999999996</v>
      </c>
      <c r="P722" s="64">
        <v>0</v>
      </c>
      <c r="Q722" s="64">
        <f t="shared" si="212"/>
        <v>3.2113835999999996</v>
      </c>
      <c r="R722" s="64">
        <f t="shared" si="214"/>
        <v>0</v>
      </c>
      <c r="S722" s="65">
        <v>0</v>
      </c>
      <c r="T722" s="66" t="s">
        <v>34</v>
      </c>
    </row>
    <row r="723" spans="1:20" ht="31.5" x14ac:dyDescent="0.25">
      <c r="A723" s="93" t="s">
        <v>1526</v>
      </c>
      <c r="B723" s="89" t="s">
        <v>1568</v>
      </c>
      <c r="C723" s="90" t="s">
        <v>1569</v>
      </c>
      <c r="D723" s="63">
        <v>1.1513483999999998</v>
      </c>
      <c r="E723" s="63">
        <v>0</v>
      </c>
      <c r="F723" s="63">
        <f t="shared" si="211"/>
        <v>1.1513483999999998</v>
      </c>
      <c r="G723" s="64">
        <f t="shared" si="213"/>
        <v>1.1513483999999998</v>
      </c>
      <c r="H723" s="64">
        <f t="shared" si="210"/>
        <v>0</v>
      </c>
      <c r="I723" s="63">
        <v>0</v>
      </c>
      <c r="J723" s="63">
        <v>0</v>
      </c>
      <c r="K723" s="63">
        <v>0</v>
      </c>
      <c r="L723" s="69">
        <v>0</v>
      </c>
      <c r="M723" s="63">
        <v>0</v>
      </c>
      <c r="N723" s="69">
        <v>0</v>
      </c>
      <c r="O723" s="72">
        <v>1.1513483999999998</v>
      </c>
      <c r="P723" s="69">
        <v>0</v>
      </c>
      <c r="Q723" s="64">
        <f t="shared" si="212"/>
        <v>1.1513483999999998</v>
      </c>
      <c r="R723" s="64">
        <f t="shared" si="214"/>
        <v>0</v>
      </c>
      <c r="S723" s="65">
        <v>0</v>
      </c>
      <c r="T723" s="66" t="s">
        <v>34</v>
      </c>
    </row>
    <row r="724" spans="1:20" ht="31.5" x14ac:dyDescent="0.25">
      <c r="A724" s="93" t="s">
        <v>1526</v>
      </c>
      <c r="B724" s="89" t="s">
        <v>1570</v>
      </c>
      <c r="C724" s="90" t="s">
        <v>1571</v>
      </c>
      <c r="D724" s="63">
        <v>0.25709759999999998</v>
      </c>
      <c r="E724" s="63">
        <v>0</v>
      </c>
      <c r="F724" s="63">
        <f t="shared" si="211"/>
        <v>0.25709759999999998</v>
      </c>
      <c r="G724" s="64" t="s">
        <v>34</v>
      </c>
      <c r="H724" s="64">
        <f t="shared" si="210"/>
        <v>0.25709759999999998</v>
      </c>
      <c r="I724" s="63" t="s">
        <v>34</v>
      </c>
      <c r="J724" s="63">
        <v>0.25709759999999998</v>
      </c>
      <c r="K724" s="63" t="s">
        <v>34</v>
      </c>
      <c r="L724" s="69">
        <v>0</v>
      </c>
      <c r="M724" s="63" t="s">
        <v>34</v>
      </c>
      <c r="N724" s="69">
        <v>0</v>
      </c>
      <c r="O724" s="72" t="s">
        <v>34</v>
      </c>
      <c r="P724" s="69">
        <v>0</v>
      </c>
      <c r="Q724" s="64">
        <f t="shared" si="212"/>
        <v>0</v>
      </c>
      <c r="R724" s="64" t="s">
        <v>34</v>
      </c>
      <c r="S724" s="65" t="s">
        <v>34</v>
      </c>
      <c r="T724" s="94" t="s">
        <v>1572</v>
      </c>
    </row>
    <row r="725" spans="1:20" ht="31.5" x14ac:dyDescent="0.25">
      <c r="A725" s="93" t="s">
        <v>1526</v>
      </c>
      <c r="B725" s="89" t="s">
        <v>1573</v>
      </c>
      <c r="C725" s="90" t="s">
        <v>1574</v>
      </c>
      <c r="D725" s="63">
        <v>0.37766400000000006</v>
      </c>
      <c r="E725" s="63">
        <v>0</v>
      </c>
      <c r="F725" s="63">
        <f t="shared" si="211"/>
        <v>0.37766400000000006</v>
      </c>
      <c r="G725" s="64" t="s">
        <v>34</v>
      </c>
      <c r="H725" s="64">
        <f t="shared" si="210"/>
        <v>0.377664</v>
      </c>
      <c r="I725" s="63" t="s">
        <v>34</v>
      </c>
      <c r="J725" s="13">
        <v>0.377664</v>
      </c>
      <c r="K725" s="63" t="s">
        <v>34</v>
      </c>
      <c r="L725" s="69">
        <v>0</v>
      </c>
      <c r="M725" s="63" t="s">
        <v>34</v>
      </c>
      <c r="N725" s="69">
        <v>0</v>
      </c>
      <c r="O725" s="72" t="s">
        <v>34</v>
      </c>
      <c r="P725" s="69">
        <v>0</v>
      </c>
      <c r="Q725" s="64">
        <f t="shared" si="212"/>
        <v>0</v>
      </c>
      <c r="R725" s="64" t="s">
        <v>34</v>
      </c>
      <c r="S725" s="65" t="s">
        <v>34</v>
      </c>
      <c r="T725" s="94" t="s">
        <v>1572</v>
      </c>
    </row>
    <row r="726" spans="1:20" ht="31.5" x14ac:dyDescent="0.25">
      <c r="A726" s="79" t="s">
        <v>1526</v>
      </c>
      <c r="B726" s="91" t="s">
        <v>1575</v>
      </c>
      <c r="C726" s="92" t="s">
        <v>1576</v>
      </c>
      <c r="D726" s="63">
        <v>9.444924576</v>
      </c>
      <c r="E726" s="63">
        <v>0</v>
      </c>
      <c r="F726" s="63">
        <f t="shared" si="211"/>
        <v>9.444924576</v>
      </c>
      <c r="G726" s="64">
        <f>I726+K726+M726+O726</f>
        <v>9.444924576</v>
      </c>
      <c r="H726" s="64">
        <f t="shared" si="210"/>
        <v>0</v>
      </c>
      <c r="I726" s="63">
        <v>0</v>
      </c>
      <c r="J726" s="63">
        <v>0</v>
      </c>
      <c r="K726" s="63">
        <v>0</v>
      </c>
      <c r="L726" s="69">
        <v>0</v>
      </c>
      <c r="M726" s="63">
        <v>0</v>
      </c>
      <c r="N726" s="69">
        <v>0</v>
      </c>
      <c r="O726" s="72">
        <v>9.444924576</v>
      </c>
      <c r="P726" s="69">
        <v>0</v>
      </c>
      <c r="Q726" s="64">
        <f t="shared" si="212"/>
        <v>9.444924576</v>
      </c>
      <c r="R726" s="64">
        <f>H726-(I726+K726)</f>
        <v>0</v>
      </c>
      <c r="S726" s="65">
        <v>0</v>
      </c>
      <c r="T726" s="66" t="s">
        <v>34</v>
      </c>
    </row>
    <row r="727" spans="1:20" ht="31.5" x14ac:dyDescent="0.25">
      <c r="A727" s="79" t="s">
        <v>1526</v>
      </c>
      <c r="B727" s="91" t="s">
        <v>1577</v>
      </c>
      <c r="C727" s="90" t="s">
        <v>1578</v>
      </c>
      <c r="D727" s="63">
        <v>3.8790839999999998</v>
      </c>
      <c r="E727" s="63">
        <v>0</v>
      </c>
      <c r="F727" s="63">
        <f t="shared" si="211"/>
        <v>3.8790839999999998</v>
      </c>
      <c r="G727" s="64">
        <f>I727+K727+M727+O727</f>
        <v>3.8790839999999998</v>
      </c>
      <c r="H727" s="64">
        <f t="shared" si="210"/>
        <v>0</v>
      </c>
      <c r="I727" s="63">
        <v>0</v>
      </c>
      <c r="J727" s="63">
        <v>0</v>
      </c>
      <c r="K727" s="63">
        <v>0</v>
      </c>
      <c r="L727" s="69">
        <v>0</v>
      </c>
      <c r="M727" s="63">
        <v>0</v>
      </c>
      <c r="N727" s="69">
        <v>0</v>
      </c>
      <c r="O727" s="72">
        <v>3.8790839999999998</v>
      </c>
      <c r="P727" s="69">
        <v>0</v>
      </c>
      <c r="Q727" s="64">
        <f t="shared" si="212"/>
        <v>3.8790839999999998</v>
      </c>
      <c r="R727" s="64">
        <f>H727-(I727+K727)</f>
        <v>0</v>
      </c>
      <c r="S727" s="65">
        <v>0</v>
      </c>
      <c r="T727" s="66" t="s">
        <v>34</v>
      </c>
    </row>
    <row r="728" spans="1:20" ht="31.5" x14ac:dyDescent="0.25">
      <c r="A728" s="79" t="s">
        <v>1526</v>
      </c>
      <c r="B728" s="88" t="s">
        <v>1579</v>
      </c>
      <c r="C728" s="60" t="s">
        <v>1580</v>
      </c>
      <c r="D728" s="63">
        <v>1.9976144279999999</v>
      </c>
      <c r="E728" s="63">
        <v>0</v>
      </c>
      <c r="F728" s="63">
        <f t="shared" si="211"/>
        <v>1.9976144279999999</v>
      </c>
      <c r="G728" s="64">
        <f>I728+K728+M728+O728</f>
        <v>1.9976144279999999</v>
      </c>
      <c r="H728" s="64">
        <f t="shared" si="210"/>
        <v>0</v>
      </c>
      <c r="I728" s="63">
        <v>0</v>
      </c>
      <c r="J728" s="63">
        <v>0</v>
      </c>
      <c r="K728" s="63">
        <v>0</v>
      </c>
      <c r="L728" s="69">
        <v>0</v>
      </c>
      <c r="M728" s="63">
        <v>1.9976144279999999</v>
      </c>
      <c r="N728" s="69">
        <v>0</v>
      </c>
      <c r="O728" s="72">
        <v>0</v>
      </c>
      <c r="P728" s="69">
        <v>0</v>
      </c>
      <c r="Q728" s="64">
        <f t="shared" si="212"/>
        <v>1.9976144279999999</v>
      </c>
      <c r="R728" s="64">
        <f>H728-(I728+K728)</f>
        <v>0</v>
      </c>
      <c r="S728" s="65">
        <v>0</v>
      </c>
      <c r="T728" s="66" t="s">
        <v>34</v>
      </c>
    </row>
    <row r="729" spans="1:20" ht="31.5" x14ac:dyDescent="0.25">
      <c r="A729" s="79" t="s">
        <v>1526</v>
      </c>
      <c r="B729" s="91" t="s">
        <v>1581</v>
      </c>
      <c r="C729" s="60" t="s">
        <v>1582</v>
      </c>
      <c r="D729" s="63">
        <v>0.93632399999999993</v>
      </c>
      <c r="E729" s="63">
        <v>0</v>
      </c>
      <c r="F729" s="63">
        <f t="shared" si="211"/>
        <v>0.93632399999999993</v>
      </c>
      <c r="G729" s="64">
        <f>I729+K729+M729+O729</f>
        <v>0.93632399999999993</v>
      </c>
      <c r="H729" s="64">
        <f t="shared" si="210"/>
        <v>0</v>
      </c>
      <c r="I729" s="63">
        <v>0</v>
      </c>
      <c r="J729" s="63">
        <v>0</v>
      </c>
      <c r="K729" s="63">
        <v>0</v>
      </c>
      <c r="L729" s="69">
        <v>0</v>
      </c>
      <c r="M729" s="63">
        <v>0</v>
      </c>
      <c r="N729" s="69">
        <v>0</v>
      </c>
      <c r="O729" s="72">
        <v>0.93632399999999993</v>
      </c>
      <c r="P729" s="69">
        <v>0</v>
      </c>
      <c r="Q729" s="64">
        <f t="shared" si="212"/>
        <v>0.93632399999999993</v>
      </c>
      <c r="R729" s="64">
        <f>H729-(I729+K729)</f>
        <v>0</v>
      </c>
      <c r="S729" s="65">
        <v>0</v>
      </c>
      <c r="T729" s="66" t="s">
        <v>34</v>
      </c>
    </row>
    <row r="730" spans="1:20" ht="31.5" x14ac:dyDescent="0.25">
      <c r="A730" s="93" t="s">
        <v>1526</v>
      </c>
      <c r="B730" s="89" t="s">
        <v>1583</v>
      </c>
      <c r="C730" s="90" t="s">
        <v>1584</v>
      </c>
      <c r="D730" s="63">
        <v>0.84325200000000011</v>
      </c>
      <c r="E730" s="63">
        <v>0.3624</v>
      </c>
      <c r="F730" s="63">
        <f t="shared" si="211"/>
        <v>0.48085200000000011</v>
      </c>
      <c r="G730" s="64">
        <f>I730+K730+M730+O730</f>
        <v>0.27854707200000001</v>
      </c>
      <c r="H730" s="64">
        <f t="shared" si="210"/>
        <v>0.37188959999999999</v>
      </c>
      <c r="I730" s="63">
        <v>0</v>
      </c>
      <c r="J730" s="63">
        <v>0</v>
      </c>
      <c r="K730" s="63">
        <v>0</v>
      </c>
      <c r="L730" s="69">
        <v>0.37188959999999999</v>
      </c>
      <c r="M730" s="63">
        <v>0</v>
      </c>
      <c r="N730" s="69">
        <v>0</v>
      </c>
      <c r="O730" s="69">
        <v>0.27854707200000001</v>
      </c>
      <c r="P730" s="69">
        <v>0</v>
      </c>
      <c r="Q730" s="64">
        <f t="shared" si="212"/>
        <v>0.10896240000000013</v>
      </c>
      <c r="R730" s="64">
        <f>H730-(I730+K730)</f>
        <v>0.37188959999999999</v>
      </c>
      <c r="S730" s="65">
        <v>1</v>
      </c>
      <c r="T730" s="66" t="s">
        <v>1585</v>
      </c>
    </row>
    <row r="731" spans="1:20" ht="63" x14ac:dyDescent="0.25">
      <c r="A731" s="93" t="s">
        <v>1526</v>
      </c>
      <c r="B731" s="89" t="s">
        <v>1586</v>
      </c>
      <c r="C731" s="90" t="s">
        <v>1587</v>
      </c>
      <c r="D731" s="63">
        <v>12.177551999999999</v>
      </c>
      <c r="E731" s="63">
        <v>0</v>
      </c>
      <c r="F731" s="63">
        <f t="shared" si="211"/>
        <v>12.177551999999999</v>
      </c>
      <c r="G731" s="64" t="s">
        <v>34</v>
      </c>
      <c r="H731" s="64">
        <f t="shared" si="210"/>
        <v>16.99133333</v>
      </c>
      <c r="I731" s="63" t="s">
        <v>34</v>
      </c>
      <c r="J731" s="63">
        <v>0</v>
      </c>
      <c r="K731" s="63" t="s">
        <v>34</v>
      </c>
      <c r="L731" s="69">
        <v>16.99133333</v>
      </c>
      <c r="M731" s="63" t="s">
        <v>34</v>
      </c>
      <c r="N731" s="69">
        <v>0</v>
      </c>
      <c r="O731" s="69" t="s">
        <v>34</v>
      </c>
      <c r="P731" s="69">
        <v>0</v>
      </c>
      <c r="Q731" s="64">
        <f t="shared" si="212"/>
        <v>-4.8137813300000012</v>
      </c>
      <c r="R731" s="64" t="s">
        <v>34</v>
      </c>
      <c r="S731" s="65" t="s">
        <v>34</v>
      </c>
      <c r="T731" s="66" t="s">
        <v>373</v>
      </c>
    </row>
    <row r="732" spans="1:20" ht="63" x14ac:dyDescent="0.25">
      <c r="A732" s="93" t="s">
        <v>1526</v>
      </c>
      <c r="B732" s="89" t="s">
        <v>1588</v>
      </c>
      <c r="C732" s="90" t="s">
        <v>1589</v>
      </c>
      <c r="D732" s="63">
        <v>9.0320000040000004</v>
      </c>
      <c r="E732" s="63">
        <v>0</v>
      </c>
      <c r="F732" s="63">
        <f t="shared" si="211"/>
        <v>9.0320000040000004</v>
      </c>
      <c r="G732" s="64" t="s">
        <v>34</v>
      </c>
      <c r="H732" s="64">
        <f t="shared" si="210"/>
        <v>8.4359999999999999</v>
      </c>
      <c r="I732" s="63" t="s">
        <v>34</v>
      </c>
      <c r="J732" s="63">
        <v>8.4359999999999999</v>
      </c>
      <c r="K732" s="63" t="s">
        <v>34</v>
      </c>
      <c r="L732" s="69">
        <v>0</v>
      </c>
      <c r="M732" s="63" t="s">
        <v>34</v>
      </c>
      <c r="N732" s="69">
        <v>0</v>
      </c>
      <c r="O732" s="69" t="s">
        <v>34</v>
      </c>
      <c r="P732" s="69">
        <v>0</v>
      </c>
      <c r="Q732" s="64">
        <f t="shared" si="212"/>
        <v>0.59600000400000042</v>
      </c>
      <c r="R732" s="64" t="s">
        <v>34</v>
      </c>
      <c r="S732" s="65" t="s">
        <v>34</v>
      </c>
      <c r="T732" s="71" t="s">
        <v>373</v>
      </c>
    </row>
    <row r="733" spans="1:20" x14ac:dyDescent="0.25">
      <c r="A733" s="93" t="s">
        <v>1526</v>
      </c>
      <c r="B733" s="89" t="s">
        <v>1590</v>
      </c>
      <c r="C733" s="95" t="s">
        <v>1591</v>
      </c>
      <c r="D733" s="63">
        <v>0.15519010799999999</v>
      </c>
      <c r="E733" s="63">
        <v>0</v>
      </c>
      <c r="F733" s="63">
        <f t="shared" si="211"/>
        <v>0.15519010799999999</v>
      </c>
      <c r="G733" s="64">
        <f>I733+K733+M733+O733</f>
        <v>0.15519010799999999</v>
      </c>
      <c r="H733" s="64">
        <f t="shared" si="210"/>
        <v>0</v>
      </c>
      <c r="I733" s="63">
        <v>0</v>
      </c>
      <c r="J733" s="63">
        <v>0</v>
      </c>
      <c r="K733" s="63">
        <v>0</v>
      </c>
      <c r="L733" s="64">
        <v>0</v>
      </c>
      <c r="M733" s="63">
        <v>0</v>
      </c>
      <c r="N733" s="64">
        <v>0</v>
      </c>
      <c r="O733" s="64">
        <v>0.15519010799999999</v>
      </c>
      <c r="P733" s="64">
        <v>0</v>
      </c>
      <c r="Q733" s="64">
        <f t="shared" si="212"/>
        <v>0.15519010799999999</v>
      </c>
      <c r="R733" s="64">
        <f>H733-(I733+K733)</f>
        <v>0</v>
      </c>
      <c r="S733" s="65">
        <v>0</v>
      </c>
      <c r="T733" s="66" t="s">
        <v>34</v>
      </c>
    </row>
    <row r="734" spans="1:20" x14ac:dyDescent="0.25">
      <c r="A734" s="93" t="s">
        <v>1526</v>
      </c>
      <c r="B734" s="89" t="s">
        <v>1592</v>
      </c>
      <c r="C734" s="95" t="s">
        <v>1593</v>
      </c>
      <c r="D734" s="63">
        <v>0.25383535200000001</v>
      </c>
      <c r="E734" s="63">
        <v>0</v>
      </c>
      <c r="F734" s="63">
        <f t="shared" si="211"/>
        <v>0.25383535200000001</v>
      </c>
      <c r="G734" s="64">
        <f>I734+K734+M734+O734</f>
        <v>0.25383535200000001</v>
      </c>
      <c r="H734" s="64">
        <f t="shared" si="210"/>
        <v>0</v>
      </c>
      <c r="I734" s="63">
        <v>0</v>
      </c>
      <c r="J734" s="63">
        <v>0</v>
      </c>
      <c r="K734" s="63">
        <v>0</v>
      </c>
      <c r="L734" s="64">
        <v>0</v>
      </c>
      <c r="M734" s="63">
        <v>0</v>
      </c>
      <c r="N734" s="64">
        <v>0</v>
      </c>
      <c r="O734" s="70">
        <v>0.25383535200000001</v>
      </c>
      <c r="P734" s="64">
        <v>0</v>
      </c>
      <c r="Q734" s="64">
        <f t="shared" si="212"/>
        <v>0.25383535200000001</v>
      </c>
      <c r="R734" s="64">
        <f>H734-(I734+K734)</f>
        <v>0</v>
      </c>
      <c r="S734" s="65">
        <v>0</v>
      </c>
      <c r="T734" s="66" t="s">
        <v>34</v>
      </c>
    </row>
    <row r="735" spans="1:20" ht="31.5" x14ac:dyDescent="0.25">
      <c r="A735" s="93" t="s">
        <v>1526</v>
      </c>
      <c r="B735" s="89" t="s">
        <v>1594</v>
      </c>
      <c r="C735" s="95" t="s">
        <v>1595</v>
      </c>
      <c r="D735" s="63">
        <v>0.53469537600000006</v>
      </c>
      <c r="E735" s="63">
        <v>0</v>
      </c>
      <c r="F735" s="63">
        <f t="shared" si="211"/>
        <v>0.53469537600000006</v>
      </c>
      <c r="G735" s="64">
        <f>I735+K735+M735+O735</f>
        <v>0.53469537600000006</v>
      </c>
      <c r="H735" s="64">
        <f t="shared" si="210"/>
        <v>0.63600000000000001</v>
      </c>
      <c r="I735" s="63">
        <v>0</v>
      </c>
      <c r="J735" s="63">
        <v>0</v>
      </c>
      <c r="K735" s="63">
        <v>0</v>
      </c>
      <c r="L735" s="64">
        <v>0.63600000000000001</v>
      </c>
      <c r="M735" s="63">
        <v>0</v>
      </c>
      <c r="N735" s="64">
        <v>0</v>
      </c>
      <c r="O735" s="70">
        <v>0.53469537600000006</v>
      </c>
      <c r="P735" s="64">
        <v>0</v>
      </c>
      <c r="Q735" s="64">
        <f t="shared" si="212"/>
        <v>-0.10130462399999995</v>
      </c>
      <c r="R735" s="64">
        <f>H735-(I735+K735)</f>
        <v>0.63600000000000001</v>
      </c>
      <c r="S735" s="65">
        <v>1</v>
      </c>
      <c r="T735" s="66" t="s">
        <v>1596</v>
      </c>
    </row>
    <row r="736" spans="1:20" ht="31.5" x14ac:dyDescent="0.25">
      <c r="A736" s="93" t="s">
        <v>1526</v>
      </c>
      <c r="B736" s="89" t="s">
        <v>1597</v>
      </c>
      <c r="C736" s="95" t="s">
        <v>1598</v>
      </c>
      <c r="D736" s="63" t="s">
        <v>34</v>
      </c>
      <c r="E736" s="63" t="s">
        <v>34</v>
      </c>
      <c r="F736" s="63" t="s">
        <v>34</v>
      </c>
      <c r="G736" s="64" t="s">
        <v>34</v>
      </c>
      <c r="H736" s="64">
        <f t="shared" si="210"/>
        <v>1.1819999999999999</v>
      </c>
      <c r="I736" s="63" t="s">
        <v>34</v>
      </c>
      <c r="J736" s="63">
        <v>0</v>
      </c>
      <c r="K736" s="63" t="s">
        <v>34</v>
      </c>
      <c r="L736" s="64">
        <v>1.1819999999999999</v>
      </c>
      <c r="M736" s="63" t="s">
        <v>34</v>
      </c>
      <c r="N736" s="64">
        <v>0</v>
      </c>
      <c r="O736" s="70" t="s">
        <v>34</v>
      </c>
      <c r="P736" s="64">
        <v>0</v>
      </c>
      <c r="Q736" s="64" t="s">
        <v>34</v>
      </c>
      <c r="R736" s="64" t="s">
        <v>34</v>
      </c>
      <c r="S736" s="65" t="s">
        <v>34</v>
      </c>
      <c r="T736" s="75" t="s">
        <v>1599</v>
      </c>
    </row>
    <row r="737" spans="1:20" ht="31.5" x14ac:dyDescent="0.25">
      <c r="A737" s="93" t="s">
        <v>1526</v>
      </c>
      <c r="B737" s="89" t="s">
        <v>1600</v>
      </c>
      <c r="C737" s="95" t="s">
        <v>1601</v>
      </c>
      <c r="D737" s="63" t="s">
        <v>34</v>
      </c>
      <c r="E737" s="63" t="s">
        <v>34</v>
      </c>
      <c r="F737" s="63" t="s">
        <v>34</v>
      </c>
      <c r="G737" s="64" t="s">
        <v>34</v>
      </c>
      <c r="H737" s="64">
        <f t="shared" ref="H737:H769" si="215">J737+L737+N737+P737</f>
        <v>0.378</v>
      </c>
      <c r="I737" s="63" t="s">
        <v>34</v>
      </c>
      <c r="J737" s="63">
        <v>0</v>
      </c>
      <c r="K737" s="63" t="s">
        <v>34</v>
      </c>
      <c r="L737" s="64">
        <v>0.378</v>
      </c>
      <c r="M737" s="63" t="s">
        <v>34</v>
      </c>
      <c r="N737" s="64">
        <v>0</v>
      </c>
      <c r="O737" s="70" t="s">
        <v>34</v>
      </c>
      <c r="P737" s="64">
        <v>0</v>
      </c>
      <c r="Q737" s="64" t="s">
        <v>34</v>
      </c>
      <c r="R737" s="64" t="s">
        <v>34</v>
      </c>
      <c r="S737" s="65" t="s">
        <v>34</v>
      </c>
      <c r="T737" s="81" t="s">
        <v>1602</v>
      </c>
    </row>
    <row r="738" spans="1:20" ht="31.5" x14ac:dyDescent="0.25">
      <c r="A738" s="93" t="s">
        <v>1526</v>
      </c>
      <c r="B738" s="89" t="s">
        <v>1603</v>
      </c>
      <c r="C738" s="95" t="s">
        <v>1604</v>
      </c>
      <c r="D738" s="63" t="s">
        <v>34</v>
      </c>
      <c r="E738" s="63" t="s">
        <v>34</v>
      </c>
      <c r="F738" s="63" t="s">
        <v>34</v>
      </c>
      <c r="G738" s="64" t="s">
        <v>34</v>
      </c>
      <c r="H738" s="64">
        <f t="shared" si="215"/>
        <v>0.7394400000000001</v>
      </c>
      <c r="I738" s="63" t="s">
        <v>34</v>
      </c>
      <c r="J738" s="63">
        <v>0</v>
      </c>
      <c r="K738" s="63" t="s">
        <v>34</v>
      </c>
      <c r="L738" s="64">
        <v>0.7394400000000001</v>
      </c>
      <c r="M738" s="63" t="s">
        <v>34</v>
      </c>
      <c r="N738" s="64">
        <v>0</v>
      </c>
      <c r="O738" s="70" t="s">
        <v>34</v>
      </c>
      <c r="P738" s="64">
        <v>0</v>
      </c>
      <c r="Q738" s="64" t="s">
        <v>34</v>
      </c>
      <c r="R738" s="64" t="s">
        <v>34</v>
      </c>
      <c r="S738" s="65" t="s">
        <v>34</v>
      </c>
      <c r="T738" s="66" t="s">
        <v>1605</v>
      </c>
    </row>
    <row r="739" spans="1:20" ht="31.5" x14ac:dyDescent="0.25">
      <c r="A739" s="93" t="s">
        <v>1526</v>
      </c>
      <c r="B739" s="89" t="s">
        <v>1606</v>
      </c>
      <c r="C739" s="95" t="s">
        <v>1607</v>
      </c>
      <c r="D739" s="63" t="s">
        <v>34</v>
      </c>
      <c r="E739" s="63" t="s">
        <v>34</v>
      </c>
      <c r="F739" s="63" t="s">
        <v>34</v>
      </c>
      <c r="G739" s="64" t="s">
        <v>34</v>
      </c>
      <c r="H739" s="64">
        <f t="shared" si="215"/>
        <v>8.3819999999999997</v>
      </c>
      <c r="I739" s="63" t="s">
        <v>34</v>
      </c>
      <c r="J739" s="63">
        <v>0</v>
      </c>
      <c r="K739" s="63" t="s">
        <v>34</v>
      </c>
      <c r="L739" s="64">
        <v>8.3819999999999997</v>
      </c>
      <c r="M739" s="63" t="s">
        <v>34</v>
      </c>
      <c r="N739" s="64">
        <v>0</v>
      </c>
      <c r="O739" s="70" t="s">
        <v>34</v>
      </c>
      <c r="P739" s="64">
        <v>0</v>
      </c>
      <c r="Q739" s="64" t="s">
        <v>34</v>
      </c>
      <c r="R739" s="64" t="s">
        <v>34</v>
      </c>
      <c r="S739" s="65" t="s">
        <v>34</v>
      </c>
      <c r="T739" s="75" t="s">
        <v>1608</v>
      </c>
    </row>
    <row r="740" spans="1:20" ht="47.25" x14ac:dyDescent="0.25">
      <c r="A740" s="93" t="s">
        <v>1526</v>
      </c>
      <c r="B740" s="89" t="s">
        <v>1609</v>
      </c>
      <c r="C740" s="95" t="s">
        <v>1610</v>
      </c>
      <c r="D740" s="63" t="s">
        <v>34</v>
      </c>
      <c r="E740" s="63" t="s">
        <v>34</v>
      </c>
      <c r="F740" s="63" t="s">
        <v>34</v>
      </c>
      <c r="G740" s="64" t="s">
        <v>34</v>
      </c>
      <c r="H740" s="64">
        <f t="shared" si="215"/>
        <v>0</v>
      </c>
      <c r="I740" s="63" t="s">
        <v>34</v>
      </c>
      <c r="J740" s="63">
        <v>0</v>
      </c>
      <c r="K740" s="63" t="s">
        <v>34</v>
      </c>
      <c r="L740" s="64">
        <v>0</v>
      </c>
      <c r="M740" s="63" t="s">
        <v>34</v>
      </c>
      <c r="N740" s="64">
        <v>0</v>
      </c>
      <c r="O740" s="70" t="s">
        <v>34</v>
      </c>
      <c r="P740" s="64">
        <v>0</v>
      </c>
      <c r="Q740" s="64" t="s">
        <v>34</v>
      </c>
      <c r="R740" s="64" t="s">
        <v>34</v>
      </c>
      <c r="S740" s="65" t="s">
        <v>34</v>
      </c>
      <c r="T740" s="75" t="s">
        <v>1611</v>
      </c>
    </row>
    <row r="741" spans="1:20" ht="47.25" x14ac:dyDescent="0.25">
      <c r="A741" s="93" t="s">
        <v>1526</v>
      </c>
      <c r="B741" s="89" t="s">
        <v>1612</v>
      </c>
      <c r="C741" s="95" t="s">
        <v>1613</v>
      </c>
      <c r="D741" s="63" t="s">
        <v>34</v>
      </c>
      <c r="E741" s="63" t="s">
        <v>34</v>
      </c>
      <c r="F741" s="63" t="s">
        <v>34</v>
      </c>
      <c r="G741" s="64" t="s">
        <v>34</v>
      </c>
      <c r="H741" s="64">
        <f t="shared" si="215"/>
        <v>0.222</v>
      </c>
      <c r="I741" s="63" t="s">
        <v>34</v>
      </c>
      <c r="J741" s="63">
        <v>0</v>
      </c>
      <c r="K741" s="63" t="s">
        <v>34</v>
      </c>
      <c r="L741" s="64">
        <v>0.222</v>
      </c>
      <c r="M741" s="63" t="s">
        <v>34</v>
      </c>
      <c r="N741" s="64">
        <v>0</v>
      </c>
      <c r="O741" s="70" t="s">
        <v>34</v>
      </c>
      <c r="P741" s="64">
        <v>0</v>
      </c>
      <c r="Q741" s="64" t="s">
        <v>34</v>
      </c>
      <c r="R741" s="64" t="s">
        <v>34</v>
      </c>
      <c r="S741" s="65" t="s">
        <v>34</v>
      </c>
      <c r="T741" s="66" t="s">
        <v>803</v>
      </c>
    </row>
    <row r="742" spans="1:20" ht="31.5" x14ac:dyDescent="0.25">
      <c r="A742" s="93" t="s">
        <v>1526</v>
      </c>
      <c r="B742" s="89" t="s">
        <v>1614</v>
      </c>
      <c r="C742" s="95" t="s">
        <v>1615</v>
      </c>
      <c r="D742" s="63" t="s">
        <v>34</v>
      </c>
      <c r="E742" s="63" t="s">
        <v>34</v>
      </c>
      <c r="F742" s="63" t="s">
        <v>34</v>
      </c>
      <c r="G742" s="64" t="s">
        <v>34</v>
      </c>
      <c r="H742" s="64">
        <f t="shared" si="215"/>
        <v>0.12</v>
      </c>
      <c r="I742" s="63" t="s">
        <v>34</v>
      </c>
      <c r="J742" s="63">
        <v>0</v>
      </c>
      <c r="K742" s="63" t="s">
        <v>34</v>
      </c>
      <c r="L742" s="64">
        <v>0.12</v>
      </c>
      <c r="M742" s="63" t="s">
        <v>34</v>
      </c>
      <c r="N742" s="64">
        <v>0</v>
      </c>
      <c r="O742" s="70" t="s">
        <v>34</v>
      </c>
      <c r="P742" s="64">
        <v>0</v>
      </c>
      <c r="Q742" s="64" t="s">
        <v>34</v>
      </c>
      <c r="R742" s="64" t="s">
        <v>34</v>
      </c>
      <c r="S742" s="65" t="s">
        <v>34</v>
      </c>
      <c r="T742" s="66" t="s">
        <v>803</v>
      </c>
    </row>
    <row r="743" spans="1:20" ht="31.5" x14ac:dyDescent="0.25">
      <c r="A743" s="93" t="s">
        <v>1526</v>
      </c>
      <c r="B743" s="89" t="s">
        <v>1616</v>
      </c>
      <c r="C743" s="95" t="s">
        <v>1617</v>
      </c>
      <c r="D743" s="63" t="s">
        <v>34</v>
      </c>
      <c r="E743" s="63" t="s">
        <v>34</v>
      </c>
      <c r="F743" s="63" t="s">
        <v>34</v>
      </c>
      <c r="G743" s="64" t="s">
        <v>34</v>
      </c>
      <c r="H743" s="64">
        <f t="shared" si="215"/>
        <v>0.8633333299999999</v>
      </c>
      <c r="I743" s="63" t="s">
        <v>34</v>
      </c>
      <c r="J743" s="63">
        <v>0</v>
      </c>
      <c r="K743" s="63" t="s">
        <v>34</v>
      </c>
      <c r="L743" s="64">
        <v>0.8633333299999999</v>
      </c>
      <c r="M743" s="63" t="s">
        <v>34</v>
      </c>
      <c r="N743" s="64">
        <v>0</v>
      </c>
      <c r="O743" s="70" t="s">
        <v>34</v>
      </c>
      <c r="P743" s="64">
        <v>0</v>
      </c>
      <c r="Q743" s="64" t="s">
        <v>34</v>
      </c>
      <c r="R743" s="64" t="s">
        <v>34</v>
      </c>
      <c r="S743" s="65" t="s">
        <v>34</v>
      </c>
      <c r="T743" s="66" t="s">
        <v>803</v>
      </c>
    </row>
    <row r="744" spans="1:20" ht="31.5" x14ac:dyDescent="0.25">
      <c r="A744" s="93" t="s">
        <v>1526</v>
      </c>
      <c r="B744" s="89" t="s">
        <v>1618</v>
      </c>
      <c r="C744" s="95" t="s">
        <v>1619</v>
      </c>
      <c r="D744" s="63" t="s">
        <v>34</v>
      </c>
      <c r="E744" s="63" t="s">
        <v>34</v>
      </c>
      <c r="F744" s="63" t="s">
        <v>34</v>
      </c>
      <c r="G744" s="64" t="s">
        <v>34</v>
      </c>
      <c r="H744" s="64">
        <f t="shared" si="215"/>
        <v>0.56879999999999997</v>
      </c>
      <c r="I744" s="63" t="s">
        <v>34</v>
      </c>
      <c r="J744" s="63">
        <v>0</v>
      </c>
      <c r="K744" s="63" t="s">
        <v>34</v>
      </c>
      <c r="L744" s="64">
        <v>0.56879999999999997</v>
      </c>
      <c r="M744" s="63" t="s">
        <v>34</v>
      </c>
      <c r="N744" s="64">
        <v>0</v>
      </c>
      <c r="O744" s="70" t="s">
        <v>34</v>
      </c>
      <c r="P744" s="64">
        <v>0</v>
      </c>
      <c r="Q744" s="64" t="s">
        <v>34</v>
      </c>
      <c r="R744" s="64" t="s">
        <v>34</v>
      </c>
      <c r="S744" s="65" t="s">
        <v>34</v>
      </c>
      <c r="T744" s="66" t="s">
        <v>803</v>
      </c>
    </row>
    <row r="745" spans="1:20" ht="47.25" x14ac:dyDescent="0.25">
      <c r="A745" s="93" t="s">
        <v>1526</v>
      </c>
      <c r="B745" s="89" t="s">
        <v>1620</v>
      </c>
      <c r="C745" s="95" t="s">
        <v>1621</v>
      </c>
      <c r="D745" s="63" t="s">
        <v>34</v>
      </c>
      <c r="E745" s="63" t="s">
        <v>34</v>
      </c>
      <c r="F745" s="63" t="s">
        <v>34</v>
      </c>
      <c r="G745" s="64" t="s">
        <v>34</v>
      </c>
      <c r="H745" s="64">
        <f t="shared" si="215"/>
        <v>2.3279999999999998</v>
      </c>
      <c r="I745" s="63" t="s">
        <v>34</v>
      </c>
      <c r="J745" s="63">
        <v>0</v>
      </c>
      <c r="K745" s="63" t="s">
        <v>34</v>
      </c>
      <c r="L745" s="64">
        <v>2.3279999999999998</v>
      </c>
      <c r="M745" s="63" t="s">
        <v>34</v>
      </c>
      <c r="N745" s="64">
        <v>0</v>
      </c>
      <c r="O745" s="70" t="s">
        <v>34</v>
      </c>
      <c r="P745" s="64">
        <v>0</v>
      </c>
      <c r="Q745" s="64" t="s">
        <v>34</v>
      </c>
      <c r="R745" s="64" t="s">
        <v>34</v>
      </c>
      <c r="S745" s="65" t="s">
        <v>34</v>
      </c>
      <c r="T745" s="66" t="s">
        <v>803</v>
      </c>
    </row>
    <row r="746" spans="1:20" ht="47.25" x14ac:dyDescent="0.25">
      <c r="A746" s="93" t="s">
        <v>1526</v>
      </c>
      <c r="B746" s="89" t="s">
        <v>1622</v>
      </c>
      <c r="C746" s="95" t="s">
        <v>1623</v>
      </c>
      <c r="D746" s="63" t="s">
        <v>34</v>
      </c>
      <c r="E746" s="63" t="s">
        <v>34</v>
      </c>
      <c r="F746" s="63" t="s">
        <v>34</v>
      </c>
      <c r="G746" s="64" t="s">
        <v>34</v>
      </c>
      <c r="H746" s="64">
        <f t="shared" si="215"/>
        <v>0.222</v>
      </c>
      <c r="I746" s="63" t="s">
        <v>34</v>
      </c>
      <c r="J746" s="63">
        <v>0</v>
      </c>
      <c r="K746" s="63" t="s">
        <v>34</v>
      </c>
      <c r="L746" s="64">
        <v>0.222</v>
      </c>
      <c r="M746" s="63" t="s">
        <v>34</v>
      </c>
      <c r="N746" s="64">
        <v>0</v>
      </c>
      <c r="O746" s="70" t="s">
        <v>34</v>
      </c>
      <c r="P746" s="64">
        <v>0</v>
      </c>
      <c r="Q746" s="64" t="s">
        <v>34</v>
      </c>
      <c r="R746" s="64" t="s">
        <v>34</v>
      </c>
      <c r="S746" s="65" t="s">
        <v>34</v>
      </c>
      <c r="T746" s="66" t="s">
        <v>803</v>
      </c>
    </row>
    <row r="747" spans="1:20" ht="31.5" x14ac:dyDescent="0.25">
      <c r="A747" s="93" t="s">
        <v>1526</v>
      </c>
      <c r="B747" s="89" t="s">
        <v>1624</v>
      </c>
      <c r="C747" s="95" t="s">
        <v>1625</v>
      </c>
      <c r="D747" s="63" t="s">
        <v>34</v>
      </c>
      <c r="E747" s="63" t="s">
        <v>34</v>
      </c>
      <c r="F747" s="63" t="s">
        <v>34</v>
      </c>
      <c r="G747" s="64" t="s">
        <v>34</v>
      </c>
      <c r="H747" s="64">
        <f t="shared" si="215"/>
        <v>0.188</v>
      </c>
      <c r="I747" s="63" t="s">
        <v>34</v>
      </c>
      <c r="J747" s="63">
        <v>0.188</v>
      </c>
      <c r="K747" s="63" t="s">
        <v>34</v>
      </c>
      <c r="L747" s="64">
        <v>0</v>
      </c>
      <c r="M747" s="63" t="s">
        <v>34</v>
      </c>
      <c r="N747" s="64">
        <v>0</v>
      </c>
      <c r="O747" s="70" t="s">
        <v>34</v>
      </c>
      <c r="P747" s="64">
        <v>0</v>
      </c>
      <c r="Q747" s="64" t="s">
        <v>34</v>
      </c>
      <c r="R747" s="64" t="s">
        <v>34</v>
      </c>
      <c r="S747" s="65" t="s">
        <v>34</v>
      </c>
      <c r="T747" s="66" t="s">
        <v>803</v>
      </c>
    </row>
    <row r="748" spans="1:20" ht="47.25" x14ac:dyDescent="0.25">
      <c r="A748" s="93" t="s">
        <v>1526</v>
      </c>
      <c r="B748" s="89" t="s">
        <v>1626</v>
      </c>
      <c r="C748" s="95" t="s">
        <v>1627</v>
      </c>
      <c r="D748" s="63" t="s">
        <v>34</v>
      </c>
      <c r="E748" s="63" t="s">
        <v>34</v>
      </c>
      <c r="F748" s="63" t="s">
        <v>34</v>
      </c>
      <c r="G748" s="64" t="s">
        <v>34</v>
      </c>
      <c r="H748" s="64">
        <f t="shared" si="215"/>
        <v>11.915103999999999</v>
      </c>
      <c r="I748" s="63" t="s">
        <v>34</v>
      </c>
      <c r="J748" s="63">
        <v>0</v>
      </c>
      <c r="K748" s="63" t="s">
        <v>34</v>
      </c>
      <c r="L748" s="64">
        <v>11.915103999999999</v>
      </c>
      <c r="M748" s="63" t="s">
        <v>34</v>
      </c>
      <c r="N748" s="64">
        <v>0</v>
      </c>
      <c r="O748" s="70" t="s">
        <v>34</v>
      </c>
      <c r="P748" s="64">
        <v>0</v>
      </c>
      <c r="Q748" s="64" t="s">
        <v>34</v>
      </c>
      <c r="R748" s="64" t="s">
        <v>34</v>
      </c>
      <c r="S748" s="65" t="s">
        <v>34</v>
      </c>
      <c r="T748" s="66" t="s">
        <v>803</v>
      </c>
    </row>
    <row r="749" spans="1:20" ht="31.5" x14ac:dyDescent="0.25">
      <c r="A749" s="93" t="s">
        <v>1526</v>
      </c>
      <c r="B749" s="89" t="s">
        <v>1628</v>
      </c>
      <c r="C749" s="95" t="s">
        <v>1629</v>
      </c>
      <c r="D749" s="63" t="s">
        <v>34</v>
      </c>
      <c r="E749" s="63" t="s">
        <v>34</v>
      </c>
      <c r="F749" s="63" t="s">
        <v>34</v>
      </c>
      <c r="G749" s="64" t="s">
        <v>34</v>
      </c>
      <c r="H749" s="64">
        <f t="shared" si="215"/>
        <v>0.114</v>
      </c>
      <c r="I749" s="63" t="s">
        <v>34</v>
      </c>
      <c r="J749" s="63">
        <v>0</v>
      </c>
      <c r="K749" s="63" t="s">
        <v>34</v>
      </c>
      <c r="L749" s="64">
        <v>0.114</v>
      </c>
      <c r="M749" s="63" t="s">
        <v>34</v>
      </c>
      <c r="N749" s="64">
        <v>0</v>
      </c>
      <c r="O749" s="70" t="s">
        <v>34</v>
      </c>
      <c r="P749" s="64">
        <v>0</v>
      </c>
      <c r="Q749" s="64" t="s">
        <v>34</v>
      </c>
      <c r="R749" s="64" t="s">
        <v>34</v>
      </c>
      <c r="S749" s="65" t="s">
        <v>34</v>
      </c>
      <c r="T749" s="66" t="s">
        <v>803</v>
      </c>
    </row>
    <row r="750" spans="1:20" ht="31.5" x14ac:dyDescent="0.25">
      <c r="A750" s="93" t="s">
        <v>1526</v>
      </c>
      <c r="B750" s="89" t="s">
        <v>1630</v>
      </c>
      <c r="C750" s="95" t="s">
        <v>1631</v>
      </c>
      <c r="D750" s="63" t="s">
        <v>34</v>
      </c>
      <c r="E750" s="63" t="s">
        <v>34</v>
      </c>
      <c r="F750" s="63" t="s">
        <v>34</v>
      </c>
      <c r="G750" s="64" t="s">
        <v>34</v>
      </c>
      <c r="H750" s="64">
        <f t="shared" si="215"/>
        <v>0.32400000000000001</v>
      </c>
      <c r="I750" s="63" t="s">
        <v>34</v>
      </c>
      <c r="J750" s="63">
        <v>0</v>
      </c>
      <c r="K750" s="63" t="s">
        <v>34</v>
      </c>
      <c r="L750" s="64">
        <v>0.32400000000000001</v>
      </c>
      <c r="M750" s="63" t="s">
        <v>34</v>
      </c>
      <c r="N750" s="64">
        <v>0</v>
      </c>
      <c r="O750" s="70" t="s">
        <v>34</v>
      </c>
      <c r="P750" s="64">
        <v>0</v>
      </c>
      <c r="Q750" s="64" t="s">
        <v>34</v>
      </c>
      <c r="R750" s="64" t="s">
        <v>34</v>
      </c>
      <c r="S750" s="65" t="s">
        <v>34</v>
      </c>
      <c r="T750" s="66" t="s">
        <v>803</v>
      </c>
    </row>
    <row r="751" spans="1:20" ht="31.5" x14ac:dyDescent="0.25">
      <c r="A751" s="93" t="s">
        <v>1526</v>
      </c>
      <c r="B751" s="89" t="s">
        <v>1632</v>
      </c>
      <c r="C751" s="95" t="s">
        <v>1633</v>
      </c>
      <c r="D751" s="63" t="s">
        <v>34</v>
      </c>
      <c r="E751" s="63" t="s">
        <v>34</v>
      </c>
      <c r="F751" s="63" t="s">
        <v>34</v>
      </c>
      <c r="G751" s="64" t="s">
        <v>34</v>
      </c>
      <c r="H751" s="64">
        <f t="shared" si="215"/>
        <v>0.67559999999999998</v>
      </c>
      <c r="I751" s="63" t="s">
        <v>34</v>
      </c>
      <c r="J751" s="63">
        <v>0</v>
      </c>
      <c r="K751" s="63" t="s">
        <v>34</v>
      </c>
      <c r="L751" s="64">
        <v>0.67559999999999998</v>
      </c>
      <c r="M751" s="63" t="s">
        <v>34</v>
      </c>
      <c r="N751" s="64">
        <v>0</v>
      </c>
      <c r="O751" s="70" t="s">
        <v>34</v>
      </c>
      <c r="P751" s="64">
        <v>0</v>
      </c>
      <c r="Q751" s="64" t="s">
        <v>34</v>
      </c>
      <c r="R751" s="64" t="s">
        <v>34</v>
      </c>
      <c r="S751" s="65" t="s">
        <v>34</v>
      </c>
      <c r="T751" s="66" t="s">
        <v>803</v>
      </c>
    </row>
    <row r="752" spans="1:20" ht="31.5" x14ac:dyDescent="0.25">
      <c r="A752" s="93" t="s">
        <v>1526</v>
      </c>
      <c r="B752" s="89" t="s">
        <v>1634</v>
      </c>
      <c r="C752" s="95" t="s">
        <v>1635</v>
      </c>
      <c r="D752" s="63" t="s">
        <v>34</v>
      </c>
      <c r="E752" s="63" t="s">
        <v>34</v>
      </c>
      <c r="F752" s="63" t="s">
        <v>34</v>
      </c>
      <c r="G752" s="64" t="s">
        <v>34</v>
      </c>
      <c r="H752" s="64">
        <f t="shared" si="215"/>
        <v>0.8633333299999999</v>
      </c>
      <c r="I752" s="63" t="s">
        <v>34</v>
      </c>
      <c r="J752" s="63">
        <v>0</v>
      </c>
      <c r="K752" s="63" t="s">
        <v>34</v>
      </c>
      <c r="L752" s="64">
        <v>0.8633333299999999</v>
      </c>
      <c r="M752" s="63" t="s">
        <v>34</v>
      </c>
      <c r="N752" s="64">
        <v>0</v>
      </c>
      <c r="O752" s="70" t="s">
        <v>34</v>
      </c>
      <c r="P752" s="64">
        <v>0</v>
      </c>
      <c r="Q752" s="64" t="s">
        <v>34</v>
      </c>
      <c r="R752" s="64" t="s">
        <v>34</v>
      </c>
      <c r="S752" s="65" t="s">
        <v>34</v>
      </c>
      <c r="T752" s="66" t="s">
        <v>803</v>
      </c>
    </row>
    <row r="753" spans="1:20" ht="47.25" x14ac:dyDescent="0.25">
      <c r="A753" s="93" t="s">
        <v>1526</v>
      </c>
      <c r="B753" s="89" t="s">
        <v>1636</v>
      </c>
      <c r="C753" s="95" t="s">
        <v>1637</v>
      </c>
      <c r="D753" s="63" t="s">
        <v>34</v>
      </c>
      <c r="E753" s="63" t="s">
        <v>34</v>
      </c>
      <c r="F753" s="63" t="s">
        <v>34</v>
      </c>
      <c r="G753" s="64" t="s">
        <v>34</v>
      </c>
      <c r="H753" s="64">
        <f t="shared" si="215"/>
        <v>0.222</v>
      </c>
      <c r="I753" s="63" t="s">
        <v>34</v>
      </c>
      <c r="J753" s="63">
        <v>0</v>
      </c>
      <c r="K753" s="63" t="s">
        <v>34</v>
      </c>
      <c r="L753" s="64">
        <v>0.222</v>
      </c>
      <c r="M753" s="63" t="s">
        <v>34</v>
      </c>
      <c r="N753" s="64">
        <v>0</v>
      </c>
      <c r="O753" s="70" t="s">
        <v>34</v>
      </c>
      <c r="P753" s="64">
        <v>0</v>
      </c>
      <c r="Q753" s="64" t="s">
        <v>34</v>
      </c>
      <c r="R753" s="64" t="s">
        <v>34</v>
      </c>
      <c r="S753" s="65" t="s">
        <v>34</v>
      </c>
      <c r="T753" s="66" t="s">
        <v>803</v>
      </c>
    </row>
    <row r="754" spans="1:20" ht="31.5" x14ac:dyDescent="0.25">
      <c r="A754" s="93" t="s">
        <v>1526</v>
      </c>
      <c r="B754" s="89" t="s">
        <v>1638</v>
      </c>
      <c r="C754" s="95" t="s">
        <v>1639</v>
      </c>
      <c r="D754" s="63" t="s">
        <v>34</v>
      </c>
      <c r="E754" s="63" t="s">
        <v>34</v>
      </c>
      <c r="F754" s="63" t="s">
        <v>34</v>
      </c>
      <c r="G754" s="64" t="s">
        <v>34</v>
      </c>
      <c r="H754" s="64">
        <f t="shared" si="215"/>
        <v>0.10199999999999999</v>
      </c>
      <c r="I754" s="63" t="s">
        <v>34</v>
      </c>
      <c r="J754" s="63">
        <v>0.10199999999999999</v>
      </c>
      <c r="K754" s="63" t="s">
        <v>34</v>
      </c>
      <c r="L754" s="64">
        <v>0</v>
      </c>
      <c r="M754" s="63" t="s">
        <v>34</v>
      </c>
      <c r="N754" s="64">
        <v>0</v>
      </c>
      <c r="O754" s="70" t="s">
        <v>34</v>
      </c>
      <c r="P754" s="64">
        <v>0</v>
      </c>
      <c r="Q754" s="64" t="s">
        <v>34</v>
      </c>
      <c r="R754" s="64" t="s">
        <v>34</v>
      </c>
      <c r="S754" s="65" t="s">
        <v>34</v>
      </c>
      <c r="T754" s="66" t="s">
        <v>803</v>
      </c>
    </row>
    <row r="755" spans="1:20" ht="47.25" x14ac:dyDescent="0.25">
      <c r="A755" s="93" t="s">
        <v>1526</v>
      </c>
      <c r="B755" s="89" t="s">
        <v>1640</v>
      </c>
      <c r="C755" s="95" t="s">
        <v>1641</v>
      </c>
      <c r="D755" s="63" t="s">
        <v>34</v>
      </c>
      <c r="E755" s="63" t="s">
        <v>34</v>
      </c>
      <c r="F755" s="63" t="s">
        <v>34</v>
      </c>
      <c r="G755" s="64" t="s">
        <v>34</v>
      </c>
      <c r="H755" s="64">
        <f t="shared" si="215"/>
        <v>2.3279999999999998</v>
      </c>
      <c r="I755" s="63" t="s">
        <v>34</v>
      </c>
      <c r="J755" s="63">
        <v>0</v>
      </c>
      <c r="K755" s="63" t="s">
        <v>34</v>
      </c>
      <c r="L755" s="64">
        <v>2.3279999999999998</v>
      </c>
      <c r="M755" s="63" t="s">
        <v>34</v>
      </c>
      <c r="N755" s="64">
        <v>0</v>
      </c>
      <c r="O755" s="70" t="s">
        <v>34</v>
      </c>
      <c r="P755" s="64">
        <v>0</v>
      </c>
      <c r="Q755" s="64" t="s">
        <v>34</v>
      </c>
      <c r="R755" s="64" t="s">
        <v>34</v>
      </c>
      <c r="S755" s="65" t="s">
        <v>34</v>
      </c>
      <c r="T755" s="66" t="s">
        <v>803</v>
      </c>
    </row>
    <row r="756" spans="1:20" ht="31.5" x14ac:dyDescent="0.25">
      <c r="A756" s="93" t="s">
        <v>1526</v>
      </c>
      <c r="B756" s="89" t="s">
        <v>1642</v>
      </c>
      <c r="C756" s="95" t="s">
        <v>1643</v>
      </c>
      <c r="D756" s="63" t="s">
        <v>34</v>
      </c>
      <c r="E756" s="63" t="s">
        <v>34</v>
      </c>
      <c r="F756" s="63" t="s">
        <v>34</v>
      </c>
      <c r="G756" s="64" t="s">
        <v>34</v>
      </c>
      <c r="H756" s="64">
        <f t="shared" si="215"/>
        <v>0.14999985000000002</v>
      </c>
      <c r="I756" s="63" t="s">
        <v>34</v>
      </c>
      <c r="J756" s="63">
        <v>0</v>
      </c>
      <c r="K756" s="63" t="s">
        <v>34</v>
      </c>
      <c r="L756" s="64">
        <v>0.14999985000000002</v>
      </c>
      <c r="M756" s="63" t="s">
        <v>34</v>
      </c>
      <c r="N756" s="64">
        <v>0</v>
      </c>
      <c r="O756" s="70" t="s">
        <v>34</v>
      </c>
      <c r="P756" s="64">
        <v>0</v>
      </c>
      <c r="Q756" s="64" t="s">
        <v>34</v>
      </c>
      <c r="R756" s="64" t="s">
        <v>34</v>
      </c>
      <c r="S756" s="65" t="s">
        <v>34</v>
      </c>
      <c r="T756" s="66" t="s">
        <v>803</v>
      </c>
    </row>
    <row r="757" spans="1:20" ht="31.5" x14ac:dyDescent="0.25">
      <c r="A757" s="93" t="s">
        <v>1526</v>
      </c>
      <c r="B757" s="89" t="s">
        <v>1644</v>
      </c>
      <c r="C757" s="95" t="s">
        <v>1645</v>
      </c>
      <c r="D757" s="63" t="s">
        <v>34</v>
      </c>
      <c r="E757" s="63" t="s">
        <v>34</v>
      </c>
      <c r="F757" s="63" t="s">
        <v>34</v>
      </c>
      <c r="G757" s="64" t="s">
        <v>34</v>
      </c>
      <c r="H757" s="64">
        <f t="shared" si="215"/>
        <v>0.56879999999999997</v>
      </c>
      <c r="I757" s="63" t="s">
        <v>34</v>
      </c>
      <c r="J757" s="63">
        <v>0</v>
      </c>
      <c r="K757" s="63" t="s">
        <v>34</v>
      </c>
      <c r="L757" s="64">
        <v>0.56879999999999997</v>
      </c>
      <c r="M757" s="63" t="s">
        <v>34</v>
      </c>
      <c r="N757" s="64">
        <v>0</v>
      </c>
      <c r="O757" s="70" t="s">
        <v>34</v>
      </c>
      <c r="P757" s="64">
        <v>0</v>
      </c>
      <c r="Q757" s="64" t="s">
        <v>34</v>
      </c>
      <c r="R757" s="64" t="s">
        <v>34</v>
      </c>
      <c r="S757" s="65" t="s">
        <v>34</v>
      </c>
      <c r="T757" s="66" t="s">
        <v>803</v>
      </c>
    </row>
    <row r="758" spans="1:20" ht="31.5" x14ac:dyDescent="0.25">
      <c r="A758" s="93" t="s">
        <v>1526</v>
      </c>
      <c r="B758" s="89" t="s">
        <v>1646</v>
      </c>
      <c r="C758" s="95" t="s">
        <v>1647</v>
      </c>
      <c r="D758" s="63" t="s">
        <v>34</v>
      </c>
      <c r="E758" s="63" t="s">
        <v>34</v>
      </c>
      <c r="F758" s="63" t="s">
        <v>34</v>
      </c>
      <c r="G758" s="64" t="s">
        <v>34</v>
      </c>
      <c r="H758" s="64">
        <f t="shared" si="215"/>
        <v>0.18</v>
      </c>
      <c r="I758" s="63" t="s">
        <v>34</v>
      </c>
      <c r="J758" s="63">
        <v>0</v>
      </c>
      <c r="K758" s="63" t="s">
        <v>34</v>
      </c>
      <c r="L758" s="64">
        <v>0.18</v>
      </c>
      <c r="M758" s="63" t="s">
        <v>34</v>
      </c>
      <c r="N758" s="64">
        <v>0</v>
      </c>
      <c r="O758" s="70" t="s">
        <v>34</v>
      </c>
      <c r="P758" s="64">
        <v>0</v>
      </c>
      <c r="Q758" s="64" t="s">
        <v>34</v>
      </c>
      <c r="R758" s="64" t="s">
        <v>34</v>
      </c>
      <c r="S758" s="65" t="s">
        <v>34</v>
      </c>
      <c r="T758" s="66" t="s">
        <v>803</v>
      </c>
    </row>
    <row r="759" spans="1:20" ht="31.5" x14ac:dyDescent="0.25">
      <c r="A759" s="93" t="s">
        <v>1526</v>
      </c>
      <c r="B759" s="89" t="s">
        <v>1648</v>
      </c>
      <c r="C759" s="95" t="s">
        <v>1649</v>
      </c>
      <c r="D759" s="63" t="s">
        <v>34</v>
      </c>
      <c r="E759" s="63" t="s">
        <v>34</v>
      </c>
      <c r="F759" s="63" t="s">
        <v>34</v>
      </c>
      <c r="G759" s="64" t="s">
        <v>34</v>
      </c>
      <c r="H759" s="64">
        <f t="shared" si="215"/>
        <v>0.8633333299999999</v>
      </c>
      <c r="I759" s="63" t="s">
        <v>34</v>
      </c>
      <c r="J759" s="63">
        <v>0</v>
      </c>
      <c r="K759" s="63" t="s">
        <v>34</v>
      </c>
      <c r="L759" s="64">
        <v>0.8633333299999999</v>
      </c>
      <c r="M759" s="63" t="s">
        <v>34</v>
      </c>
      <c r="N759" s="64">
        <v>0</v>
      </c>
      <c r="O759" s="70" t="s">
        <v>34</v>
      </c>
      <c r="P759" s="64">
        <v>0</v>
      </c>
      <c r="Q759" s="64" t="s">
        <v>34</v>
      </c>
      <c r="R759" s="64" t="s">
        <v>34</v>
      </c>
      <c r="S759" s="65" t="s">
        <v>34</v>
      </c>
      <c r="T759" s="66" t="s">
        <v>803</v>
      </c>
    </row>
    <row r="760" spans="1:20" ht="47.25" x14ac:dyDescent="0.25">
      <c r="A760" s="93" t="s">
        <v>1526</v>
      </c>
      <c r="B760" s="89" t="s">
        <v>1650</v>
      </c>
      <c r="C760" s="95" t="s">
        <v>1651</v>
      </c>
      <c r="D760" s="63" t="s">
        <v>34</v>
      </c>
      <c r="E760" s="63" t="s">
        <v>34</v>
      </c>
      <c r="F760" s="63" t="s">
        <v>34</v>
      </c>
      <c r="G760" s="64" t="s">
        <v>34</v>
      </c>
      <c r="H760" s="64">
        <f t="shared" si="215"/>
        <v>0.222</v>
      </c>
      <c r="I760" s="63" t="s">
        <v>34</v>
      </c>
      <c r="J760" s="63">
        <v>0</v>
      </c>
      <c r="K760" s="63" t="s">
        <v>34</v>
      </c>
      <c r="L760" s="64">
        <v>0.222</v>
      </c>
      <c r="M760" s="63" t="s">
        <v>34</v>
      </c>
      <c r="N760" s="64">
        <v>0</v>
      </c>
      <c r="O760" s="70" t="s">
        <v>34</v>
      </c>
      <c r="P760" s="64">
        <v>0</v>
      </c>
      <c r="Q760" s="64" t="s">
        <v>34</v>
      </c>
      <c r="R760" s="64" t="s">
        <v>34</v>
      </c>
      <c r="S760" s="65" t="s">
        <v>34</v>
      </c>
      <c r="T760" s="66" t="s">
        <v>803</v>
      </c>
    </row>
    <row r="761" spans="1:20" ht="31.5" x14ac:dyDescent="0.25">
      <c r="A761" s="93" t="s">
        <v>1526</v>
      </c>
      <c r="B761" s="89" t="s">
        <v>1652</v>
      </c>
      <c r="C761" s="95" t="s">
        <v>1653</v>
      </c>
      <c r="D761" s="63" t="s">
        <v>34</v>
      </c>
      <c r="E761" s="63" t="s">
        <v>34</v>
      </c>
      <c r="F761" s="63" t="s">
        <v>34</v>
      </c>
      <c r="G761" s="64" t="s">
        <v>34</v>
      </c>
      <c r="H761" s="64">
        <f t="shared" si="215"/>
        <v>0.11600000000000001</v>
      </c>
      <c r="I761" s="63" t="s">
        <v>34</v>
      </c>
      <c r="J761" s="63">
        <v>0.11600000000000001</v>
      </c>
      <c r="K761" s="63" t="s">
        <v>34</v>
      </c>
      <c r="L761" s="64">
        <v>0</v>
      </c>
      <c r="M761" s="63" t="s">
        <v>34</v>
      </c>
      <c r="N761" s="64">
        <v>0</v>
      </c>
      <c r="O761" s="70" t="s">
        <v>34</v>
      </c>
      <c r="P761" s="64">
        <v>0</v>
      </c>
      <c r="Q761" s="64" t="s">
        <v>34</v>
      </c>
      <c r="R761" s="64" t="s">
        <v>34</v>
      </c>
      <c r="S761" s="65" t="s">
        <v>34</v>
      </c>
      <c r="T761" s="66" t="s">
        <v>803</v>
      </c>
    </row>
    <row r="762" spans="1:20" ht="31.5" x14ac:dyDescent="0.25">
      <c r="A762" s="93" t="s">
        <v>1526</v>
      </c>
      <c r="B762" s="89" t="s">
        <v>1654</v>
      </c>
      <c r="C762" s="95" t="s">
        <v>1655</v>
      </c>
      <c r="D762" s="63" t="s">
        <v>34</v>
      </c>
      <c r="E762" s="63" t="s">
        <v>34</v>
      </c>
      <c r="F762" s="63" t="s">
        <v>34</v>
      </c>
      <c r="G762" s="64" t="s">
        <v>34</v>
      </c>
      <c r="H762" s="64">
        <f t="shared" si="215"/>
        <v>0.8633333299999999</v>
      </c>
      <c r="I762" s="63" t="s">
        <v>34</v>
      </c>
      <c r="J762" s="63">
        <v>0</v>
      </c>
      <c r="K762" s="63" t="s">
        <v>34</v>
      </c>
      <c r="L762" s="64">
        <v>0.8633333299999999</v>
      </c>
      <c r="M762" s="63" t="s">
        <v>34</v>
      </c>
      <c r="N762" s="64">
        <v>0</v>
      </c>
      <c r="O762" s="70" t="s">
        <v>34</v>
      </c>
      <c r="P762" s="64">
        <v>0</v>
      </c>
      <c r="Q762" s="64" t="s">
        <v>34</v>
      </c>
      <c r="R762" s="64" t="s">
        <v>34</v>
      </c>
      <c r="S762" s="65" t="s">
        <v>34</v>
      </c>
      <c r="T762" s="66" t="s">
        <v>803</v>
      </c>
    </row>
    <row r="763" spans="1:20" ht="31.5" x14ac:dyDescent="0.25">
      <c r="A763" s="93" t="s">
        <v>1526</v>
      </c>
      <c r="B763" s="89" t="s">
        <v>1656</v>
      </c>
      <c r="C763" s="95" t="s">
        <v>1657</v>
      </c>
      <c r="D763" s="63" t="s">
        <v>34</v>
      </c>
      <c r="E763" s="63" t="s">
        <v>34</v>
      </c>
      <c r="F763" s="63" t="s">
        <v>34</v>
      </c>
      <c r="G763" s="64" t="s">
        <v>34</v>
      </c>
      <c r="H763" s="64">
        <f t="shared" si="215"/>
        <v>0.20399999999999999</v>
      </c>
      <c r="I763" s="63" t="s">
        <v>34</v>
      </c>
      <c r="J763" s="63">
        <v>0</v>
      </c>
      <c r="K763" s="63" t="s">
        <v>34</v>
      </c>
      <c r="L763" s="64">
        <v>0.20399999999999999</v>
      </c>
      <c r="M763" s="63" t="s">
        <v>34</v>
      </c>
      <c r="N763" s="64">
        <v>0</v>
      </c>
      <c r="O763" s="70" t="s">
        <v>34</v>
      </c>
      <c r="P763" s="64">
        <v>0</v>
      </c>
      <c r="Q763" s="64" t="s">
        <v>34</v>
      </c>
      <c r="R763" s="64" t="s">
        <v>34</v>
      </c>
      <c r="S763" s="65" t="s">
        <v>34</v>
      </c>
      <c r="T763" s="66" t="s">
        <v>803</v>
      </c>
    </row>
    <row r="764" spans="1:20" ht="31.5" x14ac:dyDescent="0.25">
      <c r="A764" s="93" t="s">
        <v>1526</v>
      </c>
      <c r="B764" s="89" t="s">
        <v>1658</v>
      </c>
      <c r="C764" s="95" t="s">
        <v>1659</v>
      </c>
      <c r="D764" s="63" t="s">
        <v>34</v>
      </c>
      <c r="E764" s="63" t="s">
        <v>34</v>
      </c>
      <c r="F764" s="63" t="s">
        <v>34</v>
      </c>
      <c r="G764" s="64" t="s">
        <v>34</v>
      </c>
      <c r="H764" s="64">
        <f t="shared" si="215"/>
        <v>0.56879999999999997</v>
      </c>
      <c r="I764" s="63" t="s">
        <v>34</v>
      </c>
      <c r="J764" s="63">
        <v>0</v>
      </c>
      <c r="K764" s="63" t="s">
        <v>34</v>
      </c>
      <c r="L764" s="64">
        <v>0.56879999999999997</v>
      </c>
      <c r="M764" s="63" t="s">
        <v>34</v>
      </c>
      <c r="N764" s="64">
        <v>0</v>
      </c>
      <c r="O764" s="70" t="s">
        <v>34</v>
      </c>
      <c r="P764" s="64">
        <v>0</v>
      </c>
      <c r="Q764" s="64" t="s">
        <v>34</v>
      </c>
      <c r="R764" s="64" t="s">
        <v>34</v>
      </c>
      <c r="S764" s="65" t="s">
        <v>34</v>
      </c>
      <c r="T764" s="66" t="s">
        <v>803</v>
      </c>
    </row>
    <row r="765" spans="1:20" ht="47.25" x14ac:dyDescent="0.25">
      <c r="A765" s="93" t="s">
        <v>1526</v>
      </c>
      <c r="B765" s="89" t="s">
        <v>1660</v>
      </c>
      <c r="C765" s="95" t="s">
        <v>1661</v>
      </c>
      <c r="D765" s="63" t="s">
        <v>34</v>
      </c>
      <c r="E765" s="63" t="s">
        <v>34</v>
      </c>
      <c r="F765" s="63" t="s">
        <v>34</v>
      </c>
      <c r="G765" s="64" t="s">
        <v>34</v>
      </c>
      <c r="H765" s="64">
        <f t="shared" si="215"/>
        <v>2.3279999999999998</v>
      </c>
      <c r="I765" s="63" t="s">
        <v>34</v>
      </c>
      <c r="J765" s="63">
        <v>0</v>
      </c>
      <c r="K765" s="63" t="s">
        <v>34</v>
      </c>
      <c r="L765" s="64">
        <v>2.3279999999999998</v>
      </c>
      <c r="M765" s="63" t="s">
        <v>34</v>
      </c>
      <c r="N765" s="64">
        <v>0</v>
      </c>
      <c r="O765" s="70" t="s">
        <v>34</v>
      </c>
      <c r="P765" s="64">
        <v>0</v>
      </c>
      <c r="Q765" s="64" t="s">
        <v>34</v>
      </c>
      <c r="R765" s="64" t="s">
        <v>34</v>
      </c>
      <c r="S765" s="65" t="s">
        <v>34</v>
      </c>
      <c r="T765" s="66" t="s">
        <v>803</v>
      </c>
    </row>
    <row r="766" spans="1:20" ht="31.5" x14ac:dyDescent="0.25">
      <c r="A766" s="93" t="s">
        <v>1526</v>
      </c>
      <c r="B766" s="89" t="s">
        <v>1662</v>
      </c>
      <c r="C766" s="95" t="s">
        <v>1663</v>
      </c>
      <c r="D766" s="63" t="s">
        <v>34</v>
      </c>
      <c r="E766" s="63" t="s">
        <v>34</v>
      </c>
      <c r="F766" s="63" t="s">
        <v>34</v>
      </c>
      <c r="G766" s="64" t="s">
        <v>34</v>
      </c>
      <c r="H766" s="64">
        <f t="shared" si="215"/>
        <v>0.40799999999999997</v>
      </c>
      <c r="I766" s="63" t="s">
        <v>34</v>
      </c>
      <c r="J766" s="63">
        <v>0</v>
      </c>
      <c r="K766" s="63" t="s">
        <v>34</v>
      </c>
      <c r="L766" s="64">
        <v>0.40799999999999997</v>
      </c>
      <c r="M766" s="63" t="s">
        <v>34</v>
      </c>
      <c r="N766" s="64">
        <v>0</v>
      </c>
      <c r="O766" s="70" t="s">
        <v>34</v>
      </c>
      <c r="P766" s="64">
        <v>0</v>
      </c>
      <c r="Q766" s="64" t="s">
        <v>34</v>
      </c>
      <c r="R766" s="64" t="s">
        <v>34</v>
      </c>
      <c r="S766" s="65" t="s">
        <v>34</v>
      </c>
      <c r="T766" s="66" t="s">
        <v>803</v>
      </c>
    </row>
    <row r="767" spans="1:20" ht="31.5" x14ac:dyDescent="0.25">
      <c r="A767" s="93" t="s">
        <v>1526</v>
      </c>
      <c r="B767" s="89" t="s">
        <v>1664</v>
      </c>
      <c r="C767" s="95" t="s">
        <v>1665</v>
      </c>
      <c r="D767" s="63" t="s">
        <v>34</v>
      </c>
      <c r="E767" s="63" t="s">
        <v>34</v>
      </c>
      <c r="F767" s="63" t="s">
        <v>34</v>
      </c>
      <c r="G767" s="64" t="s">
        <v>34</v>
      </c>
      <c r="H767" s="64">
        <f t="shared" si="215"/>
        <v>0.14499999999999999</v>
      </c>
      <c r="I767" s="63" t="s">
        <v>34</v>
      </c>
      <c r="J767" s="63">
        <v>0</v>
      </c>
      <c r="K767" s="63" t="s">
        <v>34</v>
      </c>
      <c r="L767" s="64">
        <v>0.14499999999999999</v>
      </c>
      <c r="M767" s="63" t="s">
        <v>34</v>
      </c>
      <c r="N767" s="64">
        <v>0</v>
      </c>
      <c r="O767" s="70" t="s">
        <v>34</v>
      </c>
      <c r="P767" s="64">
        <v>0</v>
      </c>
      <c r="Q767" s="64" t="s">
        <v>34</v>
      </c>
      <c r="R767" s="64" t="s">
        <v>34</v>
      </c>
      <c r="S767" s="65" t="s">
        <v>34</v>
      </c>
      <c r="T767" s="66" t="s">
        <v>803</v>
      </c>
    </row>
    <row r="768" spans="1:20" ht="31.5" x14ac:dyDescent="0.25">
      <c r="A768" s="93" t="s">
        <v>1526</v>
      </c>
      <c r="B768" s="89" t="s">
        <v>1666</v>
      </c>
      <c r="C768" s="95" t="s">
        <v>1667</v>
      </c>
      <c r="D768" s="63" t="s">
        <v>34</v>
      </c>
      <c r="E768" s="63" t="s">
        <v>34</v>
      </c>
      <c r="F768" s="63" t="s">
        <v>34</v>
      </c>
      <c r="G768" s="64" t="s">
        <v>34</v>
      </c>
      <c r="H768" s="64">
        <f t="shared" si="215"/>
        <v>0.12</v>
      </c>
      <c r="I768" s="63" t="s">
        <v>34</v>
      </c>
      <c r="J768" s="63">
        <v>0</v>
      </c>
      <c r="K768" s="63" t="s">
        <v>34</v>
      </c>
      <c r="L768" s="64">
        <v>0.12</v>
      </c>
      <c r="M768" s="63" t="s">
        <v>34</v>
      </c>
      <c r="N768" s="64">
        <v>0</v>
      </c>
      <c r="O768" s="70" t="s">
        <v>34</v>
      </c>
      <c r="P768" s="64">
        <v>0</v>
      </c>
      <c r="Q768" s="64" t="s">
        <v>34</v>
      </c>
      <c r="R768" s="64" t="s">
        <v>34</v>
      </c>
      <c r="S768" s="65" t="s">
        <v>34</v>
      </c>
      <c r="T768" s="66" t="s">
        <v>803</v>
      </c>
    </row>
    <row r="769" spans="1:20" ht="31.5" x14ac:dyDescent="0.25">
      <c r="A769" s="93" t="s">
        <v>1526</v>
      </c>
      <c r="B769" s="89" t="s">
        <v>1668</v>
      </c>
      <c r="C769" s="95" t="s">
        <v>1669</v>
      </c>
      <c r="D769" s="63" t="s">
        <v>34</v>
      </c>
      <c r="E769" s="63" t="s">
        <v>34</v>
      </c>
      <c r="F769" s="63" t="s">
        <v>34</v>
      </c>
      <c r="G769" s="64" t="s">
        <v>34</v>
      </c>
      <c r="H769" s="64">
        <f t="shared" si="215"/>
        <v>0.23300000000000001</v>
      </c>
      <c r="I769" s="63" t="s">
        <v>34</v>
      </c>
      <c r="J769" s="63">
        <v>0.23300000000000001</v>
      </c>
      <c r="K769" s="63" t="s">
        <v>34</v>
      </c>
      <c r="L769" s="64">
        <v>0</v>
      </c>
      <c r="M769" s="63" t="s">
        <v>34</v>
      </c>
      <c r="N769" s="64">
        <v>0</v>
      </c>
      <c r="O769" s="70" t="s">
        <v>34</v>
      </c>
      <c r="P769" s="64">
        <v>0</v>
      </c>
      <c r="Q769" s="64" t="s">
        <v>34</v>
      </c>
      <c r="R769" s="64" t="s">
        <v>34</v>
      </c>
      <c r="S769" s="65" t="s">
        <v>34</v>
      </c>
      <c r="T769" s="66" t="s">
        <v>803</v>
      </c>
    </row>
    <row r="770" spans="1:20" x14ac:dyDescent="0.25">
      <c r="A770" s="96" t="s">
        <v>1670</v>
      </c>
      <c r="B770" s="97" t="s">
        <v>1671</v>
      </c>
      <c r="C770" s="98" t="s">
        <v>33</v>
      </c>
      <c r="D770" s="55">
        <f t="shared" ref="D770:R770" si="216">SUM(D771,D787,D796,D821,D828,D833,D834)</f>
        <v>16034.752748807035</v>
      </c>
      <c r="E770" s="55">
        <f t="shared" si="216"/>
        <v>4819.8489156699998</v>
      </c>
      <c r="F770" s="55">
        <f t="shared" si="216"/>
        <v>11214.903833137036</v>
      </c>
      <c r="G770" s="56">
        <f t="shared" si="216"/>
        <v>1713.6686465771347</v>
      </c>
      <c r="H770" s="56">
        <f t="shared" si="216"/>
        <v>864.75817140000004</v>
      </c>
      <c r="I770" s="55">
        <f t="shared" si="216"/>
        <v>212.25423896999999</v>
      </c>
      <c r="J770" s="55">
        <f t="shared" si="216"/>
        <v>433.22216858999991</v>
      </c>
      <c r="K770" s="55">
        <f t="shared" si="216"/>
        <v>0</v>
      </c>
      <c r="L770" s="56">
        <f t="shared" si="216"/>
        <v>431.53600281000001</v>
      </c>
      <c r="M770" s="55">
        <f t="shared" si="216"/>
        <v>421.34694458280001</v>
      </c>
      <c r="N770" s="56">
        <f t="shared" si="216"/>
        <v>0</v>
      </c>
      <c r="O770" s="84">
        <f t="shared" si="216"/>
        <v>1080.0674630243348</v>
      </c>
      <c r="P770" s="56">
        <f t="shared" si="216"/>
        <v>0</v>
      </c>
      <c r="Q770" s="56">
        <f t="shared" si="216"/>
        <v>10365.849276677034</v>
      </c>
      <c r="R770" s="56">
        <f t="shared" si="216"/>
        <v>575.62851512999998</v>
      </c>
      <c r="S770" s="57">
        <f>R770/(I770+K770)</f>
        <v>2.711976533064008</v>
      </c>
      <c r="T770" s="58" t="s">
        <v>34</v>
      </c>
    </row>
    <row r="771" spans="1:20" ht="55.5" customHeight="1" x14ac:dyDescent="0.25">
      <c r="A771" s="96" t="s">
        <v>1672</v>
      </c>
      <c r="B771" s="97" t="s">
        <v>52</v>
      </c>
      <c r="C771" s="98" t="s">
        <v>33</v>
      </c>
      <c r="D771" s="55">
        <f t="shared" ref="D771:R771" si="217">D772+D776+D779+D786</f>
        <v>340.90589478999993</v>
      </c>
      <c r="E771" s="55">
        <f t="shared" si="217"/>
        <v>338.33631288999999</v>
      </c>
      <c r="F771" s="55">
        <f t="shared" si="217"/>
        <v>2.569581899999946</v>
      </c>
      <c r="G771" s="56">
        <f t="shared" si="217"/>
        <v>198.52920986999999</v>
      </c>
      <c r="H771" s="56">
        <f t="shared" si="217"/>
        <v>0</v>
      </c>
      <c r="I771" s="56">
        <f t="shared" si="217"/>
        <v>198.52920986999999</v>
      </c>
      <c r="J771" s="55">
        <f t="shared" si="217"/>
        <v>0</v>
      </c>
      <c r="K771" s="55">
        <f t="shared" si="217"/>
        <v>0</v>
      </c>
      <c r="L771" s="56">
        <f t="shared" si="217"/>
        <v>0</v>
      </c>
      <c r="M771" s="56">
        <f t="shared" si="217"/>
        <v>0</v>
      </c>
      <c r="N771" s="56">
        <f t="shared" si="217"/>
        <v>0</v>
      </c>
      <c r="O771" s="84">
        <f t="shared" si="217"/>
        <v>0</v>
      </c>
      <c r="P771" s="56">
        <f t="shared" si="217"/>
        <v>0</v>
      </c>
      <c r="Q771" s="56">
        <f t="shared" si="217"/>
        <v>2.569581899999946</v>
      </c>
      <c r="R771" s="56">
        <f t="shared" si="217"/>
        <v>-198.52920986999999</v>
      </c>
      <c r="S771" s="57">
        <f>R771/(I771+K771)</f>
        <v>-1</v>
      </c>
      <c r="T771" s="58" t="s">
        <v>34</v>
      </c>
    </row>
    <row r="772" spans="1:20" ht="81.75" customHeight="1" x14ac:dyDescent="0.25">
      <c r="A772" s="96" t="s">
        <v>1673</v>
      </c>
      <c r="B772" s="97" t="s">
        <v>54</v>
      </c>
      <c r="C772" s="98" t="s">
        <v>33</v>
      </c>
      <c r="D772" s="55">
        <f t="shared" ref="D772:R772" si="218">D773+D774</f>
        <v>340.90589478999993</v>
      </c>
      <c r="E772" s="55">
        <f t="shared" si="218"/>
        <v>338.33631288999999</v>
      </c>
      <c r="F772" s="55">
        <f t="shared" si="218"/>
        <v>2.569581899999946</v>
      </c>
      <c r="G772" s="49">
        <f t="shared" si="218"/>
        <v>198.52920986999999</v>
      </c>
      <c r="H772" s="49">
        <f t="shared" si="218"/>
        <v>0</v>
      </c>
      <c r="I772" s="55">
        <f t="shared" si="218"/>
        <v>198.52920986999999</v>
      </c>
      <c r="J772" s="55">
        <f t="shared" si="218"/>
        <v>0</v>
      </c>
      <c r="K772" s="55">
        <f t="shared" si="218"/>
        <v>0</v>
      </c>
      <c r="L772" s="49">
        <f t="shared" si="218"/>
        <v>0</v>
      </c>
      <c r="M772" s="55">
        <f t="shared" si="218"/>
        <v>0</v>
      </c>
      <c r="N772" s="49">
        <f t="shared" si="218"/>
        <v>0</v>
      </c>
      <c r="O772" s="49">
        <f t="shared" si="218"/>
        <v>0</v>
      </c>
      <c r="P772" s="49">
        <f t="shared" si="218"/>
        <v>0</v>
      </c>
      <c r="Q772" s="49">
        <f t="shared" si="218"/>
        <v>2.569581899999946</v>
      </c>
      <c r="R772" s="49">
        <f t="shared" si="218"/>
        <v>-198.52920986999999</v>
      </c>
      <c r="S772" s="57">
        <f>R772/(I772+K772)</f>
        <v>-1</v>
      </c>
      <c r="T772" s="58" t="s">
        <v>34</v>
      </c>
    </row>
    <row r="773" spans="1:20" x14ac:dyDescent="0.25">
      <c r="A773" s="96" t="s">
        <v>1674</v>
      </c>
      <c r="B773" s="97" t="s">
        <v>1675</v>
      </c>
      <c r="C773" s="98" t="s">
        <v>33</v>
      </c>
      <c r="D773" s="55">
        <v>0</v>
      </c>
      <c r="E773" s="55">
        <v>0</v>
      </c>
      <c r="F773" s="55">
        <v>0</v>
      </c>
      <c r="G773" s="56">
        <v>0</v>
      </c>
      <c r="H773" s="56">
        <v>0</v>
      </c>
      <c r="I773" s="55">
        <v>0</v>
      </c>
      <c r="J773" s="55">
        <v>0</v>
      </c>
      <c r="K773" s="55">
        <v>0</v>
      </c>
      <c r="L773" s="56">
        <v>0</v>
      </c>
      <c r="M773" s="55">
        <v>0</v>
      </c>
      <c r="N773" s="56">
        <v>0</v>
      </c>
      <c r="O773" s="56">
        <v>0</v>
      </c>
      <c r="P773" s="56">
        <v>0</v>
      </c>
      <c r="Q773" s="56">
        <v>0</v>
      </c>
      <c r="R773" s="56">
        <v>0</v>
      </c>
      <c r="S773" s="57">
        <v>0</v>
      </c>
      <c r="T773" s="58" t="s">
        <v>34</v>
      </c>
    </row>
    <row r="774" spans="1:20" ht="23.25" customHeight="1" x14ac:dyDescent="0.25">
      <c r="A774" s="96" t="s">
        <v>1676</v>
      </c>
      <c r="B774" s="97" t="s">
        <v>1677</v>
      </c>
      <c r="C774" s="98" t="s">
        <v>33</v>
      </c>
      <c r="D774" s="55">
        <f t="shared" ref="D774:R774" si="219">SUM(D775)</f>
        <v>340.90589478999993</v>
      </c>
      <c r="E774" s="55">
        <f t="shared" si="219"/>
        <v>338.33631288999999</v>
      </c>
      <c r="F774" s="55">
        <f t="shared" si="219"/>
        <v>2.569581899999946</v>
      </c>
      <c r="G774" s="56">
        <f t="shared" si="219"/>
        <v>198.52920986999999</v>
      </c>
      <c r="H774" s="56">
        <f t="shared" si="219"/>
        <v>0</v>
      </c>
      <c r="I774" s="55">
        <f t="shared" si="219"/>
        <v>198.52920986999999</v>
      </c>
      <c r="J774" s="55">
        <f t="shared" si="219"/>
        <v>0</v>
      </c>
      <c r="K774" s="55">
        <f t="shared" si="219"/>
        <v>0</v>
      </c>
      <c r="L774" s="56">
        <f t="shared" si="219"/>
        <v>0</v>
      </c>
      <c r="M774" s="55">
        <f t="shared" si="219"/>
        <v>0</v>
      </c>
      <c r="N774" s="56">
        <f t="shared" si="219"/>
        <v>0</v>
      </c>
      <c r="O774" s="56">
        <f t="shared" si="219"/>
        <v>0</v>
      </c>
      <c r="P774" s="56">
        <f t="shared" si="219"/>
        <v>0</v>
      </c>
      <c r="Q774" s="56">
        <f t="shared" si="219"/>
        <v>2.569581899999946</v>
      </c>
      <c r="R774" s="56">
        <f t="shared" si="219"/>
        <v>-198.52920986999999</v>
      </c>
      <c r="S774" s="57">
        <f>R774/(I774+K774)</f>
        <v>-1</v>
      </c>
      <c r="T774" s="58" t="s">
        <v>34</v>
      </c>
    </row>
    <row r="775" spans="1:20" ht="97.5" customHeight="1" x14ac:dyDescent="0.25">
      <c r="A775" s="79" t="s">
        <v>1676</v>
      </c>
      <c r="B775" s="88" t="s">
        <v>1678</v>
      </c>
      <c r="C775" s="99" t="s">
        <v>1679</v>
      </c>
      <c r="D775" s="100">
        <v>340.90589478999993</v>
      </c>
      <c r="E775" s="100">
        <v>338.33631288999999</v>
      </c>
      <c r="F775" s="63">
        <f>D775-E775</f>
        <v>2.569581899999946</v>
      </c>
      <c r="G775" s="64">
        <f>I775+K775+M775+O775</f>
        <v>198.52920986999999</v>
      </c>
      <c r="H775" s="64">
        <f>J775+L775+N775+P775</f>
        <v>0</v>
      </c>
      <c r="I775" s="63">
        <v>198.52920986999999</v>
      </c>
      <c r="J775" s="100">
        <v>0</v>
      </c>
      <c r="K775" s="63">
        <v>0</v>
      </c>
      <c r="L775" s="64">
        <v>0</v>
      </c>
      <c r="M775" s="63">
        <v>0</v>
      </c>
      <c r="N775" s="64">
        <v>0</v>
      </c>
      <c r="O775" s="64">
        <v>0</v>
      </c>
      <c r="P775" s="64">
        <v>0</v>
      </c>
      <c r="Q775" s="64">
        <f>F775-H775</f>
        <v>2.569581899999946</v>
      </c>
      <c r="R775" s="64">
        <f>H775-(I775+K775)</f>
        <v>-198.52920986999999</v>
      </c>
      <c r="S775" s="65">
        <f>R775/(I775+K775)</f>
        <v>-1</v>
      </c>
      <c r="T775" s="66" t="s">
        <v>1680</v>
      </c>
    </row>
    <row r="776" spans="1:20" ht="62.25" customHeight="1" x14ac:dyDescent="0.25">
      <c r="A776" s="96" t="s">
        <v>1681</v>
      </c>
      <c r="B776" s="97" t="s">
        <v>60</v>
      </c>
      <c r="C776" s="98" t="s">
        <v>33</v>
      </c>
      <c r="D776" s="55">
        <f t="shared" ref="D776:R776" si="220">D777</f>
        <v>0</v>
      </c>
      <c r="E776" s="55">
        <f t="shared" si="220"/>
        <v>0</v>
      </c>
      <c r="F776" s="55">
        <f t="shared" si="220"/>
        <v>0</v>
      </c>
      <c r="G776" s="56">
        <f t="shared" si="220"/>
        <v>0</v>
      </c>
      <c r="H776" s="56">
        <f t="shared" si="220"/>
        <v>0</v>
      </c>
      <c r="I776" s="55">
        <f t="shared" si="220"/>
        <v>0</v>
      </c>
      <c r="J776" s="55">
        <f t="shared" si="220"/>
        <v>0</v>
      </c>
      <c r="K776" s="55">
        <f t="shared" si="220"/>
        <v>0</v>
      </c>
      <c r="L776" s="56">
        <f t="shared" si="220"/>
        <v>0</v>
      </c>
      <c r="M776" s="55">
        <f t="shared" si="220"/>
        <v>0</v>
      </c>
      <c r="N776" s="56">
        <f t="shared" si="220"/>
        <v>0</v>
      </c>
      <c r="O776" s="56">
        <f t="shared" si="220"/>
        <v>0</v>
      </c>
      <c r="P776" s="56">
        <f t="shared" si="220"/>
        <v>0</v>
      </c>
      <c r="Q776" s="56">
        <f t="shared" si="220"/>
        <v>0</v>
      </c>
      <c r="R776" s="56">
        <f t="shared" si="220"/>
        <v>0</v>
      </c>
      <c r="S776" s="57">
        <v>0</v>
      </c>
      <c r="T776" s="58" t="s">
        <v>34</v>
      </c>
    </row>
    <row r="777" spans="1:20" ht="39" customHeight="1" x14ac:dyDescent="0.25">
      <c r="A777" s="96" t="s">
        <v>1682</v>
      </c>
      <c r="B777" s="97" t="s">
        <v>1683</v>
      </c>
      <c r="C777" s="98" t="s">
        <v>33</v>
      </c>
      <c r="D777" s="55">
        <v>0</v>
      </c>
      <c r="E777" s="55">
        <v>0</v>
      </c>
      <c r="F777" s="55">
        <v>0</v>
      </c>
      <c r="G777" s="56">
        <v>0</v>
      </c>
      <c r="H777" s="56">
        <v>0</v>
      </c>
      <c r="I777" s="55">
        <v>0</v>
      </c>
      <c r="J777" s="55">
        <v>0</v>
      </c>
      <c r="K777" s="55">
        <v>0</v>
      </c>
      <c r="L777" s="56">
        <v>0</v>
      </c>
      <c r="M777" s="55">
        <v>0</v>
      </c>
      <c r="N777" s="56">
        <v>0</v>
      </c>
      <c r="O777" s="56">
        <v>0</v>
      </c>
      <c r="P777" s="56">
        <v>0</v>
      </c>
      <c r="Q777" s="56">
        <v>0</v>
      </c>
      <c r="R777" s="56">
        <v>0</v>
      </c>
      <c r="S777" s="57">
        <v>0</v>
      </c>
      <c r="T777" s="58" t="s">
        <v>34</v>
      </c>
    </row>
    <row r="778" spans="1:20" ht="63.75" customHeight="1" x14ac:dyDescent="0.25">
      <c r="A778" s="96" t="s">
        <v>1684</v>
      </c>
      <c r="B778" s="97" t="s">
        <v>1683</v>
      </c>
      <c r="C778" s="98" t="s">
        <v>33</v>
      </c>
      <c r="D778" s="55">
        <v>0</v>
      </c>
      <c r="E778" s="55">
        <v>0</v>
      </c>
      <c r="F778" s="55">
        <v>0</v>
      </c>
      <c r="G778" s="56">
        <v>0</v>
      </c>
      <c r="H778" s="56">
        <v>0</v>
      </c>
      <c r="I778" s="55">
        <v>0</v>
      </c>
      <c r="J778" s="55">
        <v>0</v>
      </c>
      <c r="K778" s="55">
        <v>0</v>
      </c>
      <c r="L778" s="56">
        <v>0</v>
      </c>
      <c r="M778" s="55">
        <v>0</v>
      </c>
      <c r="N778" s="56">
        <v>0</v>
      </c>
      <c r="O778" s="56">
        <v>0</v>
      </c>
      <c r="P778" s="56">
        <v>0</v>
      </c>
      <c r="Q778" s="56">
        <v>0</v>
      </c>
      <c r="R778" s="56">
        <v>0</v>
      </c>
      <c r="S778" s="57">
        <v>0</v>
      </c>
      <c r="T778" s="58" t="s">
        <v>34</v>
      </c>
    </row>
    <row r="779" spans="1:20" ht="69.75" customHeight="1" x14ac:dyDescent="0.25">
      <c r="A779" s="96" t="s">
        <v>1685</v>
      </c>
      <c r="B779" s="97" t="s">
        <v>64</v>
      </c>
      <c r="C779" s="98" t="s">
        <v>33</v>
      </c>
      <c r="D779" s="55">
        <f t="shared" ref="D779:R779" si="221">SUM(D780:D785)-D782</f>
        <v>0</v>
      </c>
      <c r="E779" s="55">
        <f t="shared" si="221"/>
        <v>0</v>
      </c>
      <c r="F779" s="55">
        <f t="shared" si="221"/>
        <v>0</v>
      </c>
      <c r="G779" s="55">
        <f t="shared" si="221"/>
        <v>0</v>
      </c>
      <c r="H779" s="55">
        <f t="shared" si="221"/>
        <v>0</v>
      </c>
      <c r="I779" s="55">
        <f t="shared" si="221"/>
        <v>0</v>
      </c>
      <c r="J779" s="55">
        <f t="shared" si="221"/>
        <v>0</v>
      </c>
      <c r="K779" s="55">
        <f t="shared" si="221"/>
        <v>0</v>
      </c>
      <c r="L779" s="55">
        <f t="shared" si="221"/>
        <v>0</v>
      </c>
      <c r="M779" s="55">
        <f t="shared" si="221"/>
        <v>0</v>
      </c>
      <c r="N779" s="55">
        <f t="shared" si="221"/>
        <v>0</v>
      </c>
      <c r="O779" s="55">
        <f t="shared" si="221"/>
        <v>0</v>
      </c>
      <c r="P779" s="55">
        <f t="shared" si="221"/>
        <v>0</v>
      </c>
      <c r="Q779" s="55">
        <f t="shared" si="221"/>
        <v>0</v>
      </c>
      <c r="R779" s="55">
        <f t="shared" si="221"/>
        <v>0</v>
      </c>
      <c r="S779" s="57">
        <v>0</v>
      </c>
      <c r="T779" s="58" t="s">
        <v>34</v>
      </c>
    </row>
    <row r="780" spans="1:20" ht="69.75" customHeight="1" x14ac:dyDescent="0.25">
      <c r="A780" s="96" t="s">
        <v>1686</v>
      </c>
      <c r="B780" s="97" t="s">
        <v>66</v>
      </c>
      <c r="C780" s="98" t="s">
        <v>33</v>
      </c>
      <c r="D780" s="55">
        <v>0</v>
      </c>
      <c r="E780" s="55">
        <v>0</v>
      </c>
      <c r="F780" s="55">
        <v>0</v>
      </c>
      <c r="G780" s="56">
        <v>0</v>
      </c>
      <c r="H780" s="56">
        <v>0</v>
      </c>
      <c r="I780" s="55">
        <v>0</v>
      </c>
      <c r="J780" s="55">
        <v>0</v>
      </c>
      <c r="K780" s="55">
        <v>0</v>
      </c>
      <c r="L780" s="56">
        <v>0</v>
      </c>
      <c r="M780" s="55">
        <v>0</v>
      </c>
      <c r="N780" s="56">
        <v>0</v>
      </c>
      <c r="O780" s="84">
        <v>0</v>
      </c>
      <c r="P780" s="56">
        <v>0</v>
      </c>
      <c r="Q780" s="56">
        <v>0</v>
      </c>
      <c r="R780" s="56">
        <v>0</v>
      </c>
      <c r="S780" s="57">
        <v>0</v>
      </c>
      <c r="T780" s="58" t="s">
        <v>34</v>
      </c>
    </row>
    <row r="781" spans="1:20" ht="69.75" customHeight="1" x14ac:dyDescent="0.25">
      <c r="A781" s="96" t="s">
        <v>1687</v>
      </c>
      <c r="B781" s="97" t="s">
        <v>68</v>
      </c>
      <c r="C781" s="98" t="s">
        <v>33</v>
      </c>
      <c r="D781" s="55">
        <v>0</v>
      </c>
      <c r="E781" s="55">
        <v>0</v>
      </c>
      <c r="F781" s="55">
        <v>0</v>
      </c>
      <c r="G781" s="56">
        <v>0</v>
      </c>
      <c r="H781" s="56">
        <v>0</v>
      </c>
      <c r="I781" s="55">
        <v>0</v>
      </c>
      <c r="J781" s="55">
        <v>0</v>
      </c>
      <c r="K781" s="55">
        <v>0</v>
      </c>
      <c r="L781" s="56">
        <v>0</v>
      </c>
      <c r="M781" s="55">
        <v>0</v>
      </c>
      <c r="N781" s="56">
        <v>0</v>
      </c>
      <c r="O781" s="84">
        <v>0</v>
      </c>
      <c r="P781" s="56">
        <v>0</v>
      </c>
      <c r="Q781" s="56">
        <v>0</v>
      </c>
      <c r="R781" s="56">
        <v>0</v>
      </c>
      <c r="S781" s="57">
        <v>0</v>
      </c>
      <c r="T781" s="58" t="s">
        <v>34</v>
      </c>
    </row>
    <row r="782" spans="1:20" ht="69.75" customHeight="1" x14ac:dyDescent="0.25">
      <c r="A782" s="96" t="s">
        <v>1688</v>
      </c>
      <c r="B782" s="97" t="s">
        <v>70</v>
      </c>
      <c r="C782" s="98" t="s">
        <v>33</v>
      </c>
      <c r="D782" s="55">
        <f t="shared" ref="D782:R782" si="222">SUM(D783)</f>
        <v>0</v>
      </c>
      <c r="E782" s="55">
        <f t="shared" si="222"/>
        <v>0</v>
      </c>
      <c r="F782" s="55">
        <f t="shared" si="222"/>
        <v>0</v>
      </c>
      <c r="G782" s="55">
        <f t="shared" si="222"/>
        <v>0</v>
      </c>
      <c r="H782" s="55">
        <f t="shared" si="222"/>
        <v>0</v>
      </c>
      <c r="I782" s="55">
        <f t="shared" si="222"/>
        <v>0</v>
      </c>
      <c r="J782" s="55">
        <f t="shared" si="222"/>
        <v>0</v>
      </c>
      <c r="K782" s="55">
        <f t="shared" si="222"/>
        <v>0</v>
      </c>
      <c r="L782" s="55">
        <f t="shared" si="222"/>
        <v>0</v>
      </c>
      <c r="M782" s="55">
        <f t="shared" si="222"/>
        <v>0</v>
      </c>
      <c r="N782" s="55">
        <f t="shared" si="222"/>
        <v>0</v>
      </c>
      <c r="O782" s="55">
        <f t="shared" si="222"/>
        <v>0</v>
      </c>
      <c r="P782" s="55">
        <f t="shared" si="222"/>
        <v>0</v>
      </c>
      <c r="Q782" s="55">
        <f t="shared" si="222"/>
        <v>0</v>
      </c>
      <c r="R782" s="55">
        <f t="shared" si="222"/>
        <v>0</v>
      </c>
      <c r="S782" s="57">
        <v>0</v>
      </c>
      <c r="T782" s="58" t="s">
        <v>34</v>
      </c>
    </row>
    <row r="783" spans="1:20" ht="69.75" customHeight="1" x14ac:dyDescent="0.25">
      <c r="A783" s="79" t="s">
        <v>1688</v>
      </c>
      <c r="B783" s="88" t="s">
        <v>1689</v>
      </c>
      <c r="C783" s="99" t="s">
        <v>1690</v>
      </c>
      <c r="D783" s="63" t="s">
        <v>34</v>
      </c>
      <c r="E783" s="63" t="s">
        <v>34</v>
      </c>
      <c r="F783" s="63" t="s">
        <v>34</v>
      </c>
      <c r="G783" s="64" t="s">
        <v>34</v>
      </c>
      <c r="H783" s="64">
        <f>J783+L783+N783+P783</f>
        <v>0</v>
      </c>
      <c r="I783" s="63" t="s">
        <v>34</v>
      </c>
      <c r="J783" s="63">
        <v>0</v>
      </c>
      <c r="K783" s="63" t="s">
        <v>34</v>
      </c>
      <c r="L783" s="69">
        <v>0</v>
      </c>
      <c r="M783" s="63" t="s">
        <v>34</v>
      </c>
      <c r="N783" s="69">
        <v>0</v>
      </c>
      <c r="O783" s="69" t="s">
        <v>34</v>
      </c>
      <c r="P783" s="69">
        <v>0</v>
      </c>
      <c r="Q783" s="64" t="s">
        <v>34</v>
      </c>
      <c r="R783" s="64" t="s">
        <v>34</v>
      </c>
      <c r="S783" s="65" t="s">
        <v>34</v>
      </c>
      <c r="T783" s="67" t="s">
        <v>1691</v>
      </c>
    </row>
    <row r="784" spans="1:20" ht="91.5" customHeight="1" x14ac:dyDescent="0.25">
      <c r="A784" s="96" t="s">
        <v>1692</v>
      </c>
      <c r="B784" s="101" t="s">
        <v>75</v>
      </c>
      <c r="C784" s="101" t="s">
        <v>33</v>
      </c>
      <c r="D784" s="55">
        <v>0</v>
      </c>
      <c r="E784" s="55">
        <v>0</v>
      </c>
      <c r="F784" s="55">
        <v>0</v>
      </c>
      <c r="G784" s="56">
        <v>0</v>
      </c>
      <c r="H784" s="56">
        <v>0</v>
      </c>
      <c r="I784" s="55">
        <v>0</v>
      </c>
      <c r="J784" s="55">
        <v>0</v>
      </c>
      <c r="K784" s="55">
        <v>0</v>
      </c>
      <c r="L784" s="49">
        <v>0</v>
      </c>
      <c r="M784" s="55">
        <v>0</v>
      </c>
      <c r="N784" s="49">
        <v>0</v>
      </c>
      <c r="O784" s="49">
        <v>0</v>
      </c>
      <c r="P784" s="49">
        <v>0</v>
      </c>
      <c r="Q784" s="56">
        <v>0</v>
      </c>
      <c r="R784" s="56">
        <v>0</v>
      </c>
      <c r="S784" s="57">
        <v>0</v>
      </c>
      <c r="T784" s="58" t="s">
        <v>34</v>
      </c>
    </row>
    <row r="785" spans="1:20" ht="91.5" customHeight="1" x14ac:dyDescent="0.25">
      <c r="A785" s="96" t="s">
        <v>1693</v>
      </c>
      <c r="B785" s="97" t="s">
        <v>79</v>
      </c>
      <c r="C785" s="98" t="s">
        <v>33</v>
      </c>
      <c r="D785" s="55">
        <v>0</v>
      </c>
      <c r="E785" s="55">
        <v>0</v>
      </c>
      <c r="F785" s="55">
        <v>0</v>
      </c>
      <c r="G785" s="56">
        <v>0</v>
      </c>
      <c r="H785" s="56">
        <v>0</v>
      </c>
      <c r="I785" s="55">
        <v>0</v>
      </c>
      <c r="J785" s="55">
        <v>0</v>
      </c>
      <c r="K785" s="55">
        <v>0</v>
      </c>
      <c r="L785" s="56">
        <v>0</v>
      </c>
      <c r="M785" s="55">
        <v>0</v>
      </c>
      <c r="N785" s="56">
        <v>0</v>
      </c>
      <c r="O785" s="56">
        <v>0</v>
      </c>
      <c r="P785" s="56">
        <v>0</v>
      </c>
      <c r="Q785" s="56">
        <v>0</v>
      </c>
      <c r="R785" s="56">
        <v>0</v>
      </c>
      <c r="S785" s="57">
        <v>0</v>
      </c>
      <c r="T785" s="58" t="s">
        <v>34</v>
      </c>
    </row>
    <row r="786" spans="1:20" ht="69.75" customHeight="1" x14ac:dyDescent="0.25">
      <c r="A786" s="96" t="s">
        <v>1694</v>
      </c>
      <c r="B786" s="97" t="s">
        <v>104</v>
      </c>
      <c r="C786" s="98" t="s">
        <v>33</v>
      </c>
      <c r="D786" s="55">
        <v>0</v>
      </c>
      <c r="E786" s="55">
        <v>0</v>
      </c>
      <c r="F786" s="55">
        <v>0</v>
      </c>
      <c r="G786" s="56">
        <v>0</v>
      </c>
      <c r="H786" s="56">
        <v>0</v>
      </c>
      <c r="I786" s="55">
        <v>0</v>
      </c>
      <c r="J786" s="55">
        <v>0</v>
      </c>
      <c r="K786" s="55">
        <v>0</v>
      </c>
      <c r="L786" s="56">
        <v>0</v>
      </c>
      <c r="M786" s="55">
        <v>0</v>
      </c>
      <c r="N786" s="56">
        <v>0</v>
      </c>
      <c r="O786" s="56">
        <v>0</v>
      </c>
      <c r="P786" s="56">
        <v>0</v>
      </c>
      <c r="Q786" s="56">
        <v>0</v>
      </c>
      <c r="R786" s="56">
        <v>0</v>
      </c>
      <c r="S786" s="57">
        <v>0</v>
      </c>
      <c r="T786" s="58" t="s">
        <v>34</v>
      </c>
    </row>
    <row r="787" spans="1:20" ht="69.75" customHeight="1" x14ac:dyDescent="0.25">
      <c r="A787" s="96" t="s">
        <v>1695</v>
      </c>
      <c r="B787" s="97" t="s">
        <v>106</v>
      </c>
      <c r="C787" s="98" t="s">
        <v>33</v>
      </c>
      <c r="D787" s="55">
        <f t="shared" ref="D787:R787" si="223">D788+D791+D792+D794</f>
        <v>10906.909220490001</v>
      </c>
      <c r="E787" s="55">
        <f t="shared" si="223"/>
        <v>838.36864917999992</v>
      </c>
      <c r="F787" s="55">
        <f t="shared" si="223"/>
        <v>10068.540571310001</v>
      </c>
      <c r="G787" s="56">
        <f t="shared" si="223"/>
        <v>712.18230197773482</v>
      </c>
      <c r="H787" s="56">
        <f t="shared" si="223"/>
        <v>523.34073780000006</v>
      </c>
      <c r="I787" s="55">
        <f t="shared" si="223"/>
        <v>0</v>
      </c>
      <c r="J787" s="55">
        <f t="shared" si="223"/>
        <v>325.95550395999993</v>
      </c>
      <c r="K787" s="55">
        <f t="shared" si="223"/>
        <v>0</v>
      </c>
      <c r="L787" s="56">
        <f t="shared" si="223"/>
        <v>197.38523384000001</v>
      </c>
      <c r="M787" s="55">
        <f t="shared" si="223"/>
        <v>10.758719999999999</v>
      </c>
      <c r="N787" s="56">
        <f t="shared" si="223"/>
        <v>0</v>
      </c>
      <c r="O787" s="84">
        <f t="shared" si="223"/>
        <v>701.4235819777349</v>
      </c>
      <c r="P787" s="56">
        <f t="shared" si="223"/>
        <v>0</v>
      </c>
      <c r="Q787" s="56">
        <f t="shared" si="223"/>
        <v>9545.1998335099997</v>
      </c>
      <c r="R787" s="56">
        <f t="shared" si="223"/>
        <v>523.84078212999998</v>
      </c>
      <c r="S787" s="57">
        <v>1</v>
      </c>
      <c r="T787" s="58" t="s">
        <v>34</v>
      </c>
    </row>
    <row r="788" spans="1:20" ht="69.75" customHeight="1" x14ac:dyDescent="0.25">
      <c r="A788" s="96" t="s">
        <v>1696</v>
      </c>
      <c r="B788" s="97" t="s">
        <v>108</v>
      </c>
      <c r="C788" s="98" t="s">
        <v>33</v>
      </c>
      <c r="D788" s="55">
        <f t="shared" ref="D788:R788" si="224">SUM(D789:D790)</f>
        <v>130.38715409</v>
      </c>
      <c r="E788" s="55">
        <f t="shared" si="224"/>
        <v>90.765238419999989</v>
      </c>
      <c r="F788" s="55">
        <f t="shared" si="224"/>
        <v>39.62191567</v>
      </c>
      <c r="G788" s="55">
        <f t="shared" si="224"/>
        <v>10.758719999999999</v>
      </c>
      <c r="H788" s="55">
        <f t="shared" si="224"/>
        <v>-0.50004433000000004</v>
      </c>
      <c r="I788" s="55">
        <f t="shared" si="224"/>
        <v>0</v>
      </c>
      <c r="J788" s="55">
        <f t="shared" si="224"/>
        <v>-0.50004433000000004</v>
      </c>
      <c r="K788" s="55">
        <f t="shared" si="224"/>
        <v>0</v>
      </c>
      <c r="L788" s="55">
        <f t="shared" si="224"/>
        <v>0</v>
      </c>
      <c r="M788" s="55">
        <f t="shared" si="224"/>
        <v>10.758719999999999</v>
      </c>
      <c r="N788" s="55">
        <f t="shared" si="224"/>
        <v>0</v>
      </c>
      <c r="O788" s="55">
        <f t="shared" si="224"/>
        <v>0</v>
      </c>
      <c r="P788" s="55">
        <f t="shared" si="224"/>
        <v>0</v>
      </c>
      <c r="Q788" s="55">
        <f t="shared" si="224"/>
        <v>40.121960000000001</v>
      </c>
      <c r="R788" s="55">
        <f t="shared" si="224"/>
        <v>0</v>
      </c>
      <c r="S788" s="57">
        <v>0</v>
      </c>
      <c r="T788" s="58" t="s">
        <v>34</v>
      </c>
    </row>
    <row r="789" spans="1:20" ht="69.75" customHeight="1" x14ac:dyDescent="0.25">
      <c r="A789" s="79" t="s">
        <v>1696</v>
      </c>
      <c r="B789" s="134" t="s">
        <v>1697</v>
      </c>
      <c r="C789" s="99" t="s">
        <v>1698</v>
      </c>
      <c r="D789" s="63">
        <v>86.96517609</v>
      </c>
      <c r="E789" s="63">
        <v>87.465220419999994</v>
      </c>
      <c r="F789" s="63">
        <f>D789-E789</f>
        <v>-0.50004432999999437</v>
      </c>
      <c r="G789" s="64" t="s">
        <v>34</v>
      </c>
      <c r="H789" s="64">
        <f>J789+L789+N789+P789</f>
        <v>-0.50004433000000004</v>
      </c>
      <c r="I789" s="63" t="s">
        <v>34</v>
      </c>
      <c r="J789" s="63">
        <v>-0.50004433000000004</v>
      </c>
      <c r="K789" s="63" t="s">
        <v>34</v>
      </c>
      <c r="L789" s="64">
        <v>0</v>
      </c>
      <c r="M789" s="63" t="s">
        <v>34</v>
      </c>
      <c r="N789" s="64">
        <v>0</v>
      </c>
      <c r="O789" s="70" t="s">
        <v>34</v>
      </c>
      <c r="P789" s="64">
        <v>0</v>
      </c>
      <c r="Q789" s="64">
        <f>F789-H789</f>
        <v>5.6621374255882984E-15</v>
      </c>
      <c r="R789" s="64" t="s">
        <v>34</v>
      </c>
      <c r="S789" s="65" t="s">
        <v>34</v>
      </c>
      <c r="T789" s="67" t="s">
        <v>1699</v>
      </c>
    </row>
    <row r="790" spans="1:20" ht="69.75" customHeight="1" x14ac:dyDescent="0.25">
      <c r="A790" s="79" t="s">
        <v>1696</v>
      </c>
      <c r="B790" s="91" t="s">
        <v>1700</v>
      </c>
      <c r="C790" s="64" t="s">
        <v>1701</v>
      </c>
      <c r="D790" s="100">
        <v>43.421977999999996</v>
      </c>
      <c r="E790" s="100">
        <v>3.3000179999999997</v>
      </c>
      <c r="F790" s="63">
        <f>D790-E790</f>
        <v>40.121959999999994</v>
      </c>
      <c r="G790" s="64">
        <f>I790+K790+M790+O790</f>
        <v>10.758719999999999</v>
      </c>
      <c r="H790" s="64">
        <f>J790+L790+N790+P790</f>
        <v>0</v>
      </c>
      <c r="I790" s="63">
        <v>0</v>
      </c>
      <c r="J790" s="100">
        <v>0</v>
      </c>
      <c r="K790" s="63">
        <v>0</v>
      </c>
      <c r="L790" s="64">
        <v>0</v>
      </c>
      <c r="M790" s="63">
        <v>10.758719999999999</v>
      </c>
      <c r="N790" s="64">
        <v>0</v>
      </c>
      <c r="O790" s="70">
        <v>0</v>
      </c>
      <c r="P790" s="64">
        <v>0</v>
      </c>
      <c r="Q790" s="64">
        <f>F790-H790</f>
        <v>40.121959999999994</v>
      </c>
      <c r="R790" s="64">
        <f>H790-(I790+K790)</f>
        <v>0</v>
      </c>
      <c r="S790" s="65">
        <v>0</v>
      </c>
      <c r="T790" s="66" t="s">
        <v>34</v>
      </c>
    </row>
    <row r="791" spans="1:20" ht="69.75" customHeight="1" x14ac:dyDescent="0.25">
      <c r="A791" s="96" t="s">
        <v>1702</v>
      </c>
      <c r="B791" s="101" t="s">
        <v>125</v>
      </c>
      <c r="C791" s="102" t="s">
        <v>33</v>
      </c>
      <c r="D791" s="55">
        <v>0</v>
      </c>
      <c r="E791" s="55">
        <v>0</v>
      </c>
      <c r="F791" s="55">
        <v>0</v>
      </c>
      <c r="G791" s="56">
        <v>0</v>
      </c>
      <c r="H791" s="56">
        <v>0</v>
      </c>
      <c r="I791" s="55">
        <v>0</v>
      </c>
      <c r="J791" s="55">
        <v>0</v>
      </c>
      <c r="K791" s="55">
        <v>0</v>
      </c>
      <c r="L791" s="56">
        <v>0</v>
      </c>
      <c r="M791" s="55">
        <v>0</v>
      </c>
      <c r="N791" s="56">
        <v>0</v>
      </c>
      <c r="O791" s="56">
        <v>0</v>
      </c>
      <c r="P791" s="56">
        <v>0</v>
      </c>
      <c r="Q791" s="56">
        <v>0</v>
      </c>
      <c r="R791" s="56">
        <v>0</v>
      </c>
      <c r="S791" s="57">
        <v>0</v>
      </c>
      <c r="T791" s="58" t="s">
        <v>34</v>
      </c>
    </row>
    <row r="792" spans="1:20" ht="69.75" customHeight="1" x14ac:dyDescent="0.25">
      <c r="A792" s="96" t="s">
        <v>1703</v>
      </c>
      <c r="B792" s="97" t="s">
        <v>133</v>
      </c>
      <c r="C792" s="55" t="s">
        <v>33</v>
      </c>
      <c r="D792" s="55">
        <f t="shared" ref="D792:R792" si="225">SUM(D793:D793)</f>
        <v>857.90323850000004</v>
      </c>
      <c r="E792" s="55">
        <f t="shared" si="225"/>
        <v>146.49027985999999</v>
      </c>
      <c r="F792" s="55">
        <f t="shared" si="225"/>
        <v>711.41295864000006</v>
      </c>
      <c r="G792" s="56">
        <f t="shared" si="225"/>
        <v>-42.556384515999994</v>
      </c>
      <c r="H792" s="56">
        <f t="shared" si="225"/>
        <v>-0.2412308</v>
      </c>
      <c r="I792" s="55">
        <f t="shared" si="225"/>
        <v>0</v>
      </c>
      <c r="J792" s="55">
        <f t="shared" si="225"/>
        <v>-0.2412308</v>
      </c>
      <c r="K792" s="55">
        <f t="shared" si="225"/>
        <v>0</v>
      </c>
      <c r="L792" s="56">
        <f t="shared" si="225"/>
        <v>0</v>
      </c>
      <c r="M792" s="55">
        <f t="shared" si="225"/>
        <v>0</v>
      </c>
      <c r="N792" s="56">
        <f t="shared" si="225"/>
        <v>0</v>
      </c>
      <c r="O792" s="56">
        <f t="shared" si="225"/>
        <v>-42.556384515999994</v>
      </c>
      <c r="P792" s="56">
        <f t="shared" si="225"/>
        <v>0</v>
      </c>
      <c r="Q792" s="56">
        <f t="shared" si="225"/>
        <v>711.6541894400001</v>
      </c>
      <c r="R792" s="56">
        <f t="shared" si="225"/>
        <v>-0.2412308</v>
      </c>
      <c r="S792" s="57">
        <v>-1</v>
      </c>
      <c r="T792" s="58" t="s">
        <v>34</v>
      </c>
    </row>
    <row r="793" spans="1:20" ht="69.75" customHeight="1" x14ac:dyDescent="0.25">
      <c r="A793" s="103" t="s">
        <v>1703</v>
      </c>
      <c r="B793" s="88" t="s">
        <v>1704</v>
      </c>
      <c r="C793" s="63" t="s">
        <v>1705</v>
      </c>
      <c r="D793" s="100">
        <v>857.90323850000004</v>
      </c>
      <c r="E793" s="100">
        <v>146.49027985999999</v>
      </c>
      <c r="F793" s="63">
        <f>D793-E793</f>
        <v>711.41295864000006</v>
      </c>
      <c r="G793" s="64">
        <f>I793+K793+M793+O793</f>
        <v>-42.556384515999994</v>
      </c>
      <c r="H793" s="64">
        <f>J793+L793+N793+P793</f>
        <v>-0.2412308</v>
      </c>
      <c r="I793" s="63">
        <v>0</v>
      </c>
      <c r="J793" s="100">
        <v>-0.2412308</v>
      </c>
      <c r="K793" s="63">
        <v>0</v>
      </c>
      <c r="L793" s="64">
        <v>0</v>
      </c>
      <c r="M793" s="63">
        <v>0</v>
      </c>
      <c r="N793" s="64">
        <v>0</v>
      </c>
      <c r="O793" s="64">
        <v>-42.556384515999994</v>
      </c>
      <c r="P793" s="64">
        <v>0</v>
      </c>
      <c r="Q793" s="64">
        <f>F793-H793</f>
        <v>711.6541894400001</v>
      </c>
      <c r="R793" s="64">
        <f>H793-(I793+K793)</f>
        <v>-0.2412308</v>
      </c>
      <c r="S793" s="65">
        <v>-1</v>
      </c>
      <c r="T793" s="67" t="s">
        <v>1706</v>
      </c>
    </row>
    <row r="794" spans="1:20" ht="69.75" customHeight="1" x14ac:dyDescent="0.25">
      <c r="A794" s="104" t="s">
        <v>1707</v>
      </c>
      <c r="B794" s="97" t="s">
        <v>141</v>
      </c>
      <c r="C794" s="55" t="s">
        <v>33</v>
      </c>
      <c r="D794" s="55">
        <f t="shared" ref="D794:R794" si="226">SUM(D795:D795)</f>
        <v>9918.6188278999998</v>
      </c>
      <c r="E794" s="55">
        <f t="shared" si="226"/>
        <v>601.11313089999999</v>
      </c>
      <c r="F794" s="55">
        <f t="shared" si="226"/>
        <v>9317.5056970000005</v>
      </c>
      <c r="G794" s="56">
        <f t="shared" si="226"/>
        <v>743.97996649373488</v>
      </c>
      <c r="H794" s="56">
        <f t="shared" si="226"/>
        <v>524.08201293000002</v>
      </c>
      <c r="I794" s="55">
        <f t="shared" si="226"/>
        <v>0</v>
      </c>
      <c r="J794" s="55">
        <f t="shared" si="226"/>
        <v>326.69677908999995</v>
      </c>
      <c r="K794" s="55">
        <f t="shared" si="226"/>
        <v>0</v>
      </c>
      <c r="L794" s="56">
        <f t="shared" si="226"/>
        <v>197.38523384000001</v>
      </c>
      <c r="M794" s="55">
        <f t="shared" si="226"/>
        <v>0</v>
      </c>
      <c r="N794" s="56">
        <f t="shared" si="226"/>
        <v>0</v>
      </c>
      <c r="O794" s="84">
        <f t="shared" si="226"/>
        <v>743.97996649373488</v>
      </c>
      <c r="P794" s="56">
        <f t="shared" si="226"/>
        <v>0</v>
      </c>
      <c r="Q794" s="56">
        <f t="shared" si="226"/>
        <v>8793.4236840699996</v>
      </c>
      <c r="R794" s="56">
        <f t="shared" si="226"/>
        <v>524.08201293000002</v>
      </c>
      <c r="S794" s="57">
        <v>1</v>
      </c>
      <c r="T794" s="58" t="s">
        <v>34</v>
      </c>
    </row>
    <row r="795" spans="1:20" ht="69.75" customHeight="1" x14ac:dyDescent="0.25">
      <c r="A795" s="105" t="s">
        <v>1707</v>
      </c>
      <c r="B795" s="88" t="s">
        <v>1708</v>
      </c>
      <c r="C795" s="63" t="s">
        <v>1709</v>
      </c>
      <c r="D795" s="100">
        <v>9918.6188278999998</v>
      </c>
      <c r="E795" s="100">
        <v>601.11313089999999</v>
      </c>
      <c r="F795" s="63">
        <f>D795-E795</f>
        <v>9317.5056970000005</v>
      </c>
      <c r="G795" s="64">
        <f>I795+K795+M795+O795</f>
        <v>743.97996649373488</v>
      </c>
      <c r="H795" s="64">
        <f>J795+L795+N795+P795</f>
        <v>524.08201293000002</v>
      </c>
      <c r="I795" s="63">
        <v>0</v>
      </c>
      <c r="J795" s="100">
        <v>326.69677908999995</v>
      </c>
      <c r="K795" s="63">
        <v>0</v>
      </c>
      <c r="L795" s="64">
        <v>197.38523384000001</v>
      </c>
      <c r="M795" s="63">
        <v>0</v>
      </c>
      <c r="N795" s="64">
        <v>0</v>
      </c>
      <c r="O795" s="64">
        <v>743.97996649373488</v>
      </c>
      <c r="P795" s="64">
        <v>0</v>
      </c>
      <c r="Q795" s="64">
        <f>F795-H795</f>
        <v>8793.4236840699996</v>
      </c>
      <c r="R795" s="64">
        <f>H795-(I795+K795)</f>
        <v>524.08201293000002</v>
      </c>
      <c r="S795" s="65">
        <v>1</v>
      </c>
      <c r="T795" s="64" t="s">
        <v>1710</v>
      </c>
    </row>
    <row r="796" spans="1:20" ht="69.75" customHeight="1" x14ac:dyDescent="0.25">
      <c r="A796" s="104" t="s">
        <v>1711</v>
      </c>
      <c r="B796" s="97" t="s">
        <v>163</v>
      </c>
      <c r="C796" s="55" t="s">
        <v>33</v>
      </c>
      <c r="D796" s="55">
        <f t="shared" ref="D796:R796" si="227">D797+D805+D806+D808</f>
        <v>4621.6929978910348</v>
      </c>
      <c r="E796" s="55">
        <f t="shared" si="227"/>
        <v>3610.1427600400002</v>
      </c>
      <c r="F796" s="55">
        <f t="shared" si="227"/>
        <v>1011.5502378510348</v>
      </c>
      <c r="G796" s="56">
        <f t="shared" si="227"/>
        <v>742.24503411339992</v>
      </c>
      <c r="H796" s="56">
        <f t="shared" si="227"/>
        <v>285.63441865000004</v>
      </c>
      <c r="I796" s="55">
        <f t="shared" si="227"/>
        <v>13.725029099999995</v>
      </c>
      <c r="J796" s="55">
        <f t="shared" si="227"/>
        <v>87.772723569999997</v>
      </c>
      <c r="K796" s="55">
        <f t="shared" si="227"/>
        <v>0</v>
      </c>
      <c r="L796" s="49">
        <f t="shared" si="227"/>
        <v>197.86169508</v>
      </c>
      <c r="M796" s="55">
        <f t="shared" si="227"/>
        <v>358.98482920680004</v>
      </c>
      <c r="N796" s="49">
        <f t="shared" si="227"/>
        <v>0</v>
      </c>
      <c r="O796" s="49">
        <f t="shared" si="227"/>
        <v>369.53517580659985</v>
      </c>
      <c r="P796" s="49">
        <f t="shared" si="227"/>
        <v>0</v>
      </c>
      <c r="Q796" s="56">
        <f t="shared" si="227"/>
        <v>726.3114347710349</v>
      </c>
      <c r="R796" s="56">
        <f t="shared" si="227"/>
        <v>247.30321607000008</v>
      </c>
      <c r="S796" s="57">
        <f>R796/(I796+K796)</f>
        <v>18.01841105531792</v>
      </c>
      <c r="T796" s="58" t="s">
        <v>34</v>
      </c>
    </row>
    <row r="797" spans="1:20" ht="69.75" customHeight="1" x14ac:dyDescent="0.25">
      <c r="A797" s="104" t="s">
        <v>1712</v>
      </c>
      <c r="B797" s="97" t="s">
        <v>165</v>
      </c>
      <c r="C797" s="55" t="s">
        <v>33</v>
      </c>
      <c r="D797" s="55">
        <f t="shared" ref="D797:R797" si="228">SUM(D798:D804)</f>
        <v>3502.9522334499998</v>
      </c>
      <c r="E797" s="55">
        <f t="shared" si="228"/>
        <v>3207.5130331999999</v>
      </c>
      <c r="F797" s="55">
        <f t="shared" si="228"/>
        <v>295.43920024999994</v>
      </c>
      <c r="G797" s="56">
        <f t="shared" si="228"/>
        <v>576.06036938339992</v>
      </c>
      <c r="H797" s="56">
        <f t="shared" si="228"/>
        <v>85.44288078000001</v>
      </c>
      <c r="I797" s="55">
        <f t="shared" si="228"/>
        <v>0</v>
      </c>
      <c r="J797" s="55">
        <f t="shared" si="228"/>
        <v>46.259223079999998</v>
      </c>
      <c r="K797" s="55">
        <f t="shared" si="228"/>
        <v>0</v>
      </c>
      <c r="L797" s="49">
        <f t="shared" si="228"/>
        <v>39.183657699999998</v>
      </c>
      <c r="M797" s="55">
        <f t="shared" si="228"/>
        <v>341.10322920680005</v>
      </c>
      <c r="N797" s="49">
        <f t="shared" si="228"/>
        <v>0</v>
      </c>
      <c r="O797" s="49">
        <f t="shared" si="228"/>
        <v>234.95714017659986</v>
      </c>
      <c r="P797" s="49">
        <f t="shared" si="228"/>
        <v>0</v>
      </c>
      <c r="Q797" s="56">
        <f t="shared" si="228"/>
        <v>209.99631946999997</v>
      </c>
      <c r="R797" s="56">
        <f t="shared" si="228"/>
        <v>72.776240040000019</v>
      </c>
      <c r="S797" s="57">
        <v>1</v>
      </c>
      <c r="T797" s="58" t="s">
        <v>34</v>
      </c>
    </row>
    <row r="798" spans="1:20" ht="69.75" customHeight="1" x14ac:dyDescent="0.25">
      <c r="A798" s="79" t="s">
        <v>1712</v>
      </c>
      <c r="B798" s="88" t="s">
        <v>1713</v>
      </c>
      <c r="C798" s="63" t="s">
        <v>1714</v>
      </c>
      <c r="D798" s="100">
        <v>1311.9765589699998</v>
      </c>
      <c r="E798" s="100">
        <v>1041.6002360699999</v>
      </c>
      <c r="F798" s="63">
        <f t="shared" ref="F798:F804" si="229">D798-E798</f>
        <v>270.37632289999988</v>
      </c>
      <c r="G798" s="64">
        <f>I798+K798+M798+O798</f>
        <v>218.82914017659985</v>
      </c>
      <c r="H798" s="64">
        <f>J798+L798+N798+P798</f>
        <v>37.849481830000002</v>
      </c>
      <c r="I798" s="63">
        <v>0</v>
      </c>
      <c r="J798" s="100">
        <v>17.777328869999998</v>
      </c>
      <c r="K798" s="63">
        <v>0</v>
      </c>
      <c r="L798" s="64">
        <v>20.07215296</v>
      </c>
      <c r="M798" s="63">
        <v>0</v>
      </c>
      <c r="N798" s="64">
        <v>0</v>
      </c>
      <c r="O798" s="64">
        <v>218.82914017659985</v>
      </c>
      <c r="P798" s="64">
        <v>0</v>
      </c>
      <c r="Q798" s="64">
        <f t="shared" ref="Q798:Q804" si="230">F798-H798</f>
        <v>232.52684106999988</v>
      </c>
      <c r="R798" s="64">
        <f>H798-(I798+K798)</f>
        <v>37.849481830000002</v>
      </c>
      <c r="S798" s="65">
        <v>1</v>
      </c>
      <c r="T798" s="64" t="s">
        <v>1715</v>
      </c>
    </row>
    <row r="799" spans="1:20" ht="75.75" customHeight="1" x14ac:dyDescent="0.25">
      <c r="A799" s="79" t="s">
        <v>1712</v>
      </c>
      <c r="B799" s="88" t="s">
        <v>1716</v>
      </c>
      <c r="C799" s="63" t="s">
        <v>1717</v>
      </c>
      <c r="D799" s="100">
        <v>550.3572387280002</v>
      </c>
      <c r="E799" s="100">
        <v>665.49191712000015</v>
      </c>
      <c r="F799" s="63">
        <f t="shared" si="229"/>
        <v>-115.13467839199996</v>
      </c>
      <c r="G799" s="64" t="s">
        <v>34</v>
      </c>
      <c r="H799" s="64">
        <f t="shared" ref="H799:H804" si="231">J799+L799+N799+P799</f>
        <v>12.666640739999998</v>
      </c>
      <c r="I799" s="63" t="s">
        <v>34</v>
      </c>
      <c r="J799" s="100">
        <v>12.666640739999998</v>
      </c>
      <c r="K799" s="63" t="s">
        <v>34</v>
      </c>
      <c r="L799" s="64">
        <v>0</v>
      </c>
      <c r="M799" s="63" t="s">
        <v>34</v>
      </c>
      <c r="N799" s="64">
        <v>0</v>
      </c>
      <c r="O799" s="64" t="s">
        <v>34</v>
      </c>
      <c r="P799" s="64">
        <v>0</v>
      </c>
      <c r="Q799" s="64">
        <f t="shared" si="230"/>
        <v>-127.80131913199995</v>
      </c>
      <c r="R799" s="64" t="s">
        <v>34</v>
      </c>
      <c r="S799" s="65" t="s">
        <v>34</v>
      </c>
      <c r="T799" s="64" t="s">
        <v>373</v>
      </c>
    </row>
    <row r="800" spans="1:20" ht="54.75" customHeight="1" x14ac:dyDescent="0.25">
      <c r="A800" s="79" t="s">
        <v>1712</v>
      </c>
      <c r="B800" s="91" t="s">
        <v>1718</v>
      </c>
      <c r="C800" s="106" t="s">
        <v>1719</v>
      </c>
      <c r="D800" s="100">
        <v>421.563046482</v>
      </c>
      <c r="E800" s="100">
        <v>290.58956609000001</v>
      </c>
      <c r="F800" s="63">
        <f t="shared" si="229"/>
        <v>130.973480392</v>
      </c>
      <c r="G800" s="64">
        <f>I800+K800+M800+O800</f>
        <v>74.687227780000015</v>
      </c>
      <c r="H800" s="64">
        <f t="shared" si="231"/>
        <v>0.27250529000000001</v>
      </c>
      <c r="I800" s="63">
        <v>0</v>
      </c>
      <c r="J800" s="100">
        <v>0.27250529000000001</v>
      </c>
      <c r="K800" s="63">
        <v>0</v>
      </c>
      <c r="L800" s="64">
        <v>0</v>
      </c>
      <c r="M800" s="63">
        <v>74.687227780000015</v>
      </c>
      <c r="N800" s="64">
        <v>0</v>
      </c>
      <c r="O800" s="70">
        <v>0</v>
      </c>
      <c r="P800" s="64">
        <v>0</v>
      </c>
      <c r="Q800" s="64">
        <f t="shared" si="230"/>
        <v>130.700975102</v>
      </c>
      <c r="R800" s="64">
        <f>H800-(I800+K800)</f>
        <v>0.27250529000000001</v>
      </c>
      <c r="S800" s="65">
        <v>1</v>
      </c>
      <c r="T800" s="64" t="s">
        <v>1715</v>
      </c>
    </row>
    <row r="801" spans="1:20" ht="106.5" customHeight="1" x14ac:dyDescent="0.25">
      <c r="A801" s="79" t="s">
        <v>1712</v>
      </c>
      <c r="B801" s="88" t="s">
        <v>1720</v>
      </c>
      <c r="C801" s="63" t="s">
        <v>1721</v>
      </c>
      <c r="D801" s="100">
        <v>947.36104691799994</v>
      </c>
      <c r="E801" s="100">
        <v>1142.2380573999999</v>
      </c>
      <c r="F801" s="63">
        <f t="shared" si="229"/>
        <v>-194.87701048199995</v>
      </c>
      <c r="G801" s="64">
        <f>I801+K801+M801+O801</f>
        <v>107.00718639000002</v>
      </c>
      <c r="H801" s="64">
        <f t="shared" si="231"/>
        <v>0.22850538000000001</v>
      </c>
      <c r="I801" s="63">
        <v>0</v>
      </c>
      <c r="J801" s="100">
        <v>0.22850538000000001</v>
      </c>
      <c r="K801" s="63">
        <v>0</v>
      </c>
      <c r="L801" s="69">
        <v>0</v>
      </c>
      <c r="M801" s="63">
        <v>107.00718639000002</v>
      </c>
      <c r="N801" s="69">
        <v>0</v>
      </c>
      <c r="O801" s="69">
        <v>0</v>
      </c>
      <c r="P801" s="69">
        <v>0</v>
      </c>
      <c r="Q801" s="64">
        <f t="shared" si="230"/>
        <v>-195.10551586199995</v>
      </c>
      <c r="R801" s="64">
        <f>H801-(I801+K801)</f>
        <v>0.22850538000000001</v>
      </c>
      <c r="S801" s="65">
        <v>1</v>
      </c>
      <c r="T801" s="64" t="s">
        <v>1715</v>
      </c>
    </row>
    <row r="802" spans="1:20" ht="64.5" customHeight="1" x14ac:dyDescent="0.25">
      <c r="A802" s="79" t="s">
        <v>1712</v>
      </c>
      <c r="B802" s="91" t="s">
        <v>1722</v>
      </c>
      <c r="C802" s="106" t="s">
        <v>1723</v>
      </c>
      <c r="D802" s="100">
        <v>97.178116919999994</v>
      </c>
      <c r="E802" s="100">
        <v>61.178116919999994</v>
      </c>
      <c r="F802" s="63">
        <f t="shared" si="229"/>
        <v>36</v>
      </c>
      <c r="G802" s="64">
        <f>I802+K802+M802+O802</f>
        <v>32.4</v>
      </c>
      <c r="H802" s="64">
        <f t="shared" si="231"/>
        <v>5.5477799999999995</v>
      </c>
      <c r="I802" s="63">
        <v>0</v>
      </c>
      <c r="J802" s="100">
        <v>5.5477799999999995</v>
      </c>
      <c r="K802" s="63">
        <v>0</v>
      </c>
      <c r="L802" s="64">
        <v>0</v>
      </c>
      <c r="M802" s="63">
        <v>32.4</v>
      </c>
      <c r="N802" s="64">
        <v>0</v>
      </c>
      <c r="O802" s="64">
        <v>0</v>
      </c>
      <c r="P802" s="64">
        <v>0</v>
      </c>
      <c r="Q802" s="64">
        <f t="shared" si="230"/>
        <v>30.452220000000001</v>
      </c>
      <c r="R802" s="64">
        <f>H802-(I802+K802)</f>
        <v>5.5477799999999995</v>
      </c>
      <c r="S802" s="65">
        <v>1</v>
      </c>
      <c r="T802" s="64" t="s">
        <v>1724</v>
      </c>
    </row>
    <row r="803" spans="1:20" ht="31.5" x14ac:dyDescent="0.25">
      <c r="A803" s="79" t="s">
        <v>1712</v>
      </c>
      <c r="B803" s="91" t="s">
        <v>1725</v>
      </c>
      <c r="C803" s="106" t="s">
        <v>1726</v>
      </c>
      <c r="D803" s="100">
        <v>140.38826543199997</v>
      </c>
      <c r="E803" s="100">
        <v>0</v>
      </c>
      <c r="F803" s="63">
        <f t="shared" si="229"/>
        <v>140.38826543199997</v>
      </c>
      <c r="G803" s="64">
        <f>I803+K803+M803+O803</f>
        <v>127.00881503680002</v>
      </c>
      <c r="H803" s="64">
        <f t="shared" si="231"/>
        <v>28.316557260000003</v>
      </c>
      <c r="I803" s="63">
        <v>0</v>
      </c>
      <c r="J803" s="100">
        <v>9.7664628000000011</v>
      </c>
      <c r="K803" s="63">
        <v>0</v>
      </c>
      <c r="L803" s="64">
        <v>18.55009446</v>
      </c>
      <c r="M803" s="63">
        <v>127.00881503680002</v>
      </c>
      <c r="N803" s="64">
        <v>0</v>
      </c>
      <c r="O803" s="64">
        <v>0</v>
      </c>
      <c r="P803" s="64">
        <v>0</v>
      </c>
      <c r="Q803" s="64">
        <f t="shared" si="230"/>
        <v>112.07170817199997</v>
      </c>
      <c r="R803" s="64">
        <f>H803-(I803+K803)</f>
        <v>28.316557260000003</v>
      </c>
      <c r="S803" s="65">
        <v>1</v>
      </c>
      <c r="T803" s="64" t="s">
        <v>1724</v>
      </c>
    </row>
    <row r="804" spans="1:20" ht="31.5" x14ac:dyDescent="0.25">
      <c r="A804" s="79" t="s">
        <v>1712</v>
      </c>
      <c r="B804" s="107" t="s">
        <v>1727</v>
      </c>
      <c r="C804" s="108" t="s">
        <v>1728</v>
      </c>
      <c r="D804" s="100">
        <v>34.127960000000002</v>
      </c>
      <c r="E804" s="100">
        <v>6.4151395999999998</v>
      </c>
      <c r="F804" s="63">
        <f t="shared" si="229"/>
        <v>27.712820400000002</v>
      </c>
      <c r="G804" s="64">
        <f>I804+K804+M804+O804</f>
        <v>16.128</v>
      </c>
      <c r="H804" s="64">
        <f t="shared" si="231"/>
        <v>0.56141027999999993</v>
      </c>
      <c r="I804" s="63">
        <v>0</v>
      </c>
      <c r="J804" s="100">
        <v>0</v>
      </c>
      <c r="K804" s="63">
        <v>0</v>
      </c>
      <c r="L804" s="64">
        <v>0.56141027999999993</v>
      </c>
      <c r="M804" s="63">
        <v>0</v>
      </c>
      <c r="N804" s="64">
        <v>0</v>
      </c>
      <c r="O804" s="64">
        <v>16.128</v>
      </c>
      <c r="P804" s="64">
        <v>0</v>
      </c>
      <c r="Q804" s="64">
        <f t="shared" si="230"/>
        <v>27.151410120000001</v>
      </c>
      <c r="R804" s="64">
        <f>H804-(I804+K804)</f>
        <v>0.56141027999999993</v>
      </c>
      <c r="S804" s="65">
        <v>0</v>
      </c>
      <c r="T804" s="66" t="s">
        <v>34</v>
      </c>
    </row>
    <row r="805" spans="1:20" ht="31.5" x14ac:dyDescent="0.25">
      <c r="A805" s="96" t="s">
        <v>1729</v>
      </c>
      <c r="B805" s="109" t="s">
        <v>190</v>
      </c>
      <c r="C805" s="110" t="s">
        <v>33</v>
      </c>
      <c r="D805" s="55">
        <v>0</v>
      </c>
      <c r="E805" s="55">
        <v>0</v>
      </c>
      <c r="F805" s="55">
        <v>0</v>
      </c>
      <c r="G805" s="56">
        <v>0</v>
      </c>
      <c r="H805" s="56">
        <v>0</v>
      </c>
      <c r="I805" s="55">
        <v>0</v>
      </c>
      <c r="J805" s="55">
        <v>0</v>
      </c>
      <c r="K805" s="55">
        <v>0</v>
      </c>
      <c r="L805" s="56">
        <v>0</v>
      </c>
      <c r="M805" s="55">
        <v>0</v>
      </c>
      <c r="N805" s="56">
        <v>0</v>
      </c>
      <c r="O805" s="56">
        <v>0</v>
      </c>
      <c r="P805" s="56">
        <v>0</v>
      </c>
      <c r="Q805" s="56">
        <v>0</v>
      </c>
      <c r="R805" s="56">
        <v>0</v>
      </c>
      <c r="S805" s="57">
        <v>0</v>
      </c>
      <c r="T805" s="58" t="s">
        <v>34</v>
      </c>
    </row>
    <row r="806" spans="1:20" ht="31.5" x14ac:dyDescent="0.25">
      <c r="A806" s="96" t="s">
        <v>1730</v>
      </c>
      <c r="B806" s="109" t="s">
        <v>194</v>
      </c>
      <c r="C806" s="110" t="s">
        <v>33</v>
      </c>
      <c r="D806" s="55">
        <f t="shared" ref="D806:R806" si="232">SUM(D807:D807)</f>
        <v>11.102528299999999</v>
      </c>
      <c r="E806" s="55">
        <f t="shared" si="232"/>
        <v>2.2725544299999996</v>
      </c>
      <c r="F806" s="55">
        <f t="shared" si="232"/>
        <v>8.8299738699999999</v>
      </c>
      <c r="G806" s="56">
        <f t="shared" si="232"/>
        <v>0.21586589999999886</v>
      </c>
      <c r="H806" s="56">
        <f t="shared" si="232"/>
        <v>0.30719125000000003</v>
      </c>
      <c r="I806" s="55">
        <f t="shared" si="232"/>
        <v>0.21586589999999886</v>
      </c>
      <c r="J806" s="55">
        <f t="shared" si="232"/>
        <v>0</v>
      </c>
      <c r="K806" s="55">
        <f t="shared" si="232"/>
        <v>0</v>
      </c>
      <c r="L806" s="56">
        <f t="shared" si="232"/>
        <v>0.30719125000000003</v>
      </c>
      <c r="M806" s="55">
        <f t="shared" si="232"/>
        <v>0</v>
      </c>
      <c r="N806" s="56">
        <f t="shared" si="232"/>
        <v>0</v>
      </c>
      <c r="O806" s="56">
        <f t="shared" si="232"/>
        <v>0</v>
      </c>
      <c r="P806" s="56">
        <f t="shared" si="232"/>
        <v>0</v>
      </c>
      <c r="Q806" s="56">
        <f t="shared" si="232"/>
        <v>8.5227826199999992</v>
      </c>
      <c r="R806" s="56">
        <f t="shared" si="232"/>
        <v>9.1325350000001165E-2</v>
      </c>
      <c r="S806" s="57">
        <f>R806/(I806+K806)</f>
        <v>0.42306519927418662</v>
      </c>
      <c r="T806" s="58" t="s">
        <v>34</v>
      </c>
    </row>
    <row r="807" spans="1:20" ht="81" customHeight="1" x14ac:dyDescent="0.25">
      <c r="A807" s="79" t="s">
        <v>1730</v>
      </c>
      <c r="B807" s="107" t="s">
        <v>1731</v>
      </c>
      <c r="C807" s="108" t="s">
        <v>1732</v>
      </c>
      <c r="D807" s="63">
        <v>11.102528299999999</v>
      </c>
      <c r="E807" s="63">
        <v>2.2725544299999996</v>
      </c>
      <c r="F807" s="63">
        <f>D807-E807</f>
        <v>8.8299738699999999</v>
      </c>
      <c r="G807" s="64">
        <f>I807+K807+M807+O807</f>
        <v>0.21586589999999886</v>
      </c>
      <c r="H807" s="64">
        <f>J807+L807+N807+P807</f>
        <v>0.30719125000000003</v>
      </c>
      <c r="I807" s="63">
        <v>0.21586589999999886</v>
      </c>
      <c r="J807" s="63">
        <v>0</v>
      </c>
      <c r="K807" s="63">
        <v>0</v>
      </c>
      <c r="L807" s="64">
        <v>0.30719125000000003</v>
      </c>
      <c r="M807" s="63">
        <v>0</v>
      </c>
      <c r="N807" s="64">
        <v>0</v>
      </c>
      <c r="O807" s="64">
        <v>0</v>
      </c>
      <c r="P807" s="64">
        <v>0</v>
      </c>
      <c r="Q807" s="64">
        <f>F807-H807</f>
        <v>8.5227826199999992</v>
      </c>
      <c r="R807" s="64">
        <f>H807-(I807+K807)</f>
        <v>9.1325350000001165E-2</v>
      </c>
      <c r="S807" s="65">
        <f>R807/(I807+K807)</f>
        <v>0.42306519927418662</v>
      </c>
      <c r="T807" s="66" t="s">
        <v>1733</v>
      </c>
    </row>
    <row r="808" spans="1:20" ht="59.25" customHeight="1" x14ac:dyDescent="0.25">
      <c r="A808" s="96" t="s">
        <v>1734</v>
      </c>
      <c r="B808" s="109" t="s">
        <v>259</v>
      </c>
      <c r="C808" s="110" t="s">
        <v>33</v>
      </c>
      <c r="D808" s="55">
        <f t="shared" ref="D808:R808" si="233">SUM(D809:D820)</f>
        <v>1107.6382361410349</v>
      </c>
      <c r="E808" s="55">
        <f t="shared" si="233"/>
        <v>400.35717241000003</v>
      </c>
      <c r="F808" s="55">
        <f t="shared" si="233"/>
        <v>707.28106373103492</v>
      </c>
      <c r="G808" s="55">
        <f t="shared" si="233"/>
        <v>165.96879883</v>
      </c>
      <c r="H808" s="55">
        <f t="shared" si="233"/>
        <v>199.88434662</v>
      </c>
      <c r="I808" s="55">
        <f t="shared" si="233"/>
        <v>13.509163199999996</v>
      </c>
      <c r="J808" s="55">
        <f t="shared" si="233"/>
        <v>41.513500489999998</v>
      </c>
      <c r="K808" s="55">
        <f t="shared" si="233"/>
        <v>0</v>
      </c>
      <c r="L808" s="55">
        <f t="shared" si="233"/>
        <v>158.37084612999999</v>
      </c>
      <c r="M808" s="55">
        <f t="shared" si="233"/>
        <v>17.881599999999999</v>
      </c>
      <c r="N808" s="55">
        <f t="shared" si="233"/>
        <v>0</v>
      </c>
      <c r="O808" s="55">
        <f t="shared" si="233"/>
        <v>134.57803562999999</v>
      </c>
      <c r="P808" s="55">
        <f t="shared" si="233"/>
        <v>0</v>
      </c>
      <c r="Q808" s="55">
        <f t="shared" si="233"/>
        <v>507.79233268103496</v>
      </c>
      <c r="R808" s="55">
        <f t="shared" si="233"/>
        <v>174.43565068000004</v>
      </c>
      <c r="S808" s="57">
        <f>R808/(I808+K808)</f>
        <v>12.912394949821916</v>
      </c>
      <c r="T808" s="58" t="s">
        <v>34</v>
      </c>
    </row>
    <row r="809" spans="1:20" ht="60" customHeight="1" x14ac:dyDescent="0.25">
      <c r="A809" s="79" t="s">
        <v>1734</v>
      </c>
      <c r="B809" s="91" t="s">
        <v>1735</v>
      </c>
      <c r="C809" s="106" t="s">
        <v>1736</v>
      </c>
      <c r="D809" s="100">
        <v>65.167599030199995</v>
      </c>
      <c r="E809" s="100">
        <v>41.707899390000001</v>
      </c>
      <c r="F809" s="63">
        <f t="shared" ref="F809:F819" si="234">D809-E809</f>
        <v>23.459699640199993</v>
      </c>
      <c r="G809" s="64">
        <f t="shared" ref="G809:H813" si="235">I809+K809+M809+O809</f>
        <v>0.28861999999999899</v>
      </c>
      <c r="H809" s="64">
        <f t="shared" si="235"/>
        <v>0</v>
      </c>
      <c r="I809" s="63">
        <v>0.28861999999999899</v>
      </c>
      <c r="J809" s="100">
        <v>0</v>
      </c>
      <c r="K809" s="63">
        <v>0</v>
      </c>
      <c r="L809" s="64">
        <v>0</v>
      </c>
      <c r="M809" s="63">
        <v>0</v>
      </c>
      <c r="N809" s="64">
        <v>0</v>
      </c>
      <c r="O809" s="64">
        <v>0</v>
      </c>
      <c r="P809" s="64">
        <v>0</v>
      </c>
      <c r="Q809" s="64">
        <f t="shared" ref="Q809:Q819" si="236">F809-H809</f>
        <v>23.459699640199993</v>
      </c>
      <c r="R809" s="64">
        <f>H809-(I809+K809)</f>
        <v>-0.28861999999999899</v>
      </c>
      <c r="S809" s="65">
        <f>R809/(I809+K809)</f>
        <v>-1</v>
      </c>
      <c r="T809" s="66" t="s">
        <v>1737</v>
      </c>
    </row>
    <row r="810" spans="1:20" ht="145.5" customHeight="1" x14ac:dyDescent="0.25">
      <c r="A810" s="79" t="s">
        <v>1734</v>
      </c>
      <c r="B810" s="91" t="s">
        <v>1738</v>
      </c>
      <c r="C810" s="106" t="s">
        <v>1739</v>
      </c>
      <c r="D810" s="100">
        <v>276.46496290483498</v>
      </c>
      <c r="E810" s="100">
        <v>46.149139849999997</v>
      </c>
      <c r="F810" s="63">
        <f t="shared" si="234"/>
        <v>230.31582305483499</v>
      </c>
      <c r="G810" s="64">
        <f t="shared" si="235"/>
        <v>17.881599999999999</v>
      </c>
      <c r="H810" s="64">
        <f t="shared" si="235"/>
        <v>25.9669834</v>
      </c>
      <c r="I810" s="63">
        <v>0</v>
      </c>
      <c r="J810" s="100">
        <v>0.63818333000000005</v>
      </c>
      <c r="K810" s="63">
        <v>0</v>
      </c>
      <c r="L810" s="64">
        <v>25.32880007</v>
      </c>
      <c r="M810" s="63">
        <v>17.881599999999999</v>
      </c>
      <c r="N810" s="64">
        <v>0</v>
      </c>
      <c r="O810" s="64">
        <v>0</v>
      </c>
      <c r="P810" s="64">
        <v>0</v>
      </c>
      <c r="Q810" s="64">
        <f t="shared" si="236"/>
        <v>204.34883965483499</v>
      </c>
      <c r="R810" s="64">
        <f>H810-(I810+K810)</f>
        <v>25.9669834</v>
      </c>
      <c r="S810" s="65">
        <v>1</v>
      </c>
      <c r="T810" s="66" t="s">
        <v>1715</v>
      </c>
    </row>
    <row r="811" spans="1:20" ht="63" customHeight="1" x14ac:dyDescent="0.25">
      <c r="A811" s="79" t="s">
        <v>1734</v>
      </c>
      <c r="B811" s="91" t="s">
        <v>1740</v>
      </c>
      <c r="C811" s="106" t="s">
        <v>1741</v>
      </c>
      <c r="D811" s="100">
        <v>75.362475533999998</v>
      </c>
      <c r="E811" s="100">
        <v>38.211934029999995</v>
      </c>
      <c r="F811" s="63">
        <f t="shared" si="234"/>
        <v>37.150541504000003</v>
      </c>
      <c r="G811" s="64">
        <f t="shared" si="235"/>
        <v>23.148995897999999</v>
      </c>
      <c r="H811" s="64">
        <f t="shared" si="235"/>
        <v>0</v>
      </c>
      <c r="I811" s="63">
        <v>0</v>
      </c>
      <c r="J811" s="100">
        <v>0</v>
      </c>
      <c r="K811" s="63">
        <v>0</v>
      </c>
      <c r="L811" s="64">
        <v>0</v>
      </c>
      <c r="M811" s="63">
        <v>0</v>
      </c>
      <c r="N811" s="64">
        <v>0</v>
      </c>
      <c r="O811" s="64">
        <v>23.148995897999999</v>
      </c>
      <c r="P811" s="64">
        <v>0</v>
      </c>
      <c r="Q811" s="64">
        <f t="shared" si="236"/>
        <v>37.150541504000003</v>
      </c>
      <c r="R811" s="64">
        <f>H811-(I811+K811)</f>
        <v>0</v>
      </c>
      <c r="S811" s="65">
        <v>0</v>
      </c>
      <c r="T811" s="66" t="s">
        <v>34</v>
      </c>
    </row>
    <row r="812" spans="1:20" x14ac:dyDescent="0.25">
      <c r="A812" s="79" t="s">
        <v>1734</v>
      </c>
      <c r="B812" s="91" t="s">
        <v>1742</v>
      </c>
      <c r="C812" s="106" t="s">
        <v>1743</v>
      </c>
      <c r="D812" s="100">
        <v>42.203135328000002</v>
      </c>
      <c r="E812" s="100">
        <v>0</v>
      </c>
      <c r="F812" s="63">
        <f t="shared" si="234"/>
        <v>42.203135328000002</v>
      </c>
      <c r="G812" s="64">
        <f t="shared" si="235"/>
        <v>41.003135327999999</v>
      </c>
      <c r="H812" s="64">
        <f t="shared" si="235"/>
        <v>0</v>
      </c>
      <c r="I812" s="63">
        <v>0</v>
      </c>
      <c r="J812" s="100">
        <v>0</v>
      </c>
      <c r="K812" s="63">
        <v>0</v>
      </c>
      <c r="L812" s="64">
        <v>0</v>
      </c>
      <c r="M812" s="63">
        <v>0</v>
      </c>
      <c r="N812" s="64">
        <v>0</v>
      </c>
      <c r="O812" s="64">
        <v>41.003135327999999</v>
      </c>
      <c r="P812" s="64">
        <v>0</v>
      </c>
      <c r="Q812" s="64">
        <f t="shared" si="236"/>
        <v>42.203135328000002</v>
      </c>
      <c r="R812" s="64">
        <f>H812-(I812+K812)</f>
        <v>0</v>
      </c>
      <c r="S812" s="65">
        <v>0</v>
      </c>
      <c r="T812" s="66" t="s">
        <v>34</v>
      </c>
    </row>
    <row r="813" spans="1:20" ht="41.25" customHeight="1" x14ac:dyDescent="0.25">
      <c r="A813" s="79" t="s">
        <v>1734</v>
      </c>
      <c r="B813" s="88" t="s">
        <v>1744</v>
      </c>
      <c r="C813" s="99" t="s">
        <v>1745</v>
      </c>
      <c r="D813" s="100">
        <v>30.073919479999994</v>
      </c>
      <c r="E813" s="100">
        <v>25.118054610000002</v>
      </c>
      <c r="F813" s="63">
        <f t="shared" si="234"/>
        <v>4.9558648699999921</v>
      </c>
      <c r="G813" s="64">
        <f t="shared" si="235"/>
        <v>0.14899999999999636</v>
      </c>
      <c r="H813" s="64">
        <f t="shared" si="235"/>
        <v>0.91511005000000001</v>
      </c>
      <c r="I813" s="63">
        <v>0.14899999999999636</v>
      </c>
      <c r="J813" s="100">
        <v>0</v>
      </c>
      <c r="K813" s="63">
        <v>0</v>
      </c>
      <c r="L813" s="64">
        <v>0.91511005000000001</v>
      </c>
      <c r="M813" s="63">
        <v>0</v>
      </c>
      <c r="N813" s="64">
        <v>0</v>
      </c>
      <c r="O813" s="64">
        <v>0</v>
      </c>
      <c r="P813" s="64">
        <v>0</v>
      </c>
      <c r="Q813" s="64">
        <f t="shared" si="236"/>
        <v>4.0407548199999921</v>
      </c>
      <c r="R813" s="64">
        <f>H813-(I813+K813)</f>
        <v>0.76611005000000365</v>
      </c>
      <c r="S813" s="65">
        <f>R813/(I813+K813)</f>
        <v>5.141678187919613</v>
      </c>
      <c r="T813" s="66" t="s">
        <v>1737</v>
      </c>
    </row>
    <row r="814" spans="1:20" ht="63" x14ac:dyDescent="0.25">
      <c r="A814" s="79" t="s">
        <v>1734</v>
      </c>
      <c r="B814" s="88" t="s">
        <v>1746</v>
      </c>
      <c r="C814" s="99" t="s">
        <v>1747</v>
      </c>
      <c r="D814" s="100">
        <v>24.069563860000002</v>
      </c>
      <c r="E814" s="100">
        <v>23.734823030000001</v>
      </c>
      <c r="F814" s="63">
        <f t="shared" si="234"/>
        <v>0.33474083000000121</v>
      </c>
      <c r="G814" s="64" t="s">
        <v>34</v>
      </c>
      <c r="H814" s="64">
        <f t="shared" ref="H814:H820" si="237">J814+L814+N814+P814</f>
        <v>0.77512283999999998</v>
      </c>
      <c r="I814" s="63" t="s">
        <v>34</v>
      </c>
      <c r="J814" s="100">
        <v>0.77512283999999998</v>
      </c>
      <c r="K814" s="63" t="s">
        <v>34</v>
      </c>
      <c r="L814" s="64">
        <v>0</v>
      </c>
      <c r="M814" s="63" t="s">
        <v>34</v>
      </c>
      <c r="N814" s="64">
        <v>0</v>
      </c>
      <c r="O814" s="64" t="s">
        <v>34</v>
      </c>
      <c r="P814" s="64">
        <v>0</v>
      </c>
      <c r="Q814" s="64">
        <f t="shared" si="236"/>
        <v>-0.44038200999999877</v>
      </c>
      <c r="R814" s="64" t="s">
        <v>34</v>
      </c>
      <c r="S814" s="65" t="s">
        <v>34</v>
      </c>
      <c r="T814" s="64" t="s">
        <v>384</v>
      </c>
    </row>
    <row r="815" spans="1:20" ht="31.5" x14ac:dyDescent="0.25">
      <c r="A815" s="79" t="s">
        <v>1734</v>
      </c>
      <c r="B815" s="88" t="s">
        <v>1748</v>
      </c>
      <c r="C815" s="60" t="s">
        <v>1749</v>
      </c>
      <c r="D815" s="100">
        <v>11.511999999999999</v>
      </c>
      <c r="E815" s="100">
        <v>0</v>
      </c>
      <c r="F815" s="63">
        <f t="shared" si="234"/>
        <v>11.511999999999999</v>
      </c>
      <c r="G815" s="64">
        <f>I815+K815+M815+O815</f>
        <v>0.95</v>
      </c>
      <c r="H815" s="64">
        <f t="shared" si="237"/>
        <v>0</v>
      </c>
      <c r="I815" s="63">
        <v>0.95</v>
      </c>
      <c r="J815" s="100">
        <v>0</v>
      </c>
      <c r="K815" s="63">
        <v>0</v>
      </c>
      <c r="L815" s="64">
        <v>0</v>
      </c>
      <c r="M815" s="63">
        <v>0</v>
      </c>
      <c r="N815" s="64">
        <v>0</v>
      </c>
      <c r="O815" s="64">
        <v>0</v>
      </c>
      <c r="P815" s="64">
        <v>0</v>
      </c>
      <c r="Q815" s="64">
        <f t="shared" si="236"/>
        <v>11.511999999999999</v>
      </c>
      <c r="R815" s="64">
        <f>H815-(I815+K815)</f>
        <v>-0.95</v>
      </c>
      <c r="S815" s="65">
        <f>R815/(I815+K815)</f>
        <v>-1</v>
      </c>
      <c r="T815" s="66" t="s">
        <v>1737</v>
      </c>
    </row>
    <row r="816" spans="1:20" x14ac:dyDescent="0.25">
      <c r="A816" s="79" t="s">
        <v>1734</v>
      </c>
      <c r="B816" s="91" t="s">
        <v>1750</v>
      </c>
      <c r="C816" s="106" t="s">
        <v>1751</v>
      </c>
      <c r="D816" s="100">
        <v>2.73</v>
      </c>
      <c r="E816" s="100">
        <v>0.24355570000000001</v>
      </c>
      <c r="F816" s="63">
        <f t="shared" si="234"/>
        <v>2.4864443000000001</v>
      </c>
      <c r="G816" s="64">
        <f>I816+K816+M816+O816</f>
        <v>0.27300000000000002</v>
      </c>
      <c r="H816" s="64">
        <f t="shared" si="237"/>
        <v>1.8390856000000002</v>
      </c>
      <c r="I816" s="63">
        <v>0.27300000000000002</v>
      </c>
      <c r="J816" s="100">
        <v>0</v>
      </c>
      <c r="K816" s="63">
        <v>0</v>
      </c>
      <c r="L816" s="64">
        <v>1.8390856000000002</v>
      </c>
      <c r="M816" s="63">
        <v>0</v>
      </c>
      <c r="N816" s="64">
        <v>0</v>
      </c>
      <c r="O816" s="64">
        <v>0</v>
      </c>
      <c r="P816" s="64">
        <v>0</v>
      </c>
      <c r="Q816" s="64">
        <f t="shared" si="236"/>
        <v>0.64735869999999984</v>
      </c>
      <c r="R816" s="64">
        <f>H816-(I816+K816)</f>
        <v>1.5660856000000001</v>
      </c>
      <c r="S816" s="65">
        <f>R816/(I816+K816)</f>
        <v>5.7365772893772888</v>
      </c>
      <c r="T816" s="66" t="s">
        <v>1737</v>
      </c>
    </row>
    <row r="817" spans="1:20" ht="31.5" x14ac:dyDescent="0.25">
      <c r="A817" s="79" t="s">
        <v>1734</v>
      </c>
      <c r="B817" s="88" t="s">
        <v>1752</v>
      </c>
      <c r="C817" s="60" t="s">
        <v>1753</v>
      </c>
      <c r="D817" s="100">
        <v>387.16867559999997</v>
      </c>
      <c r="E817" s="100">
        <v>118.72661686999999</v>
      </c>
      <c r="F817" s="63">
        <f t="shared" si="234"/>
        <v>268.44205872999999</v>
      </c>
      <c r="G817" s="64">
        <f>I817+K817+M817+O817</f>
        <v>11.8485432</v>
      </c>
      <c r="H817" s="64">
        <f t="shared" si="237"/>
        <v>159.22363483000001</v>
      </c>
      <c r="I817" s="63">
        <v>11.8485432</v>
      </c>
      <c r="J817" s="100">
        <v>29.331399990000001</v>
      </c>
      <c r="K817" s="63">
        <v>0</v>
      </c>
      <c r="L817" s="64">
        <v>129.89223484000001</v>
      </c>
      <c r="M817" s="63">
        <v>0</v>
      </c>
      <c r="N817" s="64">
        <v>0</v>
      </c>
      <c r="O817" s="64">
        <v>0</v>
      </c>
      <c r="P817" s="64">
        <v>0</v>
      </c>
      <c r="Q817" s="64">
        <f t="shared" si="236"/>
        <v>109.21842389999998</v>
      </c>
      <c r="R817" s="64">
        <f>H817-(I817+K817)</f>
        <v>147.37509163000001</v>
      </c>
      <c r="S817" s="65">
        <f>R817/(I817+K817)</f>
        <v>12.438245710240565</v>
      </c>
      <c r="T817" s="66" t="s">
        <v>1754</v>
      </c>
    </row>
    <row r="818" spans="1:20" ht="31.5" x14ac:dyDescent="0.25">
      <c r="A818" s="79" t="s">
        <v>1734</v>
      </c>
      <c r="B818" s="91" t="s">
        <v>1755</v>
      </c>
      <c r="C818" s="106" t="s">
        <v>1756</v>
      </c>
      <c r="D818" s="100">
        <v>75.285904404000007</v>
      </c>
      <c r="E818" s="100">
        <v>4.8600000000000003</v>
      </c>
      <c r="F818" s="63">
        <f t="shared" si="234"/>
        <v>70.425904404000008</v>
      </c>
      <c r="G818" s="64">
        <f>I818+K818+M818+O818</f>
        <v>70.425904404000008</v>
      </c>
      <c r="H818" s="64">
        <f t="shared" si="237"/>
        <v>0</v>
      </c>
      <c r="I818" s="63">
        <v>0</v>
      </c>
      <c r="J818" s="100">
        <v>0</v>
      </c>
      <c r="K818" s="63">
        <v>0</v>
      </c>
      <c r="L818" s="64">
        <v>0</v>
      </c>
      <c r="M818" s="63">
        <v>0</v>
      </c>
      <c r="N818" s="64">
        <v>0</v>
      </c>
      <c r="O818" s="64">
        <v>70.425904404000008</v>
      </c>
      <c r="P818" s="64">
        <v>0</v>
      </c>
      <c r="Q818" s="64">
        <f t="shared" si="236"/>
        <v>70.425904404000008</v>
      </c>
      <c r="R818" s="64">
        <f>H818-(I818+K818)</f>
        <v>0</v>
      </c>
      <c r="S818" s="65">
        <v>0</v>
      </c>
      <c r="T818" s="66" t="s">
        <v>34</v>
      </c>
    </row>
    <row r="819" spans="1:20" ht="63" x14ac:dyDescent="0.25">
      <c r="A819" s="79" t="s">
        <v>1734</v>
      </c>
      <c r="B819" s="91" t="s">
        <v>1757</v>
      </c>
      <c r="C819" s="106" t="s">
        <v>1758</v>
      </c>
      <c r="D819" s="100">
        <v>117.60000000000001</v>
      </c>
      <c r="E819" s="100">
        <v>101.60514893</v>
      </c>
      <c r="F819" s="63">
        <f t="shared" si="234"/>
        <v>15.99485107000001</v>
      </c>
      <c r="G819" s="64" t="s">
        <v>34</v>
      </c>
      <c r="H819" s="64">
        <f t="shared" si="237"/>
        <v>10.76879433</v>
      </c>
      <c r="I819" s="63" t="s">
        <v>34</v>
      </c>
      <c r="J819" s="100">
        <v>10.76879433</v>
      </c>
      <c r="K819" s="63" t="s">
        <v>34</v>
      </c>
      <c r="L819" s="64">
        <v>0</v>
      </c>
      <c r="M819" s="63" t="s">
        <v>34</v>
      </c>
      <c r="N819" s="64">
        <v>0</v>
      </c>
      <c r="O819" s="64" t="s">
        <v>34</v>
      </c>
      <c r="P819" s="64">
        <v>0</v>
      </c>
      <c r="Q819" s="64">
        <f t="shared" si="236"/>
        <v>5.2260567400000095</v>
      </c>
      <c r="R819" s="64" t="s">
        <v>34</v>
      </c>
      <c r="S819" s="65" t="s">
        <v>34</v>
      </c>
      <c r="T819" s="66" t="s">
        <v>384</v>
      </c>
    </row>
    <row r="820" spans="1:20" ht="47.25" x14ac:dyDescent="0.25">
      <c r="A820" s="79" t="s">
        <v>1734</v>
      </c>
      <c r="B820" s="91" t="s">
        <v>1759</v>
      </c>
      <c r="C820" s="106" t="s">
        <v>1760</v>
      </c>
      <c r="D820" s="100" t="s">
        <v>34</v>
      </c>
      <c r="E820" s="100" t="s">
        <v>34</v>
      </c>
      <c r="F820" s="63" t="s">
        <v>34</v>
      </c>
      <c r="G820" s="64" t="s">
        <v>34</v>
      </c>
      <c r="H820" s="64">
        <f t="shared" si="237"/>
        <v>0.39561556999999997</v>
      </c>
      <c r="I820" s="63" t="s">
        <v>34</v>
      </c>
      <c r="J820" s="100">
        <v>0</v>
      </c>
      <c r="K820" s="63" t="s">
        <v>34</v>
      </c>
      <c r="L820" s="64">
        <v>0.39561556999999997</v>
      </c>
      <c r="M820" s="63" t="s">
        <v>34</v>
      </c>
      <c r="N820" s="64">
        <v>0</v>
      </c>
      <c r="O820" s="64" t="s">
        <v>34</v>
      </c>
      <c r="P820" s="64">
        <v>0</v>
      </c>
      <c r="Q820" s="64" t="s">
        <v>34</v>
      </c>
      <c r="R820" s="64" t="s">
        <v>34</v>
      </c>
      <c r="S820" s="65" t="s">
        <v>34</v>
      </c>
      <c r="T820" s="66" t="s">
        <v>1761</v>
      </c>
    </row>
    <row r="821" spans="1:20" ht="58.5" customHeight="1" x14ac:dyDescent="0.25">
      <c r="A821" s="96" t="s">
        <v>1762</v>
      </c>
      <c r="B821" s="97" t="s">
        <v>515</v>
      </c>
      <c r="C821" s="97" t="s">
        <v>33</v>
      </c>
      <c r="D821" s="55">
        <f t="shared" ref="D821:R821" si="238">D822+D825</f>
        <v>0</v>
      </c>
      <c r="E821" s="55">
        <f t="shared" si="238"/>
        <v>0</v>
      </c>
      <c r="F821" s="55">
        <f t="shared" si="238"/>
        <v>0</v>
      </c>
      <c r="G821" s="56">
        <f t="shared" si="238"/>
        <v>0</v>
      </c>
      <c r="H821" s="56">
        <f t="shared" si="238"/>
        <v>0</v>
      </c>
      <c r="I821" s="55">
        <f t="shared" si="238"/>
        <v>0</v>
      </c>
      <c r="J821" s="55">
        <f t="shared" si="238"/>
        <v>0</v>
      </c>
      <c r="K821" s="55">
        <f t="shared" si="238"/>
        <v>0</v>
      </c>
      <c r="L821" s="56">
        <f t="shared" si="238"/>
        <v>0</v>
      </c>
      <c r="M821" s="55">
        <f t="shared" si="238"/>
        <v>0</v>
      </c>
      <c r="N821" s="56">
        <f t="shared" si="238"/>
        <v>0</v>
      </c>
      <c r="O821" s="84">
        <f t="shared" si="238"/>
        <v>0</v>
      </c>
      <c r="P821" s="56">
        <f t="shared" si="238"/>
        <v>0</v>
      </c>
      <c r="Q821" s="56">
        <f t="shared" si="238"/>
        <v>0</v>
      </c>
      <c r="R821" s="56">
        <f t="shared" si="238"/>
        <v>0</v>
      </c>
      <c r="S821" s="57">
        <v>0</v>
      </c>
      <c r="T821" s="58" t="s">
        <v>34</v>
      </c>
    </row>
    <row r="822" spans="1:20" x14ac:dyDescent="0.25">
      <c r="A822" s="96" t="s">
        <v>1763</v>
      </c>
      <c r="B822" s="97" t="s">
        <v>523</v>
      </c>
      <c r="C822" s="97" t="s">
        <v>33</v>
      </c>
      <c r="D822" s="55">
        <f t="shared" ref="D822:R822" si="239">D823+D824</f>
        <v>0</v>
      </c>
      <c r="E822" s="55">
        <f t="shared" si="239"/>
        <v>0</v>
      </c>
      <c r="F822" s="55">
        <f t="shared" si="239"/>
        <v>0</v>
      </c>
      <c r="G822" s="56">
        <f t="shared" si="239"/>
        <v>0</v>
      </c>
      <c r="H822" s="56">
        <f t="shared" si="239"/>
        <v>0</v>
      </c>
      <c r="I822" s="55">
        <f t="shared" si="239"/>
        <v>0</v>
      </c>
      <c r="J822" s="55">
        <f t="shared" si="239"/>
        <v>0</v>
      </c>
      <c r="K822" s="55">
        <f t="shared" si="239"/>
        <v>0</v>
      </c>
      <c r="L822" s="56">
        <f t="shared" si="239"/>
        <v>0</v>
      </c>
      <c r="M822" s="55">
        <f t="shared" si="239"/>
        <v>0</v>
      </c>
      <c r="N822" s="56">
        <f t="shared" si="239"/>
        <v>0</v>
      </c>
      <c r="O822" s="56">
        <f t="shared" si="239"/>
        <v>0</v>
      </c>
      <c r="P822" s="56">
        <f t="shared" si="239"/>
        <v>0</v>
      </c>
      <c r="Q822" s="56">
        <f t="shared" si="239"/>
        <v>0</v>
      </c>
      <c r="R822" s="56">
        <f t="shared" si="239"/>
        <v>0</v>
      </c>
      <c r="S822" s="57">
        <v>0</v>
      </c>
      <c r="T822" s="58" t="s">
        <v>34</v>
      </c>
    </row>
    <row r="823" spans="1:20" ht="67.5" customHeight="1" x14ac:dyDescent="0.25">
      <c r="A823" s="96" t="s">
        <v>1764</v>
      </c>
      <c r="B823" s="97" t="s">
        <v>519</v>
      </c>
      <c r="C823" s="97" t="s">
        <v>33</v>
      </c>
      <c r="D823" s="55">
        <v>0</v>
      </c>
      <c r="E823" s="55">
        <v>0</v>
      </c>
      <c r="F823" s="55">
        <v>0</v>
      </c>
      <c r="G823" s="56">
        <v>0</v>
      </c>
      <c r="H823" s="56">
        <v>0</v>
      </c>
      <c r="I823" s="55">
        <v>0</v>
      </c>
      <c r="J823" s="55">
        <v>0</v>
      </c>
      <c r="K823" s="55">
        <v>0</v>
      </c>
      <c r="L823" s="56">
        <v>0</v>
      </c>
      <c r="M823" s="55">
        <v>0</v>
      </c>
      <c r="N823" s="56">
        <v>0</v>
      </c>
      <c r="O823" s="56">
        <v>0</v>
      </c>
      <c r="P823" s="56">
        <v>0</v>
      </c>
      <c r="Q823" s="56">
        <v>0</v>
      </c>
      <c r="R823" s="56">
        <v>0</v>
      </c>
      <c r="S823" s="57">
        <v>0</v>
      </c>
      <c r="T823" s="58" t="s">
        <v>34</v>
      </c>
    </row>
    <row r="824" spans="1:20" ht="76.5" customHeight="1" x14ac:dyDescent="0.25">
      <c r="A824" s="96" t="s">
        <v>1765</v>
      </c>
      <c r="B824" s="97" t="s">
        <v>521</v>
      </c>
      <c r="C824" s="97" t="s">
        <v>33</v>
      </c>
      <c r="D824" s="55">
        <v>0</v>
      </c>
      <c r="E824" s="55">
        <v>0</v>
      </c>
      <c r="F824" s="55">
        <v>0</v>
      </c>
      <c r="G824" s="56">
        <v>0</v>
      </c>
      <c r="H824" s="56">
        <v>0</v>
      </c>
      <c r="I824" s="55">
        <v>0</v>
      </c>
      <c r="J824" s="55">
        <v>0</v>
      </c>
      <c r="K824" s="55">
        <v>0</v>
      </c>
      <c r="L824" s="56">
        <v>0</v>
      </c>
      <c r="M824" s="55">
        <v>0</v>
      </c>
      <c r="N824" s="56">
        <v>0</v>
      </c>
      <c r="O824" s="56">
        <v>0</v>
      </c>
      <c r="P824" s="56">
        <v>0</v>
      </c>
      <c r="Q824" s="56">
        <v>0</v>
      </c>
      <c r="R824" s="56">
        <v>0</v>
      </c>
      <c r="S824" s="57">
        <v>0</v>
      </c>
      <c r="T824" s="58" t="s">
        <v>34</v>
      </c>
    </row>
    <row r="825" spans="1:20" x14ac:dyDescent="0.25">
      <c r="A825" s="96" t="s">
        <v>1766</v>
      </c>
      <c r="B825" s="97" t="s">
        <v>523</v>
      </c>
      <c r="C825" s="97" t="s">
        <v>33</v>
      </c>
      <c r="D825" s="55">
        <f t="shared" ref="D825:R825" si="240">D826+D827</f>
        <v>0</v>
      </c>
      <c r="E825" s="55">
        <f t="shared" si="240"/>
        <v>0</v>
      </c>
      <c r="F825" s="55">
        <f t="shared" si="240"/>
        <v>0</v>
      </c>
      <c r="G825" s="56">
        <f t="shared" si="240"/>
        <v>0</v>
      </c>
      <c r="H825" s="56">
        <f t="shared" si="240"/>
        <v>0</v>
      </c>
      <c r="I825" s="55">
        <f t="shared" si="240"/>
        <v>0</v>
      </c>
      <c r="J825" s="55">
        <f t="shared" si="240"/>
        <v>0</v>
      </c>
      <c r="K825" s="55">
        <f t="shared" si="240"/>
        <v>0</v>
      </c>
      <c r="L825" s="56">
        <f t="shared" si="240"/>
        <v>0</v>
      </c>
      <c r="M825" s="55">
        <f t="shared" si="240"/>
        <v>0</v>
      </c>
      <c r="N825" s="56">
        <f t="shared" si="240"/>
        <v>0</v>
      </c>
      <c r="O825" s="84">
        <f t="shared" si="240"/>
        <v>0</v>
      </c>
      <c r="P825" s="56">
        <f t="shared" si="240"/>
        <v>0</v>
      </c>
      <c r="Q825" s="56">
        <f t="shared" si="240"/>
        <v>0</v>
      </c>
      <c r="R825" s="56">
        <f t="shared" si="240"/>
        <v>0</v>
      </c>
      <c r="S825" s="57">
        <v>0</v>
      </c>
      <c r="T825" s="58" t="s">
        <v>34</v>
      </c>
    </row>
    <row r="826" spans="1:20" ht="67.5" customHeight="1" x14ac:dyDescent="0.25">
      <c r="A826" s="96" t="s">
        <v>1767</v>
      </c>
      <c r="B826" s="97" t="s">
        <v>519</v>
      </c>
      <c r="C826" s="97" t="s">
        <v>33</v>
      </c>
      <c r="D826" s="55">
        <v>0</v>
      </c>
      <c r="E826" s="55">
        <v>0</v>
      </c>
      <c r="F826" s="55">
        <v>0</v>
      </c>
      <c r="G826" s="84">
        <v>0</v>
      </c>
      <c r="H826" s="56">
        <v>0</v>
      </c>
      <c r="I826" s="55">
        <v>0</v>
      </c>
      <c r="J826" s="55">
        <v>0</v>
      </c>
      <c r="K826" s="55">
        <v>0</v>
      </c>
      <c r="L826" s="56">
        <v>0</v>
      </c>
      <c r="M826" s="55">
        <v>0</v>
      </c>
      <c r="N826" s="56">
        <v>0</v>
      </c>
      <c r="O826" s="84">
        <v>0</v>
      </c>
      <c r="P826" s="56">
        <v>0</v>
      </c>
      <c r="Q826" s="56">
        <v>0</v>
      </c>
      <c r="R826" s="56">
        <v>0</v>
      </c>
      <c r="S826" s="57">
        <v>0</v>
      </c>
      <c r="T826" s="58" t="s">
        <v>34</v>
      </c>
    </row>
    <row r="827" spans="1:20" ht="60" customHeight="1" x14ac:dyDescent="0.25">
      <c r="A827" s="96" t="s">
        <v>1768</v>
      </c>
      <c r="B827" s="97" t="s">
        <v>521</v>
      </c>
      <c r="C827" s="97" t="s">
        <v>33</v>
      </c>
      <c r="D827" s="55">
        <v>0</v>
      </c>
      <c r="E827" s="55">
        <v>0</v>
      </c>
      <c r="F827" s="55">
        <v>0</v>
      </c>
      <c r="G827" s="56">
        <v>0</v>
      </c>
      <c r="H827" s="56">
        <v>0</v>
      </c>
      <c r="I827" s="55">
        <v>0</v>
      </c>
      <c r="J827" s="55">
        <v>0</v>
      </c>
      <c r="K827" s="55">
        <v>0</v>
      </c>
      <c r="L827" s="56">
        <v>0</v>
      </c>
      <c r="M827" s="55">
        <v>0</v>
      </c>
      <c r="N827" s="56">
        <v>0</v>
      </c>
      <c r="O827" s="84">
        <v>0</v>
      </c>
      <c r="P827" s="56">
        <v>0</v>
      </c>
      <c r="Q827" s="56">
        <v>0</v>
      </c>
      <c r="R827" s="56">
        <v>0</v>
      </c>
      <c r="S827" s="57">
        <v>0</v>
      </c>
      <c r="T827" s="58" t="s">
        <v>34</v>
      </c>
    </row>
    <row r="828" spans="1:20" x14ac:dyDescent="0.25">
      <c r="A828" s="96" t="s">
        <v>1769</v>
      </c>
      <c r="B828" s="97" t="s">
        <v>527</v>
      </c>
      <c r="C828" s="97" t="s">
        <v>33</v>
      </c>
      <c r="D828" s="55">
        <f t="shared" ref="D828:R828" si="241">D829+D830+D831+D832</f>
        <v>0</v>
      </c>
      <c r="E828" s="55">
        <f t="shared" si="241"/>
        <v>0</v>
      </c>
      <c r="F828" s="55">
        <f t="shared" si="241"/>
        <v>0</v>
      </c>
      <c r="G828" s="56">
        <f t="shared" si="241"/>
        <v>0</v>
      </c>
      <c r="H828" s="56">
        <f t="shared" si="241"/>
        <v>0</v>
      </c>
      <c r="I828" s="55">
        <f t="shared" si="241"/>
        <v>0</v>
      </c>
      <c r="J828" s="55">
        <f t="shared" si="241"/>
        <v>0</v>
      </c>
      <c r="K828" s="55">
        <f t="shared" si="241"/>
        <v>0</v>
      </c>
      <c r="L828" s="56">
        <f t="shared" si="241"/>
        <v>0</v>
      </c>
      <c r="M828" s="55">
        <f t="shared" si="241"/>
        <v>0</v>
      </c>
      <c r="N828" s="56">
        <f t="shared" si="241"/>
        <v>0</v>
      </c>
      <c r="O828" s="84">
        <f t="shared" si="241"/>
        <v>0</v>
      </c>
      <c r="P828" s="56">
        <f t="shared" si="241"/>
        <v>0</v>
      </c>
      <c r="Q828" s="56">
        <f t="shared" si="241"/>
        <v>0</v>
      </c>
      <c r="R828" s="56">
        <f t="shared" si="241"/>
        <v>0</v>
      </c>
      <c r="S828" s="57">
        <v>0</v>
      </c>
      <c r="T828" s="58" t="s">
        <v>34</v>
      </c>
    </row>
    <row r="829" spans="1:20" ht="31.5" x14ac:dyDescent="0.25">
      <c r="A829" s="96" t="s">
        <v>1770</v>
      </c>
      <c r="B829" s="97" t="s">
        <v>529</v>
      </c>
      <c r="C829" s="97" t="s">
        <v>33</v>
      </c>
      <c r="D829" s="55">
        <v>0</v>
      </c>
      <c r="E829" s="55">
        <v>0</v>
      </c>
      <c r="F829" s="55">
        <v>0</v>
      </c>
      <c r="G829" s="56">
        <v>0</v>
      </c>
      <c r="H829" s="56">
        <v>0</v>
      </c>
      <c r="I829" s="55">
        <v>0</v>
      </c>
      <c r="J829" s="55">
        <v>0</v>
      </c>
      <c r="K829" s="55">
        <v>0</v>
      </c>
      <c r="L829" s="56">
        <v>0</v>
      </c>
      <c r="M829" s="55">
        <v>0</v>
      </c>
      <c r="N829" s="56">
        <v>0</v>
      </c>
      <c r="O829" s="84">
        <v>0</v>
      </c>
      <c r="P829" s="56">
        <v>0</v>
      </c>
      <c r="Q829" s="56">
        <v>0</v>
      </c>
      <c r="R829" s="56">
        <v>0</v>
      </c>
      <c r="S829" s="57">
        <v>0</v>
      </c>
      <c r="T829" s="58" t="s">
        <v>34</v>
      </c>
    </row>
    <row r="830" spans="1:20" x14ac:dyDescent="0.25">
      <c r="A830" s="96" t="s">
        <v>1771</v>
      </c>
      <c r="B830" s="97" t="s">
        <v>531</v>
      </c>
      <c r="C830" s="97" t="s">
        <v>33</v>
      </c>
      <c r="D830" s="55">
        <v>0</v>
      </c>
      <c r="E830" s="55">
        <v>0</v>
      </c>
      <c r="F830" s="55">
        <v>0</v>
      </c>
      <c r="G830" s="56">
        <v>0</v>
      </c>
      <c r="H830" s="56">
        <v>0</v>
      </c>
      <c r="I830" s="55">
        <v>0</v>
      </c>
      <c r="J830" s="55">
        <v>0</v>
      </c>
      <c r="K830" s="55">
        <v>0</v>
      </c>
      <c r="L830" s="56">
        <v>0</v>
      </c>
      <c r="M830" s="55">
        <v>0</v>
      </c>
      <c r="N830" s="56">
        <v>0</v>
      </c>
      <c r="O830" s="84">
        <v>0</v>
      </c>
      <c r="P830" s="56">
        <v>0</v>
      </c>
      <c r="Q830" s="56">
        <v>0</v>
      </c>
      <c r="R830" s="56">
        <v>0</v>
      </c>
      <c r="S830" s="57">
        <v>0</v>
      </c>
      <c r="T830" s="58" t="s">
        <v>34</v>
      </c>
    </row>
    <row r="831" spans="1:20" ht="31.5" x14ac:dyDescent="0.25">
      <c r="A831" s="96" t="s">
        <v>1772</v>
      </c>
      <c r="B831" s="97" t="s">
        <v>536</v>
      </c>
      <c r="C831" s="97" t="s">
        <v>33</v>
      </c>
      <c r="D831" s="55">
        <v>0</v>
      </c>
      <c r="E831" s="55">
        <v>0</v>
      </c>
      <c r="F831" s="55">
        <v>0</v>
      </c>
      <c r="G831" s="56">
        <v>0</v>
      </c>
      <c r="H831" s="56">
        <v>0</v>
      </c>
      <c r="I831" s="55">
        <v>0</v>
      </c>
      <c r="J831" s="55">
        <v>0</v>
      </c>
      <c r="K831" s="55">
        <v>0</v>
      </c>
      <c r="L831" s="56">
        <v>0</v>
      </c>
      <c r="M831" s="55">
        <v>0</v>
      </c>
      <c r="N831" s="56">
        <v>0</v>
      </c>
      <c r="O831" s="84">
        <v>0</v>
      </c>
      <c r="P831" s="56">
        <v>0</v>
      </c>
      <c r="Q831" s="56">
        <v>0</v>
      </c>
      <c r="R831" s="56">
        <v>0</v>
      </c>
      <c r="S831" s="57">
        <v>0</v>
      </c>
      <c r="T831" s="58" t="s">
        <v>34</v>
      </c>
    </row>
    <row r="832" spans="1:20" x14ac:dyDescent="0.25">
      <c r="A832" s="96" t="s">
        <v>1773</v>
      </c>
      <c r="B832" s="97" t="s">
        <v>543</v>
      </c>
      <c r="C832" s="97" t="s">
        <v>33</v>
      </c>
      <c r="D832" s="56">
        <v>0</v>
      </c>
      <c r="E832" s="56">
        <v>0</v>
      </c>
      <c r="F832" s="56">
        <v>0</v>
      </c>
      <c r="G832" s="56">
        <v>0</v>
      </c>
      <c r="H832" s="56">
        <v>0</v>
      </c>
      <c r="I832" s="55">
        <v>0</v>
      </c>
      <c r="J832" s="56">
        <v>0</v>
      </c>
      <c r="K832" s="55">
        <v>0</v>
      </c>
      <c r="L832" s="56">
        <v>0</v>
      </c>
      <c r="M832" s="55">
        <v>0</v>
      </c>
      <c r="N832" s="56">
        <v>0</v>
      </c>
      <c r="O832" s="56">
        <v>0</v>
      </c>
      <c r="P832" s="56">
        <v>0</v>
      </c>
      <c r="Q832" s="56">
        <v>0</v>
      </c>
      <c r="R832" s="56">
        <v>0</v>
      </c>
      <c r="S832" s="57">
        <v>0</v>
      </c>
      <c r="T832" s="58" t="s">
        <v>34</v>
      </c>
    </row>
    <row r="833" spans="1:20" ht="55.5" customHeight="1" x14ac:dyDescent="0.25">
      <c r="A833" s="96" t="s">
        <v>1774</v>
      </c>
      <c r="B833" s="97" t="s">
        <v>560</v>
      </c>
      <c r="C833" s="97" t="s">
        <v>33</v>
      </c>
      <c r="D833" s="55">
        <v>0</v>
      </c>
      <c r="E833" s="55">
        <v>0</v>
      </c>
      <c r="F833" s="55">
        <v>0</v>
      </c>
      <c r="G833" s="56">
        <v>0</v>
      </c>
      <c r="H833" s="56">
        <v>0</v>
      </c>
      <c r="I833" s="55">
        <v>0</v>
      </c>
      <c r="J833" s="55">
        <v>0</v>
      </c>
      <c r="K833" s="55">
        <v>0</v>
      </c>
      <c r="L833" s="56">
        <v>0</v>
      </c>
      <c r="M833" s="55">
        <v>0</v>
      </c>
      <c r="N833" s="56">
        <v>0</v>
      </c>
      <c r="O833" s="56">
        <v>0</v>
      </c>
      <c r="P833" s="56">
        <v>0</v>
      </c>
      <c r="Q833" s="56">
        <v>0</v>
      </c>
      <c r="R833" s="56">
        <v>0</v>
      </c>
      <c r="S833" s="57">
        <v>0</v>
      </c>
      <c r="T833" s="58" t="s">
        <v>34</v>
      </c>
    </row>
    <row r="834" spans="1:20" x14ac:dyDescent="0.25">
      <c r="A834" s="96" t="s">
        <v>1775</v>
      </c>
      <c r="B834" s="97" t="s">
        <v>562</v>
      </c>
      <c r="C834" s="53" t="s">
        <v>33</v>
      </c>
      <c r="D834" s="55">
        <f t="shared" ref="D834:R834" si="242">SUM(D835:D869)</f>
        <v>165.244635636</v>
      </c>
      <c r="E834" s="55">
        <f t="shared" si="242"/>
        <v>33.001193560000004</v>
      </c>
      <c r="F834" s="55">
        <f t="shared" si="242"/>
        <v>132.24344207600001</v>
      </c>
      <c r="G834" s="55">
        <f t="shared" si="242"/>
        <v>60.712100616000001</v>
      </c>
      <c r="H834" s="55">
        <f t="shared" si="242"/>
        <v>55.783014949999995</v>
      </c>
      <c r="I834" s="55">
        <f t="shared" si="242"/>
        <v>0</v>
      </c>
      <c r="J834" s="55">
        <f t="shared" si="242"/>
        <v>19.493941059999997</v>
      </c>
      <c r="K834" s="55">
        <f t="shared" si="242"/>
        <v>0</v>
      </c>
      <c r="L834" s="55">
        <f t="shared" si="242"/>
        <v>36.289073890000004</v>
      </c>
      <c r="M834" s="55">
        <f t="shared" si="242"/>
        <v>51.603395375999995</v>
      </c>
      <c r="N834" s="55">
        <f t="shared" si="242"/>
        <v>0</v>
      </c>
      <c r="O834" s="55">
        <f t="shared" si="242"/>
        <v>9.108705239999999</v>
      </c>
      <c r="P834" s="55">
        <f t="shared" si="242"/>
        <v>0</v>
      </c>
      <c r="Q834" s="55">
        <f t="shared" si="242"/>
        <v>91.768426496000004</v>
      </c>
      <c r="R834" s="55">
        <f t="shared" si="242"/>
        <v>3.0137268000000001</v>
      </c>
      <c r="S834" s="57">
        <v>1</v>
      </c>
      <c r="T834" s="55" t="s">
        <v>34</v>
      </c>
    </row>
    <row r="835" spans="1:20" ht="75.75" customHeight="1" x14ac:dyDescent="0.25">
      <c r="A835" s="79" t="s">
        <v>1775</v>
      </c>
      <c r="B835" s="88" t="s">
        <v>1776</v>
      </c>
      <c r="C835" s="60" t="s">
        <v>1777</v>
      </c>
      <c r="D835" s="63">
        <v>5.29176</v>
      </c>
      <c r="E835" s="63">
        <v>0</v>
      </c>
      <c r="F835" s="63">
        <f t="shared" ref="F835:F856" si="243">D835-E835</f>
        <v>5.29176</v>
      </c>
      <c r="G835" s="63" t="s">
        <v>34</v>
      </c>
      <c r="H835" s="64">
        <f t="shared" ref="H835:H869" si="244">J835+L835+N835+P835</f>
        <v>5.29176</v>
      </c>
      <c r="I835" s="63" t="s">
        <v>34</v>
      </c>
      <c r="J835" s="63">
        <v>5.29176</v>
      </c>
      <c r="K835" s="63" t="s">
        <v>34</v>
      </c>
      <c r="L835" s="63">
        <v>0</v>
      </c>
      <c r="M835" s="63" t="s">
        <v>34</v>
      </c>
      <c r="N835" s="63">
        <v>0</v>
      </c>
      <c r="O835" s="63" t="s">
        <v>34</v>
      </c>
      <c r="P835" s="63">
        <v>0</v>
      </c>
      <c r="Q835" s="64">
        <f t="shared" ref="Q835:Q856" si="245">F835-H835</f>
        <v>0</v>
      </c>
      <c r="R835" s="63" t="s">
        <v>34</v>
      </c>
      <c r="S835" s="65" t="s">
        <v>34</v>
      </c>
      <c r="T835" s="66" t="s">
        <v>384</v>
      </c>
    </row>
    <row r="836" spans="1:20" ht="83.25" customHeight="1" x14ac:dyDescent="0.25">
      <c r="A836" s="79" t="s">
        <v>1775</v>
      </c>
      <c r="B836" s="91" t="s">
        <v>1778</v>
      </c>
      <c r="C836" s="60" t="s">
        <v>1779</v>
      </c>
      <c r="D836" s="100">
        <v>5.9648259000000001</v>
      </c>
      <c r="E836" s="100">
        <v>0</v>
      </c>
      <c r="F836" s="63">
        <f t="shared" si="243"/>
        <v>5.9648259000000001</v>
      </c>
      <c r="G836" s="64">
        <f>I836+K836+M836+O836</f>
        <v>5.9648259000000001</v>
      </c>
      <c r="H836" s="64">
        <f t="shared" si="244"/>
        <v>0</v>
      </c>
      <c r="I836" s="63">
        <v>0</v>
      </c>
      <c r="J836" s="100">
        <v>0</v>
      </c>
      <c r="K836" s="63">
        <v>0</v>
      </c>
      <c r="L836" s="64">
        <v>0</v>
      </c>
      <c r="M836" s="63">
        <v>0</v>
      </c>
      <c r="N836" s="64">
        <v>0</v>
      </c>
      <c r="O836" s="64">
        <v>5.9648259000000001</v>
      </c>
      <c r="P836" s="64">
        <v>0</v>
      </c>
      <c r="Q836" s="64">
        <f t="shared" si="245"/>
        <v>5.9648259000000001</v>
      </c>
      <c r="R836" s="64">
        <f>H836-(I836+K836)</f>
        <v>0</v>
      </c>
      <c r="S836" s="65">
        <v>0</v>
      </c>
      <c r="T836" s="66" t="s">
        <v>34</v>
      </c>
    </row>
    <row r="837" spans="1:20" ht="99.75" customHeight="1" x14ac:dyDescent="0.25">
      <c r="A837" s="79" t="s">
        <v>1775</v>
      </c>
      <c r="B837" s="91" t="s">
        <v>1780</v>
      </c>
      <c r="C837" s="60" t="s">
        <v>1781</v>
      </c>
      <c r="D837" s="100">
        <v>2.5776499560000001</v>
      </c>
      <c r="E837" s="100">
        <v>0</v>
      </c>
      <c r="F837" s="63">
        <f t="shared" si="243"/>
        <v>2.5776499560000001</v>
      </c>
      <c r="G837" s="64">
        <f>I837+K837+M837+O837</f>
        <v>2.5776499560000001</v>
      </c>
      <c r="H837" s="64">
        <f t="shared" si="244"/>
        <v>0</v>
      </c>
      <c r="I837" s="63">
        <v>0</v>
      </c>
      <c r="J837" s="100">
        <v>0</v>
      </c>
      <c r="K837" s="63">
        <v>0</v>
      </c>
      <c r="L837" s="69">
        <v>0</v>
      </c>
      <c r="M837" s="63">
        <v>0</v>
      </c>
      <c r="N837" s="69">
        <v>0</v>
      </c>
      <c r="O837" s="69">
        <v>2.5776499560000001</v>
      </c>
      <c r="P837" s="69">
        <v>0</v>
      </c>
      <c r="Q837" s="64">
        <f t="shared" si="245"/>
        <v>2.5776499560000001</v>
      </c>
      <c r="R837" s="64">
        <f>H837-(I837+K837)</f>
        <v>0</v>
      </c>
      <c r="S837" s="65">
        <v>0</v>
      </c>
      <c r="T837" s="68" t="s">
        <v>34</v>
      </c>
    </row>
    <row r="838" spans="1:20" ht="80.25" customHeight="1" x14ac:dyDescent="0.25">
      <c r="A838" s="79" t="s">
        <v>1775</v>
      </c>
      <c r="B838" s="91" t="s">
        <v>1782</v>
      </c>
      <c r="C838" s="60" t="s">
        <v>1783</v>
      </c>
      <c r="D838" s="100">
        <v>74.399507999999997</v>
      </c>
      <c r="E838" s="100">
        <v>26.63915076</v>
      </c>
      <c r="F838" s="63">
        <f t="shared" si="243"/>
        <v>47.760357239999998</v>
      </c>
      <c r="G838" s="64" t="s">
        <v>34</v>
      </c>
      <c r="H838" s="64">
        <f t="shared" si="244"/>
        <v>12.320667719999999</v>
      </c>
      <c r="I838" s="63" t="s">
        <v>34</v>
      </c>
      <c r="J838" s="100">
        <v>0</v>
      </c>
      <c r="K838" s="63" t="s">
        <v>34</v>
      </c>
      <c r="L838" s="69">
        <v>12.320667719999999</v>
      </c>
      <c r="M838" s="63" t="s">
        <v>34</v>
      </c>
      <c r="N838" s="69">
        <v>0</v>
      </c>
      <c r="O838" s="69" t="s">
        <v>34</v>
      </c>
      <c r="P838" s="69">
        <v>0</v>
      </c>
      <c r="Q838" s="64">
        <f t="shared" si="245"/>
        <v>35.439689520000002</v>
      </c>
      <c r="R838" s="64" t="s">
        <v>34</v>
      </c>
      <c r="S838" s="65" t="s">
        <v>34</v>
      </c>
      <c r="T838" s="68" t="s">
        <v>1784</v>
      </c>
    </row>
    <row r="839" spans="1:20" ht="63" x14ac:dyDescent="0.25">
      <c r="A839" s="79" t="s">
        <v>1775</v>
      </c>
      <c r="B839" s="91" t="s">
        <v>1785</v>
      </c>
      <c r="C839" s="60" t="s">
        <v>1786</v>
      </c>
      <c r="D839" s="100">
        <v>4.4099952</v>
      </c>
      <c r="E839" s="100">
        <v>6.2842427999999995</v>
      </c>
      <c r="F839" s="63">
        <f t="shared" si="243"/>
        <v>-1.8742475999999995</v>
      </c>
      <c r="G839" s="64" t="s">
        <v>34</v>
      </c>
      <c r="H839" s="64">
        <f t="shared" si="244"/>
        <v>-1.8742475999999999</v>
      </c>
      <c r="I839" s="63" t="s">
        <v>34</v>
      </c>
      <c r="J839" s="100">
        <v>-1.8742475999999999</v>
      </c>
      <c r="K839" s="63" t="s">
        <v>34</v>
      </c>
      <c r="L839" s="69">
        <v>0</v>
      </c>
      <c r="M839" s="63" t="s">
        <v>34</v>
      </c>
      <c r="N839" s="69">
        <v>0</v>
      </c>
      <c r="O839" s="69" t="s">
        <v>34</v>
      </c>
      <c r="P839" s="69">
        <v>0</v>
      </c>
      <c r="Q839" s="64">
        <f t="shared" si="245"/>
        <v>0</v>
      </c>
      <c r="R839" s="64" t="s">
        <v>34</v>
      </c>
      <c r="S839" s="65" t="s">
        <v>34</v>
      </c>
      <c r="T839" s="68" t="s">
        <v>384</v>
      </c>
    </row>
    <row r="840" spans="1:20" ht="63" x14ac:dyDescent="0.25">
      <c r="A840" s="79" t="s">
        <v>1775</v>
      </c>
      <c r="B840" s="91" t="s">
        <v>1787</v>
      </c>
      <c r="C840" s="60" t="s">
        <v>1788</v>
      </c>
      <c r="D840" s="100">
        <v>1.6644903120000001</v>
      </c>
      <c r="E840" s="100">
        <v>0</v>
      </c>
      <c r="F840" s="63">
        <f t="shared" si="243"/>
        <v>1.6644903120000001</v>
      </c>
      <c r="G840" s="64" t="s">
        <v>34</v>
      </c>
      <c r="H840" s="64">
        <f t="shared" si="244"/>
        <v>1.5718034600000002</v>
      </c>
      <c r="I840" s="63" t="s">
        <v>34</v>
      </c>
      <c r="J840" s="100">
        <v>1.5718034600000002</v>
      </c>
      <c r="K840" s="63" t="s">
        <v>34</v>
      </c>
      <c r="L840" s="69">
        <v>0</v>
      </c>
      <c r="M840" s="63" t="s">
        <v>34</v>
      </c>
      <c r="N840" s="69">
        <v>0</v>
      </c>
      <c r="O840" s="69" t="s">
        <v>34</v>
      </c>
      <c r="P840" s="69">
        <v>0</v>
      </c>
      <c r="Q840" s="64">
        <f t="shared" si="245"/>
        <v>9.2686851999999931E-2</v>
      </c>
      <c r="R840" s="64" t="s">
        <v>34</v>
      </c>
      <c r="S840" s="65" t="s">
        <v>34</v>
      </c>
      <c r="T840" s="68" t="s">
        <v>384</v>
      </c>
    </row>
    <row r="841" spans="1:20" ht="63" x14ac:dyDescent="0.25">
      <c r="A841" s="79" t="s">
        <v>1775</v>
      </c>
      <c r="B841" s="91" t="s">
        <v>1789</v>
      </c>
      <c r="C841" s="60" t="s">
        <v>1790</v>
      </c>
      <c r="D841" s="100">
        <v>1.8742475999999999</v>
      </c>
      <c r="E841" s="100">
        <v>0</v>
      </c>
      <c r="F841" s="63">
        <f t="shared" si="243"/>
        <v>1.8742475999999999</v>
      </c>
      <c r="G841" s="64" t="s">
        <v>34</v>
      </c>
      <c r="H841" s="64">
        <f t="shared" si="244"/>
        <v>1.8742475999999999</v>
      </c>
      <c r="I841" s="63" t="s">
        <v>34</v>
      </c>
      <c r="J841" s="100">
        <v>1.8742475999999999</v>
      </c>
      <c r="K841" s="63" t="s">
        <v>34</v>
      </c>
      <c r="L841" s="69">
        <v>0</v>
      </c>
      <c r="M841" s="63" t="s">
        <v>34</v>
      </c>
      <c r="N841" s="69">
        <v>0</v>
      </c>
      <c r="O841" s="69" t="s">
        <v>34</v>
      </c>
      <c r="P841" s="69">
        <v>0</v>
      </c>
      <c r="Q841" s="64">
        <f t="shared" si="245"/>
        <v>0</v>
      </c>
      <c r="R841" s="64" t="s">
        <v>34</v>
      </c>
      <c r="S841" s="65" t="s">
        <v>34</v>
      </c>
      <c r="T841" s="68" t="s">
        <v>384</v>
      </c>
    </row>
    <row r="842" spans="1:20" ht="63" x14ac:dyDescent="0.25">
      <c r="A842" s="79" t="s">
        <v>1775</v>
      </c>
      <c r="B842" s="91" t="s">
        <v>1791</v>
      </c>
      <c r="C842" s="60" t="s">
        <v>1792</v>
      </c>
      <c r="D842" s="100">
        <v>6.9126106200000006</v>
      </c>
      <c r="E842" s="100">
        <v>0</v>
      </c>
      <c r="F842" s="63">
        <f t="shared" si="243"/>
        <v>6.9126106200000006</v>
      </c>
      <c r="G842" s="64" t="s">
        <v>34</v>
      </c>
      <c r="H842" s="64">
        <f t="shared" si="244"/>
        <v>7.1496575999999994</v>
      </c>
      <c r="I842" s="63" t="s">
        <v>34</v>
      </c>
      <c r="J842" s="100">
        <v>7.1496575999999994</v>
      </c>
      <c r="K842" s="63" t="s">
        <v>34</v>
      </c>
      <c r="L842" s="69">
        <v>0</v>
      </c>
      <c r="M842" s="63" t="s">
        <v>34</v>
      </c>
      <c r="N842" s="69">
        <v>0</v>
      </c>
      <c r="O842" s="69" t="s">
        <v>34</v>
      </c>
      <c r="P842" s="69">
        <v>0</v>
      </c>
      <c r="Q842" s="64">
        <f t="shared" si="245"/>
        <v>-0.2370469799999988</v>
      </c>
      <c r="R842" s="64" t="s">
        <v>34</v>
      </c>
      <c r="S842" s="65" t="s">
        <v>34</v>
      </c>
      <c r="T842" s="68" t="s">
        <v>373</v>
      </c>
    </row>
    <row r="843" spans="1:20" ht="31.5" x14ac:dyDescent="0.25">
      <c r="A843" s="79" t="s">
        <v>1775</v>
      </c>
      <c r="B843" s="88" t="s">
        <v>1793</v>
      </c>
      <c r="C843" s="63" t="s">
        <v>1794</v>
      </c>
      <c r="D843" s="100">
        <v>0.42372423599999998</v>
      </c>
      <c r="E843" s="100">
        <v>0</v>
      </c>
      <c r="F843" s="63">
        <f t="shared" si="243"/>
        <v>0.42372423599999998</v>
      </c>
      <c r="G843" s="64">
        <f>I843+K843+M843+O843</f>
        <v>0.42372423599999998</v>
      </c>
      <c r="H843" s="64">
        <f t="shared" si="244"/>
        <v>0</v>
      </c>
      <c r="I843" s="63">
        <v>0</v>
      </c>
      <c r="J843" s="100">
        <v>0</v>
      </c>
      <c r="K843" s="63">
        <v>0</v>
      </c>
      <c r="L843" s="69">
        <v>0</v>
      </c>
      <c r="M843" s="63">
        <v>0</v>
      </c>
      <c r="N843" s="69">
        <v>0</v>
      </c>
      <c r="O843" s="69">
        <v>0.42372423599999998</v>
      </c>
      <c r="P843" s="69">
        <v>0</v>
      </c>
      <c r="Q843" s="64">
        <f t="shared" si="245"/>
        <v>0.42372423599999998</v>
      </c>
      <c r="R843" s="64">
        <f>H843-(I843+K843)</f>
        <v>0</v>
      </c>
      <c r="S843" s="65">
        <v>0</v>
      </c>
      <c r="T843" s="68" t="s">
        <v>34</v>
      </c>
    </row>
    <row r="844" spans="1:20" ht="70.5" customHeight="1" x14ac:dyDescent="0.25">
      <c r="A844" s="79" t="s">
        <v>1775</v>
      </c>
      <c r="B844" s="88" t="s">
        <v>1795</v>
      </c>
      <c r="C844" s="63" t="s">
        <v>1796</v>
      </c>
      <c r="D844" s="100">
        <v>2.6049359879999998</v>
      </c>
      <c r="E844" s="100">
        <v>0</v>
      </c>
      <c r="F844" s="63">
        <f t="shared" si="243"/>
        <v>2.6049359879999998</v>
      </c>
      <c r="G844" s="64" t="s">
        <v>34</v>
      </c>
      <c r="H844" s="64">
        <f t="shared" si="244"/>
        <v>3.4163999999999999</v>
      </c>
      <c r="I844" s="63" t="s">
        <v>34</v>
      </c>
      <c r="J844" s="100">
        <v>3.4163999999999999</v>
      </c>
      <c r="K844" s="63" t="s">
        <v>34</v>
      </c>
      <c r="L844" s="69">
        <v>0</v>
      </c>
      <c r="M844" s="63" t="s">
        <v>34</v>
      </c>
      <c r="N844" s="69">
        <v>0</v>
      </c>
      <c r="O844" s="69" t="s">
        <v>34</v>
      </c>
      <c r="P844" s="69">
        <v>0</v>
      </c>
      <c r="Q844" s="64">
        <f t="shared" si="245"/>
        <v>-0.81146401200000007</v>
      </c>
      <c r="R844" s="64" t="s">
        <v>34</v>
      </c>
      <c r="S844" s="65" t="s">
        <v>34</v>
      </c>
      <c r="T844" s="68" t="s">
        <v>373</v>
      </c>
    </row>
    <row r="845" spans="1:20" ht="30.75" customHeight="1" x14ac:dyDescent="0.25">
      <c r="A845" s="79" t="s">
        <v>1775</v>
      </c>
      <c r="B845" s="88" t="s">
        <v>1797</v>
      </c>
      <c r="C845" s="63" t="s">
        <v>1798</v>
      </c>
      <c r="D845" s="100">
        <v>0.44117958000000002</v>
      </c>
      <c r="E845" s="100">
        <v>0</v>
      </c>
      <c r="F845" s="63">
        <f t="shared" si="243"/>
        <v>0.44117958000000002</v>
      </c>
      <c r="G845" s="64">
        <f>I845+K845+M845+O845</f>
        <v>0.142505148</v>
      </c>
      <c r="H845" s="64">
        <f t="shared" si="244"/>
        <v>0</v>
      </c>
      <c r="I845" s="63">
        <v>0</v>
      </c>
      <c r="J845" s="100">
        <v>0</v>
      </c>
      <c r="K845" s="63">
        <v>0</v>
      </c>
      <c r="L845" s="69">
        <v>0</v>
      </c>
      <c r="M845" s="63">
        <v>0</v>
      </c>
      <c r="N845" s="69">
        <v>0</v>
      </c>
      <c r="O845" s="69">
        <v>0.142505148</v>
      </c>
      <c r="P845" s="69">
        <v>0</v>
      </c>
      <c r="Q845" s="64">
        <f t="shared" si="245"/>
        <v>0.44117958000000002</v>
      </c>
      <c r="R845" s="64">
        <f>H845-(I845+K845)</f>
        <v>0</v>
      </c>
      <c r="S845" s="65">
        <v>0</v>
      </c>
      <c r="T845" s="68" t="s">
        <v>34</v>
      </c>
    </row>
    <row r="846" spans="1:20" ht="126" x14ac:dyDescent="0.25">
      <c r="A846" s="79" t="s">
        <v>1775</v>
      </c>
      <c r="B846" s="88" t="s">
        <v>1799</v>
      </c>
      <c r="C846" s="63" t="s">
        <v>1800</v>
      </c>
      <c r="D846" s="100">
        <v>7.0763128679999996</v>
      </c>
      <c r="E846" s="100">
        <v>7.7799999999999994E-2</v>
      </c>
      <c r="F846" s="63">
        <f t="shared" si="243"/>
        <v>6.9985128679999997</v>
      </c>
      <c r="G846" s="64" t="s">
        <v>34</v>
      </c>
      <c r="H846" s="64">
        <f t="shared" si="244"/>
        <v>7.7110000000000003</v>
      </c>
      <c r="I846" s="63" t="s">
        <v>34</v>
      </c>
      <c r="J846" s="100">
        <v>0</v>
      </c>
      <c r="K846" s="63" t="s">
        <v>34</v>
      </c>
      <c r="L846" s="69">
        <v>7.7110000000000003</v>
      </c>
      <c r="M846" s="63" t="s">
        <v>34</v>
      </c>
      <c r="N846" s="69">
        <v>0</v>
      </c>
      <c r="O846" s="69" t="s">
        <v>34</v>
      </c>
      <c r="P846" s="69">
        <v>0</v>
      </c>
      <c r="Q846" s="64">
        <f t="shared" si="245"/>
        <v>-0.71248713200000058</v>
      </c>
      <c r="R846" s="64" t="s">
        <v>34</v>
      </c>
      <c r="S846" s="65" t="s">
        <v>34</v>
      </c>
      <c r="T846" s="75" t="s">
        <v>1801</v>
      </c>
    </row>
    <row r="847" spans="1:20" x14ac:dyDescent="0.25">
      <c r="A847" s="79" t="s">
        <v>1775</v>
      </c>
      <c r="B847" s="88" t="s">
        <v>1802</v>
      </c>
      <c r="C847" s="63" t="s">
        <v>1803</v>
      </c>
      <c r="D847" s="100">
        <v>23.831168424000001</v>
      </c>
      <c r="E847" s="100">
        <v>0</v>
      </c>
      <c r="F847" s="63">
        <f t="shared" si="243"/>
        <v>23.831168424000001</v>
      </c>
      <c r="G847" s="64">
        <f t="shared" ref="G847:G856" si="246">I847+K847+M847+O847</f>
        <v>23.831168424000001</v>
      </c>
      <c r="H847" s="64">
        <f t="shared" si="244"/>
        <v>0</v>
      </c>
      <c r="I847" s="63">
        <v>0</v>
      </c>
      <c r="J847" s="100">
        <v>0</v>
      </c>
      <c r="K847" s="63">
        <v>0</v>
      </c>
      <c r="L847" s="69">
        <v>0</v>
      </c>
      <c r="M847" s="63">
        <v>23.831168424000001</v>
      </c>
      <c r="N847" s="69">
        <v>0</v>
      </c>
      <c r="O847" s="69">
        <v>0</v>
      </c>
      <c r="P847" s="69">
        <v>0</v>
      </c>
      <c r="Q847" s="64">
        <f t="shared" si="245"/>
        <v>23.831168424000001</v>
      </c>
      <c r="R847" s="64">
        <f t="shared" ref="R847:R856" si="247">H847-(I847+K847)</f>
        <v>0</v>
      </c>
      <c r="S847" s="65">
        <v>0</v>
      </c>
      <c r="T847" s="68" t="s">
        <v>34</v>
      </c>
    </row>
    <row r="848" spans="1:20" x14ac:dyDescent="0.25">
      <c r="A848" s="79" t="s">
        <v>1775</v>
      </c>
      <c r="B848" s="88" t="s">
        <v>1804</v>
      </c>
      <c r="C848" s="63" t="s">
        <v>1805</v>
      </c>
      <c r="D848" s="100">
        <v>10.581955091999999</v>
      </c>
      <c r="E848" s="100">
        <v>0</v>
      </c>
      <c r="F848" s="63">
        <f t="shared" si="243"/>
        <v>10.581955091999999</v>
      </c>
      <c r="G848" s="64">
        <f t="shared" si="246"/>
        <v>10.581955091999999</v>
      </c>
      <c r="H848" s="64">
        <f t="shared" si="244"/>
        <v>0</v>
      </c>
      <c r="I848" s="63">
        <v>0</v>
      </c>
      <c r="J848" s="100">
        <v>0</v>
      </c>
      <c r="K848" s="63">
        <v>0</v>
      </c>
      <c r="L848" s="69">
        <v>0</v>
      </c>
      <c r="M848" s="63">
        <v>10.581955091999999</v>
      </c>
      <c r="N848" s="69">
        <v>0</v>
      </c>
      <c r="O848" s="69">
        <v>0</v>
      </c>
      <c r="P848" s="69">
        <v>0</v>
      </c>
      <c r="Q848" s="64">
        <f t="shared" si="245"/>
        <v>10.581955091999999</v>
      </c>
      <c r="R848" s="64">
        <f t="shared" si="247"/>
        <v>0</v>
      </c>
      <c r="S848" s="65">
        <v>0</v>
      </c>
      <c r="T848" s="68" t="s">
        <v>34</v>
      </c>
    </row>
    <row r="849" spans="1:20" x14ac:dyDescent="0.25">
      <c r="A849" s="79" t="s">
        <v>1775</v>
      </c>
      <c r="B849" s="88" t="s">
        <v>1806</v>
      </c>
      <c r="C849" s="63" t="s">
        <v>1807</v>
      </c>
      <c r="D849" s="100">
        <v>6.0548808000000003</v>
      </c>
      <c r="E849" s="100">
        <v>0</v>
      </c>
      <c r="F849" s="63">
        <f t="shared" si="243"/>
        <v>6.0548808000000003</v>
      </c>
      <c r="G849" s="64">
        <f t="shared" si="246"/>
        <v>6.0548808000000003</v>
      </c>
      <c r="H849" s="64">
        <f t="shared" si="244"/>
        <v>0</v>
      </c>
      <c r="I849" s="63">
        <v>0</v>
      </c>
      <c r="J849" s="100">
        <v>0</v>
      </c>
      <c r="K849" s="63">
        <v>0</v>
      </c>
      <c r="L849" s="64">
        <v>0</v>
      </c>
      <c r="M849" s="63">
        <v>6.0548808000000003</v>
      </c>
      <c r="N849" s="64">
        <v>0</v>
      </c>
      <c r="O849" s="64">
        <v>0</v>
      </c>
      <c r="P849" s="64">
        <v>0</v>
      </c>
      <c r="Q849" s="64">
        <f t="shared" si="245"/>
        <v>6.0548808000000003</v>
      </c>
      <c r="R849" s="64">
        <f t="shared" si="247"/>
        <v>0</v>
      </c>
      <c r="S849" s="65">
        <v>0</v>
      </c>
      <c r="T849" s="66" t="s">
        <v>34</v>
      </c>
    </row>
    <row r="850" spans="1:20" x14ac:dyDescent="0.25">
      <c r="A850" s="79" t="s">
        <v>1775</v>
      </c>
      <c r="B850" s="88" t="s">
        <v>1808</v>
      </c>
      <c r="C850" s="63" t="s">
        <v>1809</v>
      </c>
      <c r="D850" s="100">
        <v>2.1919984800000001</v>
      </c>
      <c r="E850" s="100">
        <v>0</v>
      </c>
      <c r="F850" s="63">
        <f t="shared" si="243"/>
        <v>2.1919984800000001</v>
      </c>
      <c r="G850" s="64">
        <f t="shared" si="246"/>
        <v>2.1919984800000001</v>
      </c>
      <c r="H850" s="64">
        <f t="shared" si="244"/>
        <v>0</v>
      </c>
      <c r="I850" s="63">
        <v>0</v>
      </c>
      <c r="J850" s="100">
        <v>0</v>
      </c>
      <c r="K850" s="63">
        <v>0</v>
      </c>
      <c r="L850" s="64">
        <v>0</v>
      </c>
      <c r="M850" s="63">
        <v>2.1919984800000001</v>
      </c>
      <c r="N850" s="64">
        <v>0</v>
      </c>
      <c r="O850" s="64">
        <v>0</v>
      </c>
      <c r="P850" s="64">
        <v>0</v>
      </c>
      <c r="Q850" s="64">
        <f t="shared" si="245"/>
        <v>2.1919984800000001</v>
      </c>
      <c r="R850" s="64">
        <f t="shared" si="247"/>
        <v>0</v>
      </c>
      <c r="S850" s="65">
        <v>0</v>
      </c>
      <c r="T850" s="66" t="s">
        <v>34</v>
      </c>
    </row>
    <row r="851" spans="1:20" x14ac:dyDescent="0.25">
      <c r="A851" s="79" t="s">
        <v>1775</v>
      </c>
      <c r="B851" s="88" t="s">
        <v>1810</v>
      </c>
      <c r="C851" s="63" t="s">
        <v>1811</v>
      </c>
      <c r="D851" s="100">
        <v>1.4626068360000002</v>
      </c>
      <c r="E851" s="100">
        <v>0</v>
      </c>
      <c r="F851" s="63">
        <f t="shared" si="243"/>
        <v>1.4626068360000002</v>
      </c>
      <c r="G851" s="64">
        <f t="shared" si="246"/>
        <v>1.4626068360000002</v>
      </c>
      <c r="H851" s="64">
        <f t="shared" si="244"/>
        <v>0</v>
      </c>
      <c r="I851" s="63">
        <v>0</v>
      </c>
      <c r="J851" s="100">
        <v>0</v>
      </c>
      <c r="K851" s="63">
        <v>0</v>
      </c>
      <c r="L851" s="64">
        <v>0</v>
      </c>
      <c r="M851" s="63">
        <v>1.4626068360000002</v>
      </c>
      <c r="N851" s="64">
        <v>0</v>
      </c>
      <c r="O851" s="64">
        <v>0</v>
      </c>
      <c r="P851" s="64">
        <v>0</v>
      </c>
      <c r="Q851" s="64">
        <f t="shared" si="245"/>
        <v>1.4626068360000002</v>
      </c>
      <c r="R851" s="64">
        <f t="shared" si="247"/>
        <v>0</v>
      </c>
      <c r="S851" s="65">
        <v>0</v>
      </c>
      <c r="T851" s="66" t="s">
        <v>34</v>
      </c>
    </row>
    <row r="852" spans="1:20" x14ac:dyDescent="0.25">
      <c r="A852" s="79" t="s">
        <v>1775</v>
      </c>
      <c r="B852" s="88" t="s">
        <v>1812</v>
      </c>
      <c r="C852" s="63" t="s">
        <v>1813</v>
      </c>
      <c r="D852" s="100">
        <v>4.0902768959999998</v>
      </c>
      <c r="E852" s="100">
        <v>0</v>
      </c>
      <c r="F852" s="63">
        <f t="shared" si="243"/>
        <v>4.0902768959999998</v>
      </c>
      <c r="G852" s="64">
        <f t="shared" si="246"/>
        <v>4.0902768959999998</v>
      </c>
      <c r="H852" s="64">
        <f t="shared" si="244"/>
        <v>0</v>
      </c>
      <c r="I852" s="63">
        <v>0</v>
      </c>
      <c r="J852" s="100">
        <v>0</v>
      </c>
      <c r="K852" s="63">
        <v>0</v>
      </c>
      <c r="L852" s="64">
        <v>0</v>
      </c>
      <c r="M852" s="63">
        <v>4.0902768959999998</v>
      </c>
      <c r="N852" s="64">
        <v>0</v>
      </c>
      <c r="O852" s="64">
        <v>0</v>
      </c>
      <c r="P852" s="64">
        <v>0</v>
      </c>
      <c r="Q852" s="64">
        <f t="shared" si="245"/>
        <v>4.0902768959999998</v>
      </c>
      <c r="R852" s="64">
        <f t="shared" si="247"/>
        <v>0</v>
      </c>
      <c r="S852" s="65">
        <v>0</v>
      </c>
      <c r="T852" s="66" t="s">
        <v>34</v>
      </c>
    </row>
    <row r="853" spans="1:20" x14ac:dyDescent="0.25">
      <c r="A853" s="79" t="s">
        <v>1775</v>
      </c>
      <c r="B853" s="88" t="s">
        <v>1814</v>
      </c>
      <c r="C853" s="63" t="s">
        <v>1815</v>
      </c>
      <c r="D853" s="100">
        <v>0.15863175599999998</v>
      </c>
      <c r="E853" s="100">
        <v>0</v>
      </c>
      <c r="F853" s="63">
        <f t="shared" si="243"/>
        <v>0.15863175599999998</v>
      </c>
      <c r="G853" s="64">
        <f t="shared" si="246"/>
        <v>0.15863175599999998</v>
      </c>
      <c r="H853" s="64">
        <f t="shared" si="244"/>
        <v>0</v>
      </c>
      <c r="I853" s="63">
        <v>0</v>
      </c>
      <c r="J853" s="100">
        <v>0</v>
      </c>
      <c r="K853" s="63">
        <v>0</v>
      </c>
      <c r="L853" s="64">
        <v>0</v>
      </c>
      <c r="M853" s="63">
        <v>0.15863175599999998</v>
      </c>
      <c r="N853" s="64">
        <v>0</v>
      </c>
      <c r="O853" s="64">
        <v>0</v>
      </c>
      <c r="P853" s="64">
        <v>0</v>
      </c>
      <c r="Q853" s="64">
        <f t="shared" si="245"/>
        <v>0.15863175599999998</v>
      </c>
      <c r="R853" s="64">
        <f t="shared" si="247"/>
        <v>0</v>
      </c>
      <c r="S853" s="65">
        <v>0</v>
      </c>
      <c r="T853" s="66" t="s">
        <v>34</v>
      </c>
    </row>
    <row r="854" spans="1:20" x14ac:dyDescent="0.25">
      <c r="A854" s="79" t="s">
        <v>1775</v>
      </c>
      <c r="B854" s="88" t="s">
        <v>1816</v>
      </c>
      <c r="C854" s="63" t="s">
        <v>1817</v>
      </c>
      <c r="D854" s="100">
        <v>0.468326784</v>
      </c>
      <c r="E854" s="100">
        <v>0</v>
      </c>
      <c r="F854" s="63">
        <f t="shared" si="243"/>
        <v>0.468326784</v>
      </c>
      <c r="G854" s="64">
        <f t="shared" si="246"/>
        <v>0.468326784</v>
      </c>
      <c r="H854" s="64">
        <f t="shared" si="244"/>
        <v>0</v>
      </c>
      <c r="I854" s="63">
        <v>0</v>
      </c>
      <c r="J854" s="100">
        <v>0</v>
      </c>
      <c r="K854" s="63">
        <v>0</v>
      </c>
      <c r="L854" s="64">
        <v>0</v>
      </c>
      <c r="M854" s="63">
        <v>0.468326784</v>
      </c>
      <c r="N854" s="64">
        <v>0</v>
      </c>
      <c r="O854" s="64">
        <v>0</v>
      </c>
      <c r="P854" s="64">
        <v>0</v>
      </c>
      <c r="Q854" s="64">
        <f t="shared" si="245"/>
        <v>0.468326784</v>
      </c>
      <c r="R854" s="64">
        <f t="shared" si="247"/>
        <v>0</v>
      </c>
      <c r="S854" s="65">
        <v>0</v>
      </c>
      <c r="T854" s="66" t="s">
        <v>34</v>
      </c>
    </row>
    <row r="855" spans="1:20" x14ac:dyDescent="0.25">
      <c r="A855" s="79" t="s">
        <v>1775</v>
      </c>
      <c r="B855" s="88" t="s">
        <v>1818</v>
      </c>
      <c r="C855" s="63" t="s">
        <v>1819</v>
      </c>
      <c r="D855" s="100">
        <v>2.5143335519999996</v>
      </c>
      <c r="E855" s="100">
        <v>0</v>
      </c>
      <c r="F855" s="63">
        <f t="shared" si="243"/>
        <v>2.5143335519999996</v>
      </c>
      <c r="G855" s="64">
        <f t="shared" si="246"/>
        <v>2.5143335519999996</v>
      </c>
      <c r="H855" s="64">
        <f t="shared" si="244"/>
        <v>2.5003392</v>
      </c>
      <c r="I855" s="63">
        <v>0</v>
      </c>
      <c r="J855" s="100">
        <v>0</v>
      </c>
      <c r="K855" s="63">
        <v>0</v>
      </c>
      <c r="L855" s="64">
        <v>2.5003392</v>
      </c>
      <c r="M855" s="63">
        <v>2.5143335519999996</v>
      </c>
      <c r="N855" s="64">
        <v>0</v>
      </c>
      <c r="O855" s="64">
        <v>0</v>
      </c>
      <c r="P855" s="64">
        <v>0</v>
      </c>
      <c r="Q855" s="64">
        <f t="shared" si="245"/>
        <v>1.3994351999999655E-2</v>
      </c>
      <c r="R855" s="64">
        <f t="shared" si="247"/>
        <v>2.5003392</v>
      </c>
      <c r="S855" s="65">
        <v>0</v>
      </c>
      <c r="T855" s="66" t="s">
        <v>34</v>
      </c>
    </row>
    <row r="856" spans="1:20" x14ac:dyDescent="0.25">
      <c r="A856" s="79" t="s">
        <v>1775</v>
      </c>
      <c r="B856" s="88" t="s">
        <v>1820</v>
      </c>
      <c r="C856" s="63" t="s">
        <v>1821</v>
      </c>
      <c r="D856" s="100">
        <v>0.24921675600000001</v>
      </c>
      <c r="E856" s="100">
        <v>0</v>
      </c>
      <c r="F856" s="63">
        <f t="shared" si="243"/>
        <v>0.24921675600000001</v>
      </c>
      <c r="G856" s="64">
        <f t="shared" si="246"/>
        <v>0.24921675600000001</v>
      </c>
      <c r="H856" s="64">
        <f t="shared" si="244"/>
        <v>0.51338760000000006</v>
      </c>
      <c r="I856" s="63">
        <v>0</v>
      </c>
      <c r="J856" s="100">
        <v>0</v>
      </c>
      <c r="K856" s="63">
        <v>0</v>
      </c>
      <c r="L856" s="64">
        <v>0.51338760000000006</v>
      </c>
      <c r="M856" s="63">
        <v>0.24921675600000001</v>
      </c>
      <c r="N856" s="64">
        <v>0</v>
      </c>
      <c r="O856" s="64">
        <v>0</v>
      </c>
      <c r="P856" s="64">
        <v>0</v>
      </c>
      <c r="Q856" s="64">
        <f t="shared" si="245"/>
        <v>-0.26417084400000002</v>
      </c>
      <c r="R856" s="64">
        <f t="shared" si="247"/>
        <v>0.51338760000000006</v>
      </c>
      <c r="S856" s="65">
        <v>0</v>
      </c>
      <c r="T856" s="66" t="s">
        <v>34</v>
      </c>
    </row>
    <row r="857" spans="1:20" ht="47.25" x14ac:dyDescent="0.25">
      <c r="A857" s="79" t="s">
        <v>1775</v>
      </c>
      <c r="B857" s="88" t="s">
        <v>1822</v>
      </c>
      <c r="C857" s="63" t="s">
        <v>1823</v>
      </c>
      <c r="D857" s="100" t="s">
        <v>34</v>
      </c>
      <c r="E857" s="100" t="s">
        <v>34</v>
      </c>
      <c r="F857" s="63" t="s">
        <v>34</v>
      </c>
      <c r="G857" s="64" t="s">
        <v>34</v>
      </c>
      <c r="H857" s="64">
        <f t="shared" si="244"/>
        <v>0.74850000000000005</v>
      </c>
      <c r="I857" s="63" t="s">
        <v>34</v>
      </c>
      <c r="J857" s="100">
        <v>0</v>
      </c>
      <c r="K857" s="63" t="s">
        <v>34</v>
      </c>
      <c r="L857" s="64">
        <v>0.74850000000000005</v>
      </c>
      <c r="M857" s="63" t="s">
        <v>34</v>
      </c>
      <c r="N857" s="64">
        <v>0</v>
      </c>
      <c r="O857" s="64" t="s">
        <v>34</v>
      </c>
      <c r="P857" s="64">
        <v>0</v>
      </c>
      <c r="Q857" s="64" t="s">
        <v>34</v>
      </c>
      <c r="R857" s="64" t="s">
        <v>34</v>
      </c>
      <c r="S857" s="65" t="s">
        <v>34</v>
      </c>
      <c r="T857" s="66" t="s">
        <v>1824</v>
      </c>
    </row>
    <row r="858" spans="1:20" ht="31.5" x14ac:dyDescent="0.25">
      <c r="A858" s="79" t="s">
        <v>1775</v>
      </c>
      <c r="B858" s="88" t="s">
        <v>1825</v>
      </c>
      <c r="C858" s="63" t="s">
        <v>1826</v>
      </c>
      <c r="D858" s="100" t="s">
        <v>34</v>
      </c>
      <c r="E858" s="100" t="s">
        <v>34</v>
      </c>
      <c r="F858" s="63" t="s">
        <v>34</v>
      </c>
      <c r="G858" s="64" t="s">
        <v>34</v>
      </c>
      <c r="H858" s="64">
        <f t="shared" si="244"/>
        <v>4.8169269999999997</v>
      </c>
      <c r="I858" s="63" t="s">
        <v>34</v>
      </c>
      <c r="J858" s="100">
        <v>0</v>
      </c>
      <c r="K858" s="63" t="s">
        <v>34</v>
      </c>
      <c r="L858" s="64">
        <v>4.8169269999999997</v>
      </c>
      <c r="M858" s="63" t="s">
        <v>34</v>
      </c>
      <c r="N858" s="64">
        <v>0</v>
      </c>
      <c r="O858" s="64" t="s">
        <v>34</v>
      </c>
      <c r="P858" s="64">
        <v>0</v>
      </c>
      <c r="Q858" s="64" t="s">
        <v>34</v>
      </c>
      <c r="R858" s="64" t="s">
        <v>34</v>
      </c>
      <c r="S858" s="65" t="s">
        <v>34</v>
      </c>
      <c r="T858" s="66" t="s">
        <v>1827</v>
      </c>
    </row>
    <row r="859" spans="1:20" ht="126" x14ac:dyDescent="0.25">
      <c r="A859" s="79" t="s">
        <v>1775</v>
      </c>
      <c r="B859" s="88" t="s">
        <v>1828</v>
      </c>
      <c r="C859" s="63" t="s">
        <v>1829</v>
      </c>
      <c r="D859" s="100" t="s">
        <v>34</v>
      </c>
      <c r="E859" s="100" t="s">
        <v>34</v>
      </c>
      <c r="F859" s="63" t="s">
        <v>34</v>
      </c>
      <c r="G859" s="64" t="s">
        <v>34</v>
      </c>
      <c r="H859" s="64">
        <f t="shared" si="244"/>
        <v>0</v>
      </c>
      <c r="I859" s="63" t="s">
        <v>34</v>
      </c>
      <c r="J859" s="100">
        <v>0</v>
      </c>
      <c r="K859" s="63" t="s">
        <v>34</v>
      </c>
      <c r="L859" s="64">
        <v>0</v>
      </c>
      <c r="M859" s="63" t="s">
        <v>34</v>
      </c>
      <c r="N859" s="64">
        <v>0</v>
      </c>
      <c r="O859" s="64" t="s">
        <v>34</v>
      </c>
      <c r="P859" s="64">
        <v>0</v>
      </c>
      <c r="Q859" s="64" t="s">
        <v>34</v>
      </c>
      <c r="R859" s="64" t="s">
        <v>34</v>
      </c>
      <c r="S859" s="65" t="s">
        <v>34</v>
      </c>
      <c r="T859" s="75" t="s">
        <v>1801</v>
      </c>
    </row>
    <row r="860" spans="1:20" ht="31.5" x14ac:dyDescent="0.25">
      <c r="A860" s="79" t="s">
        <v>1775</v>
      </c>
      <c r="B860" s="88" t="s">
        <v>1830</v>
      </c>
      <c r="C860" s="63" t="s">
        <v>1831</v>
      </c>
      <c r="D860" s="100" t="s">
        <v>34</v>
      </c>
      <c r="E860" s="100" t="s">
        <v>34</v>
      </c>
      <c r="F860" s="63" t="s">
        <v>34</v>
      </c>
      <c r="G860" s="64" t="s">
        <v>34</v>
      </c>
      <c r="H860" s="64">
        <f t="shared" si="244"/>
        <v>1.486728</v>
      </c>
      <c r="I860" s="63" t="s">
        <v>34</v>
      </c>
      <c r="J860" s="100">
        <v>1.486728</v>
      </c>
      <c r="K860" s="63" t="s">
        <v>34</v>
      </c>
      <c r="L860" s="64">
        <v>0</v>
      </c>
      <c r="M860" s="63" t="s">
        <v>34</v>
      </c>
      <c r="N860" s="64">
        <v>0</v>
      </c>
      <c r="O860" s="64" t="s">
        <v>34</v>
      </c>
      <c r="P860" s="64">
        <v>0</v>
      </c>
      <c r="Q860" s="64" t="s">
        <v>34</v>
      </c>
      <c r="R860" s="64" t="s">
        <v>34</v>
      </c>
      <c r="S860" s="65" t="s">
        <v>34</v>
      </c>
      <c r="T860" s="66" t="s">
        <v>1832</v>
      </c>
    </row>
    <row r="861" spans="1:20" ht="31.5" x14ac:dyDescent="0.25">
      <c r="A861" s="79" t="s">
        <v>1775</v>
      </c>
      <c r="B861" s="88" t="s">
        <v>1833</v>
      </c>
      <c r="C861" s="63" t="s">
        <v>1834</v>
      </c>
      <c r="D861" s="100" t="s">
        <v>34</v>
      </c>
      <c r="E861" s="100" t="s">
        <v>34</v>
      </c>
      <c r="F861" s="63" t="s">
        <v>34</v>
      </c>
      <c r="G861" s="64" t="s">
        <v>34</v>
      </c>
      <c r="H861" s="64">
        <f t="shared" si="244"/>
        <v>0.28759199999999996</v>
      </c>
      <c r="I861" s="63" t="s">
        <v>34</v>
      </c>
      <c r="J861" s="100">
        <v>0.28759199999999996</v>
      </c>
      <c r="K861" s="63" t="s">
        <v>34</v>
      </c>
      <c r="L861" s="64">
        <v>0</v>
      </c>
      <c r="M861" s="63" t="s">
        <v>34</v>
      </c>
      <c r="N861" s="64">
        <v>0</v>
      </c>
      <c r="O861" s="64" t="s">
        <v>34</v>
      </c>
      <c r="P861" s="64">
        <v>0</v>
      </c>
      <c r="Q861" s="64" t="s">
        <v>34</v>
      </c>
      <c r="R861" s="64" t="s">
        <v>34</v>
      </c>
      <c r="S861" s="65" t="s">
        <v>34</v>
      </c>
      <c r="T861" s="66" t="s">
        <v>1832</v>
      </c>
    </row>
    <row r="862" spans="1:20" ht="31.5" x14ac:dyDescent="0.25">
      <c r="A862" s="79" t="s">
        <v>1775</v>
      </c>
      <c r="B862" s="88" t="s">
        <v>1835</v>
      </c>
      <c r="C862" s="63" t="s">
        <v>1836</v>
      </c>
      <c r="D862" s="100" t="s">
        <v>34</v>
      </c>
      <c r="E862" s="100" t="s">
        <v>34</v>
      </c>
      <c r="F862" s="63" t="s">
        <v>34</v>
      </c>
      <c r="G862" s="64" t="s">
        <v>34</v>
      </c>
      <c r="H862" s="64">
        <f t="shared" si="244"/>
        <v>0.12</v>
      </c>
      <c r="I862" s="63" t="s">
        <v>34</v>
      </c>
      <c r="J862" s="100">
        <v>0</v>
      </c>
      <c r="K862" s="63" t="s">
        <v>34</v>
      </c>
      <c r="L862" s="64">
        <v>0.12</v>
      </c>
      <c r="M862" s="63" t="s">
        <v>34</v>
      </c>
      <c r="N862" s="64">
        <v>0</v>
      </c>
      <c r="O862" s="64" t="s">
        <v>34</v>
      </c>
      <c r="P862" s="64">
        <v>0</v>
      </c>
      <c r="Q862" s="64" t="s">
        <v>34</v>
      </c>
      <c r="R862" s="64" t="s">
        <v>34</v>
      </c>
      <c r="S862" s="65" t="s">
        <v>34</v>
      </c>
      <c r="T862" s="66" t="s">
        <v>803</v>
      </c>
    </row>
    <row r="863" spans="1:20" ht="31.5" x14ac:dyDescent="0.25">
      <c r="A863" s="79" t="s">
        <v>1775</v>
      </c>
      <c r="B863" s="88" t="s">
        <v>1837</v>
      </c>
      <c r="C863" s="63" t="s">
        <v>1838</v>
      </c>
      <c r="D863" s="100" t="s">
        <v>34</v>
      </c>
      <c r="E863" s="100" t="s">
        <v>34</v>
      </c>
      <c r="F863" s="63" t="s">
        <v>34</v>
      </c>
      <c r="G863" s="64" t="s">
        <v>34</v>
      </c>
      <c r="H863" s="64">
        <f t="shared" si="244"/>
        <v>0.17699999999999999</v>
      </c>
      <c r="I863" s="63" t="s">
        <v>34</v>
      </c>
      <c r="J863" s="100">
        <v>0</v>
      </c>
      <c r="K863" s="63" t="s">
        <v>34</v>
      </c>
      <c r="L863" s="64">
        <v>0.17699999999999999</v>
      </c>
      <c r="M863" s="63" t="s">
        <v>34</v>
      </c>
      <c r="N863" s="64">
        <v>0</v>
      </c>
      <c r="O863" s="64" t="s">
        <v>34</v>
      </c>
      <c r="P863" s="64">
        <v>0</v>
      </c>
      <c r="Q863" s="64" t="s">
        <v>34</v>
      </c>
      <c r="R863" s="64" t="s">
        <v>34</v>
      </c>
      <c r="S863" s="65" t="s">
        <v>34</v>
      </c>
      <c r="T863" s="66" t="s">
        <v>803</v>
      </c>
    </row>
    <row r="864" spans="1:20" ht="31.5" x14ac:dyDescent="0.25">
      <c r="A864" s="79" t="s">
        <v>1775</v>
      </c>
      <c r="B864" s="88" t="s">
        <v>1839</v>
      </c>
      <c r="C864" s="63" t="s">
        <v>1840</v>
      </c>
      <c r="D864" s="100" t="s">
        <v>34</v>
      </c>
      <c r="E864" s="100" t="s">
        <v>34</v>
      </c>
      <c r="F864" s="63" t="s">
        <v>34</v>
      </c>
      <c r="G864" s="64" t="s">
        <v>34</v>
      </c>
      <c r="H864" s="64">
        <f t="shared" si="244"/>
        <v>0.504</v>
      </c>
      <c r="I864" s="63" t="s">
        <v>34</v>
      </c>
      <c r="J864" s="100">
        <v>0</v>
      </c>
      <c r="K864" s="63" t="s">
        <v>34</v>
      </c>
      <c r="L864" s="64">
        <v>0.504</v>
      </c>
      <c r="M864" s="63" t="s">
        <v>34</v>
      </c>
      <c r="N864" s="64">
        <v>0</v>
      </c>
      <c r="O864" s="64" t="s">
        <v>34</v>
      </c>
      <c r="P864" s="64">
        <v>0</v>
      </c>
      <c r="Q864" s="64" t="s">
        <v>34</v>
      </c>
      <c r="R864" s="64" t="s">
        <v>34</v>
      </c>
      <c r="S864" s="65" t="s">
        <v>34</v>
      </c>
      <c r="T864" s="66" t="s">
        <v>803</v>
      </c>
    </row>
    <row r="865" spans="1:20" ht="31.5" x14ac:dyDescent="0.25">
      <c r="A865" s="79" t="s">
        <v>1775</v>
      </c>
      <c r="B865" s="88" t="s">
        <v>1841</v>
      </c>
      <c r="C865" s="63" t="s">
        <v>1842</v>
      </c>
      <c r="D865" s="100" t="s">
        <v>34</v>
      </c>
      <c r="E865" s="100" t="s">
        <v>34</v>
      </c>
      <c r="F865" s="63" t="s">
        <v>34</v>
      </c>
      <c r="G865" s="64" t="s">
        <v>34</v>
      </c>
      <c r="H865" s="64">
        <f t="shared" si="244"/>
        <v>0.86333333000000001</v>
      </c>
      <c r="I865" s="63" t="s">
        <v>34</v>
      </c>
      <c r="J865" s="100">
        <v>0</v>
      </c>
      <c r="K865" s="63" t="s">
        <v>34</v>
      </c>
      <c r="L865" s="64">
        <v>0.86333333000000001</v>
      </c>
      <c r="M865" s="63" t="s">
        <v>34</v>
      </c>
      <c r="N865" s="64">
        <v>0</v>
      </c>
      <c r="O865" s="64" t="s">
        <v>34</v>
      </c>
      <c r="P865" s="64">
        <v>0</v>
      </c>
      <c r="Q865" s="64" t="s">
        <v>34</v>
      </c>
      <c r="R865" s="64" t="s">
        <v>34</v>
      </c>
      <c r="S865" s="65" t="s">
        <v>34</v>
      </c>
      <c r="T865" s="66" t="s">
        <v>803</v>
      </c>
    </row>
    <row r="866" spans="1:20" ht="31.5" x14ac:dyDescent="0.25">
      <c r="A866" s="79" t="s">
        <v>1775</v>
      </c>
      <c r="B866" s="88" t="s">
        <v>1843</v>
      </c>
      <c r="C866" s="63" t="s">
        <v>1844</v>
      </c>
      <c r="D866" s="100" t="s">
        <v>34</v>
      </c>
      <c r="E866" s="100" t="s">
        <v>34</v>
      </c>
      <c r="F866" s="63" t="s">
        <v>34</v>
      </c>
      <c r="G866" s="64" t="s">
        <v>34</v>
      </c>
      <c r="H866" s="64">
        <f t="shared" si="244"/>
        <v>1.1359190400000001</v>
      </c>
      <c r="I866" s="63" t="s">
        <v>34</v>
      </c>
      <c r="J866" s="100">
        <v>0</v>
      </c>
      <c r="K866" s="63" t="s">
        <v>34</v>
      </c>
      <c r="L866" s="64">
        <v>1.1359190400000001</v>
      </c>
      <c r="M866" s="63" t="s">
        <v>34</v>
      </c>
      <c r="N866" s="64">
        <v>0</v>
      </c>
      <c r="O866" s="64" t="s">
        <v>34</v>
      </c>
      <c r="P866" s="64">
        <v>0</v>
      </c>
      <c r="Q866" s="64" t="s">
        <v>34</v>
      </c>
      <c r="R866" s="64" t="s">
        <v>34</v>
      </c>
      <c r="S866" s="65" t="s">
        <v>34</v>
      </c>
      <c r="T866" s="66" t="s">
        <v>803</v>
      </c>
    </row>
    <row r="867" spans="1:20" ht="47.25" x14ac:dyDescent="0.25">
      <c r="A867" s="79" t="s">
        <v>1775</v>
      </c>
      <c r="B867" s="88" t="s">
        <v>1845</v>
      </c>
      <c r="C867" s="63" t="s">
        <v>1846</v>
      </c>
      <c r="D867" s="100" t="s">
        <v>34</v>
      </c>
      <c r="E867" s="100" t="s">
        <v>34</v>
      </c>
      <c r="F867" s="63" t="s">
        <v>34</v>
      </c>
      <c r="G867" s="64" t="s">
        <v>34</v>
      </c>
      <c r="H867" s="64">
        <f t="shared" si="244"/>
        <v>4.6559999999999997</v>
      </c>
      <c r="I867" s="63" t="s">
        <v>34</v>
      </c>
      <c r="J867" s="100">
        <v>0</v>
      </c>
      <c r="K867" s="63" t="s">
        <v>34</v>
      </c>
      <c r="L867" s="64">
        <v>4.6559999999999997</v>
      </c>
      <c r="M867" s="63" t="s">
        <v>34</v>
      </c>
      <c r="N867" s="64">
        <v>0</v>
      </c>
      <c r="O867" s="64" t="s">
        <v>34</v>
      </c>
      <c r="P867" s="64">
        <v>0</v>
      </c>
      <c r="Q867" s="64" t="s">
        <v>34</v>
      </c>
      <c r="R867" s="64" t="s">
        <v>34</v>
      </c>
      <c r="S867" s="65" t="s">
        <v>34</v>
      </c>
      <c r="T867" s="66" t="s">
        <v>803</v>
      </c>
    </row>
    <row r="868" spans="1:20" ht="31.5" x14ac:dyDescent="0.25">
      <c r="A868" s="79" t="s">
        <v>1775</v>
      </c>
      <c r="B868" s="88" t="s">
        <v>1847</v>
      </c>
      <c r="C868" s="63" t="s">
        <v>1848</v>
      </c>
      <c r="D868" s="100" t="s">
        <v>34</v>
      </c>
      <c r="E868" s="100" t="s">
        <v>34</v>
      </c>
      <c r="F868" s="63" t="s">
        <v>34</v>
      </c>
      <c r="G868" s="64" t="s">
        <v>34</v>
      </c>
      <c r="H868" s="64">
        <f t="shared" si="244"/>
        <v>0.28999999999999998</v>
      </c>
      <c r="I868" s="63" t="s">
        <v>34</v>
      </c>
      <c r="J868" s="100">
        <v>0.28999999999999998</v>
      </c>
      <c r="K868" s="63" t="s">
        <v>34</v>
      </c>
      <c r="L868" s="64">
        <v>0</v>
      </c>
      <c r="M868" s="63" t="s">
        <v>34</v>
      </c>
      <c r="N868" s="64">
        <v>0</v>
      </c>
      <c r="O868" s="64" t="s">
        <v>34</v>
      </c>
      <c r="P868" s="64">
        <v>0</v>
      </c>
      <c r="Q868" s="64" t="s">
        <v>34</v>
      </c>
      <c r="R868" s="64" t="s">
        <v>34</v>
      </c>
      <c r="S868" s="65" t="s">
        <v>34</v>
      </c>
      <c r="T868" s="66" t="s">
        <v>803</v>
      </c>
    </row>
    <row r="869" spans="1:20" ht="47.25" x14ac:dyDescent="0.25">
      <c r="A869" s="79" t="s">
        <v>1775</v>
      </c>
      <c r="B869" s="88" t="s">
        <v>1849</v>
      </c>
      <c r="C869" s="63" t="s">
        <v>1850</v>
      </c>
      <c r="D869" s="100" t="s">
        <v>34</v>
      </c>
      <c r="E869" s="100" t="s">
        <v>34</v>
      </c>
      <c r="F869" s="63" t="s">
        <v>34</v>
      </c>
      <c r="G869" s="64" t="s">
        <v>34</v>
      </c>
      <c r="H869" s="64">
        <f t="shared" si="244"/>
        <v>0.222</v>
      </c>
      <c r="I869" s="63" t="s">
        <v>34</v>
      </c>
      <c r="J869" s="100">
        <v>0</v>
      </c>
      <c r="K869" s="63" t="s">
        <v>34</v>
      </c>
      <c r="L869" s="64">
        <v>0.222</v>
      </c>
      <c r="M869" s="63" t="s">
        <v>34</v>
      </c>
      <c r="N869" s="64">
        <v>0</v>
      </c>
      <c r="O869" s="64" t="s">
        <v>34</v>
      </c>
      <c r="P869" s="64">
        <v>0</v>
      </c>
      <c r="Q869" s="64" t="s">
        <v>34</v>
      </c>
      <c r="R869" s="64" t="s">
        <v>34</v>
      </c>
      <c r="S869" s="65" t="s">
        <v>34</v>
      </c>
      <c r="T869" s="66" t="s">
        <v>803</v>
      </c>
    </row>
    <row r="870" spans="1:20" x14ac:dyDescent="0.25">
      <c r="A870" s="96" t="s">
        <v>1851</v>
      </c>
      <c r="B870" s="97" t="s">
        <v>1852</v>
      </c>
      <c r="C870" s="55" t="s">
        <v>33</v>
      </c>
      <c r="D870" s="55">
        <f t="shared" ref="D870:R870" si="248">SUM(D871,D886,D892,D904,D911,D917,D918)</f>
        <v>1462.1808111534224</v>
      </c>
      <c r="E870" s="55">
        <f t="shared" si="248"/>
        <v>439.24431785000002</v>
      </c>
      <c r="F870" s="55">
        <f t="shared" si="248"/>
        <v>1022.9364933034223</v>
      </c>
      <c r="G870" s="56">
        <f t="shared" si="248"/>
        <v>59.060835985999987</v>
      </c>
      <c r="H870" s="56">
        <f t="shared" si="248"/>
        <v>40.760132400000003</v>
      </c>
      <c r="I870" s="55">
        <f t="shared" si="248"/>
        <v>3.6685291819999994</v>
      </c>
      <c r="J870" s="55">
        <f t="shared" si="248"/>
        <v>1.6356354799999999</v>
      </c>
      <c r="K870" s="55">
        <f t="shared" si="248"/>
        <v>1.9928625</v>
      </c>
      <c r="L870" s="56">
        <f t="shared" si="248"/>
        <v>39.124496920000006</v>
      </c>
      <c r="M870" s="55">
        <f t="shared" si="248"/>
        <v>49.632407317999984</v>
      </c>
      <c r="N870" s="56">
        <f t="shared" si="248"/>
        <v>0</v>
      </c>
      <c r="O870" s="56">
        <f t="shared" si="248"/>
        <v>3.7670369860000004</v>
      </c>
      <c r="P870" s="56">
        <f t="shared" si="248"/>
        <v>0</v>
      </c>
      <c r="Q870" s="56">
        <f t="shared" si="248"/>
        <v>983.03286090342237</v>
      </c>
      <c r="R870" s="56">
        <f t="shared" si="248"/>
        <v>33.796944877999998</v>
      </c>
      <c r="S870" s="57">
        <f>R870/(I870+K870)</f>
        <v>5.96972383759545</v>
      </c>
      <c r="T870" s="58" t="s">
        <v>34</v>
      </c>
    </row>
    <row r="871" spans="1:20" ht="31.5" x14ac:dyDescent="0.25">
      <c r="A871" s="96" t="s">
        <v>1853</v>
      </c>
      <c r="B871" s="97" t="s">
        <v>52</v>
      </c>
      <c r="C871" s="55" t="s">
        <v>33</v>
      </c>
      <c r="D871" s="55">
        <f t="shared" ref="D871:R871" si="249">SUM(D872,D875,D878,D885)</f>
        <v>383.18020207102234</v>
      </c>
      <c r="E871" s="55">
        <f t="shared" si="249"/>
        <v>81.500871670000009</v>
      </c>
      <c r="F871" s="55">
        <f t="shared" si="249"/>
        <v>301.6793304010223</v>
      </c>
      <c r="G871" s="56">
        <f t="shared" si="249"/>
        <v>1.9729999999999928</v>
      </c>
      <c r="H871" s="56">
        <f t="shared" si="249"/>
        <v>0.81685967999999998</v>
      </c>
      <c r="I871" s="55">
        <f t="shared" si="249"/>
        <v>0</v>
      </c>
      <c r="J871" s="55">
        <f t="shared" si="249"/>
        <v>0.75322758999999995</v>
      </c>
      <c r="K871" s="55">
        <f t="shared" si="249"/>
        <v>0</v>
      </c>
      <c r="L871" s="56">
        <f t="shared" si="249"/>
        <v>6.3632090000000002E-2</v>
      </c>
      <c r="M871" s="55">
        <f t="shared" si="249"/>
        <v>1.9729999999999928</v>
      </c>
      <c r="N871" s="56">
        <f t="shared" si="249"/>
        <v>0</v>
      </c>
      <c r="O871" s="56">
        <f t="shared" si="249"/>
        <v>0</v>
      </c>
      <c r="P871" s="56">
        <f t="shared" si="249"/>
        <v>0</v>
      </c>
      <c r="Q871" s="56">
        <f t="shared" si="249"/>
        <v>300.86247072102231</v>
      </c>
      <c r="R871" s="56">
        <f t="shared" si="249"/>
        <v>0.81685967999999998</v>
      </c>
      <c r="S871" s="57">
        <v>1</v>
      </c>
      <c r="T871" s="58" t="s">
        <v>34</v>
      </c>
    </row>
    <row r="872" spans="1:20" ht="78.75" x14ac:dyDescent="0.25">
      <c r="A872" s="96" t="s">
        <v>1854</v>
      </c>
      <c r="B872" s="97" t="s">
        <v>54</v>
      </c>
      <c r="C872" s="55" t="s">
        <v>33</v>
      </c>
      <c r="D872" s="55">
        <f t="shared" ref="D872:R872" si="250">D873+D874</f>
        <v>0</v>
      </c>
      <c r="E872" s="55">
        <f t="shared" si="250"/>
        <v>0</v>
      </c>
      <c r="F872" s="55">
        <f t="shared" si="250"/>
        <v>0</v>
      </c>
      <c r="G872" s="56">
        <f t="shared" si="250"/>
        <v>0</v>
      </c>
      <c r="H872" s="56">
        <f t="shared" si="250"/>
        <v>0</v>
      </c>
      <c r="I872" s="55">
        <f t="shared" si="250"/>
        <v>0</v>
      </c>
      <c r="J872" s="55">
        <f t="shared" si="250"/>
        <v>0</v>
      </c>
      <c r="K872" s="55">
        <f t="shared" si="250"/>
        <v>0</v>
      </c>
      <c r="L872" s="56">
        <f t="shared" si="250"/>
        <v>0</v>
      </c>
      <c r="M872" s="55">
        <f t="shared" si="250"/>
        <v>0</v>
      </c>
      <c r="N872" s="56">
        <f t="shared" si="250"/>
        <v>0</v>
      </c>
      <c r="O872" s="56">
        <f t="shared" si="250"/>
        <v>0</v>
      </c>
      <c r="P872" s="56">
        <f t="shared" si="250"/>
        <v>0</v>
      </c>
      <c r="Q872" s="56">
        <f t="shared" si="250"/>
        <v>0</v>
      </c>
      <c r="R872" s="56">
        <f t="shared" si="250"/>
        <v>0</v>
      </c>
      <c r="S872" s="57">
        <v>0</v>
      </c>
      <c r="T872" s="58" t="s">
        <v>34</v>
      </c>
    </row>
    <row r="873" spans="1:20" ht="31.5" x14ac:dyDescent="0.25">
      <c r="A873" s="96" t="s">
        <v>1855</v>
      </c>
      <c r="B873" s="97" t="s">
        <v>58</v>
      </c>
      <c r="C873" s="55" t="s">
        <v>33</v>
      </c>
      <c r="D873" s="55">
        <v>0</v>
      </c>
      <c r="E873" s="55">
        <v>0</v>
      </c>
      <c r="F873" s="55">
        <v>0</v>
      </c>
      <c r="G873" s="56">
        <v>0</v>
      </c>
      <c r="H873" s="56">
        <v>0</v>
      </c>
      <c r="I873" s="55">
        <v>0</v>
      </c>
      <c r="J873" s="55">
        <v>0</v>
      </c>
      <c r="K873" s="55">
        <v>0</v>
      </c>
      <c r="L873" s="56">
        <v>0</v>
      </c>
      <c r="M873" s="55">
        <v>0</v>
      </c>
      <c r="N873" s="56">
        <v>0</v>
      </c>
      <c r="O873" s="56">
        <v>0</v>
      </c>
      <c r="P873" s="56">
        <v>0</v>
      </c>
      <c r="Q873" s="56">
        <v>0</v>
      </c>
      <c r="R873" s="56">
        <v>0</v>
      </c>
      <c r="S873" s="57">
        <v>0</v>
      </c>
      <c r="T873" s="58" t="s">
        <v>34</v>
      </c>
    </row>
    <row r="874" spans="1:20" ht="31.5" x14ac:dyDescent="0.25">
      <c r="A874" s="96" t="s">
        <v>1856</v>
      </c>
      <c r="B874" s="97" t="s">
        <v>58</v>
      </c>
      <c r="C874" s="55" t="s">
        <v>33</v>
      </c>
      <c r="D874" s="55">
        <v>0</v>
      </c>
      <c r="E874" s="55">
        <v>0</v>
      </c>
      <c r="F874" s="55">
        <v>0</v>
      </c>
      <c r="G874" s="56">
        <v>0</v>
      </c>
      <c r="H874" s="56">
        <v>0</v>
      </c>
      <c r="I874" s="55">
        <v>0</v>
      </c>
      <c r="J874" s="55">
        <v>0</v>
      </c>
      <c r="K874" s="55">
        <v>0</v>
      </c>
      <c r="L874" s="56">
        <v>0</v>
      </c>
      <c r="M874" s="55">
        <v>0</v>
      </c>
      <c r="N874" s="56">
        <v>0</v>
      </c>
      <c r="O874" s="56">
        <v>0</v>
      </c>
      <c r="P874" s="56">
        <v>0</v>
      </c>
      <c r="Q874" s="56">
        <v>0</v>
      </c>
      <c r="R874" s="56">
        <v>0</v>
      </c>
      <c r="S874" s="57">
        <v>0</v>
      </c>
      <c r="T874" s="58" t="s">
        <v>34</v>
      </c>
    </row>
    <row r="875" spans="1:20" ht="47.25" x14ac:dyDescent="0.25">
      <c r="A875" s="96" t="s">
        <v>1857</v>
      </c>
      <c r="B875" s="97" t="s">
        <v>60</v>
      </c>
      <c r="C875" s="55" t="s">
        <v>33</v>
      </c>
      <c r="D875" s="55">
        <f t="shared" ref="D875:R875" si="251">D876+D877</f>
        <v>0</v>
      </c>
      <c r="E875" s="55">
        <f t="shared" si="251"/>
        <v>0</v>
      </c>
      <c r="F875" s="55">
        <f t="shared" si="251"/>
        <v>0</v>
      </c>
      <c r="G875" s="56">
        <f t="shared" si="251"/>
        <v>0</v>
      </c>
      <c r="H875" s="56">
        <f t="shared" si="251"/>
        <v>0</v>
      </c>
      <c r="I875" s="55">
        <f t="shared" si="251"/>
        <v>0</v>
      </c>
      <c r="J875" s="55">
        <f t="shared" si="251"/>
        <v>0</v>
      </c>
      <c r="K875" s="55">
        <f t="shared" si="251"/>
        <v>0</v>
      </c>
      <c r="L875" s="56">
        <f t="shared" si="251"/>
        <v>0</v>
      </c>
      <c r="M875" s="55">
        <f t="shared" si="251"/>
        <v>0</v>
      </c>
      <c r="N875" s="56">
        <f t="shared" si="251"/>
        <v>0</v>
      </c>
      <c r="O875" s="56">
        <f t="shared" si="251"/>
        <v>0</v>
      </c>
      <c r="P875" s="56">
        <f t="shared" si="251"/>
        <v>0</v>
      </c>
      <c r="Q875" s="56">
        <f t="shared" si="251"/>
        <v>0</v>
      </c>
      <c r="R875" s="56">
        <f t="shared" si="251"/>
        <v>0</v>
      </c>
      <c r="S875" s="57">
        <v>0</v>
      </c>
      <c r="T875" s="58" t="s">
        <v>34</v>
      </c>
    </row>
    <row r="876" spans="1:20" ht="31.5" x14ac:dyDescent="0.25">
      <c r="A876" s="96" t="s">
        <v>1858</v>
      </c>
      <c r="B876" s="97" t="s">
        <v>1683</v>
      </c>
      <c r="C876" s="55" t="s">
        <v>33</v>
      </c>
      <c r="D876" s="55">
        <v>0</v>
      </c>
      <c r="E876" s="55">
        <v>0</v>
      </c>
      <c r="F876" s="55">
        <v>0</v>
      </c>
      <c r="G876" s="56">
        <v>0</v>
      </c>
      <c r="H876" s="56">
        <v>0</v>
      </c>
      <c r="I876" s="55">
        <v>0</v>
      </c>
      <c r="J876" s="55">
        <v>0</v>
      </c>
      <c r="K876" s="55">
        <v>0</v>
      </c>
      <c r="L876" s="56">
        <v>0</v>
      </c>
      <c r="M876" s="55">
        <v>0</v>
      </c>
      <c r="N876" s="56">
        <v>0</v>
      </c>
      <c r="O876" s="56">
        <v>0</v>
      </c>
      <c r="P876" s="56">
        <v>0</v>
      </c>
      <c r="Q876" s="56">
        <v>0</v>
      </c>
      <c r="R876" s="56">
        <v>0</v>
      </c>
      <c r="S876" s="57">
        <v>0</v>
      </c>
      <c r="T876" s="58" t="s">
        <v>34</v>
      </c>
    </row>
    <row r="877" spans="1:20" ht="31.5" x14ac:dyDescent="0.25">
      <c r="A877" s="96" t="s">
        <v>1859</v>
      </c>
      <c r="B877" s="97" t="s">
        <v>58</v>
      </c>
      <c r="C877" s="55" t="s">
        <v>33</v>
      </c>
      <c r="D877" s="55">
        <v>0</v>
      </c>
      <c r="E877" s="55">
        <v>0</v>
      </c>
      <c r="F877" s="55">
        <v>0</v>
      </c>
      <c r="G877" s="56">
        <v>0</v>
      </c>
      <c r="H877" s="56">
        <v>0</v>
      </c>
      <c r="I877" s="55">
        <v>0</v>
      </c>
      <c r="J877" s="55">
        <v>0</v>
      </c>
      <c r="K877" s="55">
        <v>0</v>
      </c>
      <c r="L877" s="56">
        <v>0</v>
      </c>
      <c r="M877" s="55">
        <v>0</v>
      </c>
      <c r="N877" s="56">
        <v>0</v>
      </c>
      <c r="O877" s="56">
        <v>0</v>
      </c>
      <c r="P877" s="56">
        <v>0</v>
      </c>
      <c r="Q877" s="56">
        <v>0</v>
      </c>
      <c r="R877" s="56">
        <v>0</v>
      </c>
      <c r="S877" s="57">
        <v>0</v>
      </c>
      <c r="T877" s="58" t="s">
        <v>34</v>
      </c>
    </row>
    <row r="878" spans="1:20" ht="47.25" x14ac:dyDescent="0.25">
      <c r="A878" s="96" t="s">
        <v>1860</v>
      </c>
      <c r="B878" s="97" t="s">
        <v>64</v>
      </c>
      <c r="C878" s="55" t="s">
        <v>33</v>
      </c>
      <c r="D878" s="55">
        <f t="shared" ref="D878:R878" si="252">SUM(D879,D880,D881,D882,D883)</f>
        <v>383.18020207102234</v>
      </c>
      <c r="E878" s="55">
        <f t="shared" si="252"/>
        <v>81.500871670000009</v>
      </c>
      <c r="F878" s="55">
        <f t="shared" si="252"/>
        <v>301.6793304010223</v>
      </c>
      <c r="G878" s="56">
        <f t="shared" si="252"/>
        <v>1.9729999999999928</v>
      </c>
      <c r="H878" s="56">
        <f t="shared" si="252"/>
        <v>0.81685967999999998</v>
      </c>
      <c r="I878" s="55">
        <f t="shared" si="252"/>
        <v>0</v>
      </c>
      <c r="J878" s="55">
        <f t="shared" si="252"/>
        <v>0.75322758999999995</v>
      </c>
      <c r="K878" s="55">
        <f t="shared" si="252"/>
        <v>0</v>
      </c>
      <c r="L878" s="56">
        <f t="shared" si="252"/>
        <v>6.3632090000000002E-2</v>
      </c>
      <c r="M878" s="55">
        <f t="shared" si="252"/>
        <v>1.9729999999999928</v>
      </c>
      <c r="N878" s="56">
        <f t="shared" si="252"/>
        <v>0</v>
      </c>
      <c r="O878" s="56">
        <f t="shared" si="252"/>
        <v>0</v>
      </c>
      <c r="P878" s="56">
        <f t="shared" si="252"/>
        <v>0</v>
      </c>
      <c r="Q878" s="56">
        <f t="shared" si="252"/>
        <v>300.86247072102231</v>
      </c>
      <c r="R878" s="56">
        <f t="shared" si="252"/>
        <v>0.81685967999999998</v>
      </c>
      <c r="S878" s="57">
        <v>1</v>
      </c>
      <c r="T878" s="58" t="s">
        <v>34</v>
      </c>
    </row>
    <row r="879" spans="1:20" ht="63" x14ac:dyDescent="0.25">
      <c r="A879" s="96" t="s">
        <v>1861</v>
      </c>
      <c r="B879" s="97" t="s">
        <v>66</v>
      </c>
      <c r="C879" s="55" t="s">
        <v>33</v>
      </c>
      <c r="D879" s="55">
        <v>0</v>
      </c>
      <c r="E879" s="55">
        <v>0</v>
      </c>
      <c r="F879" s="55">
        <v>0</v>
      </c>
      <c r="G879" s="56">
        <v>0</v>
      </c>
      <c r="H879" s="56">
        <v>0</v>
      </c>
      <c r="I879" s="55">
        <v>0</v>
      </c>
      <c r="J879" s="55">
        <v>0</v>
      </c>
      <c r="K879" s="55">
        <v>0</v>
      </c>
      <c r="L879" s="56">
        <v>0</v>
      </c>
      <c r="M879" s="55">
        <v>0</v>
      </c>
      <c r="N879" s="56">
        <v>0</v>
      </c>
      <c r="O879" s="56">
        <v>0</v>
      </c>
      <c r="P879" s="56">
        <v>0</v>
      </c>
      <c r="Q879" s="56">
        <v>0</v>
      </c>
      <c r="R879" s="56">
        <v>0</v>
      </c>
      <c r="S879" s="57">
        <v>0</v>
      </c>
      <c r="T879" s="58" t="s">
        <v>34</v>
      </c>
    </row>
    <row r="880" spans="1:20" ht="78.75" x14ac:dyDescent="0.25">
      <c r="A880" s="96" t="s">
        <v>1862</v>
      </c>
      <c r="B880" s="97" t="s">
        <v>68</v>
      </c>
      <c r="C880" s="55" t="s">
        <v>33</v>
      </c>
      <c r="D880" s="55">
        <v>0</v>
      </c>
      <c r="E880" s="55">
        <v>0</v>
      </c>
      <c r="F880" s="55">
        <v>0</v>
      </c>
      <c r="G880" s="56">
        <v>0</v>
      </c>
      <c r="H880" s="56">
        <v>0</v>
      </c>
      <c r="I880" s="55">
        <v>0</v>
      </c>
      <c r="J880" s="55">
        <v>0</v>
      </c>
      <c r="K880" s="55">
        <v>0</v>
      </c>
      <c r="L880" s="56">
        <v>0</v>
      </c>
      <c r="M880" s="55">
        <v>0</v>
      </c>
      <c r="N880" s="56">
        <v>0</v>
      </c>
      <c r="O880" s="56">
        <v>0</v>
      </c>
      <c r="P880" s="56">
        <v>0</v>
      </c>
      <c r="Q880" s="56">
        <v>0</v>
      </c>
      <c r="R880" s="56">
        <v>0</v>
      </c>
      <c r="S880" s="57">
        <v>0</v>
      </c>
      <c r="T880" s="58" t="s">
        <v>34</v>
      </c>
    </row>
    <row r="881" spans="1:20" ht="63" x14ac:dyDescent="0.25">
      <c r="A881" s="96" t="s">
        <v>1863</v>
      </c>
      <c r="B881" s="97" t="s">
        <v>70</v>
      </c>
      <c r="C881" s="55" t="s">
        <v>33</v>
      </c>
      <c r="D881" s="55">
        <v>0</v>
      </c>
      <c r="E881" s="55">
        <v>0</v>
      </c>
      <c r="F881" s="55">
        <v>0</v>
      </c>
      <c r="G881" s="56">
        <v>0</v>
      </c>
      <c r="H881" s="56">
        <v>0</v>
      </c>
      <c r="I881" s="55">
        <v>0</v>
      </c>
      <c r="J881" s="55">
        <v>0</v>
      </c>
      <c r="K881" s="55">
        <v>0</v>
      </c>
      <c r="L881" s="56">
        <v>0</v>
      </c>
      <c r="M881" s="55">
        <v>0</v>
      </c>
      <c r="N881" s="56">
        <v>0</v>
      </c>
      <c r="O881" s="56">
        <v>0</v>
      </c>
      <c r="P881" s="56">
        <v>0</v>
      </c>
      <c r="Q881" s="56">
        <v>0</v>
      </c>
      <c r="R881" s="56">
        <v>0</v>
      </c>
      <c r="S881" s="57">
        <v>0</v>
      </c>
      <c r="T881" s="58" t="s">
        <v>34</v>
      </c>
    </row>
    <row r="882" spans="1:20" ht="78.75" x14ac:dyDescent="0.25">
      <c r="A882" s="96" t="s">
        <v>1864</v>
      </c>
      <c r="B882" s="97" t="s">
        <v>75</v>
      </c>
      <c r="C882" s="55" t="s">
        <v>33</v>
      </c>
      <c r="D882" s="55">
        <v>0</v>
      </c>
      <c r="E882" s="55">
        <v>0</v>
      </c>
      <c r="F882" s="55">
        <v>0</v>
      </c>
      <c r="G882" s="56">
        <v>0</v>
      </c>
      <c r="H882" s="56">
        <v>0</v>
      </c>
      <c r="I882" s="55">
        <v>0</v>
      </c>
      <c r="J882" s="55">
        <v>0</v>
      </c>
      <c r="K882" s="55">
        <v>0</v>
      </c>
      <c r="L882" s="56">
        <v>0</v>
      </c>
      <c r="M882" s="55">
        <v>0</v>
      </c>
      <c r="N882" s="56">
        <v>0</v>
      </c>
      <c r="O882" s="56">
        <v>0</v>
      </c>
      <c r="P882" s="56">
        <v>0</v>
      </c>
      <c r="Q882" s="56">
        <v>0</v>
      </c>
      <c r="R882" s="56">
        <v>0</v>
      </c>
      <c r="S882" s="57">
        <v>0</v>
      </c>
      <c r="T882" s="58" t="s">
        <v>34</v>
      </c>
    </row>
    <row r="883" spans="1:20" ht="78.75" x14ac:dyDescent="0.25">
      <c r="A883" s="96" t="s">
        <v>1865</v>
      </c>
      <c r="B883" s="97" t="s">
        <v>79</v>
      </c>
      <c r="C883" s="55" t="s">
        <v>33</v>
      </c>
      <c r="D883" s="55">
        <f t="shared" ref="D883:R883" si="253">SUM(D884)</f>
        <v>383.18020207102234</v>
      </c>
      <c r="E883" s="55">
        <f t="shared" si="253"/>
        <v>81.500871670000009</v>
      </c>
      <c r="F883" s="55">
        <f t="shared" si="253"/>
        <v>301.6793304010223</v>
      </c>
      <c r="G883" s="56">
        <f t="shared" si="253"/>
        <v>1.9729999999999928</v>
      </c>
      <c r="H883" s="56">
        <f t="shared" si="253"/>
        <v>0.81685967999999998</v>
      </c>
      <c r="I883" s="55">
        <f t="shared" si="253"/>
        <v>0</v>
      </c>
      <c r="J883" s="55">
        <f t="shared" si="253"/>
        <v>0.75322758999999995</v>
      </c>
      <c r="K883" s="55">
        <f t="shared" si="253"/>
        <v>0</v>
      </c>
      <c r="L883" s="56">
        <f t="shared" si="253"/>
        <v>6.3632090000000002E-2</v>
      </c>
      <c r="M883" s="55">
        <f t="shared" si="253"/>
        <v>1.9729999999999928</v>
      </c>
      <c r="N883" s="56">
        <f t="shared" si="253"/>
        <v>0</v>
      </c>
      <c r="O883" s="56">
        <f t="shared" si="253"/>
        <v>0</v>
      </c>
      <c r="P883" s="56">
        <f t="shared" si="253"/>
        <v>0</v>
      </c>
      <c r="Q883" s="56">
        <f t="shared" si="253"/>
        <v>300.86247072102231</v>
      </c>
      <c r="R883" s="56">
        <f t="shared" si="253"/>
        <v>0.81685967999999998</v>
      </c>
      <c r="S883" s="57">
        <v>1</v>
      </c>
      <c r="T883" s="58" t="s">
        <v>34</v>
      </c>
    </row>
    <row r="884" spans="1:20" ht="63" x14ac:dyDescent="0.25">
      <c r="A884" s="79" t="s">
        <v>1865</v>
      </c>
      <c r="B884" s="88" t="s">
        <v>1866</v>
      </c>
      <c r="C884" s="63" t="s">
        <v>1867</v>
      </c>
      <c r="D884" s="63">
        <v>383.18020207102234</v>
      </c>
      <c r="E884" s="63">
        <v>81.500871670000009</v>
      </c>
      <c r="F884" s="63">
        <f>D884-E884</f>
        <v>301.6793304010223</v>
      </c>
      <c r="G884" s="64">
        <f>I884+K884+M884+O884</f>
        <v>1.9729999999999928</v>
      </c>
      <c r="H884" s="64">
        <f>J884+L884+N884+P884</f>
        <v>0.81685967999999998</v>
      </c>
      <c r="I884" s="63">
        <v>0</v>
      </c>
      <c r="J884" s="63">
        <v>0.75322758999999995</v>
      </c>
      <c r="K884" s="63">
        <v>0</v>
      </c>
      <c r="L884" s="64">
        <v>6.3632090000000002E-2</v>
      </c>
      <c r="M884" s="63">
        <v>1.9729999999999928</v>
      </c>
      <c r="N884" s="64">
        <v>0</v>
      </c>
      <c r="O884" s="64">
        <v>0</v>
      </c>
      <c r="P884" s="64">
        <v>0</v>
      </c>
      <c r="Q884" s="64">
        <f>F884-H884</f>
        <v>300.86247072102231</v>
      </c>
      <c r="R884" s="64">
        <f>H884-(I884+K884)</f>
        <v>0.81685967999999998</v>
      </c>
      <c r="S884" s="65">
        <v>1</v>
      </c>
      <c r="T884" s="66" t="s">
        <v>1868</v>
      </c>
    </row>
    <row r="885" spans="1:20" ht="31.5" x14ac:dyDescent="0.25">
      <c r="A885" s="96" t="s">
        <v>1869</v>
      </c>
      <c r="B885" s="97" t="s">
        <v>104</v>
      </c>
      <c r="C885" s="55" t="s">
        <v>33</v>
      </c>
      <c r="D885" s="55">
        <v>0</v>
      </c>
      <c r="E885" s="55">
        <v>0</v>
      </c>
      <c r="F885" s="55">
        <v>0</v>
      </c>
      <c r="G885" s="56">
        <v>0</v>
      </c>
      <c r="H885" s="56">
        <v>0</v>
      </c>
      <c r="I885" s="55">
        <v>0</v>
      </c>
      <c r="J885" s="55">
        <v>0</v>
      </c>
      <c r="K885" s="55">
        <v>0</v>
      </c>
      <c r="L885" s="56">
        <v>0</v>
      </c>
      <c r="M885" s="55">
        <v>0</v>
      </c>
      <c r="N885" s="56">
        <v>0</v>
      </c>
      <c r="O885" s="56">
        <v>0</v>
      </c>
      <c r="P885" s="56">
        <v>0</v>
      </c>
      <c r="Q885" s="56">
        <v>0</v>
      </c>
      <c r="R885" s="56">
        <v>0</v>
      </c>
      <c r="S885" s="57">
        <v>0</v>
      </c>
      <c r="T885" s="58" t="s">
        <v>34</v>
      </c>
    </row>
    <row r="886" spans="1:20" ht="47.25" x14ac:dyDescent="0.25">
      <c r="A886" s="96" t="s">
        <v>1870</v>
      </c>
      <c r="B886" s="97" t="s">
        <v>106</v>
      </c>
      <c r="C886" s="55" t="s">
        <v>33</v>
      </c>
      <c r="D886" s="55">
        <f t="shared" ref="D886:R886" si="254">D887+D888+D889+D890</f>
        <v>357.10453200000001</v>
      </c>
      <c r="E886" s="55">
        <f t="shared" si="254"/>
        <v>0</v>
      </c>
      <c r="F886" s="55">
        <f t="shared" si="254"/>
        <v>357.10453200000001</v>
      </c>
      <c r="G886" s="56">
        <f t="shared" si="254"/>
        <v>12.697156979999999</v>
      </c>
      <c r="H886" s="56">
        <f t="shared" si="254"/>
        <v>0</v>
      </c>
      <c r="I886" s="55">
        <f t="shared" si="254"/>
        <v>0</v>
      </c>
      <c r="J886" s="55">
        <f t="shared" si="254"/>
        <v>0</v>
      </c>
      <c r="K886" s="55">
        <f t="shared" si="254"/>
        <v>0</v>
      </c>
      <c r="L886" s="56">
        <f t="shared" si="254"/>
        <v>0</v>
      </c>
      <c r="M886" s="55">
        <f t="shared" si="254"/>
        <v>12.697156979999999</v>
      </c>
      <c r="N886" s="56">
        <f t="shared" si="254"/>
        <v>0</v>
      </c>
      <c r="O886" s="56">
        <f t="shared" si="254"/>
        <v>0</v>
      </c>
      <c r="P886" s="56">
        <f t="shared" si="254"/>
        <v>0</v>
      </c>
      <c r="Q886" s="56">
        <f t="shared" si="254"/>
        <v>357.10453200000001</v>
      </c>
      <c r="R886" s="56">
        <f t="shared" si="254"/>
        <v>0</v>
      </c>
      <c r="S886" s="57">
        <v>0</v>
      </c>
      <c r="T886" s="58" t="s">
        <v>34</v>
      </c>
    </row>
    <row r="887" spans="1:20" ht="31.5" x14ac:dyDescent="0.25">
      <c r="A887" s="96" t="s">
        <v>1871</v>
      </c>
      <c r="B887" s="97" t="s">
        <v>108</v>
      </c>
      <c r="C887" s="55" t="s">
        <v>33</v>
      </c>
      <c r="D887" s="55">
        <v>0</v>
      </c>
      <c r="E887" s="55">
        <v>0</v>
      </c>
      <c r="F887" s="55">
        <v>0</v>
      </c>
      <c r="G887" s="56">
        <v>0</v>
      </c>
      <c r="H887" s="56">
        <v>0</v>
      </c>
      <c r="I887" s="55">
        <v>0</v>
      </c>
      <c r="J887" s="55">
        <v>0</v>
      </c>
      <c r="K887" s="55">
        <v>0</v>
      </c>
      <c r="L887" s="56">
        <v>0</v>
      </c>
      <c r="M887" s="55">
        <v>0</v>
      </c>
      <c r="N887" s="56">
        <v>0</v>
      </c>
      <c r="O887" s="56">
        <v>0</v>
      </c>
      <c r="P887" s="56">
        <v>0</v>
      </c>
      <c r="Q887" s="56">
        <v>0</v>
      </c>
      <c r="R887" s="56">
        <v>0</v>
      </c>
      <c r="S887" s="57">
        <v>0</v>
      </c>
      <c r="T887" s="58" t="s">
        <v>34</v>
      </c>
    </row>
    <row r="888" spans="1:20" x14ac:dyDescent="0.25">
      <c r="A888" s="96" t="s">
        <v>1872</v>
      </c>
      <c r="B888" s="97" t="s">
        <v>125</v>
      </c>
      <c r="C888" s="55" t="s">
        <v>33</v>
      </c>
      <c r="D888" s="55">
        <v>0</v>
      </c>
      <c r="E888" s="55">
        <v>0</v>
      </c>
      <c r="F888" s="55">
        <v>0</v>
      </c>
      <c r="G888" s="56">
        <v>0</v>
      </c>
      <c r="H888" s="56">
        <v>0</v>
      </c>
      <c r="I888" s="55">
        <v>0</v>
      </c>
      <c r="J888" s="55">
        <v>0</v>
      </c>
      <c r="K888" s="55">
        <v>0</v>
      </c>
      <c r="L888" s="56">
        <v>0</v>
      </c>
      <c r="M888" s="55">
        <v>0</v>
      </c>
      <c r="N888" s="56">
        <v>0</v>
      </c>
      <c r="O888" s="56">
        <v>0</v>
      </c>
      <c r="P888" s="56">
        <v>0</v>
      </c>
      <c r="Q888" s="56">
        <v>0</v>
      </c>
      <c r="R888" s="56">
        <v>0</v>
      </c>
      <c r="S888" s="57">
        <v>0</v>
      </c>
      <c r="T888" s="58" t="s">
        <v>34</v>
      </c>
    </row>
    <row r="889" spans="1:20" x14ac:dyDescent="0.25">
      <c r="A889" s="96" t="s">
        <v>1873</v>
      </c>
      <c r="B889" s="97" t="s">
        <v>133</v>
      </c>
      <c r="C889" s="55" t="s">
        <v>33</v>
      </c>
      <c r="D889" s="55">
        <v>0</v>
      </c>
      <c r="E889" s="55">
        <v>0</v>
      </c>
      <c r="F889" s="55">
        <v>0</v>
      </c>
      <c r="G889" s="56">
        <v>0</v>
      </c>
      <c r="H889" s="56">
        <v>0</v>
      </c>
      <c r="I889" s="55">
        <v>0</v>
      </c>
      <c r="J889" s="55">
        <v>0</v>
      </c>
      <c r="K889" s="55">
        <v>0</v>
      </c>
      <c r="L889" s="56">
        <v>0</v>
      </c>
      <c r="M889" s="55">
        <v>0</v>
      </c>
      <c r="N889" s="56">
        <v>0</v>
      </c>
      <c r="O889" s="56">
        <v>0</v>
      </c>
      <c r="P889" s="56">
        <v>0</v>
      </c>
      <c r="Q889" s="56">
        <v>0</v>
      </c>
      <c r="R889" s="56">
        <v>0</v>
      </c>
      <c r="S889" s="57">
        <v>0</v>
      </c>
      <c r="T889" s="58" t="s">
        <v>34</v>
      </c>
    </row>
    <row r="890" spans="1:20" ht="31.5" x14ac:dyDescent="0.25">
      <c r="A890" s="96" t="s">
        <v>1874</v>
      </c>
      <c r="B890" s="97" t="s">
        <v>141</v>
      </c>
      <c r="C890" s="55" t="s">
        <v>33</v>
      </c>
      <c r="D890" s="55">
        <f t="shared" ref="D890:R890" si="255">SUM(D891:D891)</f>
        <v>357.10453200000001</v>
      </c>
      <c r="E890" s="55">
        <f t="shared" si="255"/>
        <v>0</v>
      </c>
      <c r="F890" s="55">
        <f t="shared" si="255"/>
        <v>357.10453200000001</v>
      </c>
      <c r="G890" s="56">
        <f t="shared" si="255"/>
        <v>12.697156979999999</v>
      </c>
      <c r="H890" s="56">
        <f t="shared" si="255"/>
        <v>0</v>
      </c>
      <c r="I890" s="55">
        <f t="shared" si="255"/>
        <v>0</v>
      </c>
      <c r="J890" s="55">
        <f t="shared" si="255"/>
        <v>0</v>
      </c>
      <c r="K890" s="55">
        <f t="shared" si="255"/>
        <v>0</v>
      </c>
      <c r="L890" s="56">
        <f t="shared" si="255"/>
        <v>0</v>
      </c>
      <c r="M890" s="55">
        <f t="shared" si="255"/>
        <v>12.697156979999999</v>
      </c>
      <c r="N890" s="56">
        <f t="shared" si="255"/>
        <v>0</v>
      </c>
      <c r="O890" s="56">
        <f t="shared" si="255"/>
        <v>0</v>
      </c>
      <c r="P890" s="56">
        <f t="shared" si="255"/>
        <v>0</v>
      </c>
      <c r="Q890" s="56">
        <f t="shared" si="255"/>
        <v>357.10453200000001</v>
      </c>
      <c r="R890" s="56">
        <f t="shared" si="255"/>
        <v>0</v>
      </c>
      <c r="S890" s="57">
        <v>0</v>
      </c>
      <c r="T890" s="58" t="s">
        <v>34</v>
      </c>
    </row>
    <row r="891" spans="1:20" ht="31.5" x14ac:dyDescent="0.25">
      <c r="A891" s="79" t="s">
        <v>1874</v>
      </c>
      <c r="B891" s="88" t="s">
        <v>1875</v>
      </c>
      <c r="C891" s="63" t="s">
        <v>1876</v>
      </c>
      <c r="D891" s="63">
        <v>357.10453200000001</v>
      </c>
      <c r="E891" s="63">
        <v>0</v>
      </c>
      <c r="F891" s="63">
        <f>D891-E891</f>
        <v>357.10453200000001</v>
      </c>
      <c r="G891" s="64">
        <f>I891+K891+M891+O891</f>
        <v>12.697156979999999</v>
      </c>
      <c r="H891" s="64">
        <f>J891+L891+N891+P891</f>
        <v>0</v>
      </c>
      <c r="I891" s="63">
        <v>0</v>
      </c>
      <c r="J891" s="63">
        <v>0</v>
      </c>
      <c r="K891" s="63">
        <v>0</v>
      </c>
      <c r="L891" s="64">
        <v>0</v>
      </c>
      <c r="M891" s="63">
        <v>12.697156979999999</v>
      </c>
      <c r="N891" s="64">
        <v>0</v>
      </c>
      <c r="O891" s="64">
        <v>0</v>
      </c>
      <c r="P891" s="64">
        <v>0</v>
      </c>
      <c r="Q891" s="64">
        <f>F891-H891</f>
        <v>357.10453200000001</v>
      </c>
      <c r="R891" s="64">
        <f>H891-(I891+K891)</f>
        <v>0</v>
      </c>
      <c r="S891" s="65">
        <v>0</v>
      </c>
      <c r="T891" s="66" t="s">
        <v>34</v>
      </c>
    </row>
    <row r="892" spans="1:20" ht="31.5" x14ac:dyDescent="0.25">
      <c r="A892" s="96" t="s">
        <v>1877</v>
      </c>
      <c r="B892" s="97" t="s">
        <v>163</v>
      </c>
      <c r="C892" s="55" t="s">
        <v>33</v>
      </c>
      <c r="D892" s="55">
        <f t="shared" ref="D892:R892" si="256">D893+D894+D895+D896</f>
        <v>454.11255118239995</v>
      </c>
      <c r="E892" s="55">
        <f t="shared" si="256"/>
        <v>152.61284766</v>
      </c>
      <c r="F892" s="55">
        <f t="shared" si="256"/>
        <v>301.49970352239995</v>
      </c>
      <c r="G892" s="111">
        <f t="shared" si="256"/>
        <v>34.215567947999993</v>
      </c>
      <c r="H892" s="56">
        <f t="shared" si="256"/>
        <v>38.756301120000003</v>
      </c>
      <c r="I892" s="55">
        <f t="shared" si="256"/>
        <v>2.5318173719999995</v>
      </c>
      <c r="J892" s="55">
        <f t="shared" si="256"/>
        <v>0.69130788999999992</v>
      </c>
      <c r="K892" s="55">
        <f t="shared" si="256"/>
        <v>0</v>
      </c>
      <c r="L892" s="56">
        <f t="shared" si="256"/>
        <v>38.064993230000006</v>
      </c>
      <c r="M892" s="55">
        <f t="shared" si="256"/>
        <v>31.683750575999994</v>
      </c>
      <c r="N892" s="56">
        <f t="shared" si="256"/>
        <v>0</v>
      </c>
      <c r="O892" s="56">
        <f t="shared" si="256"/>
        <v>0</v>
      </c>
      <c r="P892" s="56">
        <f t="shared" si="256"/>
        <v>0</v>
      </c>
      <c r="Q892" s="56">
        <f t="shared" si="256"/>
        <v>262.74340240240002</v>
      </c>
      <c r="R892" s="56">
        <f t="shared" si="256"/>
        <v>35.970287908000003</v>
      </c>
      <c r="S892" s="57">
        <f>R892/(I892+K892)</f>
        <v>14.20729958874775</v>
      </c>
      <c r="T892" s="58" t="s">
        <v>34</v>
      </c>
    </row>
    <row r="893" spans="1:20" ht="47.25" x14ac:dyDescent="0.25">
      <c r="A893" s="96" t="s">
        <v>1878</v>
      </c>
      <c r="B893" s="97" t="s">
        <v>165</v>
      </c>
      <c r="C893" s="55" t="s">
        <v>33</v>
      </c>
      <c r="D893" s="55">
        <v>0</v>
      </c>
      <c r="E893" s="55">
        <v>0</v>
      </c>
      <c r="F893" s="55">
        <v>0</v>
      </c>
      <c r="G893" s="56">
        <v>0</v>
      </c>
      <c r="H893" s="56">
        <v>0</v>
      </c>
      <c r="I893" s="55">
        <v>0</v>
      </c>
      <c r="J893" s="55">
        <v>0</v>
      </c>
      <c r="K893" s="55">
        <v>0</v>
      </c>
      <c r="L893" s="56">
        <v>0</v>
      </c>
      <c r="M893" s="55">
        <v>0</v>
      </c>
      <c r="N893" s="56">
        <v>0</v>
      </c>
      <c r="O893" s="56">
        <v>0</v>
      </c>
      <c r="P893" s="56">
        <v>0</v>
      </c>
      <c r="Q893" s="56">
        <v>0</v>
      </c>
      <c r="R893" s="56">
        <v>0</v>
      </c>
      <c r="S893" s="57">
        <v>0</v>
      </c>
      <c r="T893" s="58" t="s">
        <v>34</v>
      </c>
    </row>
    <row r="894" spans="1:20" ht="31.5" x14ac:dyDescent="0.25">
      <c r="A894" s="96" t="s">
        <v>1879</v>
      </c>
      <c r="B894" s="97" t="s">
        <v>190</v>
      </c>
      <c r="C894" s="55" t="s">
        <v>33</v>
      </c>
      <c r="D894" s="55">
        <v>0</v>
      </c>
      <c r="E894" s="55">
        <v>0</v>
      </c>
      <c r="F894" s="55">
        <v>0</v>
      </c>
      <c r="G894" s="56">
        <v>0</v>
      </c>
      <c r="H894" s="56">
        <v>0</v>
      </c>
      <c r="I894" s="55">
        <v>0</v>
      </c>
      <c r="J894" s="55">
        <v>0</v>
      </c>
      <c r="K894" s="55">
        <v>0</v>
      </c>
      <c r="L894" s="56">
        <v>0</v>
      </c>
      <c r="M894" s="55">
        <v>0</v>
      </c>
      <c r="N894" s="56">
        <v>0</v>
      </c>
      <c r="O894" s="84">
        <v>0</v>
      </c>
      <c r="P894" s="56">
        <v>0</v>
      </c>
      <c r="Q894" s="56">
        <v>0</v>
      </c>
      <c r="R894" s="56">
        <v>0</v>
      </c>
      <c r="S894" s="57">
        <v>0</v>
      </c>
      <c r="T894" s="58" t="s">
        <v>34</v>
      </c>
    </row>
    <row r="895" spans="1:20" ht="31.5" x14ac:dyDescent="0.25">
      <c r="A895" s="96" t="s">
        <v>1880</v>
      </c>
      <c r="B895" s="97" t="s">
        <v>194</v>
      </c>
      <c r="C895" s="55" t="s">
        <v>33</v>
      </c>
      <c r="D895" s="55">
        <v>0</v>
      </c>
      <c r="E895" s="55">
        <v>0</v>
      </c>
      <c r="F895" s="55">
        <v>0</v>
      </c>
      <c r="G895" s="56">
        <v>0</v>
      </c>
      <c r="H895" s="56">
        <v>0</v>
      </c>
      <c r="I895" s="55">
        <v>0</v>
      </c>
      <c r="J895" s="55">
        <v>0</v>
      </c>
      <c r="K895" s="55">
        <v>0</v>
      </c>
      <c r="L895" s="56">
        <v>0</v>
      </c>
      <c r="M895" s="55">
        <v>0</v>
      </c>
      <c r="N895" s="56">
        <v>0</v>
      </c>
      <c r="O895" s="56">
        <v>0</v>
      </c>
      <c r="P895" s="56">
        <v>0</v>
      </c>
      <c r="Q895" s="56">
        <v>0</v>
      </c>
      <c r="R895" s="56">
        <v>0</v>
      </c>
      <c r="S895" s="57">
        <v>0</v>
      </c>
      <c r="T895" s="58" t="s">
        <v>34</v>
      </c>
    </row>
    <row r="896" spans="1:20" ht="31.5" x14ac:dyDescent="0.25">
      <c r="A896" s="96" t="s">
        <v>1881</v>
      </c>
      <c r="B896" s="97" t="s">
        <v>259</v>
      </c>
      <c r="C896" s="55" t="s">
        <v>33</v>
      </c>
      <c r="D896" s="55">
        <f t="shared" ref="D896:R896" si="257">SUM(D897:D903)</f>
        <v>454.11255118239995</v>
      </c>
      <c r="E896" s="55">
        <f t="shared" si="257"/>
        <v>152.61284766</v>
      </c>
      <c r="F896" s="55">
        <f t="shared" si="257"/>
        <v>301.49970352239995</v>
      </c>
      <c r="G896" s="56">
        <f t="shared" si="257"/>
        <v>34.215567947999993</v>
      </c>
      <c r="H896" s="56">
        <f t="shared" si="257"/>
        <v>38.756301120000003</v>
      </c>
      <c r="I896" s="55">
        <f t="shared" si="257"/>
        <v>2.5318173719999995</v>
      </c>
      <c r="J896" s="55">
        <f t="shared" si="257"/>
        <v>0.69130788999999992</v>
      </c>
      <c r="K896" s="55">
        <f t="shared" si="257"/>
        <v>0</v>
      </c>
      <c r="L896" s="56">
        <f t="shared" si="257"/>
        <v>38.064993230000006</v>
      </c>
      <c r="M896" s="55">
        <f t="shared" si="257"/>
        <v>31.683750575999994</v>
      </c>
      <c r="N896" s="56">
        <f t="shared" si="257"/>
        <v>0</v>
      </c>
      <c r="O896" s="56">
        <f t="shared" si="257"/>
        <v>0</v>
      </c>
      <c r="P896" s="56">
        <f t="shared" si="257"/>
        <v>0</v>
      </c>
      <c r="Q896" s="56">
        <f t="shared" si="257"/>
        <v>262.74340240240002</v>
      </c>
      <c r="R896" s="56">
        <f t="shared" si="257"/>
        <v>35.970287908000003</v>
      </c>
      <c r="S896" s="57">
        <f>R896/(I896+K896)</f>
        <v>14.20729958874775</v>
      </c>
      <c r="T896" s="58" t="s">
        <v>34</v>
      </c>
    </row>
    <row r="897" spans="1:20" ht="31.5" x14ac:dyDescent="0.25">
      <c r="A897" s="79" t="s">
        <v>1881</v>
      </c>
      <c r="B897" s="88" t="s">
        <v>1882</v>
      </c>
      <c r="C897" s="63" t="s">
        <v>1883</v>
      </c>
      <c r="D897" s="63">
        <v>170.9008742524</v>
      </c>
      <c r="E897" s="63">
        <v>38.039146410000008</v>
      </c>
      <c r="F897" s="63">
        <f t="shared" ref="F897:F903" si="258">D897-E897</f>
        <v>132.8617278424</v>
      </c>
      <c r="G897" s="64">
        <f>I897+K897+M897+O897</f>
        <v>4.2252275119999947</v>
      </c>
      <c r="H897" s="64">
        <f>J897+L897+N897+P897</f>
        <v>2.0820309000000004</v>
      </c>
      <c r="I897" s="63">
        <v>0</v>
      </c>
      <c r="J897" s="63">
        <v>0.59141548999999993</v>
      </c>
      <c r="K897" s="63">
        <v>0</v>
      </c>
      <c r="L897" s="64">
        <v>1.4906154100000002</v>
      </c>
      <c r="M897" s="63">
        <v>4.2252275119999947</v>
      </c>
      <c r="N897" s="64">
        <v>0</v>
      </c>
      <c r="O897" s="64">
        <v>0</v>
      </c>
      <c r="P897" s="64">
        <v>0</v>
      </c>
      <c r="Q897" s="64">
        <f t="shared" ref="Q897:Q903" si="259">F897-H897</f>
        <v>130.77969694239999</v>
      </c>
      <c r="R897" s="64">
        <f>H897-(I897+K897)</f>
        <v>2.0820309000000004</v>
      </c>
      <c r="S897" s="65">
        <v>1</v>
      </c>
      <c r="T897" s="66" t="s">
        <v>1868</v>
      </c>
    </row>
    <row r="898" spans="1:20" ht="31.5" x14ac:dyDescent="0.25">
      <c r="A898" s="79" t="s">
        <v>1881</v>
      </c>
      <c r="B898" s="88" t="s">
        <v>1884</v>
      </c>
      <c r="C898" s="63" t="s">
        <v>1885</v>
      </c>
      <c r="D898" s="63">
        <v>84.64577460000001</v>
      </c>
      <c r="E898" s="63">
        <v>44.01317341</v>
      </c>
      <c r="F898" s="63">
        <f t="shared" si="258"/>
        <v>40.63260119000001</v>
      </c>
      <c r="G898" s="64" t="s">
        <v>34</v>
      </c>
      <c r="H898" s="64">
        <f t="shared" ref="H898:H903" si="260">J898+L898+N898+P898</f>
        <v>0.15430343999999999</v>
      </c>
      <c r="I898" s="63" t="s">
        <v>34</v>
      </c>
      <c r="J898" s="63">
        <v>0</v>
      </c>
      <c r="K898" s="63" t="s">
        <v>34</v>
      </c>
      <c r="L898" s="64">
        <v>0.15430343999999999</v>
      </c>
      <c r="M898" s="63" t="s">
        <v>34</v>
      </c>
      <c r="N898" s="64">
        <v>0</v>
      </c>
      <c r="O898" s="64" t="s">
        <v>34</v>
      </c>
      <c r="P898" s="64">
        <v>0</v>
      </c>
      <c r="Q898" s="64">
        <f t="shared" si="259"/>
        <v>40.47829775000001</v>
      </c>
      <c r="R898" s="64" t="s">
        <v>34</v>
      </c>
      <c r="S898" s="65" t="s">
        <v>34</v>
      </c>
      <c r="T898" s="75" t="s">
        <v>1886</v>
      </c>
    </row>
    <row r="899" spans="1:20" ht="31.5" x14ac:dyDescent="0.25">
      <c r="A899" s="79" t="s">
        <v>1881</v>
      </c>
      <c r="B899" s="88" t="s">
        <v>1887</v>
      </c>
      <c r="C899" s="63" t="s">
        <v>1888</v>
      </c>
      <c r="D899" s="63">
        <v>98.379675587999984</v>
      </c>
      <c r="E899" s="63">
        <v>39.940480020000003</v>
      </c>
      <c r="F899" s="63">
        <f t="shared" si="258"/>
        <v>58.439195567999981</v>
      </c>
      <c r="G899" s="64">
        <f>I899+K899+M899+O899</f>
        <v>26.300555120000002</v>
      </c>
      <c r="H899" s="64">
        <f t="shared" si="260"/>
        <v>36.148730960000002</v>
      </c>
      <c r="I899" s="63">
        <v>0</v>
      </c>
      <c r="J899" s="63">
        <v>0</v>
      </c>
      <c r="K899" s="63">
        <v>0</v>
      </c>
      <c r="L899" s="64">
        <v>36.148730960000002</v>
      </c>
      <c r="M899" s="63">
        <v>26.300555120000002</v>
      </c>
      <c r="N899" s="64">
        <v>0</v>
      </c>
      <c r="O899" s="64">
        <v>0</v>
      </c>
      <c r="P899" s="64">
        <v>0</v>
      </c>
      <c r="Q899" s="64">
        <f t="shared" si="259"/>
        <v>22.290464607999979</v>
      </c>
      <c r="R899" s="64">
        <f>H899-(I899+K899)</f>
        <v>36.148730960000002</v>
      </c>
      <c r="S899" s="65">
        <v>0</v>
      </c>
      <c r="T899" s="64" t="s">
        <v>34</v>
      </c>
    </row>
    <row r="900" spans="1:20" ht="63" x14ac:dyDescent="0.25">
      <c r="A900" s="79" t="s">
        <v>1881</v>
      </c>
      <c r="B900" s="88" t="s">
        <v>1889</v>
      </c>
      <c r="C900" s="63" t="s">
        <v>1890</v>
      </c>
      <c r="D900" s="63">
        <v>2.5457445499999998</v>
      </c>
      <c r="E900" s="63">
        <v>2.04627055</v>
      </c>
      <c r="F900" s="63">
        <f t="shared" si="258"/>
        <v>0.49947399999999975</v>
      </c>
      <c r="G900" s="64" t="s">
        <v>34</v>
      </c>
      <c r="H900" s="64">
        <f t="shared" si="260"/>
        <v>9.9892399999999992E-2</v>
      </c>
      <c r="I900" s="63" t="s">
        <v>34</v>
      </c>
      <c r="J900" s="63">
        <v>9.9892399999999992E-2</v>
      </c>
      <c r="K900" s="63" t="s">
        <v>34</v>
      </c>
      <c r="L900" s="64">
        <v>0</v>
      </c>
      <c r="M900" s="63" t="s">
        <v>34</v>
      </c>
      <c r="N900" s="64">
        <v>0</v>
      </c>
      <c r="O900" s="64" t="s">
        <v>34</v>
      </c>
      <c r="P900" s="64">
        <v>0</v>
      </c>
      <c r="Q900" s="64">
        <f t="shared" si="259"/>
        <v>0.39958159999999976</v>
      </c>
      <c r="R900" s="64" t="s">
        <v>34</v>
      </c>
      <c r="S900" s="65" t="s">
        <v>34</v>
      </c>
      <c r="T900" s="64" t="s">
        <v>384</v>
      </c>
    </row>
    <row r="901" spans="1:20" ht="31.5" x14ac:dyDescent="0.25">
      <c r="A901" s="79" t="s">
        <v>1881</v>
      </c>
      <c r="B901" s="88" t="s">
        <v>1891</v>
      </c>
      <c r="C901" s="63" t="s">
        <v>1892</v>
      </c>
      <c r="D901" s="63">
        <v>91.01</v>
      </c>
      <c r="E901" s="63">
        <v>27.68493127</v>
      </c>
      <c r="F901" s="63">
        <f t="shared" si="258"/>
        <v>63.325068730000005</v>
      </c>
      <c r="G901" s="64">
        <f>I901+K901+M901+O901</f>
        <v>0.84342579999999878</v>
      </c>
      <c r="H901" s="64">
        <f t="shared" si="260"/>
        <v>0</v>
      </c>
      <c r="I901" s="63">
        <v>0</v>
      </c>
      <c r="J901" s="63">
        <v>0</v>
      </c>
      <c r="K901" s="63">
        <v>0</v>
      </c>
      <c r="L901" s="64">
        <v>0</v>
      </c>
      <c r="M901" s="63">
        <v>0.84342579999999878</v>
      </c>
      <c r="N901" s="64">
        <v>0</v>
      </c>
      <c r="O901" s="64">
        <v>0</v>
      </c>
      <c r="P901" s="64">
        <v>0</v>
      </c>
      <c r="Q901" s="64">
        <f t="shared" si="259"/>
        <v>63.325068730000005</v>
      </c>
      <c r="R901" s="64">
        <f>H901-(I901+K901)</f>
        <v>0</v>
      </c>
      <c r="S901" s="65">
        <v>0</v>
      </c>
      <c r="T901" s="64" t="s">
        <v>34</v>
      </c>
    </row>
    <row r="902" spans="1:20" ht="31.5" x14ac:dyDescent="0.25">
      <c r="A902" s="79" t="s">
        <v>1881</v>
      </c>
      <c r="B902" s="88" t="s">
        <v>1893</v>
      </c>
      <c r="C902" s="63" t="s">
        <v>1894</v>
      </c>
      <c r="D902" s="63">
        <v>0.31454214399999997</v>
      </c>
      <c r="E902" s="63">
        <v>0</v>
      </c>
      <c r="F902" s="63">
        <f t="shared" si="258"/>
        <v>0.31454214399999997</v>
      </c>
      <c r="G902" s="64">
        <f>I902+K902+M902+O902</f>
        <v>0.31454214399999997</v>
      </c>
      <c r="H902" s="64">
        <f t="shared" si="260"/>
        <v>0.27134342</v>
      </c>
      <c r="I902" s="63">
        <v>0</v>
      </c>
      <c r="J902" s="63">
        <v>0</v>
      </c>
      <c r="K902" s="63">
        <v>0</v>
      </c>
      <c r="L902" s="64">
        <v>0.27134342</v>
      </c>
      <c r="M902" s="63">
        <v>0.31454214399999997</v>
      </c>
      <c r="N902" s="64">
        <v>0</v>
      </c>
      <c r="O902" s="64">
        <v>0</v>
      </c>
      <c r="P902" s="64">
        <v>0</v>
      </c>
      <c r="Q902" s="64">
        <f t="shared" si="259"/>
        <v>4.3198723999999966E-2</v>
      </c>
      <c r="R902" s="64">
        <f>H902-(I902+K902)</f>
        <v>0.27134342</v>
      </c>
      <c r="S902" s="65">
        <v>0</v>
      </c>
      <c r="T902" s="64" t="s">
        <v>34</v>
      </c>
    </row>
    <row r="903" spans="1:20" ht="63" x14ac:dyDescent="0.25">
      <c r="A903" s="79" t="s">
        <v>1881</v>
      </c>
      <c r="B903" s="88" t="s">
        <v>1895</v>
      </c>
      <c r="C903" s="63" t="s">
        <v>1896</v>
      </c>
      <c r="D903" s="63">
        <v>6.3159400479999999</v>
      </c>
      <c r="E903" s="63">
        <v>0.88884600000000002</v>
      </c>
      <c r="F903" s="63">
        <f t="shared" si="258"/>
        <v>5.4270940479999998</v>
      </c>
      <c r="G903" s="64">
        <f>I903+K903+M903+O903</f>
        <v>2.5318173719999995</v>
      </c>
      <c r="H903" s="64">
        <f t="shared" si="260"/>
        <v>0</v>
      </c>
      <c r="I903" s="63">
        <v>2.5318173719999995</v>
      </c>
      <c r="J903" s="63">
        <v>0</v>
      </c>
      <c r="K903" s="63">
        <v>0</v>
      </c>
      <c r="L903" s="64">
        <v>0</v>
      </c>
      <c r="M903" s="63">
        <v>0</v>
      </c>
      <c r="N903" s="64">
        <v>0</v>
      </c>
      <c r="O903" s="70">
        <v>0</v>
      </c>
      <c r="P903" s="64">
        <v>0</v>
      </c>
      <c r="Q903" s="64">
        <f t="shared" si="259"/>
        <v>5.4270940479999998</v>
      </c>
      <c r="R903" s="64">
        <f>H903-(I903+K903)</f>
        <v>-2.5318173719999995</v>
      </c>
      <c r="S903" s="65">
        <f>R903/(I903+K903)</f>
        <v>-1</v>
      </c>
      <c r="T903" s="66" t="s">
        <v>1897</v>
      </c>
    </row>
    <row r="904" spans="1:20" ht="47.25" x14ac:dyDescent="0.25">
      <c r="A904" s="96" t="s">
        <v>1898</v>
      </c>
      <c r="B904" s="97" t="s">
        <v>515</v>
      </c>
      <c r="C904" s="55" t="s">
        <v>33</v>
      </c>
      <c r="D904" s="55">
        <f t="shared" ref="D904:R904" si="261">D905</f>
        <v>0</v>
      </c>
      <c r="E904" s="55">
        <f t="shared" si="261"/>
        <v>0</v>
      </c>
      <c r="F904" s="55">
        <f t="shared" si="261"/>
        <v>0</v>
      </c>
      <c r="G904" s="49">
        <f t="shared" si="261"/>
        <v>0</v>
      </c>
      <c r="H904" s="56">
        <f t="shared" si="261"/>
        <v>0</v>
      </c>
      <c r="I904" s="55">
        <f t="shared" si="261"/>
        <v>0</v>
      </c>
      <c r="J904" s="55">
        <f t="shared" si="261"/>
        <v>0</v>
      </c>
      <c r="K904" s="55">
        <f t="shared" si="261"/>
        <v>0</v>
      </c>
      <c r="L904" s="49">
        <f t="shared" si="261"/>
        <v>0</v>
      </c>
      <c r="M904" s="55">
        <f t="shared" si="261"/>
        <v>0</v>
      </c>
      <c r="N904" s="49">
        <f t="shared" si="261"/>
        <v>0</v>
      </c>
      <c r="O904" s="85">
        <f t="shared" si="261"/>
        <v>0</v>
      </c>
      <c r="P904" s="49">
        <f t="shared" si="261"/>
        <v>0</v>
      </c>
      <c r="Q904" s="49">
        <f t="shared" si="261"/>
        <v>0</v>
      </c>
      <c r="R904" s="49">
        <f t="shared" si="261"/>
        <v>0</v>
      </c>
      <c r="S904" s="57">
        <v>0</v>
      </c>
      <c r="T904" s="58" t="s">
        <v>34</v>
      </c>
    </row>
    <row r="905" spans="1:20" x14ac:dyDescent="0.25">
      <c r="A905" s="96" t="s">
        <v>1899</v>
      </c>
      <c r="B905" s="97" t="s">
        <v>523</v>
      </c>
      <c r="C905" s="55" t="s">
        <v>33</v>
      </c>
      <c r="D905" s="55">
        <f t="shared" ref="D905:R905" si="262">D906+D907</f>
        <v>0</v>
      </c>
      <c r="E905" s="55">
        <f t="shared" si="262"/>
        <v>0</v>
      </c>
      <c r="F905" s="55">
        <f t="shared" si="262"/>
        <v>0</v>
      </c>
      <c r="G905" s="56">
        <f t="shared" si="262"/>
        <v>0</v>
      </c>
      <c r="H905" s="56">
        <f t="shared" si="262"/>
        <v>0</v>
      </c>
      <c r="I905" s="55">
        <f t="shared" si="262"/>
        <v>0</v>
      </c>
      <c r="J905" s="55">
        <f t="shared" si="262"/>
        <v>0</v>
      </c>
      <c r="K905" s="55">
        <f t="shared" si="262"/>
        <v>0</v>
      </c>
      <c r="L905" s="49">
        <f t="shared" si="262"/>
        <v>0</v>
      </c>
      <c r="M905" s="55">
        <f t="shared" si="262"/>
        <v>0</v>
      </c>
      <c r="N905" s="49">
        <f t="shared" si="262"/>
        <v>0</v>
      </c>
      <c r="O905" s="85">
        <f t="shared" si="262"/>
        <v>0</v>
      </c>
      <c r="P905" s="49">
        <f t="shared" si="262"/>
        <v>0</v>
      </c>
      <c r="Q905" s="56">
        <f t="shared" si="262"/>
        <v>0</v>
      </c>
      <c r="R905" s="56">
        <f t="shared" si="262"/>
        <v>0</v>
      </c>
      <c r="S905" s="57">
        <v>0</v>
      </c>
      <c r="T905" s="58" t="s">
        <v>34</v>
      </c>
    </row>
    <row r="906" spans="1:20" ht="47.25" x14ac:dyDescent="0.25">
      <c r="A906" s="96" t="s">
        <v>1900</v>
      </c>
      <c r="B906" s="97" t="s">
        <v>519</v>
      </c>
      <c r="C906" s="55" t="s">
        <v>33</v>
      </c>
      <c r="D906" s="55">
        <v>0</v>
      </c>
      <c r="E906" s="55">
        <v>0</v>
      </c>
      <c r="F906" s="55">
        <v>0</v>
      </c>
      <c r="G906" s="49">
        <v>0</v>
      </c>
      <c r="H906" s="49">
        <v>0</v>
      </c>
      <c r="I906" s="55">
        <v>0</v>
      </c>
      <c r="J906" s="55">
        <v>0</v>
      </c>
      <c r="K906" s="55">
        <v>0</v>
      </c>
      <c r="L906" s="49">
        <v>0</v>
      </c>
      <c r="M906" s="55">
        <v>0</v>
      </c>
      <c r="N906" s="49">
        <v>0</v>
      </c>
      <c r="O906" s="49">
        <v>0</v>
      </c>
      <c r="P906" s="49">
        <v>0</v>
      </c>
      <c r="Q906" s="49">
        <v>0</v>
      </c>
      <c r="R906" s="49">
        <v>0</v>
      </c>
      <c r="S906" s="57">
        <v>0</v>
      </c>
      <c r="T906" s="58" t="s">
        <v>34</v>
      </c>
    </row>
    <row r="907" spans="1:20" ht="47.25" x14ac:dyDescent="0.25">
      <c r="A907" s="96" t="s">
        <v>1901</v>
      </c>
      <c r="B907" s="97" t="s">
        <v>521</v>
      </c>
      <c r="C907" s="55" t="s">
        <v>33</v>
      </c>
      <c r="D907" s="55">
        <v>0</v>
      </c>
      <c r="E907" s="55">
        <v>0</v>
      </c>
      <c r="F907" s="55">
        <v>0</v>
      </c>
      <c r="G907" s="56">
        <v>0</v>
      </c>
      <c r="H907" s="56">
        <v>0</v>
      </c>
      <c r="I907" s="55">
        <v>0</v>
      </c>
      <c r="J907" s="55">
        <v>0</v>
      </c>
      <c r="K907" s="55">
        <v>0</v>
      </c>
      <c r="L907" s="56">
        <v>0</v>
      </c>
      <c r="M907" s="55">
        <v>0</v>
      </c>
      <c r="N907" s="56">
        <v>0</v>
      </c>
      <c r="O907" s="56">
        <v>0</v>
      </c>
      <c r="P907" s="56">
        <v>0</v>
      </c>
      <c r="Q907" s="56">
        <v>0</v>
      </c>
      <c r="R907" s="56">
        <v>0</v>
      </c>
      <c r="S907" s="57">
        <v>0</v>
      </c>
      <c r="T907" s="58" t="s">
        <v>34</v>
      </c>
    </row>
    <row r="908" spans="1:20" x14ac:dyDescent="0.25">
      <c r="A908" s="96" t="s">
        <v>1902</v>
      </c>
      <c r="B908" s="97" t="s">
        <v>523</v>
      </c>
      <c r="C908" s="55" t="s">
        <v>33</v>
      </c>
      <c r="D908" s="55">
        <f t="shared" ref="D908:R908" si="263">D909+D910</f>
        <v>0</v>
      </c>
      <c r="E908" s="55">
        <f t="shared" si="263"/>
        <v>0</v>
      </c>
      <c r="F908" s="55">
        <f t="shared" si="263"/>
        <v>0</v>
      </c>
      <c r="G908" s="56">
        <f t="shared" si="263"/>
        <v>0</v>
      </c>
      <c r="H908" s="56">
        <f t="shared" si="263"/>
        <v>0</v>
      </c>
      <c r="I908" s="55">
        <f t="shared" si="263"/>
        <v>0</v>
      </c>
      <c r="J908" s="55">
        <f t="shared" si="263"/>
        <v>0</v>
      </c>
      <c r="K908" s="55">
        <f t="shared" si="263"/>
        <v>0</v>
      </c>
      <c r="L908" s="56">
        <f t="shared" si="263"/>
        <v>0</v>
      </c>
      <c r="M908" s="55">
        <f t="shared" si="263"/>
        <v>0</v>
      </c>
      <c r="N908" s="56">
        <f t="shared" si="263"/>
        <v>0</v>
      </c>
      <c r="O908" s="56">
        <f t="shared" si="263"/>
        <v>0</v>
      </c>
      <c r="P908" s="56">
        <f t="shared" si="263"/>
        <v>0</v>
      </c>
      <c r="Q908" s="56">
        <f t="shared" si="263"/>
        <v>0</v>
      </c>
      <c r="R908" s="56">
        <f t="shared" si="263"/>
        <v>0</v>
      </c>
      <c r="S908" s="57">
        <v>0</v>
      </c>
      <c r="T908" s="58" t="s">
        <v>34</v>
      </c>
    </row>
    <row r="909" spans="1:20" ht="47.25" x14ac:dyDescent="0.25">
      <c r="A909" s="96" t="s">
        <v>1903</v>
      </c>
      <c r="B909" s="97" t="s">
        <v>519</v>
      </c>
      <c r="C909" s="55" t="s">
        <v>33</v>
      </c>
      <c r="D909" s="55">
        <v>0</v>
      </c>
      <c r="E909" s="55">
        <v>0</v>
      </c>
      <c r="F909" s="55">
        <v>0</v>
      </c>
      <c r="G909" s="56">
        <v>0</v>
      </c>
      <c r="H909" s="56">
        <v>0</v>
      </c>
      <c r="I909" s="55">
        <v>0</v>
      </c>
      <c r="J909" s="55">
        <v>0</v>
      </c>
      <c r="K909" s="55">
        <v>0</v>
      </c>
      <c r="L909" s="56">
        <v>0</v>
      </c>
      <c r="M909" s="55">
        <v>0</v>
      </c>
      <c r="N909" s="56">
        <v>0</v>
      </c>
      <c r="O909" s="56">
        <v>0</v>
      </c>
      <c r="P909" s="56">
        <v>0</v>
      </c>
      <c r="Q909" s="56">
        <v>0</v>
      </c>
      <c r="R909" s="56">
        <v>0</v>
      </c>
      <c r="S909" s="57">
        <v>0</v>
      </c>
      <c r="T909" s="58" t="s">
        <v>34</v>
      </c>
    </row>
    <row r="910" spans="1:20" ht="47.25" x14ac:dyDescent="0.25">
      <c r="A910" s="96" t="s">
        <v>1904</v>
      </c>
      <c r="B910" s="97" t="s">
        <v>521</v>
      </c>
      <c r="C910" s="55" t="s">
        <v>33</v>
      </c>
      <c r="D910" s="55">
        <v>0</v>
      </c>
      <c r="E910" s="55">
        <v>0</v>
      </c>
      <c r="F910" s="55">
        <v>0</v>
      </c>
      <c r="G910" s="56">
        <v>0</v>
      </c>
      <c r="H910" s="56">
        <v>0</v>
      </c>
      <c r="I910" s="55">
        <v>0</v>
      </c>
      <c r="J910" s="55">
        <v>0</v>
      </c>
      <c r="K910" s="55">
        <v>0</v>
      </c>
      <c r="L910" s="56">
        <v>0</v>
      </c>
      <c r="M910" s="55">
        <v>0</v>
      </c>
      <c r="N910" s="56">
        <v>0</v>
      </c>
      <c r="O910" s="56">
        <v>0</v>
      </c>
      <c r="P910" s="56">
        <v>0</v>
      </c>
      <c r="Q910" s="56">
        <v>0</v>
      </c>
      <c r="R910" s="56">
        <v>0</v>
      </c>
      <c r="S910" s="57">
        <v>0</v>
      </c>
      <c r="T910" s="58" t="s">
        <v>34</v>
      </c>
    </row>
    <row r="911" spans="1:20" x14ac:dyDescent="0.25">
      <c r="A911" s="96" t="s">
        <v>1905</v>
      </c>
      <c r="B911" s="101" t="s">
        <v>527</v>
      </c>
      <c r="C911" s="112" t="s">
        <v>33</v>
      </c>
      <c r="D911" s="55">
        <f t="shared" ref="D911:R911" si="264">SUM(D912,D913,D914,D915)</f>
        <v>266.944611528</v>
      </c>
      <c r="E911" s="55">
        <f t="shared" si="264"/>
        <v>205.13059851999998</v>
      </c>
      <c r="F911" s="55">
        <f t="shared" si="264"/>
        <v>61.814013008000018</v>
      </c>
      <c r="G911" s="56">
        <f t="shared" si="264"/>
        <v>10.011196686</v>
      </c>
      <c r="H911" s="56">
        <f t="shared" si="264"/>
        <v>0</v>
      </c>
      <c r="I911" s="55">
        <f t="shared" si="264"/>
        <v>1.13671181</v>
      </c>
      <c r="J911" s="55">
        <f t="shared" si="264"/>
        <v>0</v>
      </c>
      <c r="K911" s="55">
        <f t="shared" si="264"/>
        <v>1.9928625</v>
      </c>
      <c r="L911" s="56">
        <f t="shared" si="264"/>
        <v>0</v>
      </c>
      <c r="M911" s="55">
        <f t="shared" si="264"/>
        <v>3.1145853900000002</v>
      </c>
      <c r="N911" s="56">
        <f t="shared" si="264"/>
        <v>0</v>
      </c>
      <c r="O911" s="56">
        <f t="shared" si="264"/>
        <v>3.7670369860000004</v>
      </c>
      <c r="P911" s="56">
        <f t="shared" si="264"/>
        <v>0</v>
      </c>
      <c r="Q911" s="56">
        <f t="shared" si="264"/>
        <v>61.814013008000018</v>
      </c>
      <c r="R911" s="56">
        <f t="shared" si="264"/>
        <v>-3.1295743099999997</v>
      </c>
      <c r="S911" s="57">
        <f>R911/(I911+K911)</f>
        <v>-1</v>
      </c>
      <c r="T911" s="58" t="s">
        <v>34</v>
      </c>
    </row>
    <row r="912" spans="1:20" ht="31.5" x14ac:dyDescent="0.25">
      <c r="A912" s="96" t="s">
        <v>1906</v>
      </c>
      <c r="B912" s="101" t="s">
        <v>529</v>
      </c>
      <c r="C912" s="112" t="s">
        <v>33</v>
      </c>
      <c r="D912" s="55">
        <v>0</v>
      </c>
      <c r="E912" s="55">
        <v>0</v>
      </c>
      <c r="F912" s="55">
        <v>0</v>
      </c>
      <c r="G912" s="56">
        <v>0</v>
      </c>
      <c r="H912" s="56">
        <v>0</v>
      </c>
      <c r="I912" s="55">
        <v>0</v>
      </c>
      <c r="J912" s="55">
        <v>0</v>
      </c>
      <c r="K912" s="55">
        <v>0</v>
      </c>
      <c r="L912" s="56">
        <v>0</v>
      </c>
      <c r="M912" s="55">
        <v>0</v>
      </c>
      <c r="N912" s="56">
        <v>0</v>
      </c>
      <c r="O912" s="56">
        <v>0</v>
      </c>
      <c r="P912" s="56">
        <v>0</v>
      </c>
      <c r="Q912" s="56">
        <v>0</v>
      </c>
      <c r="R912" s="56">
        <v>0</v>
      </c>
      <c r="S912" s="57">
        <v>0</v>
      </c>
      <c r="T912" s="58" t="s">
        <v>34</v>
      </c>
    </row>
    <row r="913" spans="1:20" x14ac:dyDescent="0.25">
      <c r="A913" s="96" t="s">
        <v>1907</v>
      </c>
      <c r="B913" s="97" t="s">
        <v>531</v>
      </c>
      <c r="C913" s="55" t="s">
        <v>33</v>
      </c>
      <c r="D913" s="55">
        <v>0</v>
      </c>
      <c r="E913" s="55">
        <v>0</v>
      </c>
      <c r="F913" s="55">
        <v>0</v>
      </c>
      <c r="G913" s="56">
        <v>0</v>
      </c>
      <c r="H913" s="56">
        <v>0</v>
      </c>
      <c r="I913" s="55">
        <v>0</v>
      </c>
      <c r="J913" s="55">
        <v>0</v>
      </c>
      <c r="K913" s="55">
        <v>0</v>
      </c>
      <c r="L913" s="56">
        <v>0</v>
      </c>
      <c r="M913" s="55">
        <v>0</v>
      </c>
      <c r="N913" s="56">
        <v>0</v>
      </c>
      <c r="O913" s="56">
        <v>0</v>
      </c>
      <c r="P913" s="56">
        <v>0</v>
      </c>
      <c r="Q913" s="56">
        <v>0</v>
      </c>
      <c r="R913" s="56">
        <v>0</v>
      </c>
      <c r="S913" s="57">
        <v>0</v>
      </c>
      <c r="T913" s="58" t="s">
        <v>34</v>
      </c>
    </row>
    <row r="914" spans="1:20" ht="31.5" x14ac:dyDescent="0.25">
      <c r="A914" s="96" t="s">
        <v>1908</v>
      </c>
      <c r="B914" s="97" t="s">
        <v>536</v>
      </c>
      <c r="C914" s="55" t="s">
        <v>33</v>
      </c>
      <c r="D914" s="55">
        <v>0</v>
      </c>
      <c r="E914" s="55">
        <v>0</v>
      </c>
      <c r="F914" s="55">
        <v>0</v>
      </c>
      <c r="G914" s="56">
        <v>0</v>
      </c>
      <c r="H914" s="56">
        <v>0</v>
      </c>
      <c r="I914" s="55">
        <v>0</v>
      </c>
      <c r="J914" s="55">
        <v>0</v>
      </c>
      <c r="K914" s="55">
        <v>0</v>
      </c>
      <c r="L914" s="56">
        <v>0</v>
      </c>
      <c r="M914" s="55">
        <v>0</v>
      </c>
      <c r="N914" s="56">
        <v>0</v>
      </c>
      <c r="O914" s="56">
        <v>0</v>
      </c>
      <c r="P914" s="56">
        <v>0</v>
      </c>
      <c r="Q914" s="56">
        <v>0</v>
      </c>
      <c r="R914" s="56">
        <v>0</v>
      </c>
      <c r="S914" s="57">
        <v>0</v>
      </c>
      <c r="T914" s="58" t="s">
        <v>34</v>
      </c>
    </row>
    <row r="915" spans="1:20" x14ac:dyDescent="0.25">
      <c r="A915" s="96" t="s">
        <v>1909</v>
      </c>
      <c r="B915" s="97" t="s">
        <v>543</v>
      </c>
      <c r="C915" s="55" t="s">
        <v>33</v>
      </c>
      <c r="D915" s="55">
        <f t="shared" ref="D915:R915" si="265">SUM(D916:D916)</f>
        <v>266.944611528</v>
      </c>
      <c r="E915" s="55">
        <f t="shared" si="265"/>
        <v>205.13059851999998</v>
      </c>
      <c r="F915" s="55">
        <f t="shared" si="265"/>
        <v>61.814013008000018</v>
      </c>
      <c r="G915" s="56">
        <f t="shared" si="265"/>
        <v>10.011196686</v>
      </c>
      <c r="H915" s="56">
        <f t="shared" si="265"/>
        <v>0</v>
      </c>
      <c r="I915" s="55">
        <f t="shared" si="265"/>
        <v>1.13671181</v>
      </c>
      <c r="J915" s="55">
        <f t="shared" si="265"/>
        <v>0</v>
      </c>
      <c r="K915" s="55">
        <f t="shared" si="265"/>
        <v>1.9928625</v>
      </c>
      <c r="L915" s="56">
        <f t="shared" si="265"/>
        <v>0</v>
      </c>
      <c r="M915" s="55">
        <f t="shared" si="265"/>
        <v>3.1145853900000002</v>
      </c>
      <c r="N915" s="56">
        <f t="shared" si="265"/>
        <v>0</v>
      </c>
      <c r="O915" s="56">
        <f t="shared" si="265"/>
        <v>3.7670369860000004</v>
      </c>
      <c r="P915" s="56">
        <f t="shared" si="265"/>
        <v>0</v>
      </c>
      <c r="Q915" s="56">
        <f t="shared" si="265"/>
        <v>61.814013008000018</v>
      </c>
      <c r="R915" s="56">
        <f t="shared" si="265"/>
        <v>-3.1295743099999997</v>
      </c>
      <c r="S915" s="57">
        <f>R915/(I915+K915)</f>
        <v>-1</v>
      </c>
      <c r="T915" s="58" t="s">
        <v>34</v>
      </c>
    </row>
    <row r="916" spans="1:20" ht="31.5" x14ac:dyDescent="0.25">
      <c r="A916" s="79" t="s">
        <v>1909</v>
      </c>
      <c r="B916" s="91" t="s">
        <v>1910</v>
      </c>
      <c r="C916" s="92" t="s">
        <v>1911</v>
      </c>
      <c r="D916" s="63">
        <v>266.944611528</v>
      </c>
      <c r="E916" s="63">
        <v>205.13059851999998</v>
      </c>
      <c r="F916" s="63">
        <f>D916-E916</f>
        <v>61.814013008000018</v>
      </c>
      <c r="G916" s="64">
        <f>I916+K916+M916+O916</f>
        <v>10.011196686</v>
      </c>
      <c r="H916" s="64">
        <f>J916+L916+N916+P916</f>
        <v>0</v>
      </c>
      <c r="I916" s="63">
        <v>1.13671181</v>
      </c>
      <c r="J916" s="63">
        <v>0</v>
      </c>
      <c r="K916" s="63">
        <v>1.9928625</v>
      </c>
      <c r="L916" s="64">
        <v>0</v>
      </c>
      <c r="M916" s="63">
        <v>3.1145853900000002</v>
      </c>
      <c r="N916" s="64">
        <v>0</v>
      </c>
      <c r="O916" s="64">
        <v>3.7670369860000004</v>
      </c>
      <c r="P916" s="64">
        <v>0</v>
      </c>
      <c r="Q916" s="64">
        <f>F916-H916</f>
        <v>61.814013008000018</v>
      </c>
      <c r="R916" s="64">
        <f>H916-(I916+K916)</f>
        <v>-3.1295743099999997</v>
      </c>
      <c r="S916" s="65">
        <f>R916/(I916+K916)</f>
        <v>-1</v>
      </c>
      <c r="T916" s="66" t="s">
        <v>1912</v>
      </c>
    </row>
    <row r="917" spans="1:20" ht="31.5" x14ac:dyDescent="0.25">
      <c r="A917" s="96" t="s">
        <v>1913</v>
      </c>
      <c r="B917" s="97" t="s">
        <v>560</v>
      </c>
      <c r="C917" s="55" t="s">
        <v>33</v>
      </c>
      <c r="D917" s="55">
        <v>0</v>
      </c>
      <c r="E917" s="55">
        <v>0</v>
      </c>
      <c r="F917" s="55">
        <v>0</v>
      </c>
      <c r="G917" s="56">
        <v>0</v>
      </c>
      <c r="H917" s="56">
        <v>0</v>
      </c>
      <c r="I917" s="55">
        <v>0</v>
      </c>
      <c r="J917" s="55">
        <v>0</v>
      </c>
      <c r="K917" s="55">
        <v>0</v>
      </c>
      <c r="L917" s="56">
        <v>0</v>
      </c>
      <c r="M917" s="55">
        <v>0</v>
      </c>
      <c r="N917" s="56">
        <v>0</v>
      </c>
      <c r="O917" s="56">
        <v>0</v>
      </c>
      <c r="P917" s="56">
        <v>0</v>
      </c>
      <c r="Q917" s="56">
        <v>0</v>
      </c>
      <c r="R917" s="56">
        <v>0</v>
      </c>
      <c r="S917" s="57">
        <v>0</v>
      </c>
      <c r="T917" s="58" t="s">
        <v>34</v>
      </c>
    </row>
    <row r="918" spans="1:20" x14ac:dyDescent="0.25">
      <c r="A918" s="96" t="s">
        <v>1914</v>
      </c>
      <c r="B918" s="101" t="s">
        <v>562</v>
      </c>
      <c r="C918" s="101" t="s">
        <v>33</v>
      </c>
      <c r="D918" s="55">
        <f t="shared" ref="D918:R918" si="266">SUM(D919:D922)</f>
        <v>0.83891437200000007</v>
      </c>
      <c r="E918" s="55">
        <f t="shared" si="266"/>
        <v>0</v>
      </c>
      <c r="F918" s="55">
        <f t="shared" si="266"/>
        <v>0.83891437200000007</v>
      </c>
      <c r="G918" s="55">
        <f t="shared" si="266"/>
        <v>0.163914372</v>
      </c>
      <c r="H918" s="55">
        <f t="shared" si="266"/>
        <v>1.1869716000000001</v>
      </c>
      <c r="I918" s="55">
        <f t="shared" si="266"/>
        <v>0</v>
      </c>
      <c r="J918" s="55">
        <f t="shared" si="266"/>
        <v>0.19109999999999999</v>
      </c>
      <c r="K918" s="55">
        <f t="shared" si="266"/>
        <v>0</v>
      </c>
      <c r="L918" s="55">
        <f t="shared" si="266"/>
        <v>0.99587160000000008</v>
      </c>
      <c r="M918" s="55">
        <f t="shared" si="266"/>
        <v>0.163914372</v>
      </c>
      <c r="N918" s="55">
        <f t="shared" si="266"/>
        <v>0</v>
      </c>
      <c r="O918" s="55">
        <f t="shared" si="266"/>
        <v>0</v>
      </c>
      <c r="P918" s="55">
        <f t="shared" si="266"/>
        <v>0</v>
      </c>
      <c r="Q918" s="55">
        <f t="shared" si="266"/>
        <v>0.50844277199999999</v>
      </c>
      <c r="R918" s="55">
        <f t="shared" si="266"/>
        <v>0.13937160000000001</v>
      </c>
      <c r="S918" s="57">
        <v>1</v>
      </c>
      <c r="T918" s="58" t="s">
        <v>34</v>
      </c>
    </row>
    <row r="919" spans="1:20" x14ac:dyDescent="0.25">
      <c r="A919" s="105" t="s">
        <v>1914</v>
      </c>
      <c r="B919" s="88" t="s">
        <v>1915</v>
      </c>
      <c r="C919" s="63" t="s">
        <v>1916</v>
      </c>
      <c r="D919" s="63">
        <v>0.163914372</v>
      </c>
      <c r="E919" s="63">
        <v>0</v>
      </c>
      <c r="F919" s="63">
        <f>D919-E919</f>
        <v>0.163914372</v>
      </c>
      <c r="G919" s="64">
        <f>I919+K919+M919+O919</f>
        <v>0.163914372</v>
      </c>
      <c r="H919" s="64">
        <f>J919+L919+N919+P919</f>
        <v>0.13937160000000001</v>
      </c>
      <c r="I919" s="63">
        <v>0</v>
      </c>
      <c r="J919" s="63">
        <v>0</v>
      </c>
      <c r="K919" s="63">
        <v>0</v>
      </c>
      <c r="L919" s="64">
        <v>0.13937160000000001</v>
      </c>
      <c r="M919" s="63">
        <v>0.163914372</v>
      </c>
      <c r="N919" s="64">
        <v>0</v>
      </c>
      <c r="O919" s="64">
        <v>0</v>
      </c>
      <c r="P919" s="64">
        <v>0</v>
      </c>
      <c r="Q919" s="64">
        <f>F919-H919</f>
        <v>2.454277199999999E-2</v>
      </c>
      <c r="R919" s="64">
        <f>H919-(I919+K919)</f>
        <v>0.13937160000000001</v>
      </c>
      <c r="S919" s="65">
        <v>0</v>
      </c>
      <c r="T919" s="66" t="s">
        <v>34</v>
      </c>
    </row>
    <row r="920" spans="1:20" s="1" customFormat="1" ht="63" x14ac:dyDescent="0.25">
      <c r="A920" s="105" t="s">
        <v>1914</v>
      </c>
      <c r="B920" s="88" t="s">
        <v>1917</v>
      </c>
      <c r="C920" s="63" t="s">
        <v>1918</v>
      </c>
      <c r="D920" s="63">
        <v>0.67500000000000004</v>
      </c>
      <c r="E920" s="63">
        <v>0</v>
      </c>
      <c r="F920" s="63">
        <f>D920-E920</f>
        <v>0.67500000000000004</v>
      </c>
      <c r="G920" s="64" t="s">
        <v>34</v>
      </c>
      <c r="H920" s="64">
        <f>J920+L920+N920+P920</f>
        <v>0.19109999999999999</v>
      </c>
      <c r="I920" s="63" t="s">
        <v>34</v>
      </c>
      <c r="J920" s="63">
        <v>0.19109999999999999</v>
      </c>
      <c r="K920" s="63" t="s">
        <v>34</v>
      </c>
      <c r="L920" s="64">
        <v>0</v>
      </c>
      <c r="M920" s="63" t="s">
        <v>34</v>
      </c>
      <c r="N920" s="64">
        <v>0</v>
      </c>
      <c r="O920" s="64" t="s">
        <v>34</v>
      </c>
      <c r="P920" s="64">
        <v>0</v>
      </c>
      <c r="Q920" s="64">
        <f>F920-H920</f>
        <v>0.48390000000000005</v>
      </c>
      <c r="R920" s="64" t="s">
        <v>34</v>
      </c>
      <c r="S920" s="65" t="s">
        <v>34</v>
      </c>
      <c r="T920" s="66" t="s">
        <v>384</v>
      </c>
    </row>
    <row r="921" spans="1:20" s="1" customFormat="1" ht="99.75" customHeight="1" x14ac:dyDescent="0.25">
      <c r="A921" s="139" t="s">
        <v>1914</v>
      </c>
      <c r="B921" s="88" t="s">
        <v>1919</v>
      </c>
      <c r="C921" s="139" t="s">
        <v>1920</v>
      </c>
      <c r="D921" s="140" t="s">
        <v>34</v>
      </c>
      <c r="E921" s="140" t="s">
        <v>34</v>
      </c>
      <c r="F921" s="140" t="s">
        <v>34</v>
      </c>
      <c r="G921" s="140" t="s">
        <v>34</v>
      </c>
      <c r="H921" s="64">
        <f>J921+L921+N921+P921</f>
        <v>0.74850000000000005</v>
      </c>
      <c r="I921" s="140" t="s">
        <v>34</v>
      </c>
      <c r="J921" s="140">
        <v>0</v>
      </c>
      <c r="K921" s="140" t="s">
        <v>34</v>
      </c>
      <c r="L921" s="140">
        <v>0.74850000000000005</v>
      </c>
      <c r="M921" s="140" t="s">
        <v>34</v>
      </c>
      <c r="N921" s="140">
        <v>0</v>
      </c>
      <c r="O921" s="140" t="s">
        <v>34</v>
      </c>
      <c r="P921" s="140">
        <v>0</v>
      </c>
      <c r="Q921" s="140" t="s">
        <v>34</v>
      </c>
      <c r="R921" s="140" t="s">
        <v>34</v>
      </c>
      <c r="S921" s="140" t="s">
        <v>34</v>
      </c>
      <c r="T921" s="86" t="s">
        <v>1921</v>
      </c>
    </row>
    <row r="922" spans="1:20" s="1" customFormat="1" ht="31.5" x14ac:dyDescent="0.25">
      <c r="A922" s="139" t="s">
        <v>1914</v>
      </c>
      <c r="B922" s="141" t="s">
        <v>1922</v>
      </c>
      <c r="C922" s="139" t="s">
        <v>1923</v>
      </c>
      <c r="D922" s="140" t="s">
        <v>34</v>
      </c>
      <c r="E922" s="140" t="s">
        <v>34</v>
      </c>
      <c r="F922" s="140" t="s">
        <v>34</v>
      </c>
      <c r="G922" s="140" t="s">
        <v>34</v>
      </c>
      <c r="H922" s="64">
        <f>J922+L922+N922+P922</f>
        <v>0.108</v>
      </c>
      <c r="I922" s="140" t="s">
        <v>34</v>
      </c>
      <c r="J922" s="140">
        <v>0</v>
      </c>
      <c r="K922" s="140" t="s">
        <v>34</v>
      </c>
      <c r="L922" s="140">
        <v>0.108</v>
      </c>
      <c r="M922" s="140" t="s">
        <v>34</v>
      </c>
      <c r="N922" s="140">
        <v>0</v>
      </c>
      <c r="O922" s="140" t="s">
        <v>34</v>
      </c>
      <c r="P922" s="140">
        <v>0</v>
      </c>
      <c r="Q922" s="140" t="s">
        <v>34</v>
      </c>
      <c r="R922" s="140" t="s">
        <v>34</v>
      </c>
      <c r="S922" s="140" t="s">
        <v>34</v>
      </c>
      <c r="T922" s="86" t="s">
        <v>803</v>
      </c>
    </row>
    <row r="923" spans="1:20" s="1" customFormat="1" hidden="1" x14ac:dyDescent="0.25">
      <c r="H923" s="142"/>
      <c r="L923" s="143"/>
      <c r="R923" s="10"/>
      <c r="S923" s="10"/>
      <c r="T923" s="144"/>
    </row>
    <row r="924" spans="1:20" s="1" customFormat="1" hidden="1" x14ac:dyDescent="0.25">
      <c r="H924" s="142"/>
      <c r="L924" s="143"/>
      <c r="R924" s="10"/>
      <c r="S924" s="10"/>
      <c r="T924" s="144"/>
    </row>
    <row r="925" spans="1:20" s="1" customFormat="1" x14ac:dyDescent="0.25">
      <c r="H925" s="142"/>
      <c r="L925" s="143"/>
      <c r="R925" s="10"/>
      <c r="S925" s="10"/>
      <c r="T925" s="144"/>
    </row>
    <row r="926" spans="1:20" s="1" customFormat="1" x14ac:dyDescent="0.25">
      <c r="H926" s="142"/>
      <c r="L926" s="143"/>
      <c r="R926" s="10"/>
      <c r="S926" s="10"/>
      <c r="T926" s="144"/>
    </row>
    <row r="927" spans="1:20" s="1" customFormat="1" x14ac:dyDescent="0.25">
      <c r="H927" s="142"/>
      <c r="L927" s="143"/>
      <c r="R927" s="10"/>
      <c r="S927" s="10"/>
      <c r="T927" s="144"/>
    </row>
  </sheetData>
  <mergeCells count="25">
    <mergeCell ref="A12:T12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P110:P117 N62:N67 G895:G896 N252 O62 O66 O85:O87 O113 O131:O159 O251:O252 O257:O258 O288:O330 O559 O650 O655 O688:O697 O780:O781 O787 O794 O821 O825:O831 O894 O903:O905 L906:L913 G893 G550:G558 N69:N77 L120:L123 L125:L159 N110:N117 O184:O188 P184:P199 N200:N229 N255:N256 N269:N281 O562:O564 N560:N561 H550:H559 H689:H693 H826 H892:H896 P120:P123 P125:P159 L161:L199 Q893:R893 A15:T18 J660 J77 J259 J704:J724 J67:J71 J252:J254 J649 J698:J700 J250 J654 J906:J917 J899:J902 J892 J890 J886 J832:J833 J823:J824 J88:J89 J19:J60 J777:J778 L783 L805 L813:L814 L823:L824 L832:L833 L886 L890 L892 L899:L902 L654 L250 L698:L700 L649 L777:L778 L19:L60 L252:L254 L704:L771 L235:L241 L88:L89 L795:L802 L259 L660 L785:L786 L67:L68 N785:P786 N660:P660 N268:P268 N68:P68 N250:P250 N654:P654 N899:P902 N892:R892 N890:P890 N886:P886 N832:P833 N823:P824 N813:P814 N805:P805 N778:R778 N783:P783 N161:P183 N795:P802 N184:N190 N191:O199 T44:T46 T630:T634 T99 T899:T902 J780:J781 N88:P88 N253:P254 N259:P259 N649:P649 T732 N777:P777 N906:R907 N908:P913 N565:P581 Q694:R697 N698:R700 N704:P771 Q905:R905 T575 T608:T609 L583:L584 J583:J584 I582:P582 I652:P652 G694:H702 G780:H781 G827:H833 H904 G905:H917 N92:P109 N644:P647 Q780:R781 Q908:R915 Q702:R702 Q773:R774 Q827:R833 T491:T493 T495 T498:T507 T509 T550:T559 T561 T564 T581:T591 T611 T615 T770:T774 T776:T792 T796:T797 T805:T806 T821:T833 T870:T883 T885:T890 G91:H117 L91:L117 J91:J117 J119:J229 N119:N160 J268:J422 L268:L422 N335:N422 P335:P422 O335:O413 D268:E422 D423:R423 J515:J581 L515:L581 D515:F523 D586:E647 J586:J647 L586:L647 G919:H919 J919:J920 J80 N80:N87 T79 J447:J455 L447:L455 N447:N455 D447:H450 D446:R446 D458:H458 P457:P461 N457:N471 L457:L512 J457:J512 J726:J771 J789:J807 O789:O790 T835 J809:J820 D456:R456 G19:H77 G80:H89 F245:H245 G560:H584 G789:H807 G809:H825 H835 G897:H903 G920 T49:T56 T93:T95 T594:T597 T689:T703 T369 T599:T604 T637:T646 T705:T715 D424:H426 L424:L445 J424:J445 T109:T142 T200:T215 T59:T69 T71:T73 T77 T81:T84 T88 T144:T173 T175:T177 T181:T196 T220:T233 T235:T343 T348:T350 F247:H248 G246:H246 F250:H255 G249:H249 F257:H257 G256:H256 G258:H258 G321:H321 G336:H336 D432:H437 D427:E431 D439:H445 D438:E438 G438:H438 D452:H455 D451:E451 G451:H451 D457:E457 G457:H457 D460:H462 D459:E459 G459:H459 D464:H472 D463:E463 G463:H463 D473:E473 G473:H473 D479:H481 D485:H512 D482:E484 G482:H484 D525:F527 D524:E524 D529:F533 D528:E528 D536:F548 D534:E535 D550:F571 D549:E549 D573:F584 D572:E572 F633:H657 G632:H632 G658:H658 N91:R91 Q524:R558 N586:R591 Q789:R789 Q895:R896 Q783:R787 J783:J787 J848:J875 L848:L875 N848:P875 D849:E874 F835:F837 D585:R585 F259:H271 F322:H322 F337:H422 G427:H431 D474:H476 D513:R514 G515:H549 F586:H631 F659:H684 G704:H778 G783:H787 G836:H891 H920:H922 G119:H229 F274:H320 G272:H273 F324:H335 G323:H323 D477:E478 G477:H478 F686:H688 G685:H685 F839:F845 F847:F869 Q77:R77 Q79:Q81 N89:S89 Q410:R422 N445:R445 Q512:R512 Q701:S701 Q736:R769 Q776:R777 Q775:S775 Q819:R825 Q835:Q837 Q917:R917 Q916:S916 R836:S837 Q919:S920 R80:S81 Q92:S117 Q245:S409 Q515:S523 Q644:S688 Q704:S735 Q809:S818 Q897:S903 N19:T42 N43:S60 Q61:S76 S77:S79 Q82:S88 S90:T91 S118 N235:S241 S242:S244 S410:S423 N424:S444 S445:S446 P447:S454 P455:R455 S455:S456 Q457:T473 Q474:S511 S512:T514 S524:S559 Q560:S582 N583:S584 S585:S591 N592:S643 S689:S700 S702:S703 S736:S774 S776:S789 Q790:S793 S794:T794 Q795:S807 S808:T808 S819:S835 Q838:S891 S892:T896 S904:T915 S917:T918 Q231:S234 S230 G231:H241 J231:J241 N231:N234 T408:T456 T648:T649 Q119:S229">
    <cfRule type="containsBlanks" dxfId="569" priority="589">
      <formula>LEN(TRIM(A15))=0</formula>
    </cfRule>
  </conditionalFormatting>
  <conditionalFormatting sqref="N651:P651 O64:O65 N247:P249 O110 J247:J249 J651 J661:J697 L247:L249 L651 L661:L697 L914:L917 O114:O117 G559 G689:G693 T851:T852 L784 G894 T521 L251 J251 O67:P67 N251 N688:N697 J780:J781 N894 T916:T920 L655:L659 O656:P656 N655:N656 N657:P659 P62:P66 P85:P87 Q559:R559 N661:P687 L787 N903:N905 J821:J822 J836:J847 J825:J831 L780:L781 N288:N330 N780:N781 N787 N794 N821 L836:L847 L825:L831 N825:N831 N895:P898 N257:N258 P257:P258 P288:P330 P655 P689:R693 P780:P781 P794:R794 P821 P826:R826 P894:R894 P904:R904 J772:J776 L772:L776 L803:L804 G826 G892 G904 L806:L807 L815:L822 T836:T848 T884 J887:J889 L887:L889 L891 J891 T891 N893:P893 J893:J898 L893:L898 L903:L905 J903:J905 J255:J258 J72:J76 J81:J87 O69:P77 O120:O123 O119:P119 L119 O125:O130 O124:P124 L124 O160:P160 L160 O200:P229 L200:L229 O255:P256 L255:L258 O269:P281 N472:P512 O462:P471 N562:N564 P562:P564 O560:P561 J61:J66 L69:L77 J260:J266 J655:J659 J876:J885 L876:L885 L260:L266 L61:L66 N61:P61 N260:P266 N331:P334 N282:P287 N876:P885 N891:P891 N887:P889 N815:P820 N806:P807 N803:P804 N772:R772 N836:P847 N822:P822 N791:P793 N784:P784 N914:P917 L653 J653 N653:P653 O414:O422 P251:P252 P694:P697 Q770:R771 N773:P776 P787 P825 P827:P831 P905 T478 I267:P267 P688 P903 T494 T496:T497 T510:T511 N515:N559 O515:O558 P515:P559 N919:P920 L919:L920 L80:L87 O80:P84 O447:O455 O457:O461 P789:P790 N789:N790 L789:L794 N809:P812 L809:L812 T480 T482:T487 T489:T490 T508 L231:L234 O231:P234 T524:T549">
    <cfRule type="containsBlanks" dxfId="568" priority="588">
      <formula>LEN(TRIM(G61))=0</formula>
    </cfRule>
  </conditionalFormatting>
  <conditionalFormatting sqref="J20:J29 L20:L29 J237:J241 J651 L237:L241 L651 H611 J49 J72:J77 J251 J257:J258 J595:J596 J600:J601 J613 J657:J658 J661:J697 J787 L49 L72:L76 L251 L257:L258 L595:L596 L600:L601 L613 L657:L658 L661:L697 L787 L61:L66 J61:J66 L51:L54 J51:J54 T851:T852 S19:T19 L81:L87 T472:T473 T44:T45 L653 J653 T20:T42 T49:T56 T61 T65 T69 T77 T88 T90:T91 T118 T221:T232 T235 T242:T244 T410:T423 T434:T436 T445:T446 T449 T455 T464 T466 T468 T491:T493 T495 T498:T507 T509 T512:T514 T550:T559 T561 T564 T583 T585:T591 T594:T596 T600:T601 T611 T615 T643 T689:T700 T702:T703 T770:T774 T776:T789 T791:T792 T794 T796:T797 T805:T806 T808 T821:T833 T870:T896 T904:T920 J80:J87 T79 T457 L789:L794 J789:J794 T835:T848">
    <cfRule type="containsBlanks" dxfId="567" priority="587">
      <formula>LEN(TRIM(H19))=0</formula>
    </cfRule>
  </conditionalFormatting>
  <conditionalFormatting sqref="O611:R611 O642:P642 O49:Q49 O64:O65 R55 O657:P658 O247:P249 O72:P76 O261:P266 O51:P51 O770:P771 P85:P87 O81:P84 O237:P241">
    <cfRule type="containsBlanks" dxfId="566" priority="585">
      <formula>LEN(TRIM(O49))=0</formula>
    </cfRule>
  </conditionalFormatting>
  <conditionalFormatting sqref="G611">
    <cfRule type="containsBlanks" dxfId="565" priority="586">
      <formula>LEN(TRIM(G611))=0</formula>
    </cfRule>
  </conditionalFormatting>
  <conditionalFormatting sqref="O611:R611 O642:P642 O49:Q49 O64:O65 R55 O657:P658 O247:P249 O72:P76 O261:P266 O51:P51 P85:P87 O81:P84 O237:P241">
    <cfRule type="containsBlanks" dxfId="564" priority="584">
      <formula>LEN(TRIM(O49))=0</formula>
    </cfRule>
  </conditionalFormatting>
  <conditionalFormatting sqref="J72:J77 J80:J87">
    <cfRule type="containsBlanks" dxfId="563" priority="583">
      <formula>LEN(TRIM(J72))=0</formula>
    </cfRule>
  </conditionalFormatting>
  <conditionalFormatting sqref="J72:J77 J80:J87">
    <cfRule type="containsBlanks" dxfId="562" priority="582">
      <formula>LEN(TRIM(J72))=0</formula>
    </cfRule>
  </conditionalFormatting>
  <conditionalFormatting sqref="J261:J266">
    <cfRule type="containsBlanks" dxfId="561" priority="581">
      <formula>LEN(TRIM(J261))=0</formula>
    </cfRule>
  </conditionalFormatting>
  <conditionalFormatting sqref="J261:J266">
    <cfRule type="containsBlanks" dxfId="560" priority="580">
      <formula>LEN(TRIM(J261))=0</formula>
    </cfRule>
  </conditionalFormatting>
  <conditionalFormatting sqref="J657:J658">
    <cfRule type="containsBlanks" dxfId="559" priority="579">
      <formula>LEN(TRIM(J657))=0</formula>
    </cfRule>
  </conditionalFormatting>
  <conditionalFormatting sqref="J657:J658">
    <cfRule type="containsBlanks" dxfId="558" priority="578">
      <formula>LEN(TRIM(J657))=0</formula>
    </cfRule>
  </conditionalFormatting>
  <conditionalFormatting sqref="L72:L76 L81:L87">
    <cfRule type="containsBlanks" dxfId="557" priority="577">
      <formula>LEN(TRIM(L72))=0</formula>
    </cfRule>
  </conditionalFormatting>
  <conditionalFormatting sqref="L72:L76 L81:L87">
    <cfRule type="containsBlanks" dxfId="556" priority="576">
      <formula>LEN(TRIM(L72))=0</formula>
    </cfRule>
  </conditionalFormatting>
  <conditionalFormatting sqref="L261:L266">
    <cfRule type="containsBlanks" dxfId="555" priority="575">
      <formula>LEN(TRIM(L261))=0</formula>
    </cfRule>
  </conditionalFormatting>
  <conditionalFormatting sqref="L261:L266">
    <cfRule type="containsBlanks" dxfId="554" priority="574">
      <formula>LEN(TRIM(L261))=0</formula>
    </cfRule>
  </conditionalFormatting>
  <conditionalFormatting sqref="L657:L658">
    <cfRule type="containsBlanks" dxfId="553" priority="573">
      <formula>LEN(TRIM(L657))=0</formula>
    </cfRule>
  </conditionalFormatting>
  <conditionalFormatting sqref="L657:L658">
    <cfRule type="containsBlanks" dxfId="552" priority="572">
      <formula>LEN(TRIM(L657))=0</formula>
    </cfRule>
  </conditionalFormatting>
  <conditionalFormatting sqref="N642 N611 N770:N771 N49 N72:N76 N237:N241 N657:N658 N51 N81:N87">
    <cfRule type="containsBlanks" dxfId="551" priority="571">
      <formula>LEN(TRIM(N49))=0</formula>
    </cfRule>
  </conditionalFormatting>
  <conditionalFormatting sqref="N611 N642 N49 N72:N76 N237:N241 N657:N658 N51 N81:N87">
    <cfRule type="containsBlanks" dxfId="550" priority="570">
      <formula>LEN(TRIM(N49))=0</formula>
    </cfRule>
  </conditionalFormatting>
  <conditionalFormatting sqref="P251:P252">
    <cfRule type="containsBlanks" dxfId="549" priority="544">
      <formula>LEN(TRIM(P251))=0</formula>
    </cfRule>
  </conditionalFormatting>
  <conditionalFormatting sqref="P251:P252">
    <cfRule type="containsBlanks" dxfId="548" priority="543">
      <formula>LEN(TRIM(P251))=0</formula>
    </cfRule>
  </conditionalFormatting>
  <conditionalFormatting sqref="J251">
    <cfRule type="containsBlanks" dxfId="547" priority="542">
      <formula>LEN(TRIM(J251))=0</formula>
    </cfRule>
  </conditionalFormatting>
  <conditionalFormatting sqref="L251">
    <cfRule type="containsBlanks" dxfId="546" priority="540">
      <formula>LEN(TRIM(L251))=0</formula>
    </cfRule>
  </conditionalFormatting>
  <conditionalFormatting sqref="L251">
    <cfRule type="containsBlanks" dxfId="545" priority="539">
      <formula>LEN(TRIM(L251))=0</formula>
    </cfRule>
  </conditionalFormatting>
  <conditionalFormatting sqref="N251">
    <cfRule type="containsBlanks" dxfId="544" priority="538">
      <formula>LEN(TRIM(N251))=0</formula>
    </cfRule>
  </conditionalFormatting>
  <conditionalFormatting sqref="N251">
    <cfRule type="containsBlanks" dxfId="543" priority="537">
      <formula>LEN(TRIM(N251))=0</formula>
    </cfRule>
  </conditionalFormatting>
  <conditionalFormatting sqref="J260">
    <cfRule type="containsBlanks" dxfId="542" priority="534">
      <formula>LEN(TRIM(J260))=0</formula>
    </cfRule>
  </conditionalFormatting>
  <conditionalFormatting sqref="O260:P260">
    <cfRule type="containsBlanks" dxfId="541" priority="536">
      <formula>LEN(TRIM(O260))=0</formula>
    </cfRule>
  </conditionalFormatting>
  <conditionalFormatting sqref="O260:P260">
    <cfRule type="containsBlanks" dxfId="540" priority="535">
      <formula>LEN(TRIM(O260))=0</formula>
    </cfRule>
  </conditionalFormatting>
  <conditionalFormatting sqref="J260">
    <cfRule type="containsBlanks" dxfId="539" priority="533">
      <formula>LEN(TRIM(J260))=0</formula>
    </cfRule>
  </conditionalFormatting>
  <conditionalFormatting sqref="L260">
    <cfRule type="containsBlanks" dxfId="538" priority="532">
      <formula>LEN(TRIM(L260))=0</formula>
    </cfRule>
  </conditionalFormatting>
  <conditionalFormatting sqref="L260">
    <cfRule type="containsBlanks" dxfId="537" priority="531">
      <formula>LEN(TRIM(L260))=0</formula>
    </cfRule>
  </conditionalFormatting>
  <conditionalFormatting sqref="N260">
    <cfRule type="containsBlanks" dxfId="536" priority="529">
      <formula>LEN(TRIM(N260))=0</formula>
    </cfRule>
  </conditionalFormatting>
  <conditionalFormatting sqref="N260">
    <cfRule type="containsBlanks" dxfId="535" priority="530">
      <formula>LEN(TRIM(N260))=0</formula>
    </cfRule>
  </conditionalFormatting>
  <conditionalFormatting sqref="O606:P610">
    <cfRule type="containsBlanks" dxfId="534" priority="569">
      <formula>LEN(TRIM(O606))=0</formula>
    </cfRule>
  </conditionalFormatting>
  <conditionalFormatting sqref="O606:P610">
    <cfRule type="containsBlanks" dxfId="533" priority="568">
      <formula>LEN(TRIM(O606))=0</formula>
    </cfRule>
  </conditionalFormatting>
  <conditionalFormatting sqref="J606:J610">
    <cfRule type="containsBlanks" dxfId="532" priority="567">
      <formula>LEN(TRIM(J606))=0</formula>
    </cfRule>
  </conditionalFormatting>
  <conditionalFormatting sqref="J606:J610">
    <cfRule type="containsBlanks" dxfId="531" priority="566">
      <formula>LEN(TRIM(J606))=0</formula>
    </cfRule>
  </conditionalFormatting>
  <conditionalFormatting sqref="L606:L610">
    <cfRule type="containsBlanks" dxfId="530" priority="565">
      <formula>LEN(TRIM(L606))=0</formula>
    </cfRule>
  </conditionalFormatting>
  <conditionalFormatting sqref="L606:L610">
    <cfRule type="containsBlanks" dxfId="529" priority="564">
      <formula>LEN(TRIM(L606))=0</formula>
    </cfRule>
  </conditionalFormatting>
  <conditionalFormatting sqref="N606:N610">
    <cfRule type="containsBlanks" dxfId="528" priority="563">
      <formula>LEN(TRIM(N606))=0</formula>
    </cfRule>
  </conditionalFormatting>
  <conditionalFormatting sqref="N606:N610">
    <cfRule type="containsBlanks" dxfId="527" priority="562">
      <formula>LEN(TRIM(N606))=0</formula>
    </cfRule>
  </conditionalFormatting>
  <conditionalFormatting sqref="O623:P625 O628:P629">
    <cfRule type="containsBlanks" dxfId="526" priority="561">
      <formula>LEN(TRIM(O623))=0</formula>
    </cfRule>
  </conditionalFormatting>
  <conditionalFormatting sqref="O623:P625 O628:P629">
    <cfRule type="containsBlanks" dxfId="525" priority="560">
      <formula>LEN(TRIM(O623))=0</formula>
    </cfRule>
  </conditionalFormatting>
  <conditionalFormatting sqref="J623:J625 J628:J629">
    <cfRule type="containsBlanks" dxfId="524" priority="559">
      <formula>LEN(TRIM(J623))=0</formula>
    </cfRule>
  </conditionalFormatting>
  <conditionalFormatting sqref="J623:J625 J628:J629">
    <cfRule type="containsBlanks" dxfId="523" priority="558">
      <formula>LEN(TRIM(J623))=0</formula>
    </cfRule>
  </conditionalFormatting>
  <conditionalFormatting sqref="L623:L625 L628:L629">
    <cfRule type="containsBlanks" dxfId="522" priority="557">
      <formula>LEN(TRIM(L623))=0</formula>
    </cfRule>
  </conditionalFormatting>
  <conditionalFormatting sqref="L623:L625 L628:L629">
    <cfRule type="containsBlanks" dxfId="521" priority="556">
      <formula>LEN(TRIM(L623))=0</formula>
    </cfRule>
  </conditionalFormatting>
  <conditionalFormatting sqref="N623:N625 N628:N629">
    <cfRule type="containsBlanks" dxfId="520" priority="555">
      <formula>LEN(TRIM(N623))=0</formula>
    </cfRule>
  </conditionalFormatting>
  <conditionalFormatting sqref="N623:N625 N628:N629">
    <cfRule type="containsBlanks" dxfId="519" priority="554">
      <formula>LEN(TRIM(N623))=0</formula>
    </cfRule>
  </conditionalFormatting>
  <conditionalFormatting sqref="J661:J697">
    <cfRule type="containsBlanks" dxfId="518" priority="551">
      <formula>LEN(TRIM(J661))=0</formula>
    </cfRule>
  </conditionalFormatting>
  <conditionalFormatting sqref="O661:P687 P688:P697">
    <cfRule type="containsBlanks" dxfId="517" priority="553">
      <formula>LEN(TRIM(O661))=0</formula>
    </cfRule>
  </conditionalFormatting>
  <conditionalFormatting sqref="O661:P687 P688:P697">
    <cfRule type="containsBlanks" dxfId="516" priority="552">
      <formula>LEN(TRIM(O661))=0</formula>
    </cfRule>
  </conditionalFormatting>
  <conditionalFormatting sqref="J661:J697">
    <cfRule type="containsBlanks" dxfId="515" priority="550">
      <formula>LEN(TRIM(J661))=0</formula>
    </cfRule>
  </conditionalFormatting>
  <conditionalFormatting sqref="L661:L697">
    <cfRule type="containsBlanks" dxfId="514" priority="549">
      <formula>LEN(TRIM(L661))=0</formula>
    </cfRule>
  </conditionalFormatting>
  <conditionalFormatting sqref="L661:L697">
    <cfRule type="containsBlanks" dxfId="513" priority="548">
      <formula>LEN(TRIM(L661))=0</formula>
    </cfRule>
  </conditionalFormatting>
  <conditionalFormatting sqref="N661:N697">
    <cfRule type="containsBlanks" dxfId="512" priority="547">
      <formula>LEN(TRIM(N661))=0</formula>
    </cfRule>
  </conditionalFormatting>
  <conditionalFormatting sqref="N661:N697">
    <cfRule type="containsBlanks" dxfId="511" priority="546">
      <formula>LEN(TRIM(N661))=0</formula>
    </cfRule>
  </conditionalFormatting>
  <conditionalFormatting sqref="L914:L916 J914:J916">
    <cfRule type="containsBlanks" dxfId="510" priority="545">
      <formula>LEN(TRIM(J914))=0</formula>
    </cfRule>
  </conditionalFormatting>
  <conditionalFormatting sqref="O109:P109">
    <cfRule type="containsBlanks" dxfId="509" priority="507">
      <formula>LEN(TRIM(O109))=0</formula>
    </cfRule>
  </conditionalFormatting>
  <conditionalFormatting sqref="J251">
    <cfRule type="containsBlanks" dxfId="508" priority="541">
      <formula>LEN(TRIM(J251))=0</formula>
    </cfRule>
  </conditionalFormatting>
  <conditionalFormatting sqref="N235">
    <cfRule type="containsBlanks" dxfId="507" priority="499">
      <formula>LEN(TRIM(N235))=0</formula>
    </cfRule>
  </conditionalFormatting>
  <conditionalFormatting sqref="N235">
    <cfRule type="containsBlanks" dxfId="506" priority="498">
      <formula>LEN(TRIM(N235))=0</formula>
    </cfRule>
  </conditionalFormatting>
  <conditionalFormatting sqref="L655:L656 J655:J656">
    <cfRule type="containsBlanks" dxfId="505" priority="456">
      <formula>LEN(TRIM(J655))=0</formula>
    </cfRule>
  </conditionalFormatting>
  <conditionalFormatting sqref="O656:P656 P655">
    <cfRule type="containsBlanks" dxfId="504" priority="455">
      <formula>LEN(TRIM(O655))=0</formula>
    </cfRule>
  </conditionalFormatting>
  <conditionalFormatting sqref="O656:P656 P655">
    <cfRule type="containsBlanks" dxfId="503" priority="454">
      <formula>LEN(TRIM(O655))=0</formula>
    </cfRule>
  </conditionalFormatting>
  <conditionalFormatting sqref="N655:N656">
    <cfRule type="containsBlanks" dxfId="502" priority="453">
      <formula>LEN(TRIM(N655))=0</formula>
    </cfRule>
  </conditionalFormatting>
  <conditionalFormatting sqref="N655:N656">
    <cfRule type="containsBlanks" dxfId="501" priority="452">
      <formula>LEN(TRIM(N655))=0</formula>
    </cfRule>
  </conditionalFormatting>
  <conditionalFormatting sqref="J48 L48">
    <cfRule type="containsBlanks" dxfId="500" priority="528">
      <formula>LEN(TRIM(J48))=0</formula>
    </cfRule>
  </conditionalFormatting>
  <conditionalFormatting sqref="J48 L48">
    <cfRule type="containsBlanks" dxfId="499" priority="527">
      <formula>LEN(TRIM(J48))=0</formula>
    </cfRule>
  </conditionalFormatting>
  <conditionalFormatting sqref="O48:Q48">
    <cfRule type="containsBlanks" dxfId="498" priority="526">
      <formula>LEN(TRIM(O48))=0</formula>
    </cfRule>
  </conditionalFormatting>
  <conditionalFormatting sqref="O48:Q48">
    <cfRule type="containsBlanks" dxfId="497" priority="525">
      <formula>LEN(TRIM(O48))=0</formula>
    </cfRule>
  </conditionalFormatting>
  <conditionalFormatting sqref="N48">
    <cfRule type="containsBlanks" dxfId="496" priority="524">
      <formula>LEN(TRIM(N48))=0</formula>
    </cfRule>
  </conditionalFormatting>
  <conditionalFormatting sqref="N48">
    <cfRule type="containsBlanks" dxfId="495" priority="523">
      <formula>LEN(TRIM(N48))=0</formula>
    </cfRule>
  </conditionalFormatting>
  <conditionalFormatting sqref="H592:H593 L592:L593 J592:J593 J598 L598 L600:L601 J600:J601 J603:J604 L603:L604">
    <cfRule type="containsBlanks" dxfId="494" priority="476">
      <formula>LEN(TRIM(H592))=0</formula>
    </cfRule>
  </conditionalFormatting>
  <conditionalFormatting sqref="J67 L67 J69:J71 L69:L71 L77 L119 L124 L160 L200:L229 L255:L256 L269:L281 L462:L471 L560:L561 L80 L231:L234">
    <cfRule type="containsBlanks" dxfId="493" priority="521">
      <formula>LEN(TRIM(J67))=0</formula>
    </cfRule>
  </conditionalFormatting>
  <conditionalFormatting sqref="L69:L71 N69:P71 L77 N77:P77 L119 N119:P119 L124 N124:P124 L160 N160:P160 L200:L229 N200:P229 L255:L256 N255:P256 L269:L281 N269:P281 L462:L471 N462:P471 L560:L561 N560:P561 N80:P80 L80 N231:P234 L231:L234">
    <cfRule type="containsBlanks" dxfId="492" priority="520">
      <formula>LEN(TRIM(L69))=0</formula>
    </cfRule>
  </conditionalFormatting>
  <conditionalFormatting sqref="J67 L67 J69:J71 L69:L71 L77 L119 L124 L160 L200:L229 L255:L256 L269:L281 L462:L471 L560:L561 L80 L231:L234">
    <cfRule type="containsBlanks" dxfId="491" priority="522">
      <formula>LEN(TRIM(J67))=0</formula>
    </cfRule>
  </conditionalFormatting>
  <conditionalFormatting sqref="O67:P67 O69:P71 P68 O77:P77 O119:P119 O124:P124 O160:P160 O200:P229 O255:P256 O269:P281 O462:P471 O560:P561 O80:P80 O231:P234">
    <cfRule type="containsBlanks" dxfId="490" priority="519">
      <formula>LEN(TRIM(O67))=0</formula>
    </cfRule>
  </conditionalFormatting>
  <conditionalFormatting sqref="O67:P67 O69:P71 P68 O77:P77 O119:P119 O124:P124 O160:P160 O200:P229 O255:P256 O269:P281 O462:P471 O560:P561 O80:P80 O231:P234">
    <cfRule type="containsBlanks" dxfId="489" priority="518">
      <formula>LEN(TRIM(O67))=0</formula>
    </cfRule>
  </conditionalFormatting>
  <conditionalFormatting sqref="N67 N69:N71 N77 N119 N124 N160 N200:N229 N255:N256 N269:N281 N462:N471 N560:N561 N80 N231:N234">
    <cfRule type="containsBlanks" dxfId="488" priority="517">
      <formula>LEN(TRIM(N67))=0</formula>
    </cfRule>
  </conditionalFormatting>
  <conditionalFormatting sqref="N67 N69:N71 N77 N119 N124 N160 N200:N229 N255:N256 N269:N281 N462:N471 N560:N561 N80 N231:N234">
    <cfRule type="containsBlanks" dxfId="487" priority="516">
      <formula>LEN(TRIM(N67))=0</formula>
    </cfRule>
  </conditionalFormatting>
  <conditionalFormatting sqref="J88 L88">
    <cfRule type="containsBlanks" dxfId="486" priority="514">
      <formula>LEN(TRIM(J88))=0</formula>
    </cfRule>
  </conditionalFormatting>
  <conditionalFormatting sqref="N619 N621">
    <cfRule type="containsBlanks" dxfId="485" priority="465">
      <formula>LEN(TRIM(N619))=0</formula>
    </cfRule>
  </conditionalFormatting>
  <conditionalFormatting sqref="J88 L88">
    <cfRule type="containsBlanks" dxfId="484" priority="515">
      <formula>LEN(TRIM(J88))=0</formula>
    </cfRule>
  </conditionalFormatting>
  <conditionalFormatting sqref="O88:P88">
    <cfRule type="containsBlanks" dxfId="483" priority="513">
      <formula>LEN(TRIM(O88))=0</formula>
    </cfRule>
  </conditionalFormatting>
  <conditionalFormatting sqref="O88:P88">
    <cfRule type="containsBlanks" dxfId="482" priority="512">
      <formula>LEN(TRIM(O88))=0</formula>
    </cfRule>
  </conditionalFormatting>
  <conditionalFormatting sqref="N88">
    <cfRule type="containsBlanks" dxfId="481" priority="511">
      <formula>LEN(TRIM(N88))=0</formula>
    </cfRule>
  </conditionalFormatting>
  <conditionalFormatting sqref="N88">
    <cfRule type="containsBlanks" dxfId="480" priority="510">
      <formula>LEN(TRIM(N88))=0</formula>
    </cfRule>
  </conditionalFormatting>
  <conditionalFormatting sqref="N643:N644">
    <cfRule type="containsBlanks" dxfId="479" priority="458">
      <formula>LEN(TRIM(N643))=0</formula>
    </cfRule>
  </conditionalFormatting>
  <conditionalFormatting sqref="J109 L109">
    <cfRule type="containsBlanks" dxfId="478" priority="509">
      <formula>LEN(TRIM(J109))=0</formula>
    </cfRule>
  </conditionalFormatting>
  <conditionalFormatting sqref="J109 L109">
    <cfRule type="containsBlanks" dxfId="477" priority="508">
      <formula>LEN(TRIM(J109))=0</formula>
    </cfRule>
  </conditionalFormatting>
  <conditionalFormatting sqref="O109:P109">
    <cfRule type="containsBlanks" dxfId="476" priority="506">
      <formula>LEN(TRIM(O109))=0</formula>
    </cfRule>
  </conditionalFormatting>
  <conditionalFormatting sqref="N109">
    <cfRule type="containsBlanks" dxfId="475" priority="505">
      <formula>LEN(TRIM(N109))=0</formula>
    </cfRule>
  </conditionalFormatting>
  <conditionalFormatting sqref="N109">
    <cfRule type="containsBlanks" dxfId="474" priority="504">
      <formula>LEN(TRIM(N109))=0</formula>
    </cfRule>
  </conditionalFormatting>
  <conditionalFormatting sqref="J235 L235">
    <cfRule type="containsBlanks" dxfId="473" priority="502">
      <formula>LEN(TRIM(J235))=0</formula>
    </cfRule>
  </conditionalFormatting>
  <conditionalFormatting sqref="J659 L659">
    <cfRule type="containsBlanks" dxfId="472" priority="450">
      <formula>LEN(TRIM(J659))=0</formula>
    </cfRule>
  </conditionalFormatting>
  <conditionalFormatting sqref="J235 L235">
    <cfRule type="containsBlanks" dxfId="471" priority="503">
      <formula>LEN(TRIM(J235))=0</formula>
    </cfRule>
  </conditionalFormatting>
  <conditionalFormatting sqref="O235:P235">
    <cfRule type="containsBlanks" dxfId="470" priority="501">
      <formula>LEN(TRIM(O235))=0</formula>
    </cfRule>
  </conditionalFormatting>
  <conditionalFormatting sqref="O235:P235">
    <cfRule type="containsBlanks" dxfId="469" priority="500">
      <formula>LEN(TRIM(O235))=0</formula>
    </cfRule>
  </conditionalFormatting>
  <conditionalFormatting sqref="J236 L236">
    <cfRule type="containsBlanks" dxfId="468" priority="496">
      <formula>LEN(TRIM(J236))=0</formula>
    </cfRule>
  </conditionalFormatting>
  <conditionalFormatting sqref="J772:J774 L772:L774 H772:H774">
    <cfRule type="containsBlanks" dxfId="467" priority="444">
      <formula>LEN(TRIM(H772))=0</formula>
    </cfRule>
  </conditionalFormatting>
  <conditionalFormatting sqref="J236 L236">
    <cfRule type="containsBlanks" dxfId="466" priority="497">
      <formula>LEN(TRIM(J236))=0</formula>
    </cfRule>
  </conditionalFormatting>
  <conditionalFormatting sqref="O236:P236">
    <cfRule type="containsBlanks" dxfId="465" priority="495">
      <formula>LEN(TRIM(O236))=0</formula>
    </cfRule>
  </conditionalFormatting>
  <conditionalFormatting sqref="O236:P236">
    <cfRule type="containsBlanks" dxfId="464" priority="494">
      <formula>LEN(TRIM(O236))=0</formula>
    </cfRule>
  </conditionalFormatting>
  <conditionalFormatting sqref="N236">
    <cfRule type="containsBlanks" dxfId="463" priority="493">
      <formula>LEN(TRIM(N236))=0</formula>
    </cfRule>
  </conditionalFormatting>
  <conditionalFormatting sqref="N236">
    <cfRule type="containsBlanks" dxfId="462" priority="492">
      <formula>LEN(TRIM(N236))=0</formula>
    </cfRule>
  </conditionalFormatting>
  <conditionalFormatting sqref="J255:J256">
    <cfRule type="containsBlanks" dxfId="461" priority="490">
      <formula>LEN(TRIM(J255))=0</formula>
    </cfRule>
  </conditionalFormatting>
  <conditionalFormatting sqref="J255:J256">
    <cfRule type="containsBlanks" dxfId="460" priority="491">
      <formula>LEN(TRIM(J255))=0</formula>
    </cfRule>
  </conditionalFormatting>
  <conditionalFormatting sqref="O907:R907 O908:P909">
    <cfRule type="containsBlanks" dxfId="459" priority="414">
      <formula>LEN(TRIM(O907))=0</formula>
    </cfRule>
  </conditionalFormatting>
  <conditionalFormatting sqref="O907:R907 O908:P909">
    <cfRule type="containsBlanks" dxfId="458" priority="415">
      <formula>LEN(TRIM(O907))=0</formula>
    </cfRule>
  </conditionalFormatting>
  <conditionalFormatting sqref="L565:L566 J565:J566">
    <cfRule type="containsBlanks" dxfId="457" priority="489">
      <formula>LEN(TRIM(J565))=0</formula>
    </cfRule>
  </conditionalFormatting>
  <conditionalFormatting sqref="L565:L566 J565:J566">
    <cfRule type="containsBlanks" dxfId="456" priority="488">
      <formula>LEN(TRIM(J565))=0</formula>
    </cfRule>
  </conditionalFormatting>
  <conditionalFormatting sqref="O565:P566">
    <cfRule type="containsBlanks" dxfId="455" priority="486">
      <formula>LEN(TRIM(O565))=0</formula>
    </cfRule>
  </conditionalFormatting>
  <conditionalFormatting sqref="O565:P566">
    <cfRule type="containsBlanks" dxfId="454" priority="487">
      <formula>LEN(TRIM(O565))=0</formula>
    </cfRule>
  </conditionalFormatting>
  <conditionalFormatting sqref="N565:N566">
    <cfRule type="containsBlanks" dxfId="453" priority="485">
      <formula>LEN(TRIM(N565))=0</formula>
    </cfRule>
  </conditionalFormatting>
  <conditionalFormatting sqref="N565:N566">
    <cfRule type="containsBlanks" dxfId="452" priority="484">
      <formula>LEN(TRIM(N565))=0</formula>
    </cfRule>
  </conditionalFormatting>
  <conditionalFormatting sqref="L567:L573 J567:J573">
    <cfRule type="containsBlanks" dxfId="451" priority="483">
      <formula>LEN(TRIM(J567))=0</formula>
    </cfRule>
  </conditionalFormatting>
  <conditionalFormatting sqref="L567:L573 J567:J573">
    <cfRule type="containsBlanks" dxfId="450" priority="482">
      <formula>LEN(TRIM(J567))=0</formula>
    </cfRule>
  </conditionalFormatting>
  <conditionalFormatting sqref="O567:P573">
    <cfRule type="containsBlanks" dxfId="449" priority="480">
      <formula>LEN(TRIM(O567))=0</formula>
    </cfRule>
  </conditionalFormatting>
  <conditionalFormatting sqref="O567:P573">
    <cfRule type="containsBlanks" dxfId="448" priority="481">
      <formula>LEN(TRIM(O567))=0</formula>
    </cfRule>
  </conditionalFormatting>
  <conditionalFormatting sqref="N567:N573">
    <cfRule type="containsBlanks" dxfId="447" priority="479">
      <formula>LEN(TRIM(N567))=0</formula>
    </cfRule>
  </conditionalFormatting>
  <conditionalFormatting sqref="N567:N573">
    <cfRule type="containsBlanks" dxfId="446" priority="478">
      <formula>LEN(TRIM(N567))=0</formula>
    </cfRule>
  </conditionalFormatting>
  <conditionalFormatting sqref="H592:H593 L592:L593 J592:J593 J598 L598 L600:L601 J600:J601 J603:J604 L603:L604">
    <cfRule type="containsBlanks" dxfId="445" priority="477">
      <formula>LEN(TRIM(H592))=0</formula>
    </cfRule>
  </conditionalFormatting>
  <conditionalFormatting sqref="G592:G593">
    <cfRule type="containsBlanks" dxfId="444" priority="475">
      <formula>LEN(TRIM(G592))=0</formula>
    </cfRule>
  </conditionalFormatting>
  <conditionalFormatting sqref="O592:Q593 O598:Q598 O600:P601 O603:P604">
    <cfRule type="containsBlanks" dxfId="443" priority="473">
      <formula>LEN(TRIM(O592))=0</formula>
    </cfRule>
  </conditionalFormatting>
  <conditionalFormatting sqref="O592:Q593 O598:Q598 O600:P601 O603:P604">
    <cfRule type="containsBlanks" dxfId="442" priority="474">
      <formula>LEN(TRIM(O592))=0</formula>
    </cfRule>
  </conditionalFormatting>
  <conditionalFormatting sqref="N592:N593 N598 N600:N601 N603:N604">
    <cfRule type="containsBlanks" dxfId="441" priority="472">
      <formula>LEN(TRIM(N592))=0</formula>
    </cfRule>
  </conditionalFormatting>
  <conditionalFormatting sqref="N592:N593 N598 N600:N601 N603:N604">
    <cfRule type="containsBlanks" dxfId="440" priority="471">
      <formula>LEN(TRIM(N592))=0</formula>
    </cfRule>
  </conditionalFormatting>
  <conditionalFormatting sqref="N906">
    <cfRule type="containsBlanks" dxfId="439" priority="419">
      <formula>LEN(TRIM(N906))=0</formula>
    </cfRule>
  </conditionalFormatting>
  <conditionalFormatting sqref="L619 J619 J621 L621">
    <cfRule type="containsBlanks" dxfId="438" priority="470">
      <formula>LEN(TRIM(J619))=0</formula>
    </cfRule>
  </conditionalFormatting>
  <conditionalFormatting sqref="L619 J619 J621 L621">
    <cfRule type="containsBlanks" dxfId="437" priority="469">
      <formula>LEN(TRIM(J619))=0</formula>
    </cfRule>
  </conditionalFormatting>
  <conditionalFormatting sqref="O619:P619 O621:P621">
    <cfRule type="containsBlanks" dxfId="436" priority="468">
      <formula>LEN(TRIM(O619))=0</formula>
    </cfRule>
  </conditionalFormatting>
  <conditionalFormatting sqref="O619:P619 O621:P621">
    <cfRule type="containsBlanks" dxfId="435" priority="467">
      <formula>LEN(TRIM(O619))=0</formula>
    </cfRule>
  </conditionalFormatting>
  <conditionalFormatting sqref="N619 N621">
    <cfRule type="containsBlanks" dxfId="434" priority="466">
      <formula>LEN(TRIM(N619))=0</formula>
    </cfRule>
  </conditionalFormatting>
  <conditionalFormatting sqref="H643 L643:L644 J643:J644">
    <cfRule type="containsBlanks" dxfId="433" priority="464">
      <formula>LEN(TRIM(H643))=0</formula>
    </cfRule>
  </conditionalFormatting>
  <conditionalFormatting sqref="H643 L643:L644 J643:J644">
    <cfRule type="containsBlanks" dxfId="432" priority="463">
      <formula>LEN(TRIM(H643))=0</formula>
    </cfRule>
  </conditionalFormatting>
  <conditionalFormatting sqref="G643">
    <cfRule type="containsBlanks" dxfId="431" priority="462">
      <formula>LEN(TRIM(G643))=0</formula>
    </cfRule>
  </conditionalFormatting>
  <conditionalFormatting sqref="O643:R643 O644:P644">
    <cfRule type="containsBlanks" dxfId="430" priority="460">
      <formula>LEN(TRIM(O643))=0</formula>
    </cfRule>
  </conditionalFormatting>
  <conditionalFormatting sqref="O643:R643 O644:P644">
    <cfRule type="containsBlanks" dxfId="429" priority="461">
      <formula>LEN(TRIM(O643))=0</formula>
    </cfRule>
  </conditionalFormatting>
  <conditionalFormatting sqref="N643:N644">
    <cfRule type="containsBlanks" dxfId="428" priority="459">
      <formula>LEN(TRIM(N643))=0</formula>
    </cfRule>
  </conditionalFormatting>
  <conditionalFormatting sqref="L655:L656 J655:J656">
    <cfRule type="containsBlanks" dxfId="427" priority="457">
      <formula>LEN(TRIM(J655))=0</formula>
    </cfRule>
  </conditionalFormatting>
  <conditionalFormatting sqref="J659 L659">
    <cfRule type="containsBlanks" dxfId="426" priority="451">
      <formula>LEN(TRIM(J659))=0</formula>
    </cfRule>
  </conditionalFormatting>
  <conditionalFormatting sqref="O659:P659">
    <cfRule type="containsBlanks" dxfId="425" priority="449">
      <formula>LEN(TRIM(O659))=0</formula>
    </cfRule>
  </conditionalFormatting>
  <conditionalFormatting sqref="O659:P659">
    <cfRule type="containsBlanks" dxfId="424" priority="448">
      <formula>LEN(TRIM(O659))=0</formula>
    </cfRule>
  </conditionalFormatting>
  <conditionalFormatting sqref="N659">
    <cfRule type="containsBlanks" dxfId="423" priority="447">
      <formula>LEN(TRIM(N659))=0</formula>
    </cfRule>
  </conditionalFormatting>
  <conditionalFormatting sqref="N659">
    <cfRule type="containsBlanks" dxfId="422" priority="446">
      <formula>LEN(TRIM(N659))=0</formula>
    </cfRule>
  </conditionalFormatting>
  <conditionalFormatting sqref="J772:J774 L772:L774 H772:H774">
    <cfRule type="containsBlanks" dxfId="421" priority="445">
      <formula>LEN(TRIM(H772))=0</formula>
    </cfRule>
  </conditionalFormatting>
  <conditionalFormatting sqref="O772:R772 O773:P774">
    <cfRule type="containsBlanks" dxfId="420" priority="442">
      <formula>LEN(TRIM(O772))=0</formula>
    </cfRule>
  </conditionalFormatting>
  <conditionalFormatting sqref="G772:G774">
    <cfRule type="containsBlanks" dxfId="419" priority="443">
      <formula>LEN(TRIM(G772))=0</formula>
    </cfRule>
  </conditionalFormatting>
  <conditionalFormatting sqref="O772:R772 O773:P774">
    <cfRule type="containsBlanks" dxfId="418" priority="441">
      <formula>LEN(TRIM(O772))=0</formula>
    </cfRule>
  </conditionalFormatting>
  <conditionalFormatting sqref="N772:N774">
    <cfRule type="containsBlanks" dxfId="417" priority="440">
      <formula>LEN(TRIM(N772))=0</formula>
    </cfRule>
  </conditionalFormatting>
  <conditionalFormatting sqref="N772:N774">
    <cfRule type="containsBlanks" dxfId="416" priority="439">
      <formula>LEN(TRIM(N772))=0</formula>
    </cfRule>
  </conditionalFormatting>
  <conditionalFormatting sqref="J776 L776 H776">
    <cfRule type="containsBlanks" dxfId="415" priority="437">
      <formula>LEN(TRIM(H776))=0</formula>
    </cfRule>
  </conditionalFormatting>
  <conditionalFormatting sqref="J776 L776 H776">
    <cfRule type="containsBlanks" dxfId="414" priority="438">
      <formula>LEN(TRIM(H776))=0</formula>
    </cfRule>
  </conditionalFormatting>
  <conditionalFormatting sqref="G776">
    <cfRule type="containsBlanks" dxfId="413" priority="436">
      <formula>LEN(TRIM(G776))=0</formula>
    </cfRule>
  </conditionalFormatting>
  <conditionalFormatting sqref="O776:P776">
    <cfRule type="containsBlanks" dxfId="412" priority="435">
      <formula>LEN(TRIM(O776))=0</formula>
    </cfRule>
  </conditionalFormatting>
  <conditionalFormatting sqref="O776:P776">
    <cfRule type="containsBlanks" dxfId="411" priority="434">
      <formula>LEN(TRIM(O776))=0</formula>
    </cfRule>
  </conditionalFormatting>
  <conditionalFormatting sqref="N776">
    <cfRule type="containsBlanks" dxfId="410" priority="433">
      <formula>LEN(TRIM(N776))=0</formula>
    </cfRule>
  </conditionalFormatting>
  <conditionalFormatting sqref="N776">
    <cfRule type="containsBlanks" dxfId="409" priority="432">
      <formula>LEN(TRIM(N776))=0</formula>
    </cfRule>
  </conditionalFormatting>
  <conditionalFormatting sqref="J784 L784">
    <cfRule type="containsBlanks" dxfId="408" priority="431">
      <formula>LEN(TRIM(J784))=0</formula>
    </cfRule>
  </conditionalFormatting>
  <conditionalFormatting sqref="J784 L784">
    <cfRule type="containsBlanks" dxfId="407" priority="430">
      <formula>LEN(TRIM(J784))=0</formula>
    </cfRule>
  </conditionalFormatting>
  <conditionalFormatting sqref="O784:P784">
    <cfRule type="containsBlanks" dxfId="406" priority="429">
      <formula>LEN(TRIM(O784))=0</formula>
    </cfRule>
  </conditionalFormatting>
  <conditionalFormatting sqref="O784:P784">
    <cfRule type="containsBlanks" dxfId="405" priority="428">
      <formula>LEN(TRIM(O784))=0</formula>
    </cfRule>
  </conditionalFormatting>
  <conditionalFormatting sqref="N784">
    <cfRule type="containsBlanks" dxfId="404" priority="427">
      <formula>LEN(TRIM(N784))=0</formula>
    </cfRule>
  </conditionalFormatting>
  <conditionalFormatting sqref="N784">
    <cfRule type="containsBlanks" dxfId="403" priority="426">
      <formula>LEN(TRIM(N784))=0</formula>
    </cfRule>
  </conditionalFormatting>
  <conditionalFormatting sqref="J906 L906 H906">
    <cfRule type="containsBlanks" dxfId="402" priority="425">
      <formula>LEN(TRIM(H906))=0</formula>
    </cfRule>
  </conditionalFormatting>
  <conditionalFormatting sqref="N242 N244:N246">
    <cfRule type="containsBlanks" dxfId="401" priority="399">
      <formula>LEN(TRIM(N242))=0</formula>
    </cfRule>
  </conditionalFormatting>
  <conditionalFormatting sqref="J906 L906 H906">
    <cfRule type="containsBlanks" dxfId="400" priority="424">
      <formula>LEN(TRIM(H906))=0</formula>
    </cfRule>
  </conditionalFormatting>
  <conditionalFormatting sqref="O906:R906">
    <cfRule type="containsBlanks" dxfId="399" priority="422">
      <formula>LEN(TRIM(O906))=0</formula>
    </cfRule>
  </conditionalFormatting>
  <conditionalFormatting sqref="G906">
    <cfRule type="containsBlanks" dxfId="398" priority="423">
      <formula>LEN(TRIM(G906))=0</formula>
    </cfRule>
  </conditionalFormatting>
  <conditionalFormatting sqref="O906:R906">
    <cfRule type="containsBlanks" dxfId="397" priority="421">
      <formula>LEN(TRIM(O906))=0</formula>
    </cfRule>
  </conditionalFormatting>
  <conditionalFormatting sqref="N906">
    <cfRule type="containsBlanks" dxfId="396" priority="420">
      <formula>LEN(TRIM(N906))=0</formula>
    </cfRule>
  </conditionalFormatting>
  <conditionalFormatting sqref="J907:J909 L907:L909 H907">
    <cfRule type="containsBlanks" dxfId="395" priority="417">
      <formula>LEN(TRIM(H907))=0</formula>
    </cfRule>
  </conditionalFormatting>
  <conditionalFormatting sqref="J907:J909 L907:L909 H907">
    <cfRule type="containsBlanks" dxfId="394" priority="418">
      <formula>LEN(TRIM(H907))=0</formula>
    </cfRule>
  </conditionalFormatting>
  <conditionalFormatting sqref="G907">
    <cfRule type="containsBlanks" dxfId="393" priority="416">
      <formula>LEN(TRIM(G907))=0</formula>
    </cfRule>
  </conditionalFormatting>
  <conditionalFormatting sqref="N907:N909">
    <cfRule type="containsBlanks" dxfId="392" priority="413">
      <formula>LEN(TRIM(N907))=0</formula>
    </cfRule>
  </conditionalFormatting>
  <conditionalFormatting sqref="N907:N909">
    <cfRule type="containsBlanks" dxfId="391" priority="412">
      <formula>LEN(TRIM(N907))=0</formula>
    </cfRule>
  </conditionalFormatting>
  <conditionalFormatting sqref="J648 L648 N648:P648 N650 L650 J650 P650">
    <cfRule type="containsBlanks" dxfId="390" priority="396">
      <formula>LEN(TRIM(J648))=0</formula>
    </cfRule>
  </conditionalFormatting>
  <conditionalFormatting sqref="L648 J648 J650 L650">
    <cfRule type="containsBlanks" dxfId="389" priority="395">
      <formula>LEN(TRIM(J648))=0</formula>
    </cfRule>
  </conditionalFormatting>
  <conditionalFormatting sqref="L648 J648 J650 L650">
    <cfRule type="containsBlanks" dxfId="388" priority="394">
      <formula>LEN(TRIM(J648))=0</formula>
    </cfRule>
  </conditionalFormatting>
  <conditionalFormatting sqref="N648 N650">
    <cfRule type="containsBlanks" dxfId="387" priority="390">
      <formula>LEN(TRIM(N648))=0</formula>
    </cfRule>
  </conditionalFormatting>
  <conditionalFormatting sqref="O63">
    <cfRule type="containsBlanks" dxfId="386" priority="411">
      <formula>LEN(TRIM(O63))=0</formula>
    </cfRule>
  </conditionalFormatting>
  <conditionalFormatting sqref="O63">
    <cfRule type="containsBlanks" dxfId="385" priority="410">
      <formula>LEN(TRIM(O63))=0</formula>
    </cfRule>
  </conditionalFormatting>
  <conditionalFormatting sqref="O63">
    <cfRule type="containsBlanks" dxfId="384" priority="409">
      <formula>LEN(TRIM(O63))=0</formula>
    </cfRule>
  </conditionalFormatting>
  <conditionalFormatting sqref="H242 H244">
    <cfRule type="containsBlanks" dxfId="383" priority="408">
      <formula>LEN(TRIM(H242))=0</formula>
    </cfRule>
  </conditionalFormatting>
  <conditionalFormatting sqref="H242 H244:H408">
    <cfRule type="containsBlanks" dxfId="382" priority="407">
      <formula>LEN(TRIM(H242))=0</formula>
    </cfRule>
  </conditionalFormatting>
  <conditionalFormatting sqref="O242:P242 O244:P246">
    <cfRule type="containsBlanks" dxfId="381" priority="404">
      <formula>LEN(TRIM(O242))=0</formula>
    </cfRule>
  </conditionalFormatting>
  <conditionalFormatting sqref="G242">
    <cfRule type="containsBlanks" dxfId="380" priority="406">
      <formula>LEN(TRIM(G242))=0</formula>
    </cfRule>
  </conditionalFormatting>
  <conditionalFormatting sqref="O242:P242 O244:P246">
    <cfRule type="containsBlanks" dxfId="379" priority="405">
      <formula>LEN(TRIM(O242))=0</formula>
    </cfRule>
  </conditionalFormatting>
  <conditionalFormatting sqref="J242 J244:J246">
    <cfRule type="containsBlanks" dxfId="378" priority="403">
      <formula>LEN(TRIM(J242))=0</formula>
    </cfRule>
  </conditionalFormatting>
  <conditionalFormatting sqref="J242 J244:J246">
    <cfRule type="containsBlanks" dxfId="377" priority="402">
      <formula>LEN(TRIM(J242))=0</formula>
    </cfRule>
  </conditionalFormatting>
  <conditionalFormatting sqref="L242 L244:L246">
    <cfRule type="containsBlanks" dxfId="376" priority="401">
      <formula>LEN(TRIM(L242))=0</formula>
    </cfRule>
  </conditionalFormatting>
  <conditionalFormatting sqref="L242 L244:L246">
    <cfRule type="containsBlanks" dxfId="375" priority="400">
      <formula>LEN(TRIM(L242))=0</formula>
    </cfRule>
  </conditionalFormatting>
  <conditionalFormatting sqref="N242 N244:N246">
    <cfRule type="containsBlanks" dxfId="374" priority="398">
      <formula>LEN(TRIM(N242))=0</formula>
    </cfRule>
  </conditionalFormatting>
  <conditionalFormatting sqref="J242 G242 L242 N242:P242 N244:P246 L244:L246 J244:J246">
    <cfRule type="containsBlanks" dxfId="373" priority="397">
      <formula>LEN(TRIM(G242))=0</formula>
    </cfRule>
  </conditionalFormatting>
  <conditionalFormatting sqref="O648:P648 P650">
    <cfRule type="containsBlanks" dxfId="372" priority="392">
      <formula>LEN(TRIM(O648))=0</formula>
    </cfRule>
  </conditionalFormatting>
  <conditionalFormatting sqref="G244">
    <cfRule type="containsBlanks" dxfId="371" priority="386">
      <formula>LEN(TRIM(G244))=0</formula>
    </cfRule>
  </conditionalFormatting>
  <conditionalFormatting sqref="O648:P648 P650">
    <cfRule type="containsBlanks" dxfId="370" priority="393">
      <formula>LEN(TRIM(O648))=0</formula>
    </cfRule>
  </conditionalFormatting>
  <conditionalFormatting sqref="N648 N650">
    <cfRule type="containsBlanks" dxfId="369" priority="391">
      <formula>LEN(TRIM(N648))=0</formula>
    </cfRule>
  </conditionalFormatting>
  <conditionalFormatting sqref="J701:J702 L701:L702 N701:P702">
    <cfRule type="containsBlanks" dxfId="368" priority="389">
      <formula>LEN(TRIM(J701))=0</formula>
    </cfRule>
  </conditionalFormatting>
  <conditionalFormatting sqref="G53:G54 G62:G65 G689:G693 G790:G794">
    <cfRule type="containsBlanks" dxfId="367" priority="388">
      <formula>LEN(TRIM(G53))=0</formula>
    </cfRule>
  </conditionalFormatting>
  <conditionalFormatting sqref="G244">
    <cfRule type="containsBlanks" dxfId="366" priority="387">
      <formula>LEN(TRIM(G244))=0</formula>
    </cfRule>
  </conditionalFormatting>
  <conditionalFormatting sqref="Q242:R242 Q244:R244">
    <cfRule type="containsBlanks" dxfId="365" priority="385">
      <formula>LEN(TRIM(Q242))=0</formula>
    </cfRule>
  </conditionalFormatting>
  <conditionalFormatting sqref="Q242:R242 Q244:R244">
    <cfRule type="containsBlanks" dxfId="364" priority="384">
      <formula>LEN(TRIM(Q242))=0</formula>
    </cfRule>
  </conditionalFormatting>
  <conditionalFormatting sqref="Q242:R242 Q244:R244">
    <cfRule type="containsBlanks" dxfId="363" priority="383">
      <formula>LEN(TRIM(Q242))=0</formula>
    </cfRule>
  </conditionalFormatting>
  <conditionalFormatting sqref="O111:O112">
    <cfRule type="containsBlanks" dxfId="362" priority="382">
      <formula>LEN(TRIM(O111))=0</formula>
    </cfRule>
  </conditionalFormatting>
  <conditionalFormatting sqref="O112">
    <cfRule type="containsBlanks" dxfId="361" priority="381">
      <formula>LEN(TRIM(O112))=0</formula>
    </cfRule>
  </conditionalFormatting>
  <conditionalFormatting sqref="O112">
    <cfRule type="containsBlanks" dxfId="360" priority="380">
      <formula>LEN(TRIM(O112))=0</formula>
    </cfRule>
  </conditionalFormatting>
  <conditionalFormatting sqref="O111">
    <cfRule type="containsBlanks" dxfId="359" priority="379">
      <formula>LEN(TRIM(O111))=0</formula>
    </cfRule>
  </conditionalFormatting>
  <conditionalFormatting sqref="O111">
    <cfRule type="containsBlanks" dxfId="358" priority="378">
      <formula>LEN(TRIM(O111))=0</formula>
    </cfRule>
  </conditionalFormatting>
  <conditionalFormatting sqref="T850">
    <cfRule type="containsBlanks" dxfId="357" priority="364">
      <formula>LEN(TRIM(T850))=0</formula>
    </cfRule>
  </conditionalFormatting>
  <conditionalFormatting sqref="T850">
    <cfRule type="containsBlanks" dxfId="356" priority="363">
      <formula>LEN(TRIM(T850))=0</formula>
    </cfRule>
  </conditionalFormatting>
  <conditionalFormatting sqref="T853:T861">
    <cfRule type="containsBlanks" dxfId="355" priority="362">
      <formula>LEN(TRIM(T853))=0</formula>
    </cfRule>
  </conditionalFormatting>
  <conditionalFormatting sqref="T853:T861">
    <cfRule type="containsBlanks" dxfId="354" priority="361">
      <formula>LEN(TRIM(T853))=0</formula>
    </cfRule>
  </conditionalFormatting>
  <conditionalFormatting sqref="O630:P630">
    <cfRule type="containsBlanks" dxfId="353" priority="377">
      <formula>LEN(TRIM(O630))=0</formula>
    </cfRule>
  </conditionalFormatting>
  <conditionalFormatting sqref="O630:P630">
    <cfRule type="containsBlanks" dxfId="352" priority="376">
      <formula>LEN(TRIM(O630))=0</formula>
    </cfRule>
  </conditionalFormatting>
  <conditionalFormatting sqref="J630">
    <cfRule type="containsBlanks" dxfId="351" priority="375">
      <formula>LEN(TRIM(J630))=0</formula>
    </cfRule>
  </conditionalFormatting>
  <conditionalFormatting sqref="J630">
    <cfRule type="containsBlanks" dxfId="350" priority="374">
      <formula>LEN(TRIM(J630))=0</formula>
    </cfRule>
  </conditionalFormatting>
  <conditionalFormatting sqref="L630">
    <cfRule type="containsBlanks" dxfId="349" priority="373">
      <formula>LEN(TRIM(L630))=0</formula>
    </cfRule>
  </conditionalFormatting>
  <conditionalFormatting sqref="L630">
    <cfRule type="containsBlanks" dxfId="348" priority="372">
      <formula>LEN(TRIM(L630))=0</formula>
    </cfRule>
  </conditionalFormatting>
  <conditionalFormatting sqref="N630">
    <cfRule type="containsBlanks" dxfId="347" priority="371">
      <formula>LEN(TRIM(N630))=0</formula>
    </cfRule>
  </conditionalFormatting>
  <conditionalFormatting sqref="N630">
    <cfRule type="containsBlanks" dxfId="346" priority="370">
      <formula>LEN(TRIM(N630))=0</formula>
    </cfRule>
  </conditionalFormatting>
  <conditionalFormatting sqref="O734:P734">
    <cfRule type="containsBlanks" dxfId="345" priority="369">
      <formula>LEN(TRIM(O734))=0</formula>
    </cfRule>
  </conditionalFormatting>
  <conditionalFormatting sqref="N734">
    <cfRule type="containsBlanks" dxfId="344" priority="368">
      <formula>LEN(TRIM(N734))=0</formula>
    </cfRule>
  </conditionalFormatting>
  <conditionalFormatting sqref="T724:T725">
    <cfRule type="containsBlanks" dxfId="343" priority="367">
      <formula>LEN(TRIM(T724))=0</formula>
    </cfRule>
  </conditionalFormatting>
  <conditionalFormatting sqref="T849">
    <cfRule type="containsBlanks" dxfId="342" priority="366">
      <formula>LEN(TRIM(T849))=0</formula>
    </cfRule>
  </conditionalFormatting>
  <conditionalFormatting sqref="T849">
    <cfRule type="containsBlanks" dxfId="341" priority="365">
      <formula>LEN(TRIM(T849))=0</formula>
    </cfRule>
  </conditionalFormatting>
  <conditionalFormatting sqref="T903">
    <cfRule type="containsBlanks" dxfId="340" priority="360">
      <formula>LEN(TRIM(T903))=0</formula>
    </cfRule>
  </conditionalFormatting>
  <conditionalFormatting sqref="T903">
    <cfRule type="containsBlanks" dxfId="339" priority="359">
      <formula>LEN(TRIM(T903))=0</formula>
    </cfRule>
  </conditionalFormatting>
  <conditionalFormatting sqref="T98">
    <cfRule type="containsBlanks" dxfId="338" priority="316">
      <formula>LEN(TRIM(T98))=0</formula>
    </cfRule>
  </conditionalFormatting>
  <conditionalFormatting sqref="D660 D77:D80 D259 D848 D703:D771 D67:D71 D252:D254 D649 D698:D700 D250 D654 D906:D920 D899:D902 D892 D890 D886 D875 D832:D833 D823:D824 D88:D241 D19:D60 D777:D778 D780:D820 D652 E90:R90 E118:R118 E703:R703 E78:R78 E788:R788 T78 E79 G79:P79 R79 E782:R782 E918:R918 E230:R230 E808:R808">
    <cfRule type="containsBlanks" dxfId="337" priority="315">
      <formula>LEN(TRIM(D19))=0</formula>
    </cfRule>
  </conditionalFormatting>
  <conditionalFormatting sqref="D247:D249 D651 D661:D697 D251 D821:D822 D836:D847 D825:D831 D772:D776 D887:D889 D891 D893:D898 D903:D905 D255:D258 D72:D76 D81:D87 D61:D66 D655:D659 D876:D885 D653 D779:D781 D260:D267 E779:R779">
    <cfRule type="containsBlanks" dxfId="336" priority="314">
      <formula>LEN(TRIM(D61))=0</formula>
    </cfRule>
  </conditionalFormatting>
  <conditionalFormatting sqref="D918:R918">
    <cfRule type="containsBlanks" dxfId="335" priority="313">
      <formula>LEN(TRIM(D918))=0</formula>
    </cfRule>
  </conditionalFormatting>
  <conditionalFormatting sqref="D20:D29 D237:D241 D651 D49 D72:D87 D251 D257:D258 D595:D596 D600:D601 D613 D657:D658 D661:D697 D787:D794 D61:D66 D51:D54 D653 E78:R78 E788:R788 T78 E79 G79:P79 R79">
    <cfRule type="containsBlanks" dxfId="334" priority="312">
      <formula>LEN(TRIM(D20))=0</formula>
    </cfRule>
  </conditionalFormatting>
  <conditionalFormatting sqref="D72:D87 E78:R78 T78 E79 G79:P79 R79">
    <cfRule type="containsBlanks" dxfId="333" priority="311">
      <formula>LEN(TRIM(D72))=0</formula>
    </cfRule>
  </conditionalFormatting>
  <conditionalFormatting sqref="O189:O190">
    <cfRule type="containsBlanks" dxfId="332" priority="358">
      <formula>LEN(TRIM(O189))=0</formula>
    </cfRule>
  </conditionalFormatting>
  <conditionalFormatting sqref="D661:D697">
    <cfRule type="containsBlanks" dxfId="331" priority="300">
      <formula>LEN(TRIM(D661))=0</formula>
    </cfRule>
  </conditionalFormatting>
  <conditionalFormatting sqref="D914:D916">
    <cfRule type="containsBlanks" dxfId="330" priority="299">
      <formula>LEN(TRIM(D914))=0</formula>
    </cfRule>
  </conditionalFormatting>
  <conditionalFormatting sqref="T100 T107">
    <cfRule type="containsBlanks" dxfId="329" priority="355">
      <formula>LEN(TRIM(T100))=0</formula>
    </cfRule>
  </conditionalFormatting>
  <conditionalFormatting sqref="T92">
    <cfRule type="containsBlanks" dxfId="328" priority="357">
      <formula>LEN(TRIM(T92))=0</formula>
    </cfRule>
  </conditionalFormatting>
  <conditionalFormatting sqref="T96">
    <cfRule type="containsBlanks" dxfId="327" priority="356">
      <formula>LEN(TRIM(T96))=0</formula>
    </cfRule>
  </conditionalFormatting>
  <conditionalFormatting sqref="T102:T105">
    <cfRule type="containsBlanks" dxfId="326" priority="354">
      <formula>LEN(TRIM(T102))=0</formula>
    </cfRule>
  </conditionalFormatting>
  <conditionalFormatting sqref="T102:T105">
    <cfRule type="containsBlanks" dxfId="325" priority="353">
      <formula>LEN(TRIM(T102))=0</formula>
    </cfRule>
  </conditionalFormatting>
  <conditionalFormatting sqref="T198">
    <cfRule type="containsBlanks" dxfId="324" priority="352">
      <formula>LEN(TRIM(T198))=0</formula>
    </cfRule>
  </conditionalFormatting>
  <conditionalFormatting sqref="E242 E244:E246">
    <cfRule type="containsBlanks" dxfId="323" priority="188">
      <formula>LEN(TRIM(E242))=0</formula>
    </cfRule>
  </conditionalFormatting>
  <conditionalFormatting sqref="E242 E244:E246">
    <cfRule type="containsBlanks" dxfId="322" priority="187">
      <formula>LEN(TRIM(E242))=0</formula>
    </cfRule>
  </conditionalFormatting>
  <conditionalFormatting sqref="E242 E244:E246">
    <cfRule type="containsBlanks" dxfId="321" priority="186">
      <formula>LEN(TRIM(E242))=0</formula>
    </cfRule>
  </conditionalFormatting>
  <conditionalFormatting sqref="T43">
    <cfRule type="containsBlanks" dxfId="320" priority="351">
      <formula>LEN(TRIM(T43))=0</formula>
    </cfRule>
  </conditionalFormatting>
  <conditionalFormatting sqref="E648 E650">
    <cfRule type="containsBlanks" dxfId="319" priority="185">
      <formula>LEN(TRIM(E648))=0</formula>
    </cfRule>
  </conditionalFormatting>
  <conditionalFormatting sqref="E648 E650">
    <cfRule type="containsBlanks" dxfId="318" priority="184">
      <formula>LEN(TRIM(E648))=0</formula>
    </cfRule>
  </conditionalFormatting>
  <conditionalFormatting sqref="E648 E650">
    <cfRule type="containsBlanks" dxfId="317" priority="183">
      <formula>LEN(TRIM(E648))=0</formula>
    </cfRule>
  </conditionalFormatting>
  <conditionalFormatting sqref="E701:E702">
    <cfRule type="containsBlanks" dxfId="316" priority="182">
      <formula>LEN(TRIM(E701))=0</formula>
    </cfRule>
  </conditionalFormatting>
  <conditionalFormatting sqref="E630">
    <cfRule type="containsBlanks" dxfId="315" priority="181">
      <formula>LEN(TRIM(E630))=0</formula>
    </cfRule>
  </conditionalFormatting>
  <conditionalFormatting sqref="A641:C641">
    <cfRule type="containsBlanks" dxfId="314" priority="347">
      <formula>LEN(TRIM(#REF!))=0</formula>
    </cfRule>
  </conditionalFormatting>
  <conditionalFormatting sqref="A895:C898 A637:C639">
    <cfRule type="containsBlanks" dxfId="313" priority="350">
      <formula>LEN(TRIM(A637))=0</formula>
    </cfRule>
  </conditionalFormatting>
  <conditionalFormatting sqref="A642:C643">
    <cfRule type="containsBlanks" dxfId="312" priority="349">
      <formula>LEN(TRIM(A642))=0</formula>
    </cfRule>
  </conditionalFormatting>
  <conditionalFormatting sqref="A640:C640">
    <cfRule type="containsBlanks" dxfId="311" priority="348">
      <formula>LEN(TRIM(#REF!))=0</formula>
    </cfRule>
  </conditionalFormatting>
  <conditionalFormatting sqref="A278:C278">
    <cfRule type="containsBlanks" dxfId="310" priority="346">
      <formula>LEN(TRIM(A278))=0</formula>
    </cfRule>
  </conditionalFormatting>
  <conditionalFormatting sqref="A584:C584">
    <cfRule type="containsBlanks" dxfId="309" priority="345">
      <formula>LEN(TRIM(A584))=0</formula>
    </cfRule>
  </conditionalFormatting>
  <conditionalFormatting sqref="C671:C672">
    <cfRule type="containsBlanks" dxfId="308" priority="342">
      <formula>LEN(TRIM(C671))=0</formula>
    </cfRule>
  </conditionalFormatting>
  <conditionalFormatting sqref="C681">
    <cfRule type="containsBlanks" dxfId="307" priority="339">
      <formula>LEN(TRIM(C681))=0</formula>
    </cfRule>
  </conditionalFormatting>
  <conditionalFormatting sqref="A788:C789">
    <cfRule type="containsBlanks" dxfId="306" priority="338">
      <formula>LEN(TRIM(A788))=0</formula>
    </cfRule>
  </conditionalFormatting>
  <conditionalFormatting sqref="A808:C808">
    <cfRule type="containsBlanks" dxfId="305" priority="337">
      <formula>LEN(TRIM(A808))=0</formula>
    </cfRule>
  </conditionalFormatting>
  <conditionalFormatting sqref="A671:B672">
    <cfRule type="containsBlanks" dxfId="304" priority="344">
      <formula>LEN(TRIM(A671))=0</formula>
    </cfRule>
  </conditionalFormatting>
  <conditionalFormatting sqref="A671:B672">
    <cfRule type="containsBlanks" dxfId="303" priority="343">
      <formula>LEN(TRIM(A671))=0</formula>
    </cfRule>
  </conditionalFormatting>
  <conditionalFormatting sqref="A681:B681">
    <cfRule type="containsBlanks" dxfId="302" priority="341">
      <formula>LEN(TRIM(A681))=0</formula>
    </cfRule>
  </conditionalFormatting>
  <conditionalFormatting sqref="A681:B681">
    <cfRule type="containsBlanks" dxfId="301" priority="340">
      <formula>LEN(TRIM(A681))=0</formula>
    </cfRule>
  </conditionalFormatting>
  <conditionalFormatting sqref="A673:B679">
    <cfRule type="containsBlanks" dxfId="300" priority="336">
      <formula>LEN(TRIM(A673))=0</formula>
    </cfRule>
  </conditionalFormatting>
  <conditionalFormatting sqref="A673:B679">
    <cfRule type="containsBlanks" dxfId="299" priority="335">
      <formula>LEN(TRIM(A673))=0</formula>
    </cfRule>
  </conditionalFormatting>
  <conditionalFormatting sqref="C673:C679">
    <cfRule type="containsBlanks" dxfId="298" priority="334">
      <formula>LEN(TRIM(C673))=0</formula>
    </cfRule>
  </conditionalFormatting>
  <conditionalFormatting sqref="B716:C716">
    <cfRule type="containsBlanks" dxfId="297" priority="333">
      <formula>LEN(TRIM(B716))=0</formula>
    </cfRule>
  </conditionalFormatting>
  <conditionalFormatting sqref="F88">
    <cfRule type="containsBlanks" dxfId="296" priority="163">
      <formula>LEN(TRIM(F88))=0</formula>
    </cfRule>
  </conditionalFormatting>
  <conditionalFormatting sqref="T566:T570">
    <cfRule type="containsBlanks" dxfId="295" priority="332">
      <formula>LEN(TRIM(T566))=0</formula>
    </cfRule>
  </conditionalFormatting>
  <conditionalFormatting sqref="T610">
    <cfRule type="containsBlanks" dxfId="294" priority="331">
      <formula>LEN(TRIM(T610))=0</formula>
    </cfRule>
  </conditionalFormatting>
  <conditionalFormatting sqref="T629 T617:T619 T625">
    <cfRule type="containsBlanks" dxfId="293" priority="330">
      <formula>LEN(TRIM(T617))=0</formula>
    </cfRule>
  </conditionalFormatting>
  <conditionalFormatting sqref="T662 T664 T667 T669">
    <cfRule type="containsBlanks" dxfId="292" priority="329">
      <formula>LEN(TRIM(T662))=0</formula>
    </cfRule>
  </conditionalFormatting>
  <conditionalFormatting sqref="T775">
    <cfRule type="containsBlanks" dxfId="291" priority="328">
      <formula>LEN(TRIM(T775))=0</formula>
    </cfRule>
  </conditionalFormatting>
  <conditionalFormatting sqref="T795 T814 T798:T803">
    <cfRule type="containsBlanks" dxfId="290" priority="327">
      <formula>LEN(TRIM(T795))=0</formula>
    </cfRule>
  </conditionalFormatting>
  <conditionalFormatting sqref="T809:T810 T815:T820">
    <cfRule type="containsBlanks" dxfId="289" priority="326">
      <formula>LEN(TRIM(T809))=0</formula>
    </cfRule>
  </conditionalFormatting>
  <conditionalFormatting sqref="T815:T820 T809:T810">
    <cfRule type="containsBlanks" dxfId="288" priority="325">
      <formula>LEN(TRIM(T809))=0</formula>
    </cfRule>
  </conditionalFormatting>
  <conditionalFormatting sqref="T811:T812">
    <cfRule type="containsBlanks" dxfId="287" priority="324">
      <formula>LEN(TRIM(T811))=0</formula>
    </cfRule>
  </conditionalFormatting>
  <conditionalFormatting sqref="T804">
    <cfRule type="containsBlanks" dxfId="286" priority="323">
      <formula>LEN(TRIM(T804))=0</formula>
    </cfRule>
  </conditionalFormatting>
  <conditionalFormatting sqref="T804">
    <cfRule type="containsBlanks" dxfId="285" priority="322">
      <formula>LEN(TRIM(T804))=0</formula>
    </cfRule>
  </conditionalFormatting>
  <conditionalFormatting sqref="T807">
    <cfRule type="containsBlanks" dxfId="284" priority="321">
      <formula>LEN(TRIM(T807))=0</formula>
    </cfRule>
  </conditionalFormatting>
  <conditionalFormatting sqref="T807">
    <cfRule type="containsBlanks" dxfId="283" priority="320">
      <formula>LEN(TRIM(T807))=0</formula>
    </cfRule>
  </conditionalFormatting>
  <conditionalFormatting sqref="F776">
    <cfRule type="containsBlanks" dxfId="282" priority="142">
      <formula>LEN(TRIM(F776))=0</formula>
    </cfRule>
  </conditionalFormatting>
  <conditionalFormatting sqref="F784">
    <cfRule type="containsBlanks" dxfId="281" priority="141">
      <formula>LEN(TRIM(F784))=0</formula>
    </cfRule>
  </conditionalFormatting>
  <conditionalFormatting sqref="F784">
    <cfRule type="containsBlanks" dxfId="280" priority="140">
      <formula>LEN(TRIM(F784))=0</formula>
    </cfRule>
  </conditionalFormatting>
  <conditionalFormatting sqref="F906">
    <cfRule type="containsBlanks" dxfId="279" priority="139">
      <formula>LEN(TRIM(F906))=0</formula>
    </cfRule>
  </conditionalFormatting>
  <conditionalFormatting sqref="F906">
    <cfRule type="containsBlanks" dxfId="278" priority="138">
      <formula>LEN(TRIM(F906))=0</formula>
    </cfRule>
  </conditionalFormatting>
  <conditionalFormatting sqref="F907:F909">
    <cfRule type="containsBlanks" dxfId="277" priority="137">
      <formula>LEN(TRIM(F907))=0</formula>
    </cfRule>
  </conditionalFormatting>
  <conditionalFormatting sqref="F907:F909">
    <cfRule type="containsBlanks" dxfId="276" priority="136">
      <formula>LEN(TRIM(F907))=0</formula>
    </cfRule>
  </conditionalFormatting>
  <conditionalFormatting sqref="T47:T48">
    <cfRule type="containsBlanks" dxfId="275" priority="319">
      <formula>LEN(TRIM(T47))=0</formula>
    </cfRule>
  </conditionalFormatting>
  <conditionalFormatting sqref="T47:T48">
    <cfRule type="containsBlanks" dxfId="274" priority="318">
      <formula>LEN(TRIM(T47))=0</formula>
    </cfRule>
  </conditionalFormatting>
  <conditionalFormatting sqref="T97">
    <cfRule type="containsBlanks" dxfId="273" priority="317">
      <formula>LEN(TRIM(T97))=0</formula>
    </cfRule>
  </conditionalFormatting>
  <conditionalFormatting sqref="D72:D87 E78:R78 T78 E79 G79:P79 R79">
    <cfRule type="containsBlanks" dxfId="272" priority="310">
      <formula>LEN(TRIM(D72))=0</formula>
    </cfRule>
  </conditionalFormatting>
  <conditionalFormatting sqref="D261:D266">
    <cfRule type="containsBlanks" dxfId="271" priority="309">
      <formula>LEN(TRIM(D261))=0</formula>
    </cfRule>
  </conditionalFormatting>
  <conditionalFormatting sqref="D261:D266">
    <cfRule type="containsBlanks" dxfId="270" priority="308">
      <formula>LEN(TRIM(D261))=0</formula>
    </cfRule>
  </conditionalFormatting>
  <conditionalFormatting sqref="D657:D658">
    <cfRule type="containsBlanks" dxfId="269" priority="307">
      <formula>LEN(TRIM(D657))=0</formula>
    </cfRule>
  </conditionalFormatting>
  <conditionalFormatting sqref="D657:D658">
    <cfRule type="containsBlanks" dxfId="268" priority="306">
      <formula>LEN(TRIM(D657))=0</formula>
    </cfRule>
  </conditionalFormatting>
  <conditionalFormatting sqref="D606:D610">
    <cfRule type="containsBlanks" dxfId="267" priority="305">
      <formula>LEN(TRIM(D606))=0</formula>
    </cfRule>
  </conditionalFormatting>
  <conditionalFormatting sqref="D606:D610">
    <cfRule type="containsBlanks" dxfId="266" priority="304">
      <formula>LEN(TRIM(D606))=0</formula>
    </cfRule>
  </conditionalFormatting>
  <conditionalFormatting sqref="D623:D625 D628:D629">
    <cfRule type="containsBlanks" dxfId="265" priority="303">
      <formula>LEN(TRIM(D623))=0</formula>
    </cfRule>
  </conditionalFormatting>
  <conditionalFormatting sqref="D623:D625 D628:D629">
    <cfRule type="containsBlanks" dxfId="264" priority="302">
      <formula>LEN(TRIM(D623))=0</formula>
    </cfRule>
  </conditionalFormatting>
  <conditionalFormatting sqref="D661:D697">
    <cfRule type="containsBlanks" dxfId="263" priority="301">
      <formula>LEN(TRIM(D661))=0</formula>
    </cfRule>
  </conditionalFormatting>
  <conditionalFormatting sqref="D251">
    <cfRule type="containsBlanks" dxfId="262" priority="298">
      <formula>LEN(TRIM(D251))=0</formula>
    </cfRule>
  </conditionalFormatting>
  <conditionalFormatting sqref="D251">
    <cfRule type="containsBlanks" dxfId="261" priority="297">
      <formula>LEN(TRIM(D251))=0</formula>
    </cfRule>
  </conditionalFormatting>
  <conditionalFormatting sqref="D260">
    <cfRule type="containsBlanks" dxfId="260" priority="296">
      <formula>LEN(TRIM(D260))=0</formula>
    </cfRule>
  </conditionalFormatting>
  <conditionalFormatting sqref="D260">
    <cfRule type="containsBlanks" dxfId="259" priority="295">
      <formula>LEN(TRIM(D260))=0</formula>
    </cfRule>
  </conditionalFormatting>
  <conditionalFormatting sqref="D48">
    <cfRule type="containsBlanks" dxfId="258" priority="294">
      <formula>LEN(TRIM(D48))=0</formula>
    </cfRule>
  </conditionalFormatting>
  <conditionalFormatting sqref="D48">
    <cfRule type="containsBlanks" dxfId="257" priority="293">
      <formula>LEN(TRIM(D48))=0</formula>
    </cfRule>
  </conditionalFormatting>
  <conditionalFormatting sqref="D67 D69:D71">
    <cfRule type="containsBlanks" dxfId="256" priority="291">
      <formula>LEN(TRIM(D67))=0</formula>
    </cfRule>
  </conditionalFormatting>
  <conditionalFormatting sqref="D67 D69:D71">
    <cfRule type="containsBlanks" dxfId="255" priority="292">
      <formula>LEN(TRIM(D67))=0</formula>
    </cfRule>
  </conditionalFormatting>
  <conditionalFormatting sqref="D88">
    <cfRule type="containsBlanks" dxfId="254" priority="289">
      <formula>LEN(TRIM(D88))=0</formula>
    </cfRule>
  </conditionalFormatting>
  <conditionalFormatting sqref="D88">
    <cfRule type="containsBlanks" dxfId="253" priority="290">
      <formula>LEN(TRIM(D88))=0</formula>
    </cfRule>
  </conditionalFormatting>
  <conditionalFormatting sqref="D109">
    <cfRule type="containsBlanks" dxfId="252" priority="288">
      <formula>LEN(TRIM(D109))=0</formula>
    </cfRule>
  </conditionalFormatting>
  <conditionalFormatting sqref="D109">
    <cfRule type="containsBlanks" dxfId="251" priority="287">
      <formula>LEN(TRIM(D109))=0</formula>
    </cfRule>
  </conditionalFormatting>
  <conditionalFormatting sqref="D235">
    <cfRule type="containsBlanks" dxfId="250" priority="285">
      <formula>LEN(TRIM(D235))=0</formula>
    </cfRule>
  </conditionalFormatting>
  <conditionalFormatting sqref="D235">
    <cfRule type="containsBlanks" dxfId="249" priority="286">
      <formula>LEN(TRIM(D235))=0</formula>
    </cfRule>
  </conditionalFormatting>
  <conditionalFormatting sqref="D236">
    <cfRule type="containsBlanks" dxfId="248" priority="283">
      <formula>LEN(TRIM(D236))=0</formula>
    </cfRule>
  </conditionalFormatting>
  <conditionalFormatting sqref="D236">
    <cfRule type="containsBlanks" dxfId="247" priority="284">
      <formula>LEN(TRIM(D236))=0</formula>
    </cfRule>
  </conditionalFormatting>
  <conditionalFormatting sqref="D255:D256">
    <cfRule type="containsBlanks" dxfId="246" priority="281">
      <formula>LEN(TRIM(D255))=0</formula>
    </cfRule>
  </conditionalFormatting>
  <conditionalFormatting sqref="D255:D256">
    <cfRule type="containsBlanks" dxfId="245" priority="282">
      <formula>LEN(TRIM(D255))=0</formula>
    </cfRule>
  </conditionalFormatting>
  <conditionalFormatting sqref="D565:D566">
    <cfRule type="containsBlanks" dxfId="244" priority="280">
      <formula>LEN(TRIM(D565))=0</formula>
    </cfRule>
  </conditionalFormatting>
  <conditionalFormatting sqref="D565:D566">
    <cfRule type="containsBlanks" dxfId="243" priority="279">
      <formula>LEN(TRIM(D565))=0</formula>
    </cfRule>
  </conditionalFormatting>
  <conditionalFormatting sqref="D567:D573">
    <cfRule type="containsBlanks" dxfId="242" priority="278">
      <formula>LEN(TRIM(D567))=0</formula>
    </cfRule>
  </conditionalFormatting>
  <conditionalFormatting sqref="D567:D573">
    <cfRule type="containsBlanks" dxfId="241" priority="277">
      <formula>LEN(TRIM(D567))=0</formula>
    </cfRule>
  </conditionalFormatting>
  <conditionalFormatting sqref="D592:D593 D598 D600:D601 D603:D604">
    <cfRule type="containsBlanks" dxfId="240" priority="276">
      <formula>LEN(TRIM(D592))=0</formula>
    </cfRule>
  </conditionalFormatting>
  <conditionalFormatting sqref="D592:D593 D598 D600:D601 D603:D604">
    <cfRule type="containsBlanks" dxfId="239" priority="275">
      <formula>LEN(TRIM(D592))=0</formula>
    </cfRule>
  </conditionalFormatting>
  <conditionalFormatting sqref="D619 D621">
    <cfRule type="containsBlanks" dxfId="238" priority="274">
      <formula>LEN(TRIM(D619))=0</formula>
    </cfRule>
  </conditionalFormatting>
  <conditionalFormatting sqref="D619 D621">
    <cfRule type="containsBlanks" dxfId="237" priority="273">
      <formula>LEN(TRIM(D619))=0</formula>
    </cfRule>
  </conditionalFormatting>
  <conditionalFormatting sqref="D643:D644">
    <cfRule type="containsBlanks" dxfId="236" priority="272">
      <formula>LEN(TRIM(D643))=0</formula>
    </cfRule>
  </conditionalFormatting>
  <conditionalFormatting sqref="D643:D644">
    <cfRule type="containsBlanks" dxfId="235" priority="271">
      <formula>LEN(TRIM(D643))=0</formula>
    </cfRule>
  </conditionalFormatting>
  <conditionalFormatting sqref="D655:D656">
    <cfRule type="containsBlanks" dxfId="234" priority="270">
      <formula>LEN(TRIM(D655))=0</formula>
    </cfRule>
  </conditionalFormatting>
  <conditionalFormatting sqref="D655:D656">
    <cfRule type="containsBlanks" dxfId="233" priority="269">
      <formula>LEN(TRIM(D655))=0</formula>
    </cfRule>
  </conditionalFormatting>
  <conditionalFormatting sqref="D659">
    <cfRule type="containsBlanks" dxfId="232" priority="267">
      <formula>LEN(TRIM(D659))=0</formula>
    </cfRule>
  </conditionalFormatting>
  <conditionalFormatting sqref="D659">
    <cfRule type="containsBlanks" dxfId="231" priority="268">
      <formula>LEN(TRIM(D659))=0</formula>
    </cfRule>
  </conditionalFormatting>
  <conditionalFormatting sqref="D772:D774">
    <cfRule type="containsBlanks" dxfId="230" priority="265">
      <formula>LEN(TRIM(D772))=0</formula>
    </cfRule>
  </conditionalFormatting>
  <conditionalFormatting sqref="D772:D774">
    <cfRule type="containsBlanks" dxfId="229" priority="266">
      <formula>LEN(TRIM(D772))=0</formula>
    </cfRule>
  </conditionalFormatting>
  <conditionalFormatting sqref="D776">
    <cfRule type="containsBlanks" dxfId="228" priority="263">
      <formula>LEN(TRIM(D776))=0</formula>
    </cfRule>
  </conditionalFormatting>
  <conditionalFormatting sqref="D776">
    <cfRule type="containsBlanks" dxfId="227" priority="264">
      <formula>LEN(TRIM(D776))=0</formula>
    </cfRule>
  </conditionalFormatting>
  <conditionalFormatting sqref="D784">
    <cfRule type="containsBlanks" dxfId="226" priority="262">
      <formula>LEN(TRIM(D784))=0</formula>
    </cfRule>
  </conditionalFormatting>
  <conditionalFormatting sqref="D784">
    <cfRule type="containsBlanks" dxfId="225" priority="261">
      <formula>LEN(TRIM(D784))=0</formula>
    </cfRule>
  </conditionalFormatting>
  <conditionalFormatting sqref="D906">
    <cfRule type="containsBlanks" dxfId="224" priority="260">
      <formula>LEN(TRIM(D906))=0</formula>
    </cfRule>
  </conditionalFormatting>
  <conditionalFormatting sqref="D906">
    <cfRule type="containsBlanks" dxfId="223" priority="259">
      <formula>LEN(TRIM(D906))=0</formula>
    </cfRule>
  </conditionalFormatting>
  <conditionalFormatting sqref="D907:D909">
    <cfRule type="containsBlanks" dxfId="222" priority="257">
      <formula>LEN(TRIM(D907))=0</formula>
    </cfRule>
  </conditionalFormatting>
  <conditionalFormatting sqref="D907:D909">
    <cfRule type="containsBlanks" dxfId="221" priority="258">
      <formula>LEN(TRIM(D907))=0</formula>
    </cfRule>
  </conditionalFormatting>
  <conditionalFormatting sqref="D242:D246 E243:R243">
    <cfRule type="containsBlanks" dxfId="220" priority="256">
      <formula>LEN(TRIM(D242))=0</formula>
    </cfRule>
  </conditionalFormatting>
  <conditionalFormatting sqref="D242:D246 E243:R243">
    <cfRule type="containsBlanks" dxfId="219" priority="255">
      <formula>LEN(TRIM(D242))=0</formula>
    </cfRule>
  </conditionalFormatting>
  <conditionalFormatting sqref="D242:D246 E243:R243">
    <cfRule type="containsBlanks" dxfId="218" priority="254">
      <formula>LEN(TRIM(D242))=0</formula>
    </cfRule>
  </conditionalFormatting>
  <conditionalFormatting sqref="D648 D650">
    <cfRule type="containsBlanks" dxfId="217" priority="252">
      <formula>LEN(TRIM(D648))=0</formula>
    </cfRule>
  </conditionalFormatting>
  <conditionalFormatting sqref="D648 D650">
    <cfRule type="containsBlanks" dxfId="216" priority="251">
      <formula>LEN(TRIM(D648))=0</formula>
    </cfRule>
  </conditionalFormatting>
  <conditionalFormatting sqref="D648 D650">
    <cfRule type="containsBlanks" dxfId="215" priority="253">
      <formula>LEN(TRIM(D648))=0</formula>
    </cfRule>
  </conditionalFormatting>
  <conditionalFormatting sqref="D701:D702">
    <cfRule type="containsBlanks" dxfId="214" priority="250">
      <formula>LEN(TRIM(D701))=0</formula>
    </cfRule>
  </conditionalFormatting>
  <conditionalFormatting sqref="D630">
    <cfRule type="containsBlanks" dxfId="213" priority="249">
      <formula>LEN(TRIM(D630))=0</formula>
    </cfRule>
  </conditionalFormatting>
  <conditionalFormatting sqref="D630">
    <cfRule type="containsBlanks" dxfId="212" priority="248">
      <formula>LEN(TRIM(D630))=0</formula>
    </cfRule>
  </conditionalFormatting>
  <conditionalFormatting sqref="D835:E835 D834:R834 I835:P835 T834 G835 R835">
    <cfRule type="containsBlanks" dxfId="211" priority="247">
      <formula>LEN(TRIM(D834))=0</formula>
    </cfRule>
  </conditionalFormatting>
  <conditionalFormatting sqref="E660 E77 E259 E848 E704:E771 E67:E71 E252:E254 E649 E698:E700 E250 E654 E906:E917 E899:E902 E892 E890 E886 E875 E832:E833 E823:E824 E88:E89 E19:E60 E777:E778 E780:E781 E652 E91:E117 E119:E229 E919:E920 E80 E789:E807 E809:E820 E783:E787 E231:E241">
    <cfRule type="containsBlanks" dxfId="210" priority="246">
      <formula>LEN(TRIM(E19))=0</formula>
    </cfRule>
  </conditionalFormatting>
  <conditionalFormatting sqref="E247:E249 E651 E661:E697 E251 E821:E822 E836:E847 E825:E831 E772:E776 E887:E889 E891 E893:E898 E903:E905 E255:E258 E72:E76 E81:E87 E61:E66 E655:E659 E876:E885 E653 E780:E781 E260:E267">
    <cfRule type="containsBlanks" dxfId="209" priority="245">
      <formula>LEN(TRIM(E61))=0</formula>
    </cfRule>
  </conditionalFormatting>
  <conditionalFormatting sqref="E20:E29 E237:E241 E651 E49 E72:E77 E251 E257:E258 E595:E596 E600:E601 E613 E657:E658 E661:E697 E787 E61:E66 E51:E54 E653 E80:E87 E789:E794">
    <cfRule type="containsBlanks" dxfId="208" priority="244">
      <formula>LEN(TRIM(E20))=0</formula>
    </cfRule>
  </conditionalFormatting>
  <conditionalFormatting sqref="E72:E77 E80:E87">
    <cfRule type="containsBlanks" dxfId="207" priority="243">
      <formula>LEN(TRIM(E72))=0</formula>
    </cfRule>
  </conditionalFormatting>
  <conditionalFormatting sqref="E72:E77 E80:E87">
    <cfRule type="containsBlanks" dxfId="206" priority="242">
      <formula>LEN(TRIM(E72))=0</formula>
    </cfRule>
  </conditionalFormatting>
  <conditionalFormatting sqref="E261:E266">
    <cfRule type="containsBlanks" dxfId="205" priority="241">
      <formula>LEN(TRIM(E261))=0</formula>
    </cfRule>
  </conditionalFormatting>
  <conditionalFormatting sqref="E261:E266">
    <cfRule type="containsBlanks" dxfId="204" priority="240">
      <formula>LEN(TRIM(E261))=0</formula>
    </cfRule>
  </conditionalFormatting>
  <conditionalFormatting sqref="E657:E658">
    <cfRule type="containsBlanks" dxfId="203" priority="239">
      <formula>LEN(TRIM(E657))=0</formula>
    </cfRule>
  </conditionalFormatting>
  <conditionalFormatting sqref="E657:E658">
    <cfRule type="containsBlanks" dxfId="202" priority="238">
      <formula>LEN(TRIM(E657))=0</formula>
    </cfRule>
  </conditionalFormatting>
  <conditionalFormatting sqref="E606:E610">
    <cfRule type="containsBlanks" dxfId="201" priority="237">
      <formula>LEN(TRIM(E606))=0</formula>
    </cfRule>
  </conditionalFormatting>
  <conditionalFormatting sqref="E606:E610">
    <cfRule type="containsBlanks" dxfId="200" priority="236">
      <formula>LEN(TRIM(E606))=0</formula>
    </cfRule>
  </conditionalFormatting>
  <conditionalFormatting sqref="E623:E625 E628:E629">
    <cfRule type="containsBlanks" dxfId="199" priority="235">
      <formula>LEN(TRIM(E623))=0</formula>
    </cfRule>
  </conditionalFormatting>
  <conditionalFormatting sqref="E623:E625 E628:E629">
    <cfRule type="containsBlanks" dxfId="198" priority="234">
      <formula>LEN(TRIM(E623))=0</formula>
    </cfRule>
  </conditionalFormatting>
  <conditionalFormatting sqref="E661:E697">
    <cfRule type="containsBlanks" dxfId="197" priority="233">
      <formula>LEN(TRIM(E661))=0</formula>
    </cfRule>
  </conditionalFormatting>
  <conditionalFormatting sqref="E661:E697">
    <cfRule type="containsBlanks" dxfId="196" priority="232">
      <formula>LEN(TRIM(E661))=0</formula>
    </cfRule>
  </conditionalFormatting>
  <conditionalFormatting sqref="E914:E916">
    <cfRule type="containsBlanks" dxfId="195" priority="231">
      <formula>LEN(TRIM(E914))=0</formula>
    </cfRule>
  </conditionalFormatting>
  <conditionalFormatting sqref="E251">
    <cfRule type="containsBlanks" dxfId="194" priority="230">
      <formula>LEN(TRIM(E251))=0</formula>
    </cfRule>
  </conditionalFormatting>
  <conditionalFormatting sqref="E251">
    <cfRule type="containsBlanks" dxfId="193" priority="229">
      <formula>LEN(TRIM(E251))=0</formula>
    </cfRule>
  </conditionalFormatting>
  <conditionalFormatting sqref="E260">
    <cfRule type="containsBlanks" dxfId="192" priority="228">
      <formula>LEN(TRIM(E260))=0</formula>
    </cfRule>
  </conditionalFormatting>
  <conditionalFormatting sqref="E260">
    <cfRule type="containsBlanks" dxfId="191" priority="227">
      <formula>LEN(TRIM(E260))=0</formula>
    </cfRule>
  </conditionalFormatting>
  <conditionalFormatting sqref="E48">
    <cfRule type="containsBlanks" dxfId="190" priority="226">
      <formula>LEN(TRIM(E48))=0</formula>
    </cfRule>
  </conditionalFormatting>
  <conditionalFormatting sqref="E48">
    <cfRule type="containsBlanks" dxfId="189" priority="225">
      <formula>LEN(TRIM(E48))=0</formula>
    </cfRule>
  </conditionalFormatting>
  <conditionalFormatting sqref="E67 E69:E71">
    <cfRule type="containsBlanks" dxfId="188" priority="223">
      <formula>LEN(TRIM(E67))=0</formula>
    </cfRule>
  </conditionalFormatting>
  <conditionalFormatting sqref="E67 E69:E71">
    <cfRule type="containsBlanks" dxfId="187" priority="224">
      <formula>LEN(TRIM(E67))=0</formula>
    </cfRule>
  </conditionalFormatting>
  <conditionalFormatting sqref="E88">
    <cfRule type="containsBlanks" dxfId="186" priority="221">
      <formula>LEN(TRIM(E88))=0</formula>
    </cfRule>
  </conditionalFormatting>
  <conditionalFormatting sqref="E88">
    <cfRule type="containsBlanks" dxfId="185" priority="222">
      <formula>LEN(TRIM(E88))=0</formula>
    </cfRule>
  </conditionalFormatting>
  <conditionalFormatting sqref="E109">
    <cfRule type="containsBlanks" dxfId="184" priority="220">
      <formula>LEN(TRIM(E109))=0</formula>
    </cfRule>
  </conditionalFormatting>
  <conditionalFormatting sqref="E109">
    <cfRule type="containsBlanks" dxfId="183" priority="219">
      <formula>LEN(TRIM(E109))=0</formula>
    </cfRule>
  </conditionalFormatting>
  <conditionalFormatting sqref="E235">
    <cfRule type="containsBlanks" dxfId="182" priority="217">
      <formula>LEN(TRIM(E235))=0</formula>
    </cfRule>
  </conditionalFormatting>
  <conditionalFormatting sqref="E235">
    <cfRule type="containsBlanks" dxfId="181" priority="218">
      <formula>LEN(TRIM(E235))=0</formula>
    </cfRule>
  </conditionalFormatting>
  <conditionalFormatting sqref="E236">
    <cfRule type="containsBlanks" dxfId="180" priority="215">
      <formula>LEN(TRIM(E236))=0</formula>
    </cfRule>
  </conditionalFormatting>
  <conditionalFormatting sqref="E236">
    <cfRule type="containsBlanks" dxfId="179" priority="216">
      <formula>LEN(TRIM(E236))=0</formula>
    </cfRule>
  </conditionalFormatting>
  <conditionalFormatting sqref="E255:E256">
    <cfRule type="containsBlanks" dxfId="178" priority="213">
      <formula>LEN(TRIM(E255))=0</formula>
    </cfRule>
  </conditionalFormatting>
  <conditionalFormatting sqref="E255:E256">
    <cfRule type="containsBlanks" dxfId="177" priority="214">
      <formula>LEN(TRIM(E255))=0</formula>
    </cfRule>
  </conditionalFormatting>
  <conditionalFormatting sqref="E565:E566">
    <cfRule type="containsBlanks" dxfId="176" priority="212">
      <formula>LEN(TRIM(E565))=0</formula>
    </cfRule>
  </conditionalFormatting>
  <conditionalFormatting sqref="E565:E566">
    <cfRule type="containsBlanks" dxfId="175" priority="211">
      <formula>LEN(TRIM(E565))=0</formula>
    </cfRule>
  </conditionalFormatting>
  <conditionalFormatting sqref="E567:E573">
    <cfRule type="containsBlanks" dxfId="174" priority="210">
      <formula>LEN(TRIM(E567))=0</formula>
    </cfRule>
  </conditionalFormatting>
  <conditionalFormatting sqref="E567:E573">
    <cfRule type="containsBlanks" dxfId="173" priority="209">
      <formula>LEN(TRIM(E567))=0</formula>
    </cfRule>
  </conditionalFormatting>
  <conditionalFormatting sqref="E592:E593 E598 E600:E601 E603:E604">
    <cfRule type="containsBlanks" dxfId="172" priority="208">
      <formula>LEN(TRIM(E592))=0</formula>
    </cfRule>
  </conditionalFormatting>
  <conditionalFormatting sqref="E592:E593 E598 E600:E601 E603:E604">
    <cfRule type="containsBlanks" dxfId="171" priority="207">
      <formula>LEN(TRIM(E592))=0</formula>
    </cfRule>
  </conditionalFormatting>
  <conditionalFormatting sqref="E619 E621">
    <cfRule type="containsBlanks" dxfId="170" priority="206">
      <formula>LEN(TRIM(E619))=0</formula>
    </cfRule>
  </conditionalFormatting>
  <conditionalFormatting sqref="E619 E621">
    <cfRule type="containsBlanks" dxfId="169" priority="205">
      <formula>LEN(TRIM(E619))=0</formula>
    </cfRule>
  </conditionalFormatting>
  <conditionalFormatting sqref="E643:E644">
    <cfRule type="containsBlanks" dxfId="168" priority="204">
      <formula>LEN(TRIM(E643))=0</formula>
    </cfRule>
  </conditionalFormatting>
  <conditionalFormatting sqref="E643:E644">
    <cfRule type="containsBlanks" dxfId="167" priority="203">
      <formula>LEN(TRIM(E643))=0</formula>
    </cfRule>
  </conditionalFormatting>
  <conditionalFormatting sqref="E655:E656">
    <cfRule type="containsBlanks" dxfId="166" priority="202">
      <formula>LEN(TRIM(E655))=0</formula>
    </cfRule>
  </conditionalFormatting>
  <conditionalFormatting sqref="E655:E656">
    <cfRule type="containsBlanks" dxfId="165" priority="201">
      <formula>LEN(TRIM(E655))=0</formula>
    </cfRule>
  </conditionalFormatting>
  <conditionalFormatting sqref="E659">
    <cfRule type="containsBlanks" dxfId="164" priority="199">
      <formula>LEN(TRIM(E659))=0</formula>
    </cfRule>
  </conditionalFormatting>
  <conditionalFormatting sqref="E659">
    <cfRule type="containsBlanks" dxfId="163" priority="200">
      <formula>LEN(TRIM(E659))=0</formula>
    </cfRule>
  </conditionalFormatting>
  <conditionalFormatting sqref="E772:E774">
    <cfRule type="containsBlanks" dxfId="162" priority="197">
      <formula>LEN(TRIM(E772))=0</formula>
    </cfRule>
  </conditionalFormatting>
  <conditionalFormatting sqref="E772:E774">
    <cfRule type="containsBlanks" dxfId="161" priority="198">
      <formula>LEN(TRIM(E772))=0</formula>
    </cfRule>
  </conditionalFormatting>
  <conditionalFormatting sqref="E776">
    <cfRule type="containsBlanks" dxfId="160" priority="195">
      <formula>LEN(TRIM(E776))=0</formula>
    </cfRule>
  </conditionalFormatting>
  <conditionalFormatting sqref="E776">
    <cfRule type="containsBlanks" dxfId="159" priority="196">
      <formula>LEN(TRIM(E776))=0</formula>
    </cfRule>
  </conditionalFormatting>
  <conditionalFormatting sqref="E784">
    <cfRule type="containsBlanks" dxfId="158" priority="194">
      <formula>LEN(TRIM(E784))=0</formula>
    </cfRule>
  </conditionalFormatting>
  <conditionalFormatting sqref="E784">
    <cfRule type="containsBlanks" dxfId="157" priority="193">
      <formula>LEN(TRIM(E784))=0</formula>
    </cfRule>
  </conditionalFormatting>
  <conditionalFormatting sqref="E906">
    <cfRule type="containsBlanks" dxfId="156" priority="192">
      <formula>LEN(TRIM(E906))=0</formula>
    </cfRule>
  </conditionalFormatting>
  <conditionalFormatting sqref="E906">
    <cfRule type="containsBlanks" dxfId="155" priority="191">
      <formula>LEN(TRIM(E906))=0</formula>
    </cfRule>
  </conditionalFormatting>
  <conditionalFormatting sqref="E907:E909">
    <cfRule type="containsBlanks" dxfId="154" priority="189">
      <formula>LEN(TRIM(E907))=0</formula>
    </cfRule>
  </conditionalFormatting>
  <conditionalFormatting sqref="E907:E909">
    <cfRule type="containsBlanks" dxfId="153" priority="190">
      <formula>LEN(TRIM(E907))=0</formula>
    </cfRule>
  </conditionalFormatting>
  <conditionalFormatting sqref="E630">
    <cfRule type="containsBlanks" dxfId="152" priority="180">
      <formula>LEN(TRIM(E630))=0</formula>
    </cfRule>
  </conditionalFormatting>
  <conditionalFormatting sqref="F886 F875 F832:F833 F823:F824 F777:F778 F19:F60 F62:F64 F698:F701 F775 F780:F781 F884 F890:F892 F906:F917 F66:F77 F79:F89 F91:F117 F246 F249 F256 F258 F321 F336 F427:F431 F438 F451 F457 F459 F463 F473 F482:F484 F524 F528 F534:F535 F549 F572 F632 F658 F789:F807 F809:F820 F897:F903 F919:F920 F783:F787 F119:F229 F272:F273 F323 F477:F478 F685 F704:F771 F838 F846 F231:F241">
    <cfRule type="containsBlanks" dxfId="151" priority="179">
      <formula>LEN(TRIM(F19))=0</formula>
    </cfRule>
  </conditionalFormatting>
  <conditionalFormatting sqref="F689:F697 F870:F874 F821:F822 F825:F831 F772:F774 F887:F889 F893:F896 F904:F905 F61 F876:F883 F780:F781 F65 F776 F885">
    <cfRule type="containsBlanks" dxfId="150" priority="178">
      <formula>LEN(TRIM(F61))=0</formula>
    </cfRule>
  </conditionalFormatting>
  <conditionalFormatting sqref="F20:F29 F237:F241 F49 F77 F595:F596 F600:F601 F613 F689:F697 F787 F61 F51:F54 F65 F789:F794">
    <cfRule type="containsBlanks" dxfId="149" priority="177">
      <formula>LEN(TRIM(F20))=0</formula>
    </cfRule>
  </conditionalFormatting>
  <conditionalFormatting sqref="F77">
    <cfRule type="containsBlanks" dxfId="148" priority="176">
      <formula>LEN(TRIM(F77))=0</formula>
    </cfRule>
  </conditionalFormatting>
  <conditionalFormatting sqref="F77">
    <cfRule type="containsBlanks" dxfId="147" priority="175">
      <formula>LEN(TRIM(F77))=0</formula>
    </cfRule>
  </conditionalFormatting>
  <conditionalFormatting sqref="F606:F610">
    <cfRule type="containsBlanks" dxfId="146" priority="174">
      <formula>LEN(TRIM(F606))=0</formula>
    </cfRule>
  </conditionalFormatting>
  <conditionalFormatting sqref="F606:F610">
    <cfRule type="containsBlanks" dxfId="145" priority="173">
      <formula>LEN(TRIM(F606))=0</formula>
    </cfRule>
  </conditionalFormatting>
  <conditionalFormatting sqref="F623:F625 F628:F629">
    <cfRule type="containsBlanks" dxfId="144" priority="172">
      <formula>LEN(TRIM(F623))=0</formula>
    </cfRule>
  </conditionalFormatting>
  <conditionalFormatting sqref="F623:F625 F628:F629">
    <cfRule type="containsBlanks" dxfId="143" priority="171">
      <formula>LEN(TRIM(F623))=0</formula>
    </cfRule>
  </conditionalFormatting>
  <conditionalFormatting sqref="F689:F697">
    <cfRule type="containsBlanks" dxfId="142" priority="170">
      <formula>LEN(TRIM(F689))=0</formula>
    </cfRule>
  </conditionalFormatting>
  <conditionalFormatting sqref="F689:F697">
    <cfRule type="containsBlanks" dxfId="141" priority="169">
      <formula>LEN(TRIM(F689))=0</formula>
    </cfRule>
  </conditionalFormatting>
  <conditionalFormatting sqref="F914:F916">
    <cfRule type="containsBlanks" dxfId="140" priority="168">
      <formula>LEN(TRIM(F914))=0</formula>
    </cfRule>
  </conditionalFormatting>
  <conditionalFormatting sqref="F48">
    <cfRule type="containsBlanks" dxfId="139" priority="167">
      <formula>LEN(TRIM(F48))=0</formula>
    </cfRule>
  </conditionalFormatting>
  <conditionalFormatting sqref="F48">
    <cfRule type="containsBlanks" dxfId="138" priority="166">
      <formula>LEN(TRIM(F48))=0</formula>
    </cfRule>
  </conditionalFormatting>
  <conditionalFormatting sqref="F69">
    <cfRule type="containsBlanks" dxfId="137" priority="164">
      <formula>LEN(TRIM(F69))=0</formula>
    </cfRule>
  </conditionalFormatting>
  <conditionalFormatting sqref="F69">
    <cfRule type="containsBlanks" dxfId="136" priority="165">
      <formula>LEN(TRIM(F69))=0</formula>
    </cfRule>
  </conditionalFormatting>
  <conditionalFormatting sqref="F88">
    <cfRule type="containsBlanks" dxfId="135" priority="162">
      <formula>LEN(TRIM(F88))=0</formula>
    </cfRule>
  </conditionalFormatting>
  <conditionalFormatting sqref="F109">
    <cfRule type="containsBlanks" dxfId="134" priority="161">
      <formula>LEN(TRIM(F109))=0</formula>
    </cfRule>
  </conditionalFormatting>
  <conditionalFormatting sqref="F109">
    <cfRule type="containsBlanks" dxfId="133" priority="160">
      <formula>LEN(TRIM(F109))=0</formula>
    </cfRule>
  </conditionalFormatting>
  <conditionalFormatting sqref="F235">
    <cfRule type="containsBlanks" dxfId="132" priority="158">
      <formula>LEN(TRIM(F235))=0</formula>
    </cfRule>
  </conditionalFormatting>
  <conditionalFormatting sqref="F235">
    <cfRule type="containsBlanks" dxfId="131" priority="159">
      <formula>LEN(TRIM(F235))=0</formula>
    </cfRule>
  </conditionalFormatting>
  <conditionalFormatting sqref="F236">
    <cfRule type="containsBlanks" dxfId="130" priority="156">
      <formula>LEN(TRIM(F236))=0</formula>
    </cfRule>
  </conditionalFormatting>
  <conditionalFormatting sqref="F236">
    <cfRule type="containsBlanks" dxfId="129" priority="157">
      <formula>LEN(TRIM(F236))=0</formula>
    </cfRule>
  </conditionalFormatting>
  <conditionalFormatting sqref="F565:F566">
    <cfRule type="containsBlanks" dxfId="128" priority="155">
      <formula>LEN(TRIM(F565))=0</formula>
    </cfRule>
  </conditionalFormatting>
  <conditionalFormatting sqref="F565:F566">
    <cfRule type="containsBlanks" dxfId="127" priority="154">
      <formula>LEN(TRIM(F565))=0</formula>
    </cfRule>
  </conditionalFormatting>
  <conditionalFormatting sqref="F567:F571 F573">
    <cfRule type="containsBlanks" dxfId="126" priority="153">
      <formula>LEN(TRIM(F567))=0</formula>
    </cfRule>
  </conditionalFormatting>
  <conditionalFormatting sqref="F567:F571 F573">
    <cfRule type="containsBlanks" dxfId="125" priority="152">
      <formula>LEN(TRIM(F567))=0</formula>
    </cfRule>
  </conditionalFormatting>
  <conditionalFormatting sqref="F592:F593 F598 F600:F601 F603:F604">
    <cfRule type="containsBlanks" dxfId="124" priority="151">
      <formula>LEN(TRIM(F592))=0</formula>
    </cfRule>
  </conditionalFormatting>
  <conditionalFormatting sqref="F592:F593 F598 F600:F601 F603:F604">
    <cfRule type="containsBlanks" dxfId="123" priority="150">
      <formula>LEN(TRIM(F592))=0</formula>
    </cfRule>
  </conditionalFormatting>
  <conditionalFormatting sqref="F619 F621">
    <cfRule type="containsBlanks" dxfId="122" priority="149">
      <formula>LEN(TRIM(F619))=0</formula>
    </cfRule>
  </conditionalFormatting>
  <conditionalFormatting sqref="F619 F621">
    <cfRule type="containsBlanks" dxfId="121" priority="148">
      <formula>LEN(TRIM(F619))=0</formula>
    </cfRule>
  </conditionalFormatting>
  <conditionalFormatting sqref="F643">
    <cfRule type="containsBlanks" dxfId="120" priority="147">
      <formula>LEN(TRIM(F643))=0</formula>
    </cfRule>
  </conditionalFormatting>
  <conditionalFormatting sqref="F643">
    <cfRule type="containsBlanks" dxfId="119" priority="146">
      <formula>LEN(TRIM(F643))=0</formula>
    </cfRule>
  </conditionalFormatting>
  <conditionalFormatting sqref="F772:F774">
    <cfRule type="containsBlanks" dxfId="118" priority="144">
      <formula>LEN(TRIM(F772))=0</formula>
    </cfRule>
  </conditionalFormatting>
  <conditionalFormatting sqref="F772:F774">
    <cfRule type="containsBlanks" dxfId="117" priority="145">
      <formula>LEN(TRIM(F772))=0</formula>
    </cfRule>
  </conditionalFormatting>
  <conditionalFormatting sqref="F776">
    <cfRule type="containsBlanks" dxfId="116" priority="143">
      <formula>LEN(TRIM(F776))=0</formula>
    </cfRule>
  </conditionalFormatting>
  <conditionalFormatting sqref="F242 F244">
    <cfRule type="containsBlanks" dxfId="115" priority="135">
      <formula>LEN(TRIM(F242))=0</formula>
    </cfRule>
  </conditionalFormatting>
  <conditionalFormatting sqref="F242 F244">
    <cfRule type="containsBlanks" dxfId="114" priority="134">
      <formula>LEN(TRIM(F242))=0</formula>
    </cfRule>
  </conditionalFormatting>
  <conditionalFormatting sqref="F242 F244">
    <cfRule type="containsBlanks" dxfId="113" priority="133">
      <formula>LEN(TRIM(F242))=0</formula>
    </cfRule>
  </conditionalFormatting>
  <conditionalFormatting sqref="F702">
    <cfRule type="containsBlanks" dxfId="112" priority="132">
      <formula>LEN(TRIM(F702))=0</formula>
    </cfRule>
  </conditionalFormatting>
  <conditionalFormatting sqref="F630">
    <cfRule type="containsBlanks" dxfId="111" priority="131">
      <formula>LEN(TRIM(F630))=0</formula>
    </cfRule>
  </conditionalFormatting>
  <conditionalFormatting sqref="F630">
    <cfRule type="containsBlanks" dxfId="110" priority="130">
      <formula>LEN(TRIM(F630))=0</formula>
    </cfRule>
  </conditionalFormatting>
  <conditionalFormatting sqref="T73 T67:T68 T60">
    <cfRule type="containsBlanks" dxfId="109" priority="129">
      <formula>LEN(TRIM(T60))=0</formula>
    </cfRule>
  </conditionalFormatting>
  <conditionalFormatting sqref="T108 T106 T93">
    <cfRule type="containsBlanks" dxfId="108" priority="128">
      <formula>LEN(TRIM(T93))=0</formula>
    </cfRule>
  </conditionalFormatting>
  <conditionalFormatting sqref="T108 T106">
    <cfRule type="containsBlanks" dxfId="107" priority="127">
      <formula>LEN(TRIM(T106))=0</formula>
    </cfRule>
  </conditionalFormatting>
  <conditionalFormatting sqref="T127 T129:T130 T119 T117 T114 T109">
    <cfRule type="containsBlanks" dxfId="106" priority="126">
      <formula>LEN(TRIM(T109))=0</formula>
    </cfRule>
  </conditionalFormatting>
  <conditionalFormatting sqref="T153:T157 T132:T135">
    <cfRule type="containsBlanks" dxfId="105" priority="125">
      <formula>LEN(TRIM(T132))=0</formula>
    </cfRule>
  </conditionalFormatting>
  <conditionalFormatting sqref="T168 T160:T161 T158">
    <cfRule type="containsBlanks" dxfId="104" priority="124">
      <formula>LEN(TRIM(T158))=0</formula>
    </cfRule>
  </conditionalFormatting>
  <conditionalFormatting sqref="T175:T177 T172:T173 T170">
    <cfRule type="containsBlanks" dxfId="103" priority="123">
      <formula>LEN(TRIM(T170))=0</formula>
    </cfRule>
  </conditionalFormatting>
  <conditionalFormatting sqref="T199:T202 T197 T187:T188 T184:T185 T193:T194">
    <cfRule type="containsBlanks" dxfId="102" priority="122">
      <formula>LEN(TRIM(T184))=0</formula>
    </cfRule>
  </conditionalFormatting>
  <conditionalFormatting sqref="T199 T197">
    <cfRule type="containsBlanks" dxfId="101" priority="121">
      <formula>LEN(TRIM(T197))=0</formula>
    </cfRule>
  </conditionalFormatting>
  <conditionalFormatting sqref="T212 T209:T210 T204:T207">
    <cfRule type="containsBlanks" dxfId="100" priority="120">
      <formula>LEN(TRIM(T204))=0</formula>
    </cfRule>
  </conditionalFormatting>
  <conditionalFormatting sqref="T241 T237:T238 T233">
    <cfRule type="containsBlanks" dxfId="99" priority="119">
      <formula>LEN(TRIM(T233))=0</formula>
    </cfRule>
  </conditionalFormatting>
  <conditionalFormatting sqref="T250:T253 T247 T245">
    <cfRule type="containsBlanks" dxfId="98" priority="118">
      <formula>LEN(TRIM(T245))=0</formula>
    </cfRule>
  </conditionalFormatting>
  <conditionalFormatting sqref="T259:T267 T257 T255">
    <cfRule type="containsBlanks" dxfId="97" priority="117">
      <formula>LEN(TRIM(T255))=0</formula>
    </cfRule>
  </conditionalFormatting>
  <conditionalFormatting sqref="T283:T290 T279 T270 T268">
    <cfRule type="containsBlanks" dxfId="96" priority="116">
      <formula>LEN(TRIM(T268))=0</formula>
    </cfRule>
  </conditionalFormatting>
  <conditionalFormatting sqref="T293:T302 T291">
    <cfRule type="containsBlanks" dxfId="95" priority="115">
      <formula>LEN(TRIM(T291))=0</formula>
    </cfRule>
  </conditionalFormatting>
  <conditionalFormatting sqref="T308:T309 T304:T306">
    <cfRule type="containsBlanks" dxfId="94" priority="114">
      <formula>LEN(TRIM(T304))=0</formula>
    </cfRule>
  </conditionalFormatting>
  <conditionalFormatting sqref="T322:T334 T319">
    <cfRule type="containsBlanks" dxfId="93" priority="113">
      <formula>LEN(TRIM(T319))=0</formula>
    </cfRule>
  </conditionalFormatting>
  <conditionalFormatting sqref="T444 T437 T425:T426 T349:T350 T340:T342">
    <cfRule type="containsBlanks" dxfId="92" priority="112">
      <formula>LEN(TRIM(T340))=0</formula>
    </cfRule>
  </conditionalFormatting>
  <conditionalFormatting sqref="T474:T477 T461:T462 T458 T453:T454">
    <cfRule type="containsBlanks" dxfId="91" priority="111">
      <formula>LEN(TRIM(T453))=0</formula>
    </cfRule>
  </conditionalFormatting>
  <conditionalFormatting sqref="T474:T477">
    <cfRule type="containsBlanks" dxfId="90" priority="110">
      <formula>LEN(TRIM(T474))=0</formula>
    </cfRule>
  </conditionalFormatting>
  <conditionalFormatting sqref="T515:T520 T488 T481 T479">
    <cfRule type="containsBlanks" dxfId="89" priority="109">
      <formula>LEN(TRIM(T479))=0</formula>
    </cfRule>
  </conditionalFormatting>
  <conditionalFormatting sqref="T515:T520 T488 T481 T479">
    <cfRule type="containsBlanks" dxfId="88" priority="108">
      <formula>LEN(TRIM(T479))=0</formula>
    </cfRule>
  </conditionalFormatting>
  <conditionalFormatting sqref="T574 T565 T562:T563 T522:T523">
    <cfRule type="containsBlanks" dxfId="87" priority="107">
      <formula>LEN(TRIM(T522))=0</formula>
    </cfRule>
  </conditionalFormatting>
  <conditionalFormatting sqref="T574 T565 T562:T563 T522:T523">
    <cfRule type="containsBlanks" dxfId="86" priority="106">
      <formula>LEN(TRIM(T522))=0</formula>
    </cfRule>
  </conditionalFormatting>
  <conditionalFormatting sqref="T605:T607 T592:T593">
    <cfRule type="containsBlanks" dxfId="85" priority="105">
      <formula>LEN(TRIM(T592))=0</formula>
    </cfRule>
  </conditionalFormatting>
  <conditionalFormatting sqref="T605:T607 T602 T599 T592:T593">
    <cfRule type="containsBlanks" dxfId="84" priority="104">
      <formula>LEN(TRIM(T592))=0</formula>
    </cfRule>
  </conditionalFormatting>
  <conditionalFormatting sqref="T621:T622">
    <cfRule type="containsBlanks" dxfId="83" priority="103">
      <formula>LEN(TRIM(T621))=0</formula>
    </cfRule>
  </conditionalFormatting>
  <conditionalFormatting sqref="T621:T622">
    <cfRule type="containsBlanks" dxfId="82" priority="102">
      <formula>LEN(TRIM(T621))=0</formula>
    </cfRule>
  </conditionalFormatting>
  <conditionalFormatting sqref="T648:T656 T645:T646">
    <cfRule type="containsBlanks" dxfId="81" priority="101">
      <formula>LEN(TRIM(T645))=0</formula>
    </cfRule>
  </conditionalFormatting>
  <conditionalFormatting sqref="T650:T656">
    <cfRule type="containsBlanks" dxfId="80" priority="100">
      <formula>LEN(TRIM(T650))=0</formula>
    </cfRule>
  </conditionalFormatting>
  <conditionalFormatting sqref="T682:T683 T680 T678 T676 T673:T674 T670 T668 T665 T663 T659:T660">
    <cfRule type="containsBlanks" dxfId="79" priority="99">
      <formula>LEN(TRIM(T659))=0</formula>
    </cfRule>
  </conditionalFormatting>
  <conditionalFormatting sqref="T682:T683 T680 T678 T676 T673:T674 T670 T668 T665 T663 T659:T660">
    <cfRule type="containsBlanks" dxfId="78" priority="98">
      <formula>LEN(TRIM(T659))=0</formula>
    </cfRule>
  </conditionalFormatting>
  <conditionalFormatting sqref="T688 T686">
    <cfRule type="containsBlanks" dxfId="77" priority="97">
      <formula>LEN(TRIM(T686))=0</formula>
    </cfRule>
  </conditionalFormatting>
  <conditionalFormatting sqref="T688 T686">
    <cfRule type="containsBlanks" dxfId="76" priority="96">
      <formula>LEN(TRIM(T686))=0</formula>
    </cfRule>
  </conditionalFormatting>
  <conditionalFormatting sqref="T710:T723 T706:T707">
    <cfRule type="containsBlanks" dxfId="75" priority="95">
      <formula>LEN(TRIM(T706))=0</formula>
    </cfRule>
  </conditionalFormatting>
  <conditionalFormatting sqref="T716:T723">
    <cfRule type="containsBlanks" dxfId="74" priority="94">
      <formula>LEN(TRIM(T716))=0</formula>
    </cfRule>
  </conditionalFormatting>
  <conditionalFormatting sqref="T726:T731">
    <cfRule type="containsBlanks" dxfId="73" priority="93">
      <formula>LEN(TRIM(T726))=0</formula>
    </cfRule>
  </conditionalFormatting>
  <conditionalFormatting sqref="T726:T731">
    <cfRule type="containsBlanks" dxfId="72" priority="92">
      <formula>LEN(TRIM(T726))=0</formula>
    </cfRule>
  </conditionalFormatting>
  <conditionalFormatting sqref="T733:T735">
    <cfRule type="containsBlanks" dxfId="71" priority="91">
      <formula>LEN(TRIM(T733))=0</formula>
    </cfRule>
  </conditionalFormatting>
  <conditionalFormatting sqref="T733:T735">
    <cfRule type="containsBlanks" dxfId="70" priority="90">
      <formula>LEN(TRIM(T733))=0</formula>
    </cfRule>
  </conditionalFormatting>
  <conditionalFormatting sqref="T303">
    <cfRule type="containsBlanks" dxfId="69" priority="89">
      <formula>LEN(TRIM(T303))=0</formula>
    </cfRule>
  </conditionalFormatting>
  <conditionalFormatting sqref="T769">
    <cfRule type="containsBlanks" dxfId="68" priority="88">
      <formula>LEN(TRIM(T769))=0</formula>
    </cfRule>
  </conditionalFormatting>
  <conditionalFormatting sqref="T741:T768">
    <cfRule type="containsBlanks" dxfId="67" priority="87">
      <formula>LEN(TRIM(T741))=0</formula>
    </cfRule>
  </conditionalFormatting>
  <conditionalFormatting sqref="T368 T387 T376:T377">
    <cfRule type="containsBlanks" dxfId="66" priority="86">
      <formula>LEN(TRIM(T368))=0</formula>
    </cfRule>
  </conditionalFormatting>
  <conditionalFormatting sqref="T868:T869 T403:T407 T351:T367 T382:T386 T391:T401">
    <cfRule type="containsBlanks" dxfId="65" priority="85">
      <formula>LEN(TRIM(T351))=0</formula>
    </cfRule>
  </conditionalFormatting>
  <conditionalFormatting sqref="T657">
    <cfRule type="containsBlanks" dxfId="64" priority="84">
      <formula>LEN(TRIM(T657))=0</formula>
    </cfRule>
  </conditionalFormatting>
  <conditionalFormatting sqref="T687">
    <cfRule type="containsBlanks" dxfId="63" priority="83">
      <formula>LEN(TRIM(T687))=0</formula>
    </cfRule>
  </conditionalFormatting>
  <conditionalFormatting sqref="T598">
    <cfRule type="containsBlanks" dxfId="62" priority="82">
      <formula>LEN(TRIM(T598))=0</formula>
    </cfRule>
  </conditionalFormatting>
  <conditionalFormatting sqref="T661">
    <cfRule type="containsBlanks" dxfId="61" priority="81">
      <formula>LEN(TRIM(T661))=0</formula>
    </cfRule>
  </conditionalFormatting>
  <conditionalFormatting sqref="T635:T636">
    <cfRule type="containsBlanks" dxfId="60" priority="80">
      <formula>LEN(TRIM(T635))=0</formula>
    </cfRule>
  </conditionalFormatting>
  <conditionalFormatting sqref="T681 T679 T671">
    <cfRule type="containsBlanks" dxfId="59" priority="79">
      <formula>LEN(TRIM(T671))=0</formula>
    </cfRule>
  </conditionalFormatting>
  <conditionalFormatting sqref="T560">
    <cfRule type="containsBlanks" dxfId="58" priority="78">
      <formula>LEN(TRIM(T560))=0</formula>
    </cfRule>
  </conditionalFormatting>
  <conditionalFormatting sqref="T578">
    <cfRule type="containsBlanks" dxfId="57" priority="77">
      <formula>LEN(TRIM(T578))=0</formula>
    </cfRule>
  </conditionalFormatting>
  <conditionalFormatting sqref="T579">
    <cfRule type="containsBlanks" dxfId="56" priority="76">
      <formula>LEN(TRIM(T579))=0</formula>
    </cfRule>
  </conditionalFormatting>
  <conditionalFormatting sqref="T612">
    <cfRule type="containsBlanks" dxfId="55" priority="75">
      <formula>LEN(TRIM(P606))=0</formula>
    </cfRule>
  </conditionalFormatting>
  <conditionalFormatting sqref="T614">
    <cfRule type="containsBlanks" dxfId="54" priority="74">
      <formula>LEN(TRIM(T614))=0</formula>
    </cfRule>
  </conditionalFormatting>
  <conditionalFormatting sqref="T620">
    <cfRule type="containsBlanks" dxfId="53" priority="73">
      <formula>LEN(TRIM(P613))=0</formula>
    </cfRule>
  </conditionalFormatting>
  <conditionalFormatting sqref="T620">
    <cfRule type="containsBlanks" dxfId="52" priority="72">
      <formula>LEN(TRIM(P613))=0</formula>
    </cfRule>
  </conditionalFormatting>
  <conditionalFormatting sqref="T624">
    <cfRule type="containsBlanks" dxfId="51" priority="70">
      <formula>LEN(TRIM(P621))=0</formula>
    </cfRule>
  </conditionalFormatting>
  <conditionalFormatting sqref="T624">
    <cfRule type="containsBlanks" dxfId="50" priority="71">
      <formula>LEN(TRIM(P621))=0</formula>
    </cfRule>
  </conditionalFormatting>
  <conditionalFormatting sqref="T666">
    <cfRule type="containsBlanks" dxfId="49" priority="68">
      <formula>LEN(TRIM(P651))=0</formula>
    </cfRule>
  </conditionalFormatting>
  <conditionalFormatting sqref="T666">
    <cfRule type="containsBlanks" dxfId="48" priority="69">
      <formula>LEN(TRIM(P651))=0</formula>
    </cfRule>
  </conditionalFormatting>
  <conditionalFormatting sqref="T677">
    <cfRule type="containsBlanks" dxfId="47" priority="66">
      <formula>LEN(TRIM(P659))=0</formula>
    </cfRule>
  </conditionalFormatting>
  <conditionalFormatting sqref="T677">
    <cfRule type="containsBlanks" dxfId="46" priority="67">
      <formula>LEN(TRIM(P659))=0</formula>
    </cfRule>
  </conditionalFormatting>
  <conditionalFormatting sqref="T704">
    <cfRule type="containsBlanks" dxfId="45" priority="65">
      <formula>LEN(TRIM(T704))=0</formula>
    </cfRule>
  </conditionalFormatting>
  <conditionalFormatting sqref="T704">
    <cfRule type="containsBlanks" dxfId="44" priority="64">
      <formula>LEN(TRIM(T704))=0</formula>
    </cfRule>
  </conditionalFormatting>
  <conditionalFormatting sqref="T571">
    <cfRule type="containsBlanks" dxfId="43" priority="63">
      <formula>LEN(TRIM(T571))=0</formula>
    </cfRule>
  </conditionalFormatting>
  <conditionalFormatting sqref="T572">
    <cfRule type="containsBlanks" dxfId="42" priority="62">
      <formula>LEN(TRIM(T572))=0</formula>
    </cfRule>
  </conditionalFormatting>
  <conditionalFormatting sqref="T573">
    <cfRule type="containsBlanks" dxfId="41" priority="61">
      <formula>LEN(TRIM(T573))=0</formula>
    </cfRule>
  </conditionalFormatting>
  <conditionalFormatting sqref="T576">
    <cfRule type="containsBlanks" dxfId="40" priority="60">
      <formula>LEN(TRIM(T576))=0</formula>
    </cfRule>
  </conditionalFormatting>
  <conditionalFormatting sqref="T577">
    <cfRule type="containsBlanks" dxfId="39" priority="59">
      <formula>LEN(TRIM(T577))=0</formula>
    </cfRule>
  </conditionalFormatting>
  <conditionalFormatting sqref="T613">
    <cfRule type="containsBlanks" dxfId="38" priority="58">
      <formula>LEN(TRIM(T613))=0</formula>
    </cfRule>
  </conditionalFormatting>
  <conditionalFormatting sqref="T616">
    <cfRule type="containsBlanks" dxfId="37" priority="57">
      <formula>LEN(TRIM(T616))=0</formula>
    </cfRule>
  </conditionalFormatting>
  <conditionalFormatting sqref="T736:T737 T739">
    <cfRule type="containsBlanks" dxfId="36" priority="56">
      <formula>LEN(TRIM(T736))=0</formula>
    </cfRule>
  </conditionalFormatting>
  <conditionalFormatting sqref="T627">
    <cfRule type="containsBlanks" dxfId="35" priority="55">
      <formula>LEN(TRIM(T627))=0</formula>
    </cfRule>
  </conditionalFormatting>
  <conditionalFormatting sqref="T623">
    <cfRule type="containsBlanks" dxfId="34" priority="54">
      <formula>LEN(TRIM(T623))=0</formula>
    </cfRule>
  </conditionalFormatting>
  <conditionalFormatting sqref="T623">
    <cfRule type="containsBlanks" dxfId="33" priority="53">
      <formula>LEN(TRIM(T623))=0</formula>
    </cfRule>
  </conditionalFormatting>
  <conditionalFormatting sqref="T672">
    <cfRule type="containsBlanks" dxfId="32" priority="51">
      <formula>LEN(TRIM(P654))=0</formula>
    </cfRule>
  </conditionalFormatting>
  <conditionalFormatting sqref="T672">
    <cfRule type="containsBlanks" dxfId="31" priority="52">
      <formula>LEN(TRIM(P654))=0</formula>
    </cfRule>
  </conditionalFormatting>
  <conditionalFormatting sqref="T402">
    <cfRule type="containsBlanks" dxfId="30" priority="50">
      <formula>LEN(TRIM(T402))=0</formula>
    </cfRule>
  </conditionalFormatting>
  <conditionalFormatting sqref="T390">
    <cfRule type="containsBlanks" dxfId="29" priority="49">
      <formula>LEN(TRIM(T390))=0</formula>
    </cfRule>
  </conditionalFormatting>
  <conditionalFormatting sqref="T57:T58">
    <cfRule type="containsBlanks" dxfId="28" priority="48">
      <formula>LEN(TRIM(T57))=0</formula>
    </cfRule>
  </conditionalFormatting>
  <conditionalFormatting sqref="T70">
    <cfRule type="containsBlanks" dxfId="27" priority="47">
      <formula>LEN(TRIM(T70))=0</formula>
    </cfRule>
  </conditionalFormatting>
  <conditionalFormatting sqref="T74:T76">
    <cfRule type="containsBlanks" dxfId="26" priority="46">
      <formula>LEN(TRIM(T74))=0</formula>
    </cfRule>
  </conditionalFormatting>
  <conditionalFormatting sqref="T80">
    <cfRule type="containsBlanks" dxfId="25" priority="45">
      <formula>LEN(TRIM(T80))=0</formula>
    </cfRule>
  </conditionalFormatting>
  <conditionalFormatting sqref="T85:T87">
    <cfRule type="containsBlanks" dxfId="24" priority="44">
      <formula>LEN(TRIM(T85))=0</formula>
    </cfRule>
  </conditionalFormatting>
  <conditionalFormatting sqref="T89">
    <cfRule type="containsBlanks" dxfId="23" priority="43">
      <formula>LEN(TRIM(T89))=0</formula>
    </cfRule>
  </conditionalFormatting>
  <conditionalFormatting sqref="T143">
    <cfRule type="containsBlanks" dxfId="22" priority="42">
      <formula>LEN(TRIM(T143))=0</formula>
    </cfRule>
  </conditionalFormatting>
  <conditionalFormatting sqref="T174">
    <cfRule type="containsBlanks" dxfId="21" priority="41">
      <formula>LEN(TRIM(T174))=0</formula>
    </cfRule>
  </conditionalFormatting>
  <conditionalFormatting sqref="T178:T180">
    <cfRule type="containsBlanks" dxfId="20" priority="40">
      <formula>LEN(TRIM(T178))=0</formula>
    </cfRule>
  </conditionalFormatting>
  <conditionalFormatting sqref="T216:T219">
    <cfRule type="containsBlanks" dxfId="19" priority="39">
      <formula>LEN(TRIM(T216))=0</formula>
    </cfRule>
  </conditionalFormatting>
  <conditionalFormatting sqref="T234">
    <cfRule type="containsBlanks" dxfId="18" priority="38">
      <formula>LEN(TRIM(T234))=0</formula>
    </cfRule>
  </conditionalFormatting>
  <conditionalFormatting sqref="T344:T347">
    <cfRule type="containsBlanks" dxfId="17" priority="37">
      <formula>LEN(TRIM(T344))=0</formula>
    </cfRule>
  </conditionalFormatting>
  <conditionalFormatting sqref="T793">
    <cfRule type="containsBlanks" dxfId="16" priority="35">
      <formula>LEN(TRIM(T793))=0</formula>
    </cfRule>
  </conditionalFormatting>
  <conditionalFormatting sqref="T793">
    <cfRule type="containsBlanks" dxfId="15" priority="34">
      <formula>LEN(TRIM(T793))=0</formula>
    </cfRule>
  </conditionalFormatting>
  <conditionalFormatting sqref="T793">
    <cfRule type="containsBlanks" dxfId="14" priority="36">
      <formula>LEN(TRIM(A760))=0</formula>
    </cfRule>
  </conditionalFormatting>
  <conditionalFormatting sqref="T813">
    <cfRule type="containsBlanks" dxfId="13" priority="33">
      <formula>LEN(TRIM(T813))=0</formula>
    </cfRule>
  </conditionalFormatting>
  <conditionalFormatting sqref="T813">
    <cfRule type="containsBlanks" dxfId="12" priority="32">
      <formula>LEN(TRIM(T813))=0</formula>
    </cfRule>
  </conditionalFormatting>
  <conditionalFormatting sqref="T897:T898">
    <cfRule type="containsBlanks" dxfId="11" priority="31">
      <formula>LEN(TRIM(T897))=0</formula>
    </cfRule>
  </conditionalFormatting>
  <conditionalFormatting sqref="T897:T898">
    <cfRule type="containsBlanks" dxfId="10" priority="30">
      <formula>LEN(TRIM(T897))=0</formula>
    </cfRule>
  </conditionalFormatting>
  <conditionalFormatting sqref="T388:T389">
    <cfRule type="containsBlanks" dxfId="9" priority="10">
      <formula>LEN(TRIM(T388))=0</formula>
    </cfRule>
  </conditionalFormatting>
  <conditionalFormatting sqref="T370:T375">
    <cfRule type="containsBlanks" dxfId="8" priority="9">
      <formula>LEN(TRIM(T370))=0</formula>
    </cfRule>
  </conditionalFormatting>
  <conditionalFormatting sqref="T378:T381">
    <cfRule type="containsBlanks" dxfId="7" priority="8">
      <formula>LEN(TRIM(T378))=0</formula>
    </cfRule>
  </conditionalFormatting>
  <conditionalFormatting sqref="T862:T867">
    <cfRule type="containsBlanks" dxfId="6" priority="7">
      <formula>LEN(TRIM(T862))=0</formula>
    </cfRule>
  </conditionalFormatting>
  <conditionalFormatting sqref="T647">
    <cfRule type="containsBlanks" dxfId="5" priority="6">
      <formula>LEN(TRIM(T647))=0</formula>
    </cfRule>
  </conditionalFormatting>
  <conditionalFormatting sqref="T647">
    <cfRule type="containsBlanks" dxfId="4" priority="5">
      <formula>LEN(TRIM(T647))=0</formula>
    </cfRule>
  </conditionalFormatting>
  <conditionalFormatting sqref="T738">
    <cfRule type="containsBlanks" dxfId="3" priority="4">
      <formula>LEN(TRIM(T738))=0</formula>
    </cfRule>
  </conditionalFormatting>
  <conditionalFormatting sqref="T738">
    <cfRule type="containsBlanks" dxfId="2" priority="3">
      <formula>LEN(TRIM(T738))=0</formula>
    </cfRule>
  </conditionalFormatting>
  <conditionalFormatting sqref="T675">
    <cfRule type="containsBlanks" dxfId="1" priority="2">
      <formula>LEN(TRIM(T675))=0</formula>
    </cfRule>
  </conditionalFormatting>
  <conditionalFormatting sqref="T740">
    <cfRule type="containsBlanks" dxfId="0" priority="1">
      <formula>LEN(TRIM(T740))=0</formula>
    </cfRule>
  </conditionalFormatting>
  <pageMargins left="0.35433070866141736" right="0.19685039370078738" top="0.78740157480314954" bottom="0.78740157480314954" header="0.51181102362204722" footer="0.51181102362204722"/>
  <pageSetup paperSize="9" scale="2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2024-08-13T03:50:43Z</dcterms:created>
  <dcterms:modified xsi:type="dcterms:W3CDTF">2024-08-13T04:06:01Z</dcterms:modified>
</cp:coreProperties>
</file>