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6 ИЮНЬ\"/>
    </mc:Choice>
  </mc:AlternateContent>
  <bookViews>
    <workbookView xWindow="0" yWindow="0" windowWidth="28800" windowHeight="12300" activeTab="1"/>
  </bookViews>
  <sheets>
    <sheet name="стр.1" sheetId="1" state="hidden" r:id="rId1"/>
    <sheet name="стр.2" sheetId="2" r:id="rId2"/>
    <sheet name="стр.3" sheetId="3" state="hidden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BO14" i="4"/>
  <c r="CT14" i="4" s="1"/>
  <c r="A9" i="4"/>
  <c r="CN7" i="4"/>
  <c r="BR7" i="4"/>
  <c r="CI5" i="4"/>
  <c r="Z16" i="3"/>
  <c r="K16" i="3"/>
  <c r="A9" i="3"/>
  <c r="DE7" i="3"/>
  <c r="CI7" i="3"/>
  <c r="CI5" i="3"/>
  <c r="AN14" i="2"/>
  <c r="W14" i="2"/>
  <c r="F14" i="2"/>
  <c r="CI5" i="2"/>
  <c r="DR18" i="1"/>
  <c r="EL18" i="1" l="1"/>
  <c r="DZ14" i="4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<sst xmlns="http://schemas.openxmlformats.org/spreadsheetml/2006/main" count="138" uniqueCount="79">
  <si>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</si>
  <si>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</si>
  <si>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</si>
  <si>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</si>
  <si>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</si>
  <si>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</si>
  <si>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</si>
  <si>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</si>
  <si>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</si>
  <si>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</si>
  <si>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</si>
  <si>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</si>
  <si>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</si>
  <si>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</si>
  <si>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</si>
  <si>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</si>
  <si>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</si>
  <si>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</si>
  <si>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</si>
  <si>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</si>
  <si>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</si>
  <si>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</si>
  <si>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</si>
  <si>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</si>
  <si>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</si>
  <si>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</si>
  <si>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</si>
  <si>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</si>
  <si>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</si>
  <si>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</si>
  <si>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</si>
  <si>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24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</si>
  <si>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</si>
  <si>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</si>
  <si>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</si>
  <si>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</si>
  <si>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</si>
  <si>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</si>
  <si>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</si>
  <si>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         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</si>
  <si>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</si>
  <si>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</si>
  <si>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</si>
  <si>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</si>
  <si>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</si>
  <si>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</si>
  <si>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</si>
  <si>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</si>
  <si>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</si>
  <si>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</si>
  <si>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</si>
  <si>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</si>
  <si>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</si>
  <si>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</si>
  <si>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</si>
  <si>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</si>
  <si>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</si>
  <si>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</si>
  <si>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</si>
  <si>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</si>
  <si>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</si>
  <si>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</si>
  <si>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</si>
  <si>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ООО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</si>
  <si>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</si>
  <si>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</si>
  <si>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</si>
  <si>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</si>
  <si>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</si>
  <si>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</si>
  <si>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</si>
  <si>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</si>
  <si>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</si>
  <si>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</si>
  <si>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</si>
  <si>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</si>
  <si>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</si>
  <si>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апрель</t>
  </si>
  <si>
    <t>1-30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</si>
</sst>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/>
    </xf>
    <xf numFmtId="0" fontId="6" fillId="18" borderId="7" xfId="0" applyFont="1" applyFill="1" applyBorder="1" applyAlignment="1">
      <alignment horizontal="center" vertical="center"/>
    </xf>
    <xf numFmtId="0" fontId="6" fillId="18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18" t="s">
        <v>6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7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8</v>
      </c>
      <c r="BZ11" s="20" t="s">
        <v>9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10</v>
      </c>
      <c r="CW11" s="22"/>
      <c r="CX11" s="22"/>
      <c r="CY11" s="22"/>
      <c r="CZ11" s="12" t="s">
        <v>11</v>
      </c>
      <c r="DA11" s="12"/>
      <c r="DB11" s="12"/>
      <c r="DC11" s="12"/>
    </row>
    <row r="12" spans="1:161" s="13" customFormat="1" ht="11.25" x14ac:dyDescent="0.2">
      <c r="BZ12" s="23" t="s">
        <v>12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15</v>
      </c>
      <c r="B16" s="25"/>
      <c r="C16" s="25"/>
      <c r="D16" s="25"/>
      <c r="E16" s="25"/>
      <c r="F16" s="25" t="s">
        <v>16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17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18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19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20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21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22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23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24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226.5" customHeight="1" x14ac:dyDescent="0.2">
      <c r="A18" s="30"/>
      <c r="B18" s="31"/>
      <c r="C18" s="31"/>
      <c r="D18" s="31"/>
      <c r="E18" s="32"/>
      <c r="F18" s="33" t="s">
        <v>25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26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25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27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28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0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v>0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7">
        <f>0.011*24*31</f>
        <v>8.1840000000000011</v>
      </c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9">
        <f>DR18-DA18-0.449736</f>
        <v>7.7342640000000014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abSelected="1" workbookViewId="0">
      <selection activeCell="EL14" sqref="EL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30</v>
      </c>
      <c r="BZ7" s="40" t="s">
        <v>77</v>
      </c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21">
        <v>20</v>
      </c>
      <c r="CS7" s="21"/>
      <c r="CT7" s="21"/>
      <c r="CU7" s="21"/>
      <c r="CV7" s="22" t="s">
        <v>31</v>
      </c>
      <c r="CW7" s="22"/>
      <c r="CX7" s="22"/>
      <c r="CY7" s="22"/>
      <c r="CZ7" s="12" t="s">
        <v>11</v>
      </c>
      <c r="DA7" s="12"/>
      <c r="DB7" s="12"/>
      <c r="DC7" s="12"/>
    </row>
    <row r="8" spans="1:161" s="13" customFormat="1" ht="11.25" x14ac:dyDescent="0.2">
      <c r="BZ8" s="23" t="s">
        <v>12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1" t="s">
        <v>78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25" t="s">
        <v>15</v>
      </c>
      <c r="B12" s="25"/>
      <c r="C12" s="25"/>
      <c r="D12" s="25"/>
      <c r="E12" s="25"/>
      <c r="F12" s="25" t="s">
        <v>32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17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 t="s">
        <v>33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34</v>
      </c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 t="s">
        <v>35</v>
      </c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 t="s">
        <v>21</v>
      </c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 t="s">
        <v>22</v>
      </c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 t="s">
        <v>36</v>
      </c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 t="s">
        <v>37</v>
      </c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6">
        <v>1</v>
      </c>
      <c r="B13" s="27"/>
      <c r="C13" s="27"/>
      <c r="D13" s="27"/>
      <c r="E13" s="28"/>
      <c r="F13" s="29">
        <v>2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3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>
        <v>4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>
        <v>5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>
        <v>6</v>
      </c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>
        <v>7</v>
      </c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>
        <v>8</v>
      </c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>
        <v>9</v>
      </c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>
        <v>10</v>
      </c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59.25" customHeight="1" x14ac:dyDescent="0.2">
      <c r="A14" s="30"/>
      <c r="B14" s="31"/>
      <c r="C14" s="31"/>
      <c r="D14" s="31"/>
      <c r="E14" s="32"/>
      <c r="F14" s="4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2" t="str">
        <f>стр.1!W18</f>
        <v>Газопровод-отвод к предприятию ОАО «СК «Агроэнерго»</v>
      </c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  <c r="AN14" s="37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 t="s">
        <v>38</v>
      </c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6" t="s">
        <v>39</v>
      </c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9">
        <v>0</v>
      </c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>
        <v>0</v>
      </c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62">
        <v>7.92</v>
      </c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4"/>
      <c r="EL14" s="59">
        <v>7.5210790000000003</v>
      </c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1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41</v>
      </c>
      <c r="CI7" s="40" t="str">
        <f>стр.1!BZ11</f>
        <v>август</v>
      </c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21">
        <v>20</v>
      </c>
      <c r="DB7" s="21"/>
      <c r="DC7" s="21"/>
      <c r="DD7" s="21"/>
      <c r="DE7" s="45" t="str">
        <f>стр.1!CV11</f>
        <v>23</v>
      </c>
      <c r="DF7" s="45"/>
      <c r="DG7" s="45"/>
      <c r="DH7" s="45"/>
      <c r="DI7" s="12" t="s">
        <v>11</v>
      </c>
      <c r="DJ7" s="12"/>
      <c r="DK7" s="12"/>
      <c r="DL7" s="12"/>
    </row>
    <row r="8" spans="1:161" s="13" customFormat="1" ht="11.25" x14ac:dyDescent="0.2">
      <c r="CI8" s="23" t="s">
        <v>12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25" t="s">
        <v>42</v>
      </c>
      <c r="B12" s="25"/>
      <c r="C12" s="25"/>
      <c r="D12" s="25"/>
      <c r="E12" s="25"/>
      <c r="F12" s="25"/>
      <c r="G12" s="25"/>
      <c r="H12" s="25"/>
      <c r="I12" s="25"/>
      <c r="J12" s="25"/>
      <c r="K12" s="25" t="s">
        <v>32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 t="s">
        <v>43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0" customFormat="1" ht="13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46">
        <v>1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8"/>
      <c r="BH13" s="46">
        <v>2</v>
      </c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8"/>
      <c r="CP13" s="46">
        <v>3</v>
      </c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8"/>
      <c r="DX13" s="25" t="s">
        <v>44</v>
      </c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</row>
    <row r="14" spans="1:161" s="10" customFormat="1" ht="13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46" t="s">
        <v>45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8"/>
      <c r="BH14" s="46" t="s">
        <v>46</v>
      </c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8"/>
      <c r="CP14" s="46" t="s">
        <v>47</v>
      </c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8"/>
      <c r="DX14" s="25" t="s">
        <v>44</v>
      </c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</row>
    <row r="15" spans="1:161" s="10" customFormat="1" ht="36.7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 t="s">
        <v>48</v>
      </c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 t="s">
        <v>49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 t="s">
        <v>50</v>
      </c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 t="s">
        <v>49</v>
      </c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 t="s">
        <v>50</v>
      </c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 t="s">
        <v>49</v>
      </c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 t="s">
        <v>50</v>
      </c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 t="s">
        <v>49</v>
      </c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</row>
    <row r="16" spans="1:161" s="14" customFormat="1" ht="12" x14ac:dyDescent="0.2">
      <c r="A16" s="49" t="s">
        <v>51</v>
      </c>
      <c r="B16" s="50"/>
      <c r="C16" s="50"/>
      <c r="D16" s="50"/>
      <c r="E16" s="50"/>
      <c r="F16" s="50"/>
      <c r="G16" s="50"/>
      <c r="H16" s="50"/>
      <c r="I16" s="50"/>
      <c r="J16" s="16"/>
      <c r="K16" s="25" t="str">
        <f>стр.2!W14</f>
        <v>Газопровод-отвод к предприятию ОАО «СК «Агроэнерго»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9">
        <f>стр.2!EL14</f>
        <v>7.5210790000000003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 t="s">
        <v>52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5" t="s">
        <v>52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9" t="s">
        <v>52</v>
      </c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 t="s">
        <v>52</v>
      </c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 t="s">
        <v>52</v>
      </c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 t="s">
        <v>52</v>
      </c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 t="s">
        <v>52</v>
      </c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53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7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54</v>
      </c>
      <c r="BR7" s="40" t="str">
        <f>стр.1!BZ11</f>
        <v>август</v>
      </c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21">
        <v>20</v>
      </c>
      <c r="CK7" s="21"/>
      <c r="CL7" s="21"/>
      <c r="CM7" s="21"/>
      <c r="CN7" s="45" t="str">
        <f>стр.1!CV11</f>
        <v>23</v>
      </c>
      <c r="CO7" s="45"/>
      <c r="CP7" s="45"/>
      <c r="CQ7" s="45"/>
      <c r="CR7" s="12" t="s">
        <v>11</v>
      </c>
      <c r="CV7" s="12"/>
      <c r="CW7" s="12"/>
      <c r="CX7" s="12"/>
    </row>
    <row r="8" spans="1:161" s="13" customFormat="1" ht="11.25" x14ac:dyDescent="0.2">
      <c r="BR8" s="23" t="s">
        <v>12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1" t="str">
        <f>стр.1!A13</f>
        <v>1-31 августа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61" s="13" customFormat="1" ht="11.25" x14ac:dyDescent="0.2">
      <c r="A10" s="23" t="s">
        <v>14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25" t="s">
        <v>55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 t="s">
        <v>56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 t="s">
        <v>57</v>
      </c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 t="s">
        <v>58</v>
      </c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 t="s">
        <v>59</v>
      </c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 t="s">
        <v>60</v>
      </c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</row>
    <row r="13" spans="1:161" s="14" customFormat="1" ht="12" x14ac:dyDescent="0.2">
      <c r="A13" s="29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>
        <v>2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>
        <v>3</v>
      </c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>
        <v>4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>
        <v>5</v>
      </c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>
        <v>6</v>
      </c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5" customFormat="1" ht="123" customHeight="1" x14ac:dyDescent="0.2">
      <c r="A14" s="53" t="s">
        <v>61</v>
      </c>
      <c r="B14" s="53" t="s">
        <v>61</v>
      </c>
      <c r="C14" s="53" t="s">
        <v>61</v>
      </c>
      <c r="D14" s="53" t="s">
        <v>61</v>
      </c>
      <c r="E14" s="53" t="s">
        <v>61</v>
      </c>
      <c r="F14" s="53" t="s">
        <v>61</v>
      </c>
      <c r="G14" s="53" t="s">
        <v>61</v>
      </c>
      <c r="H14" s="53" t="s">
        <v>61</v>
      </c>
      <c r="I14" s="53" t="s">
        <v>61</v>
      </c>
      <c r="J14" s="53" t="s">
        <v>61</v>
      </c>
      <c r="K14" s="53" t="s">
        <v>61</v>
      </c>
      <c r="L14" s="53" t="s">
        <v>61</v>
      </c>
      <c r="M14" s="53" t="s">
        <v>61</v>
      </c>
      <c r="N14" s="53" t="s">
        <v>61</v>
      </c>
      <c r="O14" s="53" t="s">
        <v>61</v>
      </c>
      <c r="P14" s="53" t="s">
        <v>61</v>
      </c>
      <c r="Q14" s="53" t="s">
        <v>61</v>
      </c>
      <c r="R14" s="53" t="s">
        <v>61</v>
      </c>
      <c r="S14" s="53" t="s">
        <v>61</v>
      </c>
      <c r="T14" s="53" t="s">
        <v>61</v>
      </c>
      <c r="U14" s="53" t="s">
        <v>61</v>
      </c>
      <c r="V14" s="53" t="s">
        <v>61</v>
      </c>
      <c r="W14" s="53" t="s">
        <v>62</v>
      </c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4" t="s">
        <v>63</v>
      </c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37">
        <f>стр.1!CJ18</f>
        <v>0</v>
      </c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55">
        <f>BO14</f>
        <v>0</v>
      </c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37">
        <f>стр.1!EL18</f>
        <v>7.7342640000000014</v>
      </c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</row>
    <row r="15" spans="1:161" s="15" customFormat="1" ht="16.5" customHeight="1" x14ac:dyDescent="0.2">
      <c r="A15" s="37" t="s">
        <v>64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6" t="s">
        <v>66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36" t="s">
        <v>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 t="s">
        <v>68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 t="s">
        <v>69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 t="s">
        <v>70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 t="s">
        <v>71</v>
      </c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 t="s">
        <v>72</v>
      </c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 t="s">
        <v>73</v>
      </c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 t="s">
        <v>74</v>
      </c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</row>
    <row r="7" spans="1:161" s="14" customFormat="1" ht="12" x14ac:dyDescent="0.2">
      <c r="A7" s="29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>
        <v>2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>
        <v>3</v>
      </c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>
        <v>4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>
        <v>5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>
        <v>6</v>
      </c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>
        <v>7</v>
      </c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>
        <v>8</v>
      </c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</row>
    <row r="8" spans="1:161" s="15" customFormat="1" ht="12" x14ac:dyDescent="0.2">
      <c r="A8" s="36" t="s">
        <v>75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 t="s">
        <v>76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57">
        <f>11</f>
        <v>11</v>
      </c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5">
        <f>стр.1!DR18-стр.1!EL18</f>
        <v>0.44973599999999969</v>
      </c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37">
        <f>0.0296129+3.86255</f>
        <v>3.8921629000000002</v>
      </c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>
        <f>AN8-CD8</f>
        <v>7.1078370999999994</v>
      </c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58" t="s">
        <v>52</v>
      </c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36" t="s">
        <v>52</v>
      </c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</row>
    <row r="9" spans="1:161" s="15" customFormat="1" ht="12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3</cp:revision>
  <dcterms:created xsi:type="dcterms:W3CDTF">2008-10-01T13:21:49Z</dcterms:created>
  <dcterms:modified xsi:type="dcterms:W3CDTF">2024-07-09T00:18:06Z</dcterms:modified>
</cp:coreProperties>
</file>