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СП ХТЭЦ2\Производственно-технический отдел\-=Обмен=-\2024\Отчеты\Раскрытие информации ... газа\2025_раскрытие\Приложение 4 (Формы с 1 по 5)\РИ за 04.2025г (Приложение 4)\"/>
    </mc:Choice>
  </mc:AlternateContent>
  <bookViews>
    <workbookView xWindow="0" yWindow="0" windowWidth="28800" windowHeight="11100" firstSheet="2" activeTab="2"/>
  </bookViews>
  <sheets>
    <sheet name="стр.1" sheetId="1" state="hidden" r:id="rId1"/>
    <sheet name="стр.2" sheetId="2" state="hidden" r:id="rId2"/>
    <sheet name="стр.3" sheetId="3" r:id="rId3"/>
    <sheet name="стр.4" sheetId="4" state="hidden" r:id="rId4"/>
    <sheet name="стр.5" sheetId="5" state="hidden" r:id="rId5"/>
  </sheets>
  <definedNames>
    <definedName name="_xlnm.Print_Area" localSheetId="0">стр.1!$A$1:$FE$18</definedName>
    <definedName name="_xlnm.Print_Area" localSheetId="1">стр.2!$A$1:$FE$14</definedName>
    <definedName name="_xlnm.Print_Area" localSheetId="2">стр.3!$A$1:$FE$16</definedName>
    <definedName name="_xlnm.Print_Area" localSheetId="3">стр.4!$A$1:$FE$15</definedName>
  </definedNames>
  <calcPr calcId="162913"/>
</workbook>
</file>

<file path=xl/calcChain.xml><?xml version="1.0" encoding="utf-8"?>
<calcChain xmlns="http://schemas.openxmlformats.org/spreadsheetml/2006/main">
  <c r="EL18" i="1" l="1"/>
  <c r="DR18" i="1" l="1"/>
  <c r="A9" i="3" l="1"/>
  <c r="CI7" i="3"/>
  <c r="DA18" i="1" l="1"/>
  <c r="Z16" i="3" l="1"/>
  <c r="CD8" i="5"/>
  <c r="AN8" i="5"/>
  <c r="DB8" i="5" s="1"/>
  <c r="BO14" i="4"/>
  <c r="CT14" i="4" s="1"/>
  <c r="A9" i="4"/>
  <c r="CN7" i="4"/>
  <c r="BR7" i="4"/>
  <c r="CI5" i="4"/>
  <c r="CI5" i="3"/>
  <c r="DR14" i="2"/>
  <c r="DA14" i="2"/>
  <c r="CJ14" i="2"/>
  <c r="AN14" i="2"/>
  <c r="W14" i="2"/>
  <c r="K16" i="3" s="1"/>
  <c r="F14" i="2"/>
  <c r="A9" i="2"/>
  <c r="CV7" i="2"/>
  <c r="BZ7" i="2"/>
  <c r="CI5" i="2"/>
  <c r="DZ14" i="4" l="1"/>
  <c r="EL14" i="2"/>
  <c r="BI8" i="5"/>
</calcChain>
</file>

<file path=xl/comments1.xml><?xml version="1.0" encoding="utf-8"?>
<comments xmlns="http://schemas.openxmlformats.org/spreadsheetml/2006/main">
  <authors>
    <author>Савельева Александра Андреевна</author>
  </authors>
  <commentList>
    <comment ref="CJ18" authorId="0" shapeId="0">
      <text>
        <r>
          <rPr>
            <b/>
            <sz val="9"/>
            <color indexed="81"/>
            <rFont val="Tahoma"/>
            <charset val="1"/>
          </rPr>
          <t>Савельева Александра Андреевна:</t>
        </r>
        <r>
          <rPr>
            <sz val="9"/>
            <color indexed="81"/>
            <rFont val="Tahoma"/>
            <charset val="1"/>
          </rPr>
          <t xml:space="preserve">
останов потребления газ ООО Скиф агро ДВ с 01.04.2025 г.</t>
        </r>
      </text>
    </comment>
  </commentList>
</comments>
</file>

<file path=xl/sharedStrings.xml><?xml version="1.0" encoding="utf-8"?>
<sst xmlns="http://schemas.openxmlformats.org/spreadsheetml/2006/main" count="136" uniqueCount="75">
  <si>
    <t>Приложение № 4</t>
  </si>
  <si>
    <t>к приказу ФАС России</t>
  </si>
  <si>
    <t>Форма 1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</si>
  <si>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</si>
  <si>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магистральным газопроводам </t>
  </si>
  <si>
    <t>АО "Дальневосточная генерирующая компания"</t>
  </si>
  <si>
    <t>(наименование субъекта естественной монополии)</t>
  </si>
  <si>
    <t xml:space="preserve">в зонах входа на (за) </t>
  </si>
  <si>
    <t xml:space="preserve"> года</t>
  </si>
  <si>
    <t>(месяц)</t>
  </si>
  <si>
    <t>(период)</t>
  </si>
  <si>
    <t>№</t>
  </si>
  <si>
    <t>Наименование 
зоны входа</t>
  </si>
  <si>
    <t>Наименование магистрального трубопровода</t>
  </si>
  <si>
    <t>Точка 
входа</t>
  </si>
  <si>
    <t>Техническая мощность точки входа</t>
  </si>
  <si>
    <t>Поставщик, 
владелец газа</t>
  </si>
  <si>
    <t>Объемы газа в соответствии с поступившими заявками млн. м3</t>
  </si>
  <si>
    <t>Объемы газа в соответствии с удовлетворенными заявками млн. м3</t>
  </si>
  <si>
    <t>Фактическая мощность магистрального трубопровода в конце зоны входа млн. м3</t>
  </si>
  <si>
    <t>Свободная мощность магистрального трубопровода в конце зоны входа млн. м3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</si>
  <si>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</si>
  <si>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>Газопровод-отвод к предприятию ОАО «СК «Агроэнерго»</t>
  </si>
  <si>
    <t xml:space="preserve">11000 нм3/ч, </t>
  </si>
  <si>
    <t>АО "Газпром газораспределение Дальний Восток</t>
  </si>
  <si>
    <t>Форма 2</t>
  </si>
  <si>
    <t xml:space="preserve">в зонах выхода на (за) </t>
  </si>
  <si>
    <t>Наименование 
зоны выхода</t>
  </si>
  <si>
    <t>Точка 
выхода</t>
  </si>
  <si>
    <t>Техническая мощность точки выхода</t>
  </si>
  <si>
    <t>Потребитель, владелец газа</t>
  </si>
  <si>
    <t>Фактическая мощность магистрального трубопровода в начале зоны выхода млн. м3</t>
  </si>
  <si>
    <t>Свободная мощность магистрального трубопровода в точке выхода млн. м3</t>
  </si>
  <si>
    <t>11000 нм3/ч</t>
  </si>
  <si>
    <t>ООО «СКИФАГРО-ДВ»</t>
  </si>
  <si>
    <t>Форма 3</t>
  </si>
  <si>
    <t xml:space="preserve">между зонами входа и выхода на (за) </t>
  </si>
  <si>
    <t>Номер 
зоны 
выхода</t>
  </si>
  <si>
    <t>Номер и наименование зон входа</t>
  </si>
  <si>
    <t>…</t>
  </si>
  <si>
    <t>Y</t>
  </si>
  <si>
    <t>YY</t>
  </si>
  <si>
    <t>YYY</t>
  </si>
  <si>
    <t>Величина свободной мощности млн. м3</t>
  </si>
  <si>
    <t>Лимитирующий участок</t>
  </si>
  <si>
    <t>Величина свободной мощности</t>
  </si>
  <si>
    <t>1</t>
  </si>
  <si>
    <t>-</t>
  </si>
  <si>
    <t>Форма 4</t>
  </si>
  <si>
    <t xml:space="preserve">на (за) </t>
  </si>
  <si>
    <t>Зона входа в магистральный газопровод</t>
  </si>
  <si>
    <t>Зона выхода из магистрального газопровода</t>
  </si>
  <si>
    <t>Поставщик газа/
потребитель</t>
  </si>
  <si>
    <r>
      <t>Объемы газа в соответствии с поступившими заявками, млн.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</si>
  <si>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с удовлетворенными заявками, 
млн. м</t>
    </r>
    <r>
      <rPr>
        <vertAlign val="superscript"/>
        <sz val="9"/>
        <rFont val="Times New Roman"/>
        <family val="1"/>
        <charset val="204"/>
      </rPr>
      <t>3</t>
    </r>
  </si>
  <si>
    <r>
      <t>Свободная мощность магистральных трубопроводов, 
млн. м</t>
    </r>
    <r>
      <rPr>
        <vertAlign val="superscript"/>
        <sz val="9"/>
        <rFont val="Times New Roman"/>
        <family val="1"/>
        <charset val="204"/>
      </rPr>
      <t>3</t>
    </r>
  </si>
  <si>
    <t>Точка врезки магистрального газопровода, принадлежащего АО «ДГК», в газопровод-отвод к ГРС-1 г.Хабаровска, принадлежащего АО «Дальтрансгаз»</t>
  </si>
  <si>
    <t>АГРС-5, принадлежащая АО «ДГК»</t>
  </si>
  <si>
    <t>Итого:</t>
  </si>
  <si>
    <t>Форма 5</t>
  </si>
  <si>
    <t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</si>
  <si>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>Субъект 
Российской 
Федерации</t>
  </si>
  <si>
    <t>Наименование газораспределительной станции</t>
  </si>
  <si>
    <t>Проектная мощность (производительность) газораспределительной станции, тыс.м3/час</t>
  </si>
  <si>
    <t>Загрузка газораспределительной станции тыс.м3/час</t>
  </si>
  <si>
    <t>Суммарный объем газа по действующим техническим условиям на подключение, тыс.м3/час</t>
  </si>
  <si>
    <t>Наличие (дефицит) пропускной способности тыс.м3/час</t>
  </si>
  <si>
    <t>Срок мероприятий по увеличению пропускной способности</t>
  </si>
  <si>
    <t>Параметры увеличения</t>
  </si>
  <si>
    <t>Хабаровский край</t>
  </si>
  <si>
    <t>АГРС-5</t>
  </si>
  <si>
    <t>от 08.12.2022 № 960/22</t>
  </si>
  <si>
    <t>25</t>
  </si>
  <si>
    <t>Апрель</t>
  </si>
  <si>
    <t>1-30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</si>
</sst>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0"/>
      <color theme="1"/>
      <name val="Arial Cyr"/>
    </font>
    <font>
      <sz val="12"/>
      <name val="Times New Roman"/>
      <family val="1"/>
      <charset val="204"/>
    </font>
    <font>
      <sz val="12"/>
      <color indexed="65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5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4.9989318521683403E-2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</cellStyleXfs>
  <cellXfs count="72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49" fontId="6" fillId="0" borderId="8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8" fillId="0" borderId="2" xfId="0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/>
    </xf>
    <xf numFmtId="0" fontId="6" fillId="18" borderId="3" xfId="0" applyFont="1" applyFill="1" applyBorder="1" applyAlignment="1">
      <alignment horizontal="center" vertical="top" wrapText="1"/>
    </xf>
    <xf numFmtId="0" fontId="6" fillId="18" borderId="4" xfId="0" applyFont="1" applyFill="1" applyBorder="1" applyAlignment="1">
      <alignment horizontal="center" vertical="top"/>
    </xf>
    <xf numFmtId="0" fontId="6" fillId="18" borderId="0" xfId="0" applyFont="1" applyFill="1" applyAlignment="1">
      <alignment horizontal="center" vertical="top"/>
    </xf>
    <xf numFmtId="0" fontId="6" fillId="18" borderId="5" xfId="0" applyFont="1" applyFill="1" applyBorder="1" applyAlignment="1">
      <alignment horizontal="center" vertical="top"/>
    </xf>
    <xf numFmtId="0" fontId="6" fillId="18" borderId="3" xfId="0" applyFont="1" applyFill="1" applyBorder="1" applyAlignment="1">
      <alignment horizontal="center" vertical="top"/>
    </xf>
    <xf numFmtId="49" fontId="6" fillId="18" borderId="6" xfId="0" applyNumberFormat="1" applyFont="1" applyFill="1" applyBorder="1" applyAlignment="1">
      <alignment horizontal="center" vertical="center"/>
    </xf>
    <xf numFmtId="49" fontId="6" fillId="18" borderId="7" xfId="0" applyNumberFormat="1" applyFont="1" applyFill="1" applyBorder="1" applyAlignment="1">
      <alignment horizontal="center" vertical="center"/>
    </xf>
    <xf numFmtId="49" fontId="6" fillId="18" borderId="8" xfId="0" applyNumberFormat="1" applyFont="1" applyFill="1" applyBorder="1" applyAlignment="1">
      <alignment horizontal="center" vertical="center"/>
    </xf>
    <xf numFmtId="0" fontId="6" fillId="18" borderId="6" xfId="0" applyFont="1" applyFill="1" applyBorder="1" applyAlignment="1">
      <alignment horizontal="left" vertical="center" wrapText="1"/>
    </xf>
    <xf numFmtId="0" fontId="0" fillId="18" borderId="7" xfId="0" applyFill="1" applyBorder="1" applyAlignment="1">
      <alignment horizontal="left" vertical="center" wrapText="1"/>
    </xf>
    <xf numFmtId="0" fontId="0" fillId="18" borderId="8" xfId="0" applyFill="1" applyBorder="1" applyAlignment="1">
      <alignment horizontal="left" vertical="center" wrapText="1"/>
    </xf>
    <xf numFmtId="0" fontId="6" fillId="18" borderId="3" xfId="0" applyFont="1" applyFill="1" applyBorder="1" applyAlignment="1">
      <alignment horizontal="center" vertical="center" wrapText="1"/>
    </xf>
    <xf numFmtId="0" fontId="6" fillId="18" borderId="3" xfId="0" applyFont="1" applyFill="1" applyBorder="1" applyAlignment="1">
      <alignment horizontal="center" vertical="center"/>
    </xf>
    <xf numFmtId="0" fontId="6" fillId="17" borderId="3" xfId="0" applyFont="1" applyFill="1" applyBorder="1" applyAlignment="1">
      <alignment horizontal="left" vertical="center" wrapText="1"/>
    </xf>
    <xf numFmtId="164" fontId="6" fillId="19" borderId="3" xfId="0" applyNumberFormat="1" applyFont="1" applyFill="1" applyBorder="1" applyAlignment="1">
      <alignment horizontal="center" vertical="center"/>
    </xf>
    <xf numFmtId="164" fontId="6" fillId="18" borderId="3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164" fontId="6" fillId="17" borderId="3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49" fontId="6" fillId="0" borderId="6" xfId="0" applyNumberFormat="1" applyFont="1" applyBorder="1" applyAlignment="1">
      <alignment horizontal="right" vertical="top"/>
    </xf>
    <xf numFmtId="49" fontId="6" fillId="0" borderId="7" xfId="0" applyNumberFormat="1" applyFont="1" applyBorder="1" applyAlignment="1">
      <alignment horizontal="right" vertical="top"/>
    </xf>
    <xf numFmtId="164" fontId="6" fillId="18" borderId="6" xfId="0" applyNumberFormat="1" applyFont="1" applyFill="1" applyBorder="1" applyAlignment="1">
      <alignment horizontal="center" vertical="top" wrapText="1"/>
    </xf>
    <xf numFmtId="164" fontId="6" fillId="18" borderId="7" xfId="0" applyNumberFormat="1" applyFont="1" applyFill="1" applyBorder="1" applyAlignment="1">
      <alignment horizontal="center" vertical="top"/>
    </xf>
    <xf numFmtId="164" fontId="6" fillId="18" borderId="8" xfId="0" applyNumberFormat="1" applyFont="1" applyFill="1" applyBorder="1" applyAlignment="1">
      <alignment horizontal="center" vertical="top"/>
    </xf>
    <xf numFmtId="0" fontId="6" fillId="16" borderId="3" xfId="0" applyFont="1" applyFill="1" applyBorder="1" applyAlignment="1">
      <alignment horizontal="center" vertical="center"/>
    </xf>
    <xf numFmtId="0" fontId="6" fillId="16" borderId="3" xfId="0" applyFont="1" applyFill="1" applyBorder="1" applyAlignment="1">
      <alignment horizontal="left" vertical="center" wrapText="1"/>
    </xf>
    <xf numFmtId="2" fontId="6" fillId="0" borderId="3" xfId="0" applyNumberFormat="1" applyFont="1" applyBorder="1" applyAlignment="1">
      <alignment horizontal="justify" vertical="center"/>
    </xf>
    <xf numFmtId="0" fontId="3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</cellXfs>
  <cellStyles count="1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E18"/>
  <sheetViews>
    <sheetView zoomScale="85" zoomScaleNormal="85" workbookViewId="0">
      <selection activeCell="EL18" sqref="EL18:FE18"/>
    </sheetView>
  </sheetViews>
  <sheetFormatPr defaultColWidth="0.85546875" defaultRowHeight="15" x14ac:dyDescent="0.25"/>
  <cols>
    <col min="1" max="16384" width="0.85546875" style="1"/>
  </cols>
  <sheetData>
    <row r="1" spans="1:161" s="2" customFormat="1" ht="12.75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FE1" s="4" t="s">
        <v>0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FE2" s="4" t="s">
        <v>1</v>
      </c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FE3" s="4" t="s">
        <v>71</v>
      </c>
    </row>
    <row r="4" spans="1:161" s="2" customFormat="1" ht="12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FE4" s="3"/>
    </row>
    <row r="5" spans="1:16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FE5" s="6" t="s">
        <v>2</v>
      </c>
    </row>
    <row r="6" spans="1:161" s="2" customFormat="1" ht="12.7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161" s="2" customFormat="1" ht="12.7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161" s="7" customFormat="1" ht="15.75" x14ac:dyDescent="0.25">
      <c r="A8" s="17" t="s">
        <v>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</row>
    <row r="9" spans="1:161" s="7" customFormat="1" ht="15.75" x14ac:dyDescent="0.25"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CH9" s="9" t="s">
        <v>4</v>
      </c>
      <c r="CI9" s="18" t="s">
        <v>5</v>
      </c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</row>
    <row r="10" spans="1:161" s="10" customFormat="1" ht="11.25" customHeight="1" x14ac:dyDescent="0.2"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CI10" s="19" t="s">
        <v>6</v>
      </c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</row>
    <row r="11" spans="1:161" s="8" customFormat="1" ht="15" customHeight="1" x14ac:dyDescent="0.25">
      <c r="BY11" s="9" t="s">
        <v>7</v>
      </c>
      <c r="BZ11" s="20" t="s">
        <v>73</v>
      </c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1">
        <v>20</v>
      </c>
      <c r="CS11" s="21"/>
      <c r="CT11" s="21"/>
      <c r="CU11" s="21"/>
      <c r="CV11" s="22" t="s">
        <v>72</v>
      </c>
      <c r="CW11" s="22"/>
      <c r="CX11" s="22"/>
      <c r="CY11" s="22"/>
      <c r="CZ11" s="12" t="s">
        <v>8</v>
      </c>
      <c r="DA11" s="12"/>
      <c r="DB11" s="12"/>
      <c r="DC11" s="12"/>
    </row>
    <row r="12" spans="1:161" s="13" customFormat="1" ht="11.25" x14ac:dyDescent="0.2">
      <c r="BZ12" s="23" t="s">
        <v>9</v>
      </c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</row>
    <row r="13" spans="1:161" x14ac:dyDescent="0.25">
      <c r="A13" s="24" t="s">
        <v>74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pans="1:161" s="13" customFormat="1" ht="11.25" x14ac:dyDescent="0.2">
      <c r="A14" s="23" t="s">
        <v>10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61" s="13" customFormat="1" ht="11.25" x14ac:dyDescent="0.2"/>
    <row r="16" spans="1:161" s="10" customFormat="1" ht="67.5" customHeight="1" x14ac:dyDescent="0.2">
      <c r="A16" s="25" t="s">
        <v>11</v>
      </c>
      <c r="B16" s="25"/>
      <c r="C16" s="25"/>
      <c r="D16" s="25"/>
      <c r="E16" s="25"/>
      <c r="F16" s="25" t="s">
        <v>12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 t="s">
        <v>13</v>
      </c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 t="s">
        <v>14</v>
      </c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 t="s">
        <v>15</v>
      </c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 t="s">
        <v>16</v>
      </c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 t="s">
        <v>17</v>
      </c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 t="s">
        <v>18</v>
      </c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 t="s">
        <v>19</v>
      </c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 t="s">
        <v>20</v>
      </c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</row>
    <row r="17" spans="1:161" s="14" customFormat="1" ht="12" x14ac:dyDescent="0.2">
      <c r="A17" s="26">
        <v>1</v>
      </c>
      <c r="B17" s="27"/>
      <c r="C17" s="27"/>
      <c r="D17" s="27"/>
      <c r="E17" s="28"/>
      <c r="F17" s="29">
        <v>2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>
        <v>3</v>
      </c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>
        <v>4</v>
      </c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>
        <v>5</v>
      </c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>
        <v>6</v>
      </c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>
        <v>7</v>
      </c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>
        <v>8</v>
      </c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>
        <v>9</v>
      </c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>
        <v>10</v>
      </c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</row>
    <row r="18" spans="1:161" s="15" customFormat="1" ht="381" customHeight="1" x14ac:dyDescent="0.2">
      <c r="A18" s="30"/>
      <c r="B18" s="31"/>
      <c r="C18" s="31"/>
      <c r="D18" s="31"/>
      <c r="E18" s="32"/>
      <c r="F18" s="33" t="s">
        <v>21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5"/>
      <c r="W18" s="33" t="s">
        <v>22</v>
      </c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5"/>
      <c r="AN18" s="36" t="s">
        <v>21</v>
      </c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 t="s">
        <v>23</v>
      </c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8" t="s">
        <v>24</v>
      </c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9">
        <v>0</v>
      </c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>
        <f>CJ18</f>
        <v>0</v>
      </c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40">
        <f>0.011*24*30</f>
        <v>7.92</v>
      </c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39">
        <f>DR18-DA18-1.289957+0.00278848009999996</f>
        <v>6.6328314800999992</v>
      </c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</row>
  </sheetData>
  <mergeCells count="39">
    <mergeCell ref="BQ18:CI18"/>
    <mergeCell ref="CJ18:CZ18"/>
    <mergeCell ref="DA18:DQ18"/>
    <mergeCell ref="DR18:EK18"/>
    <mergeCell ref="EL18:FE18"/>
    <mergeCell ref="A18:E18"/>
    <mergeCell ref="F18:V18"/>
    <mergeCell ref="W18:AM18"/>
    <mergeCell ref="AN18:AY18"/>
    <mergeCell ref="AZ18:BP18"/>
    <mergeCell ref="DA16:DQ16"/>
    <mergeCell ref="DR16:EK16"/>
    <mergeCell ref="EL16:FE16"/>
    <mergeCell ref="A17:E17"/>
    <mergeCell ref="F17:V17"/>
    <mergeCell ref="W17:AM17"/>
    <mergeCell ref="AN17:AY17"/>
    <mergeCell ref="AZ17:BP17"/>
    <mergeCell ref="BQ17:CI17"/>
    <mergeCell ref="CJ17:CZ17"/>
    <mergeCell ref="DA17:DQ17"/>
    <mergeCell ref="DR17:EK17"/>
    <mergeCell ref="EL17:FE17"/>
    <mergeCell ref="BZ12:CQ12"/>
    <mergeCell ref="A13:R13"/>
    <mergeCell ref="A14:R14"/>
    <mergeCell ref="A16:E16"/>
    <mergeCell ref="F16:V16"/>
    <mergeCell ref="W16:AM16"/>
    <mergeCell ref="AN16:AY16"/>
    <mergeCell ref="AZ16:BP16"/>
    <mergeCell ref="BQ16:CI16"/>
    <mergeCell ref="CJ16:CZ16"/>
    <mergeCell ref="A8:FE8"/>
    <mergeCell ref="CI9:EO9"/>
    <mergeCell ref="CI10:EO10"/>
    <mergeCell ref="BZ11:CQ11"/>
    <mergeCell ref="CR11:CU11"/>
    <mergeCell ref="CV11:CY11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4"/>
  <sheetViews>
    <sheetView workbookViewId="0">
      <selection activeCell="EL14" sqref="EL14:FE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25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17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4</v>
      </c>
      <c r="CI5" s="18" t="str">
        <f>стр.1!CI9</f>
        <v>АО "Дальневосточная генерирующая компания"</v>
      </c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19" t="s">
        <v>6</v>
      </c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</row>
    <row r="7" spans="1:161" s="8" customFormat="1" ht="15" customHeight="1" x14ac:dyDescent="0.25">
      <c r="BY7" s="9" t="s">
        <v>26</v>
      </c>
      <c r="BZ7" s="41" t="str">
        <f>стр.1!BZ11</f>
        <v>Апрель</v>
      </c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21">
        <v>20</v>
      </c>
      <c r="CS7" s="21"/>
      <c r="CT7" s="21"/>
      <c r="CU7" s="21"/>
      <c r="CV7" s="42" t="str">
        <f>стр.1!CV11</f>
        <v>25</v>
      </c>
      <c r="CW7" s="42"/>
      <c r="CX7" s="42"/>
      <c r="CY7" s="42"/>
      <c r="CZ7" s="12" t="s">
        <v>8</v>
      </c>
      <c r="DA7" s="12"/>
      <c r="DB7" s="12"/>
      <c r="DC7" s="12"/>
    </row>
    <row r="8" spans="1:161" s="13" customFormat="1" ht="11.25" x14ac:dyDescent="0.2">
      <c r="BZ8" s="23" t="s">
        <v>9</v>
      </c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</row>
    <row r="9" spans="1:161" x14ac:dyDescent="0.25">
      <c r="A9" s="43" t="str">
        <f>стр.1!A13</f>
        <v>1-30 апреля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1:161" s="13" customFormat="1" ht="11.25" x14ac:dyDescent="0.2">
      <c r="A10" s="23" t="s">
        <v>10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61" s="13" customFormat="1" ht="11.25" x14ac:dyDescent="0.2"/>
    <row r="12" spans="1:161" s="10" customFormat="1" ht="48.75" customHeight="1" x14ac:dyDescent="0.2">
      <c r="A12" s="44" t="s">
        <v>11</v>
      </c>
      <c r="B12" s="44"/>
      <c r="C12" s="44"/>
      <c r="D12" s="44"/>
      <c r="E12" s="44"/>
      <c r="F12" s="44" t="s">
        <v>27</v>
      </c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 t="s">
        <v>13</v>
      </c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 t="s">
        <v>28</v>
      </c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 t="s">
        <v>29</v>
      </c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 t="s">
        <v>30</v>
      </c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 t="s">
        <v>17</v>
      </c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 t="s">
        <v>18</v>
      </c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 t="s">
        <v>31</v>
      </c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 t="s">
        <v>32</v>
      </c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</row>
    <row r="13" spans="1:161" s="14" customFormat="1" ht="12" x14ac:dyDescent="0.2">
      <c r="A13" s="45">
        <v>1</v>
      </c>
      <c r="B13" s="46"/>
      <c r="C13" s="46"/>
      <c r="D13" s="46"/>
      <c r="E13" s="47"/>
      <c r="F13" s="48">
        <v>2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>
        <v>3</v>
      </c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>
        <v>4</v>
      </c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>
        <v>5</v>
      </c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>
        <v>6</v>
      </c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>
        <v>7</v>
      </c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>
        <v>8</v>
      </c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>
        <v>9</v>
      </c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>
        <v>10</v>
      </c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</row>
    <row r="14" spans="1:161" s="15" customFormat="1" ht="59.25" customHeight="1" x14ac:dyDescent="0.2">
      <c r="A14" s="49"/>
      <c r="B14" s="50"/>
      <c r="C14" s="50"/>
      <c r="D14" s="50"/>
      <c r="E14" s="51"/>
      <c r="F14" s="52" t="str">
        <f>стр.1!F18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4"/>
      <c r="W14" s="52" t="str">
        <f>стр.1!W18</f>
        <v>Газопровод-отвод к предприятию ОАО «СК «Агроэнерго»</v>
      </c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4"/>
      <c r="AN14" s="55" t="str">
        <f>стр.1!AN18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 t="s">
        <v>33</v>
      </c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6" t="s">
        <v>34</v>
      </c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40">
        <f>стр.1!CJ18</f>
        <v>0</v>
      </c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57">
        <f>стр.1!DA18</f>
        <v>0</v>
      </c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37">
        <f>стр.1!DR18</f>
        <v>7.92</v>
      </c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57">
        <f>стр.1!EL18</f>
        <v>6.6328314800999992</v>
      </c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</row>
  </sheetData>
  <mergeCells count="39">
    <mergeCell ref="BQ14:CI14"/>
    <mergeCell ref="CJ14:CZ14"/>
    <mergeCell ref="DA14:DQ14"/>
    <mergeCell ref="DR14:EK14"/>
    <mergeCell ref="EL14:FE14"/>
    <mergeCell ref="A14:E14"/>
    <mergeCell ref="F14:V14"/>
    <mergeCell ref="W14:AM14"/>
    <mergeCell ref="AN14:AY14"/>
    <mergeCell ref="AZ14:BP14"/>
    <mergeCell ref="DA12:DQ12"/>
    <mergeCell ref="DR12:EK12"/>
    <mergeCell ref="EL12:FE12"/>
    <mergeCell ref="A13:E13"/>
    <mergeCell ref="F13:V13"/>
    <mergeCell ref="W13:AM13"/>
    <mergeCell ref="AN13:AY13"/>
    <mergeCell ref="AZ13:BP13"/>
    <mergeCell ref="BQ13:CI13"/>
    <mergeCell ref="CJ13:CZ13"/>
    <mergeCell ref="DA13:DQ13"/>
    <mergeCell ref="DR13:EK13"/>
    <mergeCell ref="EL13:FE13"/>
    <mergeCell ref="BZ8:CQ8"/>
    <mergeCell ref="A9:R9"/>
    <mergeCell ref="A10:R10"/>
    <mergeCell ref="A12:E12"/>
    <mergeCell ref="F12:V12"/>
    <mergeCell ref="W12:AM12"/>
    <mergeCell ref="AN12:AY12"/>
    <mergeCell ref="AZ12:BP12"/>
    <mergeCell ref="BQ12:CI12"/>
    <mergeCell ref="CJ12:CZ12"/>
    <mergeCell ref="A4:FE4"/>
    <mergeCell ref="CI5:EO5"/>
    <mergeCell ref="CI6:EO6"/>
    <mergeCell ref="BZ7:CQ7"/>
    <mergeCell ref="CR7:CU7"/>
    <mergeCell ref="CV7:CY7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6"/>
  <sheetViews>
    <sheetView tabSelected="1" workbookViewId="0">
      <selection activeCell="CZ19" sqref="CZ19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35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17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4</v>
      </c>
      <c r="CI5" s="18" t="str">
        <f>стр.1!CI9</f>
        <v>АО "Дальневосточная генерирующая компания"</v>
      </c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19" t="s">
        <v>6</v>
      </c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</row>
    <row r="7" spans="1:161" s="8" customFormat="1" ht="15" customHeight="1" x14ac:dyDescent="0.25">
      <c r="CH7" s="9" t="s">
        <v>36</v>
      </c>
      <c r="CI7" s="41" t="str">
        <f>стр.1!BZ11</f>
        <v>Апрель</v>
      </c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21">
        <v>20</v>
      </c>
      <c r="DB7" s="21"/>
      <c r="DC7" s="21"/>
      <c r="DD7" s="21"/>
      <c r="DE7" s="22" t="s">
        <v>72</v>
      </c>
      <c r="DF7" s="22"/>
      <c r="DG7" s="22"/>
      <c r="DH7" s="22"/>
      <c r="DI7" s="12" t="s">
        <v>8</v>
      </c>
      <c r="DJ7" s="12"/>
      <c r="DK7" s="12"/>
      <c r="DL7" s="12"/>
    </row>
    <row r="8" spans="1:161" s="13" customFormat="1" ht="11.25" x14ac:dyDescent="0.2">
      <c r="CI8" s="23" t="s">
        <v>9</v>
      </c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</row>
    <row r="9" spans="1:161" x14ac:dyDescent="0.25">
      <c r="A9" s="43" t="str">
        <f>стр.1!A13</f>
        <v>1-30 апреля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1:161" s="13" customFormat="1" ht="11.25" x14ac:dyDescent="0.2">
      <c r="A10" s="23" t="s">
        <v>10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61" s="13" customFormat="1" ht="11.25" x14ac:dyDescent="0.2"/>
    <row r="12" spans="1:161" s="10" customFormat="1" ht="12.75" customHeight="1" x14ac:dyDescent="0.2">
      <c r="A12" s="44" t="s">
        <v>37</v>
      </c>
      <c r="B12" s="44"/>
      <c r="C12" s="44"/>
      <c r="D12" s="44"/>
      <c r="E12" s="44"/>
      <c r="F12" s="44"/>
      <c r="G12" s="44"/>
      <c r="H12" s="44"/>
      <c r="I12" s="44"/>
      <c r="J12" s="44"/>
      <c r="K12" s="44" t="s">
        <v>27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 t="s">
        <v>38</v>
      </c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</row>
    <row r="13" spans="1:161" s="10" customFormat="1" ht="13.5" customHeight="1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58">
        <v>1</v>
      </c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60"/>
      <c r="BH13" s="58">
        <v>2</v>
      </c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60"/>
      <c r="CP13" s="58">
        <v>3</v>
      </c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60"/>
      <c r="DX13" s="44" t="s">
        <v>39</v>
      </c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</row>
    <row r="14" spans="1:161" s="10" customFormat="1" ht="13.5" customHeight="1" x14ac:dyDescent="0.2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58" t="s">
        <v>40</v>
      </c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60"/>
      <c r="BH14" s="58" t="s">
        <v>41</v>
      </c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60"/>
      <c r="CP14" s="58" t="s">
        <v>42</v>
      </c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60"/>
      <c r="DX14" s="44" t="s">
        <v>39</v>
      </c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</row>
    <row r="15" spans="1:161" s="10" customFormat="1" ht="46.5" customHeight="1" x14ac:dyDescent="0.2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 t="s">
        <v>43</v>
      </c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 t="s">
        <v>44</v>
      </c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 t="s">
        <v>45</v>
      </c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 t="s">
        <v>44</v>
      </c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 t="s">
        <v>45</v>
      </c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 t="s">
        <v>44</v>
      </c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 t="s">
        <v>45</v>
      </c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 t="s">
        <v>44</v>
      </c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</row>
    <row r="16" spans="1:161" s="14" customFormat="1" ht="74.25" customHeight="1" x14ac:dyDescent="0.2">
      <c r="A16" s="61" t="s">
        <v>46</v>
      </c>
      <c r="B16" s="62"/>
      <c r="C16" s="62"/>
      <c r="D16" s="62"/>
      <c r="E16" s="62"/>
      <c r="F16" s="62"/>
      <c r="G16" s="62"/>
      <c r="H16" s="62"/>
      <c r="I16" s="62"/>
      <c r="J16" s="16"/>
      <c r="K16" s="44" t="str">
        <f>стр.2!W14</f>
        <v>Газопровод-отвод к предприятию ОАО «СК «Агроэнерго»</v>
      </c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63">
        <f>стр.1!EL18</f>
        <v>6.6328314800999992</v>
      </c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5"/>
      <c r="AP16" s="48" t="s">
        <v>47</v>
      </c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4" t="s">
        <v>47</v>
      </c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8" t="s">
        <v>47</v>
      </c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 t="s">
        <v>47</v>
      </c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 t="s">
        <v>47</v>
      </c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 t="s">
        <v>47</v>
      </c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 t="s">
        <v>47</v>
      </c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</row>
  </sheetData>
  <mergeCells count="38">
    <mergeCell ref="EN15:FE15"/>
    <mergeCell ref="A16:I16"/>
    <mergeCell ref="K16:Y16"/>
    <mergeCell ref="Z16:AO16"/>
    <mergeCell ref="AP16:BG16"/>
    <mergeCell ref="BH16:BW16"/>
    <mergeCell ref="BX16:CO16"/>
    <mergeCell ref="CP16:DE16"/>
    <mergeCell ref="DF16:DW16"/>
    <mergeCell ref="DX16:EM16"/>
    <mergeCell ref="EN16:FE16"/>
    <mergeCell ref="BH15:BW15"/>
    <mergeCell ref="BX15:CO15"/>
    <mergeCell ref="CP15:DE15"/>
    <mergeCell ref="DF15:DW15"/>
    <mergeCell ref="DX15:EM15"/>
    <mergeCell ref="CI8:CZ8"/>
    <mergeCell ref="A9:R9"/>
    <mergeCell ref="A10:R10"/>
    <mergeCell ref="A12:J15"/>
    <mergeCell ref="K12:Y15"/>
    <mergeCell ref="Z12:FE12"/>
    <mergeCell ref="Z13:BG13"/>
    <mergeCell ref="BH13:CO13"/>
    <mergeCell ref="CP13:DW13"/>
    <mergeCell ref="DX13:FE13"/>
    <mergeCell ref="Z14:BG14"/>
    <mergeCell ref="BH14:CO14"/>
    <mergeCell ref="CP14:DW14"/>
    <mergeCell ref="DX14:FE14"/>
    <mergeCell ref="Z15:AO15"/>
    <mergeCell ref="AP15:BG15"/>
    <mergeCell ref="A4:FE4"/>
    <mergeCell ref="CI5:EO5"/>
    <mergeCell ref="CI6:EO6"/>
    <mergeCell ref="CI7:CZ7"/>
    <mergeCell ref="DA7:DD7"/>
    <mergeCell ref="DE7:DH7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5"/>
  <sheetViews>
    <sheetView topLeftCell="J1" workbookViewId="0">
      <selection activeCell="DZ14" sqref="DZ14:FE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48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17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4</v>
      </c>
      <c r="CI5" s="18" t="str">
        <f>стр.1!CI9</f>
        <v>АО "Дальневосточная генерирующая компания"</v>
      </c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19" t="s">
        <v>6</v>
      </c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</row>
    <row r="7" spans="1:161" s="8" customFormat="1" ht="15" customHeight="1" x14ac:dyDescent="0.25">
      <c r="BQ7" s="9" t="s">
        <v>49</v>
      </c>
      <c r="BR7" s="41" t="str">
        <f>стр.1!BZ11</f>
        <v>Апрель</v>
      </c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21">
        <v>20</v>
      </c>
      <c r="CK7" s="21"/>
      <c r="CL7" s="21"/>
      <c r="CM7" s="21"/>
      <c r="CN7" s="42" t="str">
        <f>стр.1!CV11</f>
        <v>25</v>
      </c>
      <c r="CO7" s="42"/>
      <c r="CP7" s="42"/>
      <c r="CQ7" s="42"/>
      <c r="CR7" s="12" t="s">
        <v>8</v>
      </c>
      <c r="CV7" s="12"/>
      <c r="CW7" s="12"/>
      <c r="CX7" s="12"/>
    </row>
    <row r="8" spans="1:161" s="13" customFormat="1" ht="11.25" x14ac:dyDescent="0.2">
      <c r="BR8" s="23" t="s">
        <v>9</v>
      </c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</row>
    <row r="9" spans="1:161" x14ac:dyDescent="0.25">
      <c r="A9" s="43" t="str">
        <f>стр.1!A13</f>
        <v>1-30 апреля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1:161" s="13" customFormat="1" ht="11.25" x14ac:dyDescent="0.2">
      <c r="A10" s="23" t="s">
        <v>10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61" s="13" customFormat="1" ht="11.25" x14ac:dyDescent="0.2"/>
    <row r="12" spans="1:161" s="10" customFormat="1" ht="37.5" customHeight="1" x14ac:dyDescent="0.2">
      <c r="A12" s="44" t="s">
        <v>50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 t="s">
        <v>51</v>
      </c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 t="s">
        <v>52</v>
      </c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 t="s">
        <v>53</v>
      </c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 t="s">
        <v>54</v>
      </c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 t="s">
        <v>55</v>
      </c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</row>
    <row r="13" spans="1:161" s="14" customFormat="1" ht="12" x14ac:dyDescent="0.2">
      <c r="A13" s="48">
        <v>1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>
        <v>2</v>
      </c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>
        <v>3</v>
      </c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>
        <v>4</v>
      </c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>
        <v>5</v>
      </c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>
        <v>6</v>
      </c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</row>
    <row r="14" spans="1:161" s="15" customFormat="1" ht="123" customHeight="1" x14ac:dyDescent="0.2">
      <c r="A14" s="68" t="s">
        <v>56</v>
      </c>
      <c r="B14" s="68" t="s">
        <v>56</v>
      </c>
      <c r="C14" s="68" t="s">
        <v>56</v>
      </c>
      <c r="D14" s="68" t="s">
        <v>56</v>
      </c>
      <c r="E14" s="68" t="s">
        <v>56</v>
      </c>
      <c r="F14" s="68" t="s">
        <v>56</v>
      </c>
      <c r="G14" s="68" t="s">
        <v>56</v>
      </c>
      <c r="H14" s="68" t="s">
        <v>56</v>
      </c>
      <c r="I14" s="68" t="s">
        <v>56</v>
      </c>
      <c r="J14" s="68" t="s">
        <v>56</v>
      </c>
      <c r="K14" s="68" t="s">
        <v>56</v>
      </c>
      <c r="L14" s="68" t="s">
        <v>56</v>
      </c>
      <c r="M14" s="68" t="s">
        <v>56</v>
      </c>
      <c r="N14" s="68" t="s">
        <v>56</v>
      </c>
      <c r="O14" s="68" t="s">
        <v>56</v>
      </c>
      <c r="P14" s="68" t="s">
        <v>56</v>
      </c>
      <c r="Q14" s="68" t="s">
        <v>56</v>
      </c>
      <c r="R14" s="68" t="s">
        <v>56</v>
      </c>
      <c r="S14" s="68" t="s">
        <v>56</v>
      </c>
      <c r="T14" s="68" t="s">
        <v>56</v>
      </c>
      <c r="U14" s="68" t="s">
        <v>56</v>
      </c>
      <c r="V14" s="68" t="s">
        <v>56</v>
      </c>
      <c r="W14" s="68" t="s">
        <v>57</v>
      </c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56" t="s">
        <v>34</v>
      </c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40">
        <f>стр.1!CJ18</f>
        <v>0</v>
      </c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57">
        <f>BO14</f>
        <v>0</v>
      </c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40">
        <f>стр.1!EL18</f>
        <v>6.6328314800999992</v>
      </c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</row>
    <row r="15" spans="1:161" s="15" customFormat="1" ht="16.5" customHeight="1" x14ac:dyDescent="0.2">
      <c r="A15" s="55" t="s">
        <v>58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55"/>
      <c r="FE15" s="55"/>
    </row>
  </sheetData>
  <mergeCells count="33">
    <mergeCell ref="DZ14:FE14"/>
    <mergeCell ref="A15:V15"/>
    <mergeCell ref="W15:AR15"/>
    <mergeCell ref="AS15:BN15"/>
    <mergeCell ref="BO15:CS15"/>
    <mergeCell ref="CT15:DY15"/>
    <mergeCell ref="DZ15:FE15"/>
    <mergeCell ref="A14:V14"/>
    <mergeCell ref="W14:AR14"/>
    <mergeCell ref="AS14:BN14"/>
    <mergeCell ref="BO14:CS14"/>
    <mergeCell ref="CT14:DY14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BR8:CI8"/>
    <mergeCell ref="A9:R9"/>
    <mergeCell ref="A10:R10"/>
    <mergeCell ref="A12:V12"/>
    <mergeCell ref="W12:AR12"/>
    <mergeCell ref="AS12:BN12"/>
    <mergeCell ref="BO12:CS12"/>
    <mergeCell ref="A4:FE4"/>
    <mergeCell ref="CI5:EO5"/>
    <mergeCell ref="CI6:EO6"/>
    <mergeCell ref="BR7:CI7"/>
    <mergeCell ref="CJ7:CM7"/>
    <mergeCell ref="CN7:CQ7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9"/>
  <sheetViews>
    <sheetView workbookViewId="0">
      <selection activeCell="DB8" sqref="DB8:DQ8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59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46.5" customHeight="1" x14ac:dyDescent="0.25">
      <c r="A4" s="69" t="s">
        <v>60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 x14ac:dyDescent="0.25"/>
    <row r="6" spans="1:161" s="15" customFormat="1" ht="64.5" customHeight="1" x14ac:dyDescent="0.2">
      <c r="A6" s="70" t="s">
        <v>61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 t="s">
        <v>62</v>
      </c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 t="s">
        <v>63</v>
      </c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 t="s">
        <v>64</v>
      </c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 t="s">
        <v>65</v>
      </c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 t="s">
        <v>66</v>
      </c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 t="s">
        <v>67</v>
      </c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 t="s">
        <v>68</v>
      </c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</row>
    <row r="7" spans="1:161" s="14" customFormat="1" ht="12" x14ac:dyDescent="0.2">
      <c r="A7" s="48">
        <v>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>
        <v>2</v>
      </c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>
        <v>3</v>
      </c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>
        <v>4</v>
      </c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>
        <v>5</v>
      </c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>
        <v>6</v>
      </c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>
        <v>7</v>
      </c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>
        <v>8</v>
      </c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</row>
    <row r="8" spans="1:161" s="15" customFormat="1" ht="12" x14ac:dyDescent="0.2">
      <c r="A8" s="70" t="s">
        <v>69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 t="s">
        <v>70</v>
      </c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40">
        <f>11</f>
        <v>11</v>
      </c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57">
        <f>стр.1!DR18-стр.1!EL18</f>
        <v>1.2871685199000007</v>
      </c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40">
        <f>0.0296129+3.86255</f>
        <v>3.8921629000000002</v>
      </c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>
        <f>AN8-CD8</f>
        <v>7.1078370999999994</v>
      </c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71" t="s">
        <v>47</v>
      </c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0" t="s">
        <v>47</v>
      </c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</row>
    <row r="9" spans="1:161" s="15" customFormat="1" ht="12" x14ac:dyDescent="0.2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</row>
  </sheetData>
  <mergeCells count="33">
    <mergeCell ref="DB9:DQ9"/>
    <mergeCell ref="DR9:EM9"/>
    <mergeCell ref="EN9:FE9"/>
    <mergeCell ref="A9:R9"/>
    <mergeCell ref="S9:AM9"/>
    <mergeCell ref="AN9:BH9"/>
    <mergeCell ref="BI9:CC9"/>
    <mergeCell ref="CD9:DA9"/>
    <mergeCell ref="DB7:DQ7"/>
    <mergeCell ref="DR7:EM7"/>
    <mergeCell ref="EN7:FE7"/>
    <mergeCell ref="A8:R8"/>
    <mergeCell ref="S8:AM8"/>
    <mergeCell ref="AN8:BH8"/>
    <mergeCell ref="BI8:CC8"/>
    <mergeCell ref="CD8:DA8"/>
    <mergeCell ref="DB8:DQ8"/>
    <mergeCell ref="DR8:EM8"/>
    <mergeCell ref="EN8:FE8"/>
    <mergeCell ref="A7:R7"/>
    <mergeCell ref="S7:AM7"/>
    <mergeCell ref="AN7:BH7"/>
    <mergeCell ref="BI7:CC7"/>
    <mergeCell ref="CD7:DA7"/>
    <mergeCell ref="A4:FE4"/>
    <mergeCell ref="A6:R6"/>
    <mergeCell ref="S6:AM6"/>
    <mergeCell ref="AN6:BH6"/>
    <mergeCell ref="BI6:CC6"/>
    <mergeCell ref="CD6:DA6"/>
    <mergeCell ref="DB6:DQ6"/>
    <mergeCell ref="DR6:EM6"/>
    <mergeCell ref="EN6:FE6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стр.1</vt:lpstr>
      <vt:lpstr>стр.2</vt:lpstr>
      <vt:lpstr>стр.3</vt:lpstr>
      <vt:lpstr>стр.4</vt:lpstr>
      <vt:lpstr>стр.5</vt:lpstr>
      <vt:lpstr>стр.1!Область_печати</vt:lpstr>
      <vt:lpstr>стр.2!Область_печати</vt:lpstr>
      <vt:lpstr>стр.3!Область_печати</vt:lpstr>
      <vt:lpstr>стр.4!Область_печати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Савельева Александра Андреевна</cp:lastModifiedBy>
  <cp:revision>3</cp:revision>
  <dcterms:created xsi:type="dcterms:W3CDTF">2008-10-01T13:21:49Z</dcterms:created>
  <dcterms:modified xsi:type="dcterms:W3CDTF">2025-05-06T05:15:03Z</dcterms:modified>
</cp:coreProperties>
</file>