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Расчет тарифов на 2026 год\Раскрытие информации (заявка)\ЭЛЕКТРО\"/>
    </mc:Choice>
  </mc:AlternateContent>
  <bookViews>
    <workbookView xWindow="0" yWindow="0" windowWidth="24750" windowHeight="10500" activeTab="2"/>
  </bookViews>
  <sheets>
    <sheet name="раздел 1" sheetId="3" r:id="rId1"/>
    <sheet name="раздел 2" sheetId="4" r:id="rId2"/>
    <sheet name="раздел 3" sheetId="5" r:id="rId3"/>
    <sheet name="0.1_вспом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D14" i="4" l="1"/>
  <c r="D16" i="4"/>
  <c r="K25" i="5" l="1"/>
  <c r="G25" i="5" l="1"/>
  <c r="G24" i="5"/>
  <c r="H24" i="5"/>
  <c r="H25" i="5"/>
  <c r="D30" i="4" l="1"/>
  <c r="F18" i="4" l="1"/>
  <c r="F16" i="4" s="1"/>
  <c r="E18" i="4"/>
  <c r="E16" i="4" s="1"/>
  <c r="E14" i="4"/>
  <c r="E13" i="4"/>
  <c r="F13" i="4"/>
  <c r="F30" i="4" s="1"/>
  <c r="F14" i="4"/>
  <c r="F31" i="4" s="1"/>
  <c r="E10" i="4"/>
  <c r="E9" i="4"/>
  <c r="E8" i="4"/>
  <c r="E7" i="4"/>
  <c r="E5" i="4"/>
  <c r="F5" i="4"/>
  <c r="E6" i="4"/>
  <c r="E11" i="4" l="1"/>
  <c r="F28" i="4"/>
  <c r="J25" i="5"/>
  <c r="F11" i="4"/>
  <c r="F47" i="4" s="1"/>
  <c r="F10" i="4"/>
  <c r="F9" i="4"/>
  <c r="F8" i="4"/>
  <c r="F7" i="4"/>
  <c r="F6" i="4"/>
  <c r="G26" i="5"/>
  <c r="F26" i="5" s="1"/>
  <c r="I26" i="5"/>
  <c r="I25" i="5"/>
  <c r="I24" i="5"/>
  <c r="L25" i="5" l="1"/>
  <c r="H26" i="5"/>
  <c r="F4" i="5"/>
  <c r="E32" i="4" l="1"/>
  <c r="D32" i="4"/>
  <c r="E31" i="4"/>
  <c r="E30" i="4"/>
  <c r="D31" i="4"/>
  <c r="D28" i="4"/>
  <c r="D47" i="4" s="1"/>
  <c r="E28" i="4" l="1"/>
  <c r="E47" i="4" s="1"/>
  <c r="H4" i="5" l="1"/>
  <c r="D4" i="5"/>
</calcChain>
</file>

<file path=xl/sharedStrings.xml><?xml version="1.0" encoding="utf-8"?>
<sst xmlns="http://schemas.openxmlformats.org/spreadsheetml/2006/main" count="373" uniqueCount="274">
  <si>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</si>
  <si>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</si>
  <si>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</si>
  <si>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1.1.</t>
  </si>
  <si>
    <t>1.2.</t>
  </si>
  <si>
    <t>Чистая прибыль (убыток)</t>
  </si>
  <si>
    <t>2.</t>
  </si>
  <si>
    <t>3.</t>
  </si>
  <si>
    <t>3.1.</t>
  </si>
  <si>
    <t>МВт</t>
  </si>
  <si>
    <t>3.2.</t>
  </si>
  <si>
    <t>3.3.</t>
  </si>
  <si>
    <t>4.</t>
  </si>
  <si>
    <t>4.1.</t>
  </si>
  <si>
    <t>в том числе:</t>
  </si>
  <si>
    <t>4.2.</t>
  </si>
  <si>
    <t>4.3.</t>
  </si>
  <si>
    <t>4.4.</t>
  </si>
  <si>
    <t>4.4.1.</t>
  </si>
  <si>
    <t>4.5.</t>
  </si>
  <si>
    <t>5.</t>
  </si>
  <si>
    <t>человек</t>
  </si>
  <si>
    <t>тыс. рублей на человека</t>
  </si>
  <si>
    <t>6.</t>
  </si>
  <si>
    <t>7.</t>
  </si>
  <si>
    <t>1.</t>
  </si>
  <si>
    <t>первое полугодие</t>
  </si>
  <si>
    <t>второе полугодие</t>
  </si>
  <si>
    <t>менее 670 кВт</t>
  </si>
  <si>
    <t>от 670 кВт до 10 МВт</t>
  </si>
  <si>
    <t>не менее 10 МВт</t>
  </si>
  <si>
    <t>8.</t>
  </si>
  <si>
    <t>9.</t>
  </si>
  <si>
    <t>10.</t>
  </si>
  <si>
    <t>11.</t>
  </si>
  <si>
    <t>процент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</si>
  <si>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</si>
  <si>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</si>
  <si>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3. Основные показатели деятельности генерирующих объектов</t>
  </si>
  <si>
    <t>Установленная мощность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</si>
  <si>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</si>
  <si>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Производство электрической энергии</t>
  </si>
  <si>
    <t>млн. кВт·ч</t>
  </si>
  <si>
    <t>Полезный отпуск электрической энергии</t>
  </si>
  <si>
    <t>Отпуск тепловой энергии с коллекторов</t>
  </si>
  <si>
    <t>тыс. Гкал</t>
  </si>
  <si>
    <t>Отпуск тепловой энергии в сеть</t>
  </si>
  <si>
    <t>Необходимая валовая выручка - всего</t>
  </si>
  <si>
    <t>млн. рублей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</si>
  <si>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</si>
  <si>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</si>
  <si>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</si>
  <si>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</si>
  <si>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</si>
  <si>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</si>
  <si>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</si>
  <si>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</si>
  <si>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</si>
  <si>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</si>
  <si>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</si>
  <si>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</si>
  <si>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</si>
  <si>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</si>
  <si>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</si>
  <si>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</si>
  <si>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Амортизация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</si>
  <si>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</si>
  <si>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</si>
  <si>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</si>
  <si>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10.2.</t>
  </si>
  <si>
    <t>среднемесячная заработная плата на одного работника</t>
  </si>
  <si>
    <t>10.3.</t>
  </si>
  <si>
    <t>реквизиты отраслевого тарифного соглашения (дата утверждения, срок действия)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</si>
  <si>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</si>
  <si>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</si>
  <si>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</si>
  <si>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</si>
  <si>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</si>
  <si>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</si>
  <si>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</si>
  <si>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</si>
  <si>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</si>
  <si>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</si>
  <si>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</si>
  <si>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</si>
  <si>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</si>
  <si>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</si>
  <si>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</si>
  <si>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</si>
  <si>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</si>
  <si>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</si>
  <si>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</si>
  <si>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</si>
  <si>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</si>
  <si>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</si>
  <si>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</si>
  <si>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16.</t>
  </si>
  <si>
    <t>Рентабельность продаж (величина прибыли от продажи в каждом рубле выручки)</t>
  </si>
  <si>
    <t>17.</t>
  </si>
  <si>
    <t xml:space="preserve">     III. Цены (тарифы) по регулируемым видам деятельности организации</t>
  </si>
  <si>
    <t>Единица изменения</t>
  </si>
  <si>
    <t>Для организаций, относящихся к субъектам естественных монополий: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</si>
  <si>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</si>
  <si>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</si>
  <si>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</si>
  <si>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</si>
  <si>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</si>
  <si>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</si>
  <si>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</si>
  <si>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</si>
  <si>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</si>
  <si>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</si>
  <si>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</si>
  <si>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</si>
  <si>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величина сбытовой надбавки для населения и приравненных к нему категорий потребителей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</si>
  <si>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</si>
  <si>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</si>
  <si>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Для генерирующих объектов:</t>
  </si>
  <si>
    <t>цена на электрическую энергию</t>
  </si>
  <si>
    <t>рублей/тыс. кВт·ч</t>
  </si>
  <si>
    <t>в том числе топливная составляющая</t>
  </si>
  <si>
    <t>цена на генерирующую мощность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</si>
  <si>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</si>
  <si>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</si>
  <si>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</si>
  <si>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</si>
  <si>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</si>
  <si>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</si>
  <si>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color indexed="64"/>
        <rFont val="Times New Roman"/>
        <family val="1"/>
        <charset val="204"/>
      </rPr>
      <t>1,2 - 2,5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</si>
  <si>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2,5 - 7,0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</si>
  <si>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7,0 - 13,0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</si>
  <si>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&gt; 13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</si>
  <si>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</si>
  <si>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</si>
  <si>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двухставочный тариф на тепловую энергию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</si>
  <si>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</si>
  <si>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</si>
  <si>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</si>
  <si>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</si>
  <si>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средний тариф на теплоноситель, в том числе:</t>
  </si>
  <si>
    <t>рублей/куб. метр</t>
  </si>
  <si>
    <t>вода</t>
  </si>
  <si>
    <t>пар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</si>
  <si>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</si>
  <si>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</si>
  <si>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</si>
  <si>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</si>
  <si>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</si>
  <si>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</si>
  <si>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      (полное и сокращенное наименование юридического лица)</t>
  </si>
  <si>
    <t>П Р Е Д Л О Ж Е Н И Е</t>
  </si>
  <si>
    <t>Акционерное общество «Дальневосточная генерирующая компания» (АО "ДГК")</t>
  </si>
  <si>
    <t xml:space="preserve">на электрическую энергию (мощность), отпускаемую </t>
  </si>
  <si>
    <r>
      <rPr>
        <b/>
        <sz val="12"/>
        <color indexed="64"/>
        <rFont val="Times New Roman"/>
        <family val="1"/>
        <charset val="204"/>
      </rPr>
      <t>Место нахождения:</t>
    </r>
    <r>
      <rPr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680000, г.Хабаровск, ул.Фрунзе, 49</t>
    </r>
  </si>
  <si>
    <r>
      <rPr>
        <b/>
        <sz val="12"/>
        <color indexed="64"/>
        <rFont val="Times New Roman"/>
        <family val="1"/>
        <charset val="204"/>
      </rPr>
      <t>Полное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</si>
  <si>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color indexed="64"/>
        <rFont val="Times New Roman"/>
        <family val="1"/>
        <charset val="204"/>
      </rPr>
      <t>Сокращенное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АО «ДГК»</t>
    </r>
  </si>
  <si>
    <r>
      <rPr>
        <b/>
        <sz val="12"/>
        <color indexed="64"/>
        <rFont val="Times New Roman"/>
        <family val="1"/>
        <charset val="204"/>
      </rPr>
      <t>Фактический адрес:</t>
    </r>
    <r>
      <rPr>
        <u/>
        <sz val="12"/>
        <color indexed="64"/>
        <rFont val="Times New Roman"/>
        <family val="1"/>
        <charset val="204"/>
      </rPr>
      <t xml:space="preserve"> 680000, г.Хабаровск, ул.Фрунзе, 49</t>
    </r>
  </si>
  <si>
    <t>Факс:</t>
  </si>
  <si>
    <r>
      <t>КПП:</t>
    </r>
    <r>
      <rPr>
        <u/>
        <sz val="12"/>
        <color indexed="64"/>
        <rFont val="Times New Roman"/>
        <family val="1"/>
        <charset val="204"/>
      </rPr>
      <t xml:space="preserve"> 272101001</t>
    </r>
  </si>
  <si>
    <r>
      <rPr>
        <b/>
        <sz val="12"/>
        <color indexed="64"/>
        <rFont val="Times New Roman"/>
        <family val="1"/>
        <charset val="204"/>
      </rPr>
      <t>ИНН:</t>
    </r>
    <r>
      <rPr>
        <u/>
        <sz val="12"/>
        <color indexed="64"/>
        <rFont val="Times New Roman"/>
        <family val="1"/>
        <charset val="204"/>
      </rPr>
      <t xml:space="preserve"> 1434031363 </t>
    </r>
  </si>
  <si>
    <r>
      <t xml:space="preserve">Адрес электронной почты:  </t>
    </r>
    <r>
      <rPr>
        <sz val="12"/>
        <color indexed="64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</si>
  <si>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color indexed="64"/>
        <rFont val="Times New Roman"/>
        <family val="1"/>
        <charset val="204"/>
      </rPr>
      <t>8 (4212) 26-43-59</t>
    </r>
  </si>
  <si>
    <r>
      <t xml:space="preserve">Ф.И.О. руководителя: </t>
    </r>
    <r>
      <rPr>
        <u/>
        <sz val="12"/>
        <color indexed="64"/>
        <rFont val="Times New Roman"/>
        <family val="1"/>
        <charset val="204"/>
      </rPr>
      <t>Иртов Сергей Викторович</t>
    </r>
  </si>
  <si>
    <t>млн.кВтч</t>
  </si>
  <si>
    <t>руб/тыс.кВтч</t>
  </si>
  <si>
    <t>руб/МВт мес</t>
  </si>
  <si>
    <t>топливо на т/э</t>
  </si>
  <si>
    <t>8</t>
  </si>
  <si>
    <t>тыс.Гкал</t>
  </si>
  <si>
    <t>Отпуск теплоэнергии в сеть</t>
  </si>
  <si>
    <t>Отпуск теплоэнергии с коллекторов</t>
  </si>
  <si>
    <t>5</t>
  </si>
  <si>
    <t>4</t>
  </si>
  <si>
    <t>3</t>
  </si>
  <si>
    <t>2</t>
  </si>
  <si>
    <t>1</t>
  </si>
  <si>
    <t>Показатели</t>
  </si>
  <si>
    <t>№ п/п</t>
  </si>
  <si>
    <t>Приказ МЭ от 13.11.2024 № 2235</t>
  </si>
  <si>
    <t>I. Информация об организации</t>
  </si>
  <si>
    <t>на 2026 год</t>
  </si>
  <si>
    <t xml:space="preserve">структурными подразделениями АО «ДГК» с целью поставки электрической энергии по регулируемым договорам 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</si>
  <si>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</si>
  <si>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</si>
  <si>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</si>
  <si>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 xml:space="preserve">Примечание: </t>
  </si>
  <si>
    <t>РД не заполняется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</si>
  <si>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</si>
  <si>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</si>
  <si>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</si>
  <si>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</si>
  <si>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</si>
  <si>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</si>
  <si>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</si>
  <si>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</si>
  <si>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</si>
  <si>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</si>
  <si>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</si>
  <si>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</si>
  <si>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</si>
  <si>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</si>
  <si>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</si>
  <si>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</si>
  <si>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</si>
  <si>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</si>
  <si>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</si>
  <si>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1.8</t>
  </si>
  <si>
    <t>Тарифные ставки</t>
  </si>
  <si>
    <t>2.1</t>
  </si>
  <si>
    <t>Среднеотпускной тариф на электрическую энергию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</si>
  <si>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</si>
  <si>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</si>
  <si>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</si>
  <si>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</si>
  <si>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2.3.1</t>
  </si>
  <si>
    <t>Расчетное значение тарифной ставки за мощность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</si>
  <si>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</si>
  <si>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</si>
  <si>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</si>
  <si>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</si>
  <si>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</si>
  <si>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</si>
  <si>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</si>
  <si>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</si>
  <si>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</si>
  <si>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</si>
  <si>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</si>
  <si>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</si>
  <si>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</si>
  <si>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</si>
  <si>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</si>
  <si>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</si>
  <si>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</si>
  <si>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</si>
  <si>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</si>
  <si>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</si>
  <si>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</si>
  <si>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</si>
  <si>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</si>
  <si>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</si>
  <si>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</si>
  <si>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</si>
  <si>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</si>
  <si>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</si>
  <si>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</si>
  <si>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</si>
  <si>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</si>
  <si>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</si>
  <si>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</si>
  <si>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</si>
  <si>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</si>
  <si>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</si>
  <si>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Прибыль от реализации электроэнергии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</si>
  <si>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</si>
  <si>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</si>
  <si>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</si>
  <si>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</si>
  <si>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</si>
  <si>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</si>
  <si>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</si>
  <si>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</si>
  <si>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</si>
  <si>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</si>
  <si>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проверка, скрыть +</t>
  </si>
  <si>
    <t>нет</t>
  </si>
  <si>
    <t>Сводные показатели расчета тарифов на электрическую энергию (мощность) станции Комсомольская ТЭЦ-2 АО "ДГК" на 2026 год</t>
  </si>
  <si>
    <t>Комсомольская ТЭЦ-2 (ТГ-7,8)</t>
  </si>
  <si>
    <t xml:space="preserve">1. В 2024 году отпуск электроэнергии (мощности) осуществляется  в неценовой зоне оптового рынка </t>
  </si>
  <si>
    <t>2. Цены (тарифы) с целью поставки электрической энергии по регулируемым договорам утверждаются с 2025 года</t>
  </si>
  <si>
    <t>3. Ставка на энергию на 1 полугодие 2026 года рассчитана в ценах 2025 года без учета Комсомольской ТЭЦ-1</t>
  </si>
  <si>
    <t>Фактические показатели за 2024 год сформированы в целом по станции с учетом КТЭЦ-1. Раздельный учет по КТЭЦ-2 и КТЭЦ-1 осуществляется с 2025 года</t>
  </si>
  <si>
    <t>Постановление Правительства РФ от 21.01.2004 № 24;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</si>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</sst>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2"/>
      <color indexed="6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bscript"/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indexed="64"/>
      <name val="Times New Roman"/>
      <family val="1"/>
      <charset val="204"/>
    </font>
    <font>
      <b/>
      <u/>
      <sz val="12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8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3" fillId="0" borderId="0"/>
    <xf numFmtId="0" fontId="14" fillId="0" borderId="0"/>
    <xf numFmtId="4" fontId="16" fillId="2" borderId="0" applyBorder="0">
      <alignment horizontal="right"/>
    </xf>
    <xf numFmtId="4" fontId="16" fillId="3" borderId="3" applyBorder="0">
      <alignment horizontal="right"/>
    </xf>
    <xf numFmtId="4" fontId="16" fillId="2" borderId="3" applyFont="0" applyBorder="0">
      <alignment horizontal="right"/>
    </xf>
    <xf numFmtId="49" fontId="16" fillId="0" borderId="0" applyBorder="0">
      <alignment vertical="top"/>
    </xf>
    <xf numFmtId="0" fontId="18" fillId="0" borderId="5" applyBorder="0">
      <alignment horizontal="center" vertical="center" wrapText="1"/>
    </xf>
    <xf numFmtId="0" fontId="19" fillId="0" borderId="0" applyBorder="0">
      <alignment horizontal="center" vertical="center" wrapText="1"/>
    </xf>
    <xf numFmtId="0" fontId="27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 indent="1"/>
    </xf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4" fontId="0" fillId="0" borderId="2" xfId="0" applyNumberFormat="1" applyBorder="1" applyAlignment="1">
      <alignment horizontal="center" vertical="top" wrapText="1"/>
    </xf>
    <xf numFmtId="0" fontId="13" fillId="0" borderId="0" xfId="0" applyFont="1" applyFill="1"/>
    <xf numFmtId="4" fontId="0" fillId="0" borderId="0" xfId="0" applyNumberFormat="1"/>
    <xf numFmtId="0" fontId="5" fillId="0" borderId="0" xfId="0" applyFont="1" applyFill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9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/>
    <xf numFmtId="0" fontId="20" fillId="0" borderId="0" xfId="0" applyFont="1" applyAlignment="1">
      <alignment horizontal="center" wrapText="1"/>
    </xf>
    <xf numFmtId="0" fontId="5" fillId="0" borderId="0" xfId="0" applyFont="1" applyFill="1" applyBorder="1"/>
    <xf numFmtId="0" fontId="10" fillId="0" borderId="0" xfId="0" applyFont="1" applyFill="1" applyBorder="1"/>
    <xf numFmtId="0" fontId="21" fillId="0" borderId="0" xfId="0" applyFont="1"/>
    <xf numFmtId="0" fontId="9" fillId="4" borderId="3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left" vertical="top" wrapText="1"/>
    </xf>
    <xf numFmtId="4" fontId="5" fillId="4" borderId="3" xfId="0" applyNumberFormat="1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left" vertical="top" wrapText="1"/>
    </xf>
    <xf numFmtId="3" fontId="5" fillId="4" borderId="3" xfId="0" applyNumberFormat="1" applyFont="1" applyFill="1" applyBorder="1" applyAlignment="1">
      <alignment horizontal="center" vertical="top" wrapText="1"/>
    </xf>
    <xf numFmtId="3" fontId="5" fillId="4" borderId="3" xfId="0" applyNumberFormat="1" applyFont="1" applyFill="1" applyBorder="1" applyAlignment="1">
      <alignment horizontal="left" vertical="top" wrapText="1"/>
    </xf>
    <xf numFmtId="0" fontId="15" fillId="0" borderId="0" xfId="0" applyFont="1" applyAlignment="1" applyProtection="1">
      <alignment vertical="top"/>
    </xf>
    <xf numFmtId="0" fontId="15" fillId="0" borderId="0" xfId="0" applyFont="1" applyAlignment="1" applyProtection="1">
      <alignment vertical="top" wrapText="1"/>
    </xf>
    <xf numFmtId="4" fontId="15" fillId="0" borderId="0" xfId="0" applyNumberFormat="1" applyFont="1" applyAlignment="1" applyProtection="1">
      <alignment vertical="top"/>
    </xf>
    <xf numFmtId="0" fontId="22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5" fillId="0" borderId="4" xfId="7" applyFont="1" applyBorder="1" applyAlignment="1" applyProtection="1">
      <alignment horizontal="centerContinuous" vertical="center" wrapText="1"/>
    </xf>
    <xf numFmtId="0" fontId="15" fillId="0" borderId="11" xfId="7" applyFont="1" applyBorder="1" applyAlignment="1" applyProtection="1">
      <alignment horizontal="centerContinuous" vertical="center" wrapText="1"/>
    </xf>
    <xf numFmtId="0" fontId="16" fillId="0" borderId="12" xfId="7" applyFont="1" applyBorder="1" applyAlignment="1" applyProtection="1">
      <alignment horizontal="centerContinuous" vertical="center" wrapText="1"/>
    </xf>
    <xf numFmtId="0" fontId="15" fillId="0" borderId="13" xfId="7" applyFont="1" applyBorder="1" applyAlignment="1" applyProtection="1">
      <alignment horizontal="centerContinuous" vertical="center" wrapText="1"/>
    </xf>
    <xf numFmtId="4" fontId="15" fillId="0" borderId="0" xfId="0" applyNumberFormat="1" applyFont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 wrapText="1"/>
    </xf>
    <xf numFmtId="0" fontId="15" fillId="0" borderId="12" xfId="7" applyFont="1" applyBorder="1" applyAlignment="1" applyProtection="1">
      <alignment horizontal="centerContinuous" vertical="center" wrapText="1"/>
    </xf>
    <xf numFmtId="0" fontId="15" fillId="0" borderId="13" xfId="0" applyFont="1" applyBorder="1" applyAlignment="1" applyProtection="1">
      <alignment horizontal="center" vertical="center" wrapText="1"/>
    </xf>
    <xf numFmtId="0" fontId="23" fillId="0" borderId="0" xfId="7" applyNumberFormat="1" applyFont="1" applyBorder="1" applyProtection="1">
      <alignment horizontal="center" vertical="center" wrapText="1"/>
    </xf>
    <xf numFmtId="0" fontId="23" fillId="0" borderId="0" xfId="7" applyFont="1" applyBorder="1" applyAlignment="1" applyProtection="1">
      <alignment horizontal="center" vertical="center" wrapText="1"/>
    </xf>
    <xf numFmtId="0" fontId="23" fillId="0" borderId="0" xfId="7" applyFont="1" applyFill="1" applyBorder="1" applyAlignment="1" applyProtection="1">
      <alignment horizontal="center" vertical="center" wrapText="1"/>
    </xf>
    <xf numFmtId="4" fontId="15" fillId="0" borderId="0" xfId="0" applyNumberFormat="1" applyFont="1" applyFill="1" applyAlignment="1" applyProtection="1">
      <alignment vertical="top"/>
    </xf>
    <xf numFmtId="0" fontId="15" fillId="0" borderId="0" xfId="0" applyFont="1" applyFill="1" applyAlignment="1" applyProtection="1">
      <alignment vertical="top"/>
    </xf>
    <xf numFmtId="0" fontId="17" fillId="5" borderId="4" xfId="0" applyFont="1" applyFill="1" applyBorder="1" applyAlignment="1" applyProtection="1">
      <alignment horizontal="center" vertical="center"/>
    </xf>
    <xf numFmtId="0" fontId="18" fillId="5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4" fontId="16" fillId="5" borderId="4" xfId="5" applyNumberFormat="1" applyFont="1" applyFill="1" applyBorder="1" applyAlignment="1" applyProtection="1">
      <alignment horizontal="right" vertical="center"/>
    </xf>
    <xf numFmtId="4" fontId="16" fillId="5" borderId="11" xfId="5" applyNumberFormat="1" applyFont="1" applyFill="1" applyBorder="1" applyAlignment="1" applyProtection="1">
      <alignment horizontal="right" vertical="center"/>
    </xf>
    <xf numFmtId="4" fontId="16" fillId="5" borderId="12" xfId="5" applyNumberFormat="1" applyFont="1" applyFill="1" applyBorder="1" applyAlignment="1" applyProtection="1">
      <alignment horizontal="right" vertical="center"/>
    </xf>
    <xf numFmtId="4" fontId="16" fillId="5" borderId="13" xfId="5" applyNumberFormat="1" applyFont="1" applyFill="1" applyBorder="1" applyAlignment="1" applyProtection="1">
      <alignment horizontal="right" vertical="center"/>
    </xf>
    <xf numFmtId="4" fontId="16" fillId="5" borderId="14" xfId="5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center" vertical="center"/>
    </xf>
    <xf numFmtId="2" fontId="16" fillId="0" borderId="4" xfId="0" applyNumberFormat="1" applyFont="1" applyFill="1" applyBorder="1" applyAlignment="1" applyProtection="1">
      <alignment vertical="center" wrapText="1"/>
    </xf>
    <xf numFmtId="0" fontId="16" fillId="0" borderId="4" xfId="0" applyFont="1" applyBorder="1" applyAlignment="1" applyProtection="1">
      <alignment horizontal="center" vertical="center" wrapText="1"/>
    </xf>
    <xf numFmtId="4" fontId="16" fillId="0" borderId="4" xfId="5" applyNumberFormat="1" applyFont="1" applyFill="1" applyBorder="1" applyAlignment="1" applyProtection="1">
      <alignment horizontal="right" vertical="center"/>
    </xf>
    <xf numFmtId="4" fontId="16" fillId="2" borderId="4" xfId="5" applyNumberFormat="1" applyFont="1" applyFill="1" applyBorder="1" applyAlignment="1" applyProtection="1">
      <alignment horizontal="right" vertical="center"/>
    </xf>
    <xf numFmtId="4" fontId="16" fillId="2" borderId="11" xfId="5" applyNumberFormat="1" applyFont="1" applyFill="1" applyBorder="1" applyAlignment="1" applyProtection="1">
      <alignment horizontal="right" vertical="center"/>
    </xf>
    <xf numFmtId="4" fontId="16" fillId="0" borderId="12" xfId="5" applyNumberFormat="1" applyFont="1" applyFill="1" applyBorder="1" applyAlignment="1" applyProtection="1">
      <alignment horizontal="right" vertical="center"/>
    </xf>
    <xf numFmtId="4" fontId="16" fillId="2" borderId="13" xfId="5" applyNumberFormat="1" applyFont="1" applyFill="1" applyBorder="1" applyAlignment="1" applyProtection="1">
      <alignment horizontal="right" vertical="center"/>
    </xf>
    <xf numFmtId="4" fontId="16" fillId="0" borderId="14" xfId="5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Alignment="1" applyProtection="1">
      <alignment vertical="top"/>
    </xf>
    <xf numFmtId="0" fontId="16" fillId="0" borderId="4" xfId="0" applyFont="1" applyFill="1" applyBorder="1" applyAlignment="1" applyProtection="1">
      <alignment vertical="center" wrapText="1"/>
    </xf>
    <xf numFmtId="4" fontId="16" fillId="2" borderId="4" xfId="3" applyNumberFormat="1" applyFont="1" applyFill="1" applyBorder="1" applyAlignment="1" applyProtection="1">
      <alignment horizontal="right" vertical="center"/>
    </xf>
    <xf numFmtId="4" fontId="16" fillId="0" borderId="4" xfId="3" applyNumberFormat="1" applyFont="1" applyFill="1" applyBorder="1" applyAlignment="1" applyProtection="1">
      <alignment horizontal="right" vertical="center"/>
    </xf>
    <xf numFmtId="4" fontId="16" fillId="2" borderId="12" xfId="3" applyNumberFormat="1" applyFont="1" applyFill="1" applyBorder="1" applyAlignment="1" applyProtection="1">
      <alignment horizontal="right" vertical="center"/>
    </xf>
    <xf numFmtId="4" fontId="16" fillId="2" borderId="14" xfId="5" applyNumberFormat="1" applyFont="1" applyFill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vertical="center" wrapText="1"/>
    </xf>
    <xf numFmtId="0" fontId="15" fillId="0" borderId="0" xfId="0" applyNumberFormat="1" applyFont="1" applyAlignment="1" applyProtection="1">
      <alignment vertical="top"/>
    </xf>
    <xf numFmtId="0" fontId="17" fillId="6" borderId="4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vertical="top"/>
    </xf>
    <xf numFmtId="0" fontId="17" fillId="0" borderId="4" xfId="0" applyFont="1" applyFill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vertical="center" wrapText="1"/>
    </xf>
    <xf numFmtId="0" fontId="18" fillId="0" borderId="4" xfId="0" applyFont="1" applyBorder="1" applyAlignment="1" applyProtection="1">
      <alignment horizontal="center" vertical="center" wrapText="1"/>
    </xf>
    <xf numFmtId="4" fontId="18" fillId="0" borderId="4" xfId="5" applyNumberFormat="1" applyFont="1" applyFill="1" applyBorder="1" applyAlignment="1" applyProtection="1">
      <alignment horizontal="right" vertical="center"/>
    </xf>
    <xf numFmtId="4" fontId="18" fillId="2" borderId="11" xfId="5" applyNumberFormat="1" applyFont="1" applyFill="1" applyBorder="1" applyAlignment="1" applyProtection="1">
      <alignment horizontal="right" vertical="center"/>
    </xf>
    <xf numFmtId="4" fontId="18" fillId="0" borderId="12" xfId="5" applyNumberFormat="1" applyFont="1" applyFill="1" applyBorder="1" applyAlignment="1" applyProtection="1">
      <alignment horizontal="right" vertical="center"/>
    </xf>
    <xf numFmtId="4" fontId="18" fillId="2" borderId="13" xfId="5" applyNumberFormat="1" applyFont="1" applyFill="1" applyBorder="1" applyAlignment="1" applyProtection="1">
      <alignment horizontal="right" vertical="center"/>
    </xf>
    <xf numFmtId="4" fontId="17" fillId="0" borderId="0" xfId="0" applyNumberFormat="1" applyFont="1" applyFill="1" applyAlignment="1" applyProtection="1">
      <alignment vertical="top"/>
    </xf>
    <xf numFmtId="4" fontId="18" fillId="2" borderId="4" xfId="5" applyNumberFormat="1" applyFont="1" applyFill="1" applyBorder="1" applyAlignment="1" applyProtection="1">
      <alignment horizontal="right" vertical="center"/>
    </xf>
    <xf numFmtId="4" fontId="18" fillId="2" borderId="12" xfId="5" applyNumberFormat="1" applyFont="1" applyFill="1" applyBorder="1" applyAlignment="1" applyProtection="1">
      <alignment horizontal="right" vertical="center"/>
    </xf>
    <xf numFmtId="4" fontId="18" fillId="0" borderId="4" xfId="3" applyNumberFormat="1" applyFont="1" applyFill="1" applyBorder="1" applyAlignment="1" applyProtection="1">
      <alignment horizontal="right" vertical="center"/>
    </xf>
    <xf numFmtId="4" fontId="18" fillId="2" borderId="4" xfId="3" applyNumberFormat="1" applyFont="1" applyFill="1" applyBorder="1" applyAlignment="1" applyProtection="1">
      <alignment horizontal="right" vertical="center"/>
    </xf>
    <xf numFmtId="4" fontId="18" fillId="2" borderId="11" xfId="3" applyNumberFormat="1" applyFont="1" applyFill="1" applyBorder="1" applyAlignment="1" applyProtection="1">
      <alignment horizontal="right" vertical="center"/>
    </xf>
    <xf numFmtId="4" fontId="18" fillId="0" borderId="12" xfId="3" applyNumberFormat="1" applyFont="1" applyFill="1" applyBorder="1" applyAlignment="1" applyProtection="1">
      <alignment horizontal="right" vertical="center"/>
    </xf>
    <xf numFmtId="4" fontId="18" fillId="2" borderId="13" xfId="3" applyNumberFormat="1" applyFont="1" applyFill="1" applyBorder="1" applyAlignment="1" applyProtection="1">
      <alignment horizontal="right" vertical="center"/>
    </xf>
    <xf numFmtId="0" fontId="18" fillId="0" borderId="4" xfId="0" applyFont="1" applyBorder="1" applyAlignment="1" applyProtection="1">
      <alignment horizontal="left" vertical="center" wrapText="1" indent="1"/>
    </xf>
    <xf numFmtId="4" fontId="16" fillId="5" borderId="4" xfId="3" applyNumberFormat="1" applyFont="1" applyFill="1" applyBorder="1" applyAlignment="1" applyProtection="1">
      <alignment horizontal="right" vertical="center"/>
    </xf>
    <xf numFmtId="4" fontId="16" fillId="5" borderId="11" xfId="3" applyNumberFormat="1" applyFont="1" applyFill="1" applyBorder="1" applyAlignment="1" applyProtection="1">
      <alignment horizontal="right" vertical="center"/>
    </xf>
    <xf numFmtId="4" fontId="16" fillId="5" borderId="12" xfId="3" applyNumberFormat="1" applyFont="1" applyFill="1" applyBorder="1" applyAlignment="1" applyProtection="1">
      <alignment horizontal="right" vertical="center"/>
    </xf>
    <xf numFmtId="4" fontId="16" fillId="5" borderId="13" xfId="3" applyNumberFormat="1" applyFont="1" applyFill="1" applyBorder="1" applyAlignment="1" applyProtection="1">
      <alignment horizontal="right" vertical="center"/>
    </xf>
    <xf numFmtId="4" fontId="16" fillId="5" borderId="14" xfId="3" applyNumberFormat="1" applyFont="1" applyFill="1" applyBorder="1" applyAlignment="1" applyProtection="1">
      <alignment horizontal="right" vertical="center"/>
    </xf>
    <xf numFmtId="0" fontId="16" fillId="0" borderId="4" xfId="0" applyFont="1" applyFill="1" applyBorder="1" applyAlignment="1" applyProtection="1">
      <alignment horizontal="left" vertical="center" wrapText="1" indent="1"/>
    </xf>
    <xf numFmtId="4" fontId="16" fillId="0" borderId="11" xfId="3" applyNumberFormat="1" applyFont="1" applyFill="1" applyBorder="1" applyAlignment="1" applyProtection="1">
      <alignment horizontal="right" vertical="center"/>
    </xf>
    <xf numFmtId="4" fontId="16" fillId="0" borderId="13" xfId="3" applyNumberFormat="1" applyFont="1" applyFill="1" applyBorder="1" applyAlignment="1" applyProtection="1">
      <alignment horizontal="right" vertical="center"/>
    </xf>
    <xf numFmtId="4" fontId="18" fillId="2" borderId="12" xfId="3" applyNumberFormat="1" applyFont="1" applyFill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left" vertical="center" wrapText="1" indent="1"/>
    </xf>
    <xf numFmtId="4" fontId="16" fillId="2" borderId="11" xfId="3" applyNumberFormat="1" applyFont="1" applyFill="1" applyBorder="1" applyAlignment="1" applyProtection="1">
      <alignment horizontal="right" vertical="center"/>
    </xf>
    <xf numFmtId="4" fontId="16" fillId="2" borderId="13" xfId="3" applyNumberFormat="1" applyFont="1" applyFill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left" vertical="center" wrapText="1" indent="2"/>
    </xf>
    <xf numFmtId="4" fontId="16" fillId="2" borderId="12" xfId="5" applyNumberFormat="1" applyFont="1" applyFill="1" applyBorder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top"/>
    </xf>
    <xf numFmtId="2" fontId="15" fillId="0" borderId="0" xfId="0" applyNumberFormat="1" applyFont="1" applyAlignment="1" applyProtection="1">
      <alignment vertical="top"/>
    </xf>
    <xf numFmtId="3" fontId="15" fillId="0" borderId="0" xfId="0" applyNumberFormat="1" applyFont="1" applyAlignment="1" applyProtection="1">
      <alignment vertical="top"/>
    </xf>
    <xf numFmtId="164" fontId="15" fillId="0" borderId="0" xfId="0" applyNumberFormat="1" applyFont="1" applyAlignment="1" applyProtection="1">
      <alignment vertical="top"/>
    </xf>
    <xf numFmtId="0" fontId="16" fillId="0" borderId="0" xfId="0" applyNumberFormat="1" applyFont="1" applyBorder="1" applyAlignment="1" applyProtection="1"/>
    <xf numFmtId="0" fontId="16" fillId="0" borderId="0" xfId="0" applyFont="1" applyAlignment="1" applyProtection="1">
      <alignment vertical="top"/>
    </xf>
    <xf numFmtId="0" fontId="16" fillId="0" borderId="1" xfId="0" applyFont="1" applyFill="1" applyBorder="1" applyAlignment="1" applyProtection="1"/>
    <xf numFmtId="0" fontId="16" fillId="0" borderId="1" xfId="0" applyFont="1" applyBorder="1" applyAlignment="1" applyProtection="1">
      <alignment vertical="top"/>
    </xf>
    <xf numFmtId="0" fontId="16" fillId="0" borderId="0" xfId="0" applyFont="1" applyBorder="1" applyAlignment="1" applyProtection="1">
      <alignment vertical="top"/>
    </xf>
    <xf numFmtId="0" fontId="16" fillId="0" borderId="0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 vertical="top"/>
    </xf>
    <xf numFmtId="0" fontId="24" fillId="0" borderId="0" xfId="0" applyFont="1"/>
    <xf numFmtId="0" fontId="25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wrapText="1"/>
    </xf>
    <xf numFmtId="4" fontId="0" fillId="0" borderId="2" xfId="0" applyNumberForma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26" fillId="0" borderId="0" xfId="0" applyFont="1"/>
    <xf numFmtId="0" fontId="5" fillId="0" borderId="10" xfId="0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0" fontId="9" fillId="0" borderId="3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6" fillId="0" borderId="0" xfId="0" applyFont="1" applyBorder="1" applyAlignment="1" applyProtection="1">
      <alignment horizontal="center" vertical="top"/>
    </xf>
    <xf numFmtId="4" fontId="15" fillId="0" borderId="0" xfId="0" applyNumberFormat="1" applyFont="1" applyFill="1" applyBorder="1" applyAlignment="1" applyProtection="1">
      <alignment horizontal="center" vertical="center"/>
    </xf>
    <xf numFmtId="4" fontId="15" fillId="0" borderId="0" xfId="0" applyNumberFormat="1" applyFont="1" applyFill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 vertical="top"/>
    </xf>
    <xf numFmtId="0" fontId="22" fillId="0" borderId="6" xfId="0" applyNumberFormat="1" applyFont="1" applyFill="1" applyBorder="1" applyAlignment="1" applyProtection="1">
      <alignment horizontal="left" vertical="center" wrapText="1" indent="1"/>
    </xf>
    <xf numFmtId="0" fontId="15" fillId="0" borderId="4" xfId="7" applyFont="1" applyBorder="1" applyAlignment="1" applyProtection="1">
      <alignment horizontal="center" vertical="center" wrapText="1"/>
    </xf>
    <xf numFmtId="4" fontId="15" fillId="0" borderId="14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9" applyFont="1" applyFill="1" applyBorder="1" applyAlignment="1">
      <alignment horizontal="center" vertical="top" wrapText="1"/>
    </xf>
    <xf numFmtId="0" fontId="27" fillId="0" borderId="3" xfId="9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</cellXfs>
  <cellStyles count="10">
    <cellStyle name="Гиперссылка" xfId="9" builtinId="8"/>
    <cellStyle name="Заголовок" xfId="8"/>
    <cellStyle name="ЗаголовокСтолбца" xfId="7"/>
    <cellStyle name="Значение" xfId="4"/>
    <cellStyle name="Обычный" xfId="0" builtinId="0"/>
    <cellStyle name="Обычный 10" xfId="6"/>
    <cellStyle name="Обычный 13" xfId="2"/>
    <cellStyle name="Обычный 2" xfId="1"/>
    <cellStyle name="Формула" xfId="3"/>
    <cellStyle name="ФормулаНаКонтроль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inenergo.gov.ru/industries/power-industry/investment-programs/ao_dg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zoomScaleNormal="100" workbookViewId="0">
      <selection activeCell="A18" sqref="A17:A18"/>
    </sheetView>
  </sheetViews>
  <sheetFormatPr defaultRowHeight="15" x14ac:dyDescent="0.25"/>
  <cols>
    <col min="1" max="1" width="143.42578125" style="7" customWidth="1"/>
    <col min="2" max="16384" width="9.140625" style="7"/>
  </cols>
  <sheetData>
    <row r="7" spans="1:1" ht="26.25" customHeight="1" x14ac:dyDescent="0.3">
      <c r="A7" s="11" t="s">
        <v>150</v>
      </c>
    </row>
    <row r="8" spans="1:1" ht="26.25" customHeight="1" x14ac:dyDescent="0.3">
      <c r="A8" s="11" t="s">
        <v>152</v>
      </c>
    </row>
    <row r="9" spans="1:1" ht="47.25" customHeight="1" x14ac:dyDescent="0.3">
      <c r="A9" s="128" t="s">
        <v>181</v>
      </c>
    </row>
    <row r="10" spans="1:1" s="20" customFormat="1" ht="25.5" customHeight="1" x14ac:dyDescent="0.3">
      <c r="A10" s="129" t="s">
        <v>266</v>
      </c>
    </row>
    <row r="11" spans="1:1" ht="26.25" customHeight="1" x14ac:dyDescent="0.3">
      <c r="A11" s="11" t="s">
        <v>180</v>
      </c>
    </row>
    <row r="12" spans="1:1" ht="26.25" customHeight="1" x14ac:dyDescent="0.25">
      <c r="A12" s="8"/>
    </row>
    <row r="13" spans="1:1" ht="26.25" customHeight="1" x14ac:dyDescent="0.25">
      <c r="A13" s="10" t="s">
        <v>151</v>
      </c>
    </row>
    <row r="14" spans="1:1" ht="26.25" customHeight="1" x14ac:dyDescent="0.25">
      <c r="A14" s="9" t="s">
        <v>149</v>
      </c>
    </row>
    <row r="15" spans="1:1" ht="26.25" customHeight="1" x14ac:dyDescent="0.25">
      <c r="A15" s="15"/>
    </row>
    <row r="16" spans="1:1" ht="26.25" customHeight="1" x14ac:dyDescent="0.25">
      <c r="A16" s="8"/>
    </row>
    <row r="17" spans="1:1" s="12" customFormat="1" ht="26.25" customHeight="1" x14ac:dyDescent="0.3">
      <c r="A17" s="31" t="s">
        <v>179</v>
      </c>
    </row>
    <row r="18" spans="1:1" s="12" customFormat="1" ht="26.25" customHeight="1" x14ac:dyDescent="0.25">
      <c r="A18" s="13"/>
    </row>
    <row r="19" spans="1:1" s="12" customFormat="1" ht="26.25" customHeight="1" x14ac:dyDescent="0.25">
      <c r="A19" s="14" t="s">
        <v>154</v>
      </c>
    </row>
    <row r="20" spans="1:1" s="12" customFormat="1" ht="26.25" customHeight="1" x14ac:dyDescent="0.25">
      <c r="A20" s="14" t="s">
        <v>155</v>
      </c>
    </row>
    <row r="21" spans="1:1" s="12" customFormat="1" ht="26.25" customHeight="1" x14ac:dyDescent="0.25">
      <c r="A21" s="14" t="s">
        <v>153</v>
      </c>
    </row>
    <row r="22" spans="1:1" s="12" customFormat="1" ht="26.25" customHeight="1" x14ac:dyDescent="0.25">
      <c r="A22" s="14" t="s">
        <v>156</v>
      </c>
    </row>
    <row r="23" spans="1:1" s="12" customFormat="1" ht="26.25" customHeight="1" x14ac:dyDescent="0.25">
      <c r="A23" s="14" t="s">
        <v>159</v>
      </c>
    </row>
    <row r="24" spans="1:1" s="12" customFormat="1" ht="26.25" customHeight="1" x14ac:dyDescent="0.25">
      <c r="A24" s="16" t="s">
        <v>158</v>
      </c>
    </row>
    <row r="25" spans="1:1" s="12" customFormat="1" ht="26.25" customHeight="1" x14ac:dyDescent="0.25">
      <c r="A25" s="16" t="s">
        <v>162</v>
      </c>
    </row>
    <row r="26" spans="1:1" s="12" customFormat="1" ht="26.25" customHeight="1" x14ac:dyDescent="0.25">
      <c r="A26" s="16" t="s">
        <v>160</v>
      </c>
    </row>
    <row r="27" spans="1:1" s="12" customFormat="1" ht="26.25" customHeight="1" x14ac:dyDescent="0.25">
      <c r="A27" s="16" t="s">
        <v>161</v>
      </c>
    </row>
    <row r="28" spans="1:1" s="12" customFormat="1" ht="26.25" customHeight="1" x14ac:dyDescent="0.25">
      <c r="A28" s="16" t="s">
        <v>157</v>
      </c>
    </row>
    <row r="29" spans="1:1" s="12" customFormat="1" ht="26.25" customHeight="1" x14ac:dyDescent="0.25">
      <c r="A29" s="13"/>
    </row>
    <row r="30" spans="1:1" s="12" customFormat="1" ht="26.25" customHeight="1" x14ac:dyDescent="0.25">
      <c r="A30" s="14"/>
    </row>
    <row r="31" spans="1:1" s="12" customFormat="1" ht="15.75" x14ac:dyDescent="0.25"/>
  </sheetData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zoomScale="85" zoomScaleNormal="85" workbookViewId="0">
      <pane xSplit="3" ySplit="5" topLeftCell="D22" activePane="bottomRight" state="frozen"/>
      <selection pane="topRight" activeCell="D1" sqref="D1"/>
      <selection pane="bottomLeft" activeCell="A6" sqref="A6"/>
      <selection pane="bottomRight" activeCell="M49" sqref="M49"/>
    </sheetView>
  </sheetViews>
  <sheetFormatPr defaultRowHeight="15" x14ac:dyDescent="0.25"/>
  <cols>
    <col min="1" max="1" width="9.140625" style="20"/>
    <col min="2" max="2" width="45.140625" style="20" customWidth="1"/>
    <col min="3" max="6" width="17.85546875" style="20" customWidth="1"/>
    <col min="7" max="7" width="34.28515625" style="20" customWidth="1"/>
    <col min="8" max="16384" width="9.140625" style="20"/>
  </cols>
  <sheetData>
    <row r="1" spans="1:6" ht="26.25" customHeight="1" x14ac:dyDescent="0.3">
      <c r="A1" s="135" t="s">
        <v>0</v>
      </c>
      <c r="B1" s="135"/>
      <c r="C1" s="135"/>
      <c r="D1" s="135"/>
      <c r="E1" s="135"/>
      <c r="F1" s="135"/>
    </row>
    <row r="2" spans="1:6" x14ac:dyDescent="0.25">
      <c r="A2" s="21"/>
      <c r="B2" s="22"/>
      <c r="C2" s="22"/>
      <c r="D2" s="22"/>
      <c r="E2" s="22"/>
      <c r="F2" s="22"/>
    </row>
    <row r="3" spans="1:6" ht="96.75" customHeight="1" x14ac:dyDescent="0.25">
      <c r="A3" s="136" t="s">
        <v>1</v>
      </c>
      <c r="B3" s="136"/>
      <c r="C3" s="23" t="s">
        <v>2</v>
      </c>
      <c r="D3" s="23" t="s">
        <v>182</v>
      </c>
      <c r="E3" s="23" t="s">
        <v>183</v>
      </c>
      <c r="F3" s="23" t="s">
        <v>184</v>
      </c>
    </row>
    <row r="4" spans="1:6" ht="21.75" customHeight="1" x14ac:dyDescent="0.25">
      <c r="A4" s="136" t="s">
        <v>38</v>
      </c>
      <c r="B4" s="136"/>
      <c r="C4" s="136"/>
      <c r="D4" s="136"/>
      <c r="E4" s="136"/>
      <c r="F4" s="136"/>
    </row>
    <row r="5" spans="1:6" ht="22.5" customHeight="1" x14ac:dyDescent="0.25">
      <c r="A5" s="23" t="s">
        <v>25</v>
      </c>
      <c r="B5" s="24" t="s">
        <v>39</v>
      </c>
      <c r="C5" s="23" t="s">
        <v>9</v>
      </c>
      <c r="D5" s="25">
        <v>212.5</v>
      </c>
      <c r="E5" s="25">
        <f>'0.1_вспом'!I11</f>
        <v>197.5</v>
      </c>
      <c r="F5" s="25">
        <f>'0.1_вспом'!L11</f>
        <v>197.5</v>
      </c>
    </row>
    <row r="6" spans="1:6" ht="68.25" customHeight="1" x14ac:dyDescent="0.25">
      <c r="A6" s="23" t="s">
        <v>6</v>
      </c>
      <c r="B6" s="24" t="s">
        <v>40</v>
      </c>
      <c r="C6" s="23" t="s">
        <v>9</v>
      </c>
      <c r="D6" s="25">
        <v>180.93700000000001</v>
      </c>
      <c r="E6" s="25">
        <f>'0.1_вспом'!H12</f>
        <v>173.24725210292451</v>
      </c>
      <c r="F6" s="25">
        <f>'0.1_вспом'!K12</f>
        <v>167.41391876959116</v>
      </c>
    </row>
    <row r="7" spans="1:6" ht="23.25" customHeight="1" x14ac:dyDescent="0.25">
      <c r="A7" s="23" t="s">
        <v>7</v>
      </c>
      <c r="B7" s="24" t="s">
        <v>41</v>
      </c>
      <c r="C7" s="23" t="s">
        <v>42</v>
      </c>
      <c r="D7" s="25">
        <v>1154.515999</v>
      </c>
      <c r="E7" s="25">
        <f>'0.1_вспом'!I13</f>
        <v>1142.6325999999999</v>
      </c>
      <c r="F7" s="25">
        <f>'0.1_вспом'!L13</f>
        <v>1136.636</v>
      </c>
    </row>
    <row r="8" spans="1:6" ht="21" customHeight="1" x14ac:dyDescent="0.25">
      <c r="A8" s="23" t="s">
        <v>12</v>
      </c>
      <c r="B8" s="24" t="s">
        <v>43</v>
      </c>
      <c r="C8" s="23" t="s">
        <v>42</v>
      </c>
      <c r="D8" s="25">
        <v>982.81241299999999</v>
      </c>
      <c r="E8" s="25">
        <f>'0.1_вспом'!I15</f>
        <v>1007.2182999999999</v>
      </c>
      <c r="F8" s="25">
        <f>'0.1_вспом'!L15</f>
        <v>974.62076829234354</v>
      </c>
    </row>
    <row r="9" spans="1:6" ht="21" customHeight="1" x14ac:dyDescent="0.25">
      <c r="A9" s="23" t="s">
        <v>20</v>
      </c>
      <c r="B9" s="24" t="s">
        <v>44</v>
      </c>
      <c r="C9" s="23" t="s">
        <v>45</v>
      </c>
      <c r="D9" s="25">
        <v>1543.4670000000001</v>
      </c>
      <c r="E9" s="25">
        <f>'0.1_вспом'!I16</f>
        <v>1216.0402000000001</v>
      </c>
      <c r="F9" s="25">
        <f>'0.1_вспом'!L16</f>
        <v>1212.366</v>
      </c>
    </row>
    <row r="10" spans="1:6" ht="21" customHeight="1" x14ac:dyDescent="0.25">
      <c r="A10" s="23" t="s">
        <v>23</v>
      </c>
      <c r="B10" s="24" t="s">
        <v>46</v>
      </c>
      <c r="C10" s="23" t="s">
        <v>45</v>
      </c>
      <c r="D10" s="25">
        <v>1536.605</v>
      </c>
      <c r="E10" s="25">
        <f>'0.1_вспом'!I17</f>
        <v>1210.0669999999998</v>
      </c>
      <c r="F10" s="25">
        <f>'0.1_вспом'!L17</f>
        <v>1206.2750000000001</v>
      </c>
    </row>
    <row r="11" spans="1:6" ht="21.75" customHeight="1" x14ac:dyDescent="0.25">
      <c r="A11" s="23" t="s">
        <v>24</v>
      </c>
      <c r="B11" s="24" t="s">
        <v>47</v>
      </c>
      <c r="C11" s="23" t="s">
        <v>48</v>
      </c>
      <c r="D11" s="25">
        <v>5524.0193620895006</v>
      </c>
      <c r="E11" s="25">
        <f>E13+E14+E15</f>
        <v>3793.3192197612002</v>
      </c>
      <c r="F11" s="25">
        <f>F13+F14+F15</f>
        <v>3872.9876190791701</v>
      </c>
    </row>
    <row r="12" spans="1:6" ht="26.25" customHeight="1" x14ac:dyDescent="0.25">
      <c r="A12" s="26"/>
      <c r="B12" s="24" t="s">
        <v>14</v>
      </c>
      <c r="C12" s="26"/>
      <c r="D12" s="25"/>
      <c r="E12" s="26"/>
      <c r="F12" s="26"/>
    </row>
    <row r="13" spans="1:6" ht="26.25" customHeight="1" x14ac:dyDescent="0.25">
      <c r="A13" s="23" t="s">
        <v>49</v>
      </c>
      <c r="B13" s="24" t="s">
        <v>50</v>
      </c>
      <c r="C13" s="23" t="s">
        <v>48</v>
      </c>
      <c r="D13" s="25">
        <v>2586.6338262500003</v>
      </c>
      <c r="E13" s="25">
        <f>'0.1_вспом'!G43/1000</f>
        <v>2915.0236961901087</v>
      </c>
      <c r="F13" s="25">
        <f>('0.1_вспом'!L43-'0.1_вспом'!K43)/1000</f>
        <v>2984.1331824069393</v>
      </c>
    </row>
    <row r="14" spans="1:6" ht="26.25" customHeight="1" x14ac:dyDescent="0.25">
      <c r="A14" s="23" t="s">
        <v>51</v>
      </c>
      <c r="B14" s="24" t="s">
        <v>52</v>
      </c>
      <c r="C14" s="23" t="s">
        <v>48</v>
      </c>
      <c r="D14" s="25">
        <f>D11-D13</f>
        <v>2937.3855358395003</v>
      </c>
      <c r="E14" s="25">
        <f>'0.1_вспом'!H43/1000</f>
        <v>878.29552357109139</v>
      </c>
      <c r="F14" s="25">
        <f>'0.1_вспом'!K43/1000</f>
        <v>888.8544366722308</v>
      </c>
    </row>
    <row r="15" spans="1:6" ht="37.5" hidden="1" customHeight="1" x14ac:dyDescent="0.25">
      <c r="A15" s="23" t="s">
        <v>53</v>
      </c>
      <c r="B15" s="24" t="s">
        <v>54</v>
      </c>
      <c r="C15" s="23" t="s">
        <v>48</v>
      </c>
      <c r="D15" s="25"/>
      <c r="E15" s="25"/>
      <c r="F15" s="25"/>
    </row>
    <row r="16" spans="1:6" ht="23.25" customHeight="1" x14ac:dyDescent="0.25">
      <c r="A16" s="23" t="s">
        <v>31</v>
      </c>
      <c r="B16" s="24" t="s">
        <v>55</v>
      </c>
      <c r="C16" s="26"/>
      <c r="D16" s="25">
        <f>D18</f>
        <v>2584.8570675800001</v>
      </c>
      <c r="E16" s="25">
        <f>E18+E20</f>
        <v>2912.9467496079742</v>
      </c>
      <c r="F16" s="25">
        <f>F18+F20</f>
        <v>2981.9038309630641</v>
      </c>
    </row>
    <row r="17" spans="1:7" ht="23.25" customHeight="1" x14ac:dyDescent="0.25">
      <c r="A17" s="26"/>
      <c r="B17" s="24" t="s">
        <v>14</v>
      </c>
      <c r="C17" s="26"/>
      <c r="D17" s="25"/>
      <c r="E17" s="25"/>
      <c r="F17" s="25"/>
    </row>
    <row r="18" spans="1:7" ht="21" customHeight="1" x14ac:dyDescent="0.25">
      <c r="A18" s="23" t="s">
        <v>56</v>
      </c>
      <c r="B18" s="24" t="s">
        <v>57</v>
      </c>
      <c r="C18" s="23" t="s">
        <v>48</v>
      </c>
      <c r="D18" s="25">
        <v>2584.8570675800001</v>
      </c>
      <c r="E18" s="25">
        <f>'0.1_вспом'!G32/1000</f>
        <v>2912.9467496079742</v>
      </c>
      <c r="F18" s="25">
        <f>'0.1_вспом'!J32/1000</f>
        <v>2981.9038309630641</v>
      </c>
    </row>
    <row r="19" spans="1:7" ht="35.25" customHeight="1" x14ac:dyDescent="0.25">
      <c r="A19" s="26"/>
      <c r="B19" s="24" t="s">
        <v>58</v>
      </c>
      <c r="C19" s="23" t="s">
        <v>59</v>
      </c>
      <c r="D19" s="25">
        <v>398.46771951080103</v>
      </c>
      <c r="E19" s="151">
        <v>403</v>
      </c>
      <c r="F19" s="151">
        <v>405.50944110097072</v>
      </c>
    </row>
    <row r="20" spans="1:7" ht="21" hidden="1" customHeight="1" x14ac:dyDescent="0.25">
      <c r="A20" s="23" t="s">
        <v>60</v>
      </c>
      <c r="B20" s="24" t="s">
        <v>61</v>
      </c>
      <c r="C20" s="23" t="s">
        <v>48</v>
      </c>
      <c r="D20" s="25"/>
      <c r="E20" s="25"/>
      <c r="F20" s="25"/>
    </row>
    <row r="21" spans="1:7" ht="37.5" hidden="1" customHeight="1" x14ac:dyDescent="0.25">
      <c r="A21" s="27"/>
      <c r="B21" s="24" t="s">
        <v>62</v>
      </c>
      <c r="C21" s="23" t="s">
        <v>63</v>
      </c>
      <c r="D21" s="27"/>
      <c r="E21" s="27">
        <v>143.19999999999999</v>
      </c>
      <c r="F21" s="27"/>
    </row>
    <row r="22" spans="1:7" ht="48" customHeight="1" x14ac:dyDescent="0.25">
      <c r="A22" s="26"/>
      <c r="B22" s="24" t="s">
        <v>64</v>
      </c>
      <c r="C22" s="26"/>
      <c r="D22" s="27" t="s">
        <v>182</v>
      </c>
      <c r="E22" s="27" t="s">
        <v>178</v>
      </c>
      <c r="F22" s="27" t="s">
        <v>264</v>
      </c>
    </row>
    <row r="23" spans="1:7" ht="21" hidden="1" customHeight="1" x14ac:dyDescent="0.25">
      <c r="A23" s="35" t="s">
        <v>32</v>
      </c>
      <c r="B23" s="36" t="s">
        <v>65</v>
      </c>
      <c r="C23" s="35" t="s">
        <v>48</v>
      </c>
      <c r="D23" s="37"/>
      <c r="E23" s="37"/>
      <c r="F23" s="37"/>
      <c r="G23" s="20" t="s">
        <v>186</v>
      </c>
    </row>
    <row r="24" spans="1:7" ht="51.75" hidden="1" customHeight="1" x14ac:dyDescent="0.25">
      <c r="A24" s="35" t="s">
        <v>33</v>
      </c>
      <c r="B24" s="36" t="s">
        <v>66</v>
      </c>
      <c r="C24" s="38"/>
      <c r="D24" s="38"/>
      <c r="E24" s="38"/>
      <c r="F24" s="37"/>
      <c r="G24" s="20" t="s">
        <v>186</v>
      </c>
    </row>
    <row r="25" spans="1:7" ht="22.5" hidden="1" customHeight="1" x14ac:dyDescent="0.25">
      <c r="A25" s="35" t="s">
        <v>67</v>
      </c>
      <c r="B25" s="36" t="s">
        <v>68</v>
      </c>
      <c r="C25" s="35" t="s">
        <v>21</v>
      </c>
      <c r="D25" s="37"/>
      <c r="E25" s="37"/>
      <c r="F25" s="37"/>
      <c r="G25" s="20" t="s">
        <v>186</v>
      </c>
    </row>
    <row r="26" spans="1:7" ht="33" hidden="1" customHeight="1" x14ac:dyDescent="0.25">
      <c r="A26" s="35" t="s">
        <v>69</v>
      </c>
      <c r="B26" s="36" t="s">
        <v>70</v>
      </c>
      <c r="C26" s="35" t="s">
        <v>22</v>
      </c>
      <c r="D26" s="37"/>
      <c r="E26" s="37"/>
      <c r="F26" s="37"/>
      <c r="G26" s="20" t="s">
        <v>186</v>
      </c>
    </row>
    <row r="27" spans="1:7" ht="46.5" hidden="1" customHeight="1" x14ac:dyDescent="0.25">
      <c r="A27" s="35" t="s">
        <v>71</v>
      </c>
      <c r="B27" s="36" t="s">
        <v>72</v>
      </c>
      <c r="C27" s="38"/>
      <c r="D27" s="137"/>
      <c r="E27" s="138"/>
      <c r="F27" s="37"/>
      <c r="G27" s="20" t="s">
        <v>186</v>
      </c>
    </row>
    <row r="28" spans="1:7" ht="22.5" customHeight="1" x14ac:dyDescent="0.25">
      <c r="A28" s="23" t="s">
        <v>34</v>
      </c>
      <c r="B28" s="24" t="s">
        <v>73</v>
      </c>
      <c r="C28" s="23" t="s">
        <v>48</v>
      </c>
      <c r="D28" s="25">
        <f t="shared" ref="D28:F28" si="0">D30+D31+D32</f>
        <v>5524.0193620895006</v>
      </c>
      <c r="E28" s="25">
        <f t="shared" si="0"/>
        <v>3793.3192197612002</v>
      </c>
      <c r="F28" s="25">
        <f t="shared" si="0"/>
        <v>3872.9876190791701</v>
      </c>
    </row>
    <row r="29" spans="1:7" ht="22.5" customHeight="1" x14ac:dyDescent="0.25">
      <c r="A29" s="23"/>
      <c r="B29" s="24" t="s">
        <v>14</v>
      </c>
      <c r="C29" s="23"/>
      <c r="D29" s="26"/>
      <c r="E29" s="26"/>
      <c r="F29" s="25"/>
    </row>
    <row r="30" spans="1:7" ht="22.5" customHeight="1" x14ac:dyDescent="0.25">
      <c r="A30" s="23" t="s">
        <v>74</v>
      </c>
      <c r="B30" s="24" t="s">
        <v>75</v>
      </c>
      <c r="C30" s="23" t="s">
        <v>48</v>
      </c>
      <c r="D30" s="25">
        <f>D13</f>
        <v>2586.6338262500003</v>
      </c>
      <c r="E30" s="25">
        <f t="shared" ref="D30:E32" si="1">E13</f>
        <v>2915.0236961901087</v>
      </c>
      <c r="F30" s="25">
        <f t="shared" ref="F30" si="2">F13</f>
        <v>2984.1331824069393</v>
      </c>
    </row>
    <row r="31" spans="1:7" ht="18.75" customHeight="1" x14ac:dyDescent="0.25">
      <c r="A31" s="23" t="s">
        <v>76</v>
      </c>
      <c r="B31" s="24" t="s">
        <v>77</v>
      </c>
      <c r="C31" s="23" t="s">
        <v>48</v>
      </c>
      <c r="D31" s="25">
        <f t="shared" si="1"/>
        <v>2937.3855358395003</v>
      </c>
      <c r="E31" s="25">
        <f t="shared" si="1"/>
        <v>878.29552357109139</v>
      </c>
      <c r="F31" s="25">
        <f t="shared" ref="F31" si="3">F14</f>
        <v>888.8544366722308</v>
      </c>
    </row>
    <row r="32" spans="1:7" ht="30.75" hidden="1" customHeight="1" x14ac:dyDescent="0.25">
      <c r="A32" s="23" t="s">
        <v>78</v>
      </c>
      <c r="B32" s="24" t="s">
        <v>79</v>
      </c>
      <c r="C32" s="23" t="s">
        <v>48</v>
      </c>
      <c r="D32" s="28">
        <f t="shared" si="1"/>
        <v>0</v>
      </c>
      <c r="E32" s="28">
        <f t="shared" si="1"/>
        <v>0</v>
      </c>
      <c r="F32" s="28"/>
    </row>
    <row r="33" spans="1:6" ht="30.75" hidden="1" customHeight="1" x14ac:dyDescent="0.25">
      <c r="A33" s="35" t="s">
        <v>36</v>
      </c>
      <c r="B33" s="36" t="s">
        <v>80</v>
      </c>
      <c r="C33" s="38"/>
      <c r="D33" s="39"/>
      <c r="E33" s="39"/>
      <c r="F33" s="39"/>
    </row>
    <row r="34" spans="1:6" ht="24.75" hidden="1" customHeight="1" x14ac:dyDescent="0.25">
      <c r="A34" s="35"/>
      <c r="B34" s="36" t="s">
        <v>14</v>
      </c>
      <c r="C34" s="35"/>
      <c r="D34" s="40"/>
      <c r="E34" s="40"/>
      <c r="F34" s="39"/>
    </row>
    <row r="35" spans="1:6" ht="24.75" hidden="1" customHeight="1" x14ac:dyDescent="0.25">
      <c r="A35" s="35" t="s">
        <v>81</v>
      </c>
      <c r="B35" s="36" t="s">
        <v>82</v>
      </c>
      <c r="C35" s="35" t="s">
        <v>48</v>
      </c>
      <c r="D35" s="40"/>
      <c r="E35" s="40"/>
      <c r="F35" s="39"/>
    </row>
    <row r="36" spans="1:6" ht="24.75" hidden="1" customHeight="1" x14ac:dyDescent="0.25">
      <c r="A36" s="35" t="s">
        <v>83</v>
      </c>
      <c r="B36" s="36" t="s">
        <v>84</v>
      </c>
      <c r="C36" s="35" t="s">
        <v>48</v>
      </c>
      <c r="D36" s="40"/>
      <c r="E36" s="40"/>
      <c r="F36" s="39"/>
    </row>
    <row r="37" spans="1:6" ht="24.75" hidden="1" customHeight="1" x14ac:dyDescent="0.25">
      <c r="A37" s="35" t="s">
        <v>85</v>
      </c>
      <c r="B37" s="36" t="s">
        <v>86</v>
      </c>
      <c r="C37" s="35"/>
      <c r="D37" s="39"/>
      <c r="E37" s="39"/>
      <c r="F37" s="39"/>
    </row>
    <row r="38" spans="1:6" ht="24.75" hidden="1" customHeight="1" x14ac:dyDescent="0.25">
      <c r="A38" s="35"/>
      <c r="B38" s="36" t="s">
        <v>14</v>
      </c>
      <c r="C38" s="35"/>
      <c r="D38" s="39"/>
      <c r="E38" s="39"/>
      <c r="F38" s="39"/>
    </row>
    <row r="39" spans="1:6" ht="24.75" hidden="1" customHeight="1" x14ac:dyDescent="0.25">
      <c r="A39" s="35" t="s">
        <v>87</v>
      </c>
      <c r="B39" s="36" t="s">
        <v>75</v>
      </c>
      <c r="C39" s="35" t="s">
        <v>48</v>
      </c>
      <c r="D39" s="39"/>
      <c r="E39" s="39"/>
      <c r="F39" s="39"/>
    </row>
    <row r="40" spans="1:6" ht="24.75" hidden="1" customHeight="1" x14ac:dyDescent="0.25">
      <c r="A40" s="35" t="s">
        <v>88</v>
      </c>
      <c r="B40" s="36" t="s">
        <v>77</v>
      </c>
      <c r="C40" s="35" t="s">
        <v>48</v>
      </c>
      <c r="D40" s="39"/>
      <c r="E40" s="39"/>
      <c r="F40" s="39"/>
    </row>
    <row r="41" spans="1:6" ht="36" hidden="1" customHeight="1" x14ac:dyDescent="0.25">
      <c r="A41" s="35" t="s">
        <v>89</v>
      </c>
      <c r="B41" s="36" t="s">
        <v>79</v>
      </c>
      <c r="C41" s="38" t="s">
        <v>48</v>
      </c>
      <c r="D41" s="39"/>
      <c r="E41" s="39"/>
      <c r="F41" s="39"/>
    </row>
    <row r="42" spans="1:6" ht="36" hidden="1" customHeight="1" x14ac:dyDescent="0.25">
      <c r="A42" s="35" t="s">
        <v>90</v>
      </c>
      <c r="B42" s="36" t="s">
        <v>91</v>
      </c>
      <c r="C42" s="38"/>
      <c r="D42" s="39"/>
      <c r="E42" s="39"/>
      <c r="F42" s="39"/>
    </row>
    <row r="43" spans="1:6" ht="18" hidden="1" customHeight="1" x14ac:dyDescent="0.25">
      <c r="A43" s="38"/>
      <c r="B43" s="36" t="s">
        <v>14</v>
      </c>
      <c r="C43" s="38"/>
      <c r="D43" s="40"/>
      <c r="E43" s="40"/>
      <c r="F43" s="39"/>
    </row>
    <row r="44" spans="1:6" ht="18" hidden="1" customHeight="1" x14ac:dyDescent="0.25">
      <c r="A44" s="35" t="s">
        <v>92</v>
      </c>
      <c r="B44" s="36" t="s">
        <v>75</v>
      </c>
      <c r="C44" s="35" t="s">
        <v>48</v>
      </c>
      <c r="D44" s="40"/>
      <c r="E44" s="40"/>
      <c r="F44" s="39"/>
    </row>
    <row r="45" spans="1:6" ht="24" hidden="1" customHeight="1" x14ac:dyDescent="0.25">
      <c r="A45" s="35" t="s">
        <v>93</v>
      </c>
      <c r="B45" s="36" t="s">
        <v>77</v>
      </c>
      <c r="C45" s="35" t="s">
        <v>48</v>
      </c>
      <c r="D45" s="40"/>
      <c r="E45" s="40"/>
      <c r="F45" s="39"/>
    </row>
    <row r="46" spans="1:6" ht="39.75" hidden="1" customHeight="1" x14ac:dyDescent="0.25">
      <c r="A46" s="35" t="s">
        <v>94</v>
      </c>
      <c r="B46" s="36" t="s">
        <v>79</v>
      </c>
      <c r="C46" s="35" t="s">
        <v>48</v>
      </c>
      <c r="D46" s="39"/>
      <c r="E46" s="39"/>
      <c r="F46" s="39"/>
    </row>
    <row r="47" spans="1:6" ht="22.5" customHeight="1" x14ac:dyDescent="0.25">
      <c r="A47" s="23" t="s">
        <v>95</v>
      </c>
      <c r="B47" s="24" t="s">
        <v>5</v>
      </c>
      <c r="C47" s="23" t="s">
        <v>48</v>
      </c>
      <c r="D47" s="28">
        <f t="shared" ref="D47:E47" si="4">D11-D28</f>
        <v>0</v>
      </c>
      <c r="E47" s="28">
        <f t="shared" si="4"/>
        <v>0</v>
      </c>
      <c r="F47" s="28">
        <f>F11-F28</f>
        <v>0</v>
      </c>
    </row>
    <row r="48" spans="1:6" ht="33" customHeight="1" x14ac:dyDescent="0.25">
      <c r="A48" s="23" t="s">
        <v>96</v>
      </c>
      <c r="B48" s="24" t="s">
        <v>97</v>
      </c>
      <c r="C48" s="23" t="s">
        <v>35</v>
      </c>
      <c r="D48" s="28">
        <v>0</v>
      </c>
      <c r="E48" s="28">
        <v>0</v>
      </c>
      <c r="F48" s="28">
        <v>0</v>
      </c>
    </row>
    <row r="49" spans="1:6" ht="95.25" customHeight="1" x14ac:dyDescent="0.25">
      <c r="A49" s="152" t="s">
        <v>98</v>
      </c>
      <c r="B49" s="156" t="s">
        <v>37</v>
      </c>
      <c r="C49" s="153"/>
      <c r="D49" s="154" t="s">
        <v>272</v>
      </c>
      <c r="E49" s="153"/>
      <c r="F49" s="153"/>
    </row>
    <row r="50" spans="1:6" ht="36.75" customHeight="1" x14ac:dyDescent="0.25">
      <c r="A50" s="152"/>
      <c r="B50" s="156"/>
      <c r="C50" s="153"/>
      <c r="D50" s="155" t="s">
        <v>273</v>
      </c>
      <c r="E50" s="153"/>
      <c r="F50" s="153"/>
    </row>
    <row r="51" spans="1:6" ht="15.75" hidden="1" x14ac:dyDescent="0.25">
      <c r="A51" s="30" t="s">
        <v>143</v>
      </c>
    </row>
    <row r="52" spans="1:6" ht="15.75" hidden="1" x14ac:dyDescent="0.25">
      <c r="A52" s="30" t="s">
        <v>144</v>
      </c>
    </row>
    <row r="53" spans="1:6" ht="15.75" hidden="1" x14ac:dyDescent="0.25">
      <c r="A53" s="30" t="s">
        <v>145</v>
      </c>
    </row>
    <row r="54" spans="1:6" ht="15.75" hidden="1" x14ac:dyDescent="0.25">
      <c r="A54" s="30" t="s">
        <v>146</v>
      </c>
    </row>
    <row r="55" spans="1:6" hidden="1" x14ac:dyDescent="0.25">
      <c r="A55" s="29"/>
    </row>
    <row r="56" spans="1:6" ht="15.75" hidden="1" x14ac:dyDescent="0.25">
      <c r="A56" s="30" t="s">
        <v>147</v>
      </c>
    </row>
    <row r="57" spans="1:6" ht="15.75" hidden="1" x14ac:dyDescent="0.25">
      <c r="A57" s="30" t="s">
        <v>148</v>
      </c>
    </row>
    <row r="58" spans="1:6" x14ac:dyDescent="0.25">
      <c r="A58" s="29"/>
    </row>
    <row r="59" spans="1:6" ht="30" customHeight="1" x14ac:dyDescent="0.25">
      <c r="A59" s="29" t="s">
        <v>185</v>
      </c>
      <c r="B59" s="139" t="s">
        <v>270</v>
      </c>
      <c r="C59" s="139"/>
      <c r="D59" s="139"/>
      <c r="E59" s="139"/>
      <c r="F59" s="139"/>
    </row>
    <row r="60" spans="1:6" x14ac:dyDescent="0.25">
      <c r="A60" s="32"/>
      <c r="B60" s="32"/>
      <c r="C60" s="32"/>
      <c r="D60" s="32"/>
      <c r="E60" s="32"/>
      <c r="F60" s="32"/>
    </row>
    <row r="61" spans="1:6" x14ac:dyDescent="0.25">
      <c r="A61" s="32" t="s">
        <v>271</v>
      </c>
      <c r="B61" s="32"/>
      <c r="C61" s="32"/>
      <c r="D61" s="32"/>
      <c r="E61" s="32"/>
      <c r="F61" s="32"/>
    </row>
    <row r="62" spans="1:6" ht="33.75" customHeight="1" x14ac:dyDescent="0.25">
      <c r="A62" s="133" t="s">
        <v>148</v>
      </c>
      <c r="B62" s="134"/>
      <c r="C62" s="134"/>
      <c r="D62" s="134"/>
      <c r="E62" s="134"/>
      <c r="F62" s="134"/>
    </row>
  </sheetData>
  <mergeCells count="11">
    <mergeCell ref="A62:F62"/>
    <mergeCell ref="A1:F1"/>
    <mergeCell ref="A3:B3"/>
    <mergeCell ref="A4:F4"/>
    <mergeCell ref="D27:E27"/>
    <mergeCell ref="B59:F59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Normal="100" workbookViewId="0">
      <selection activeCell="D26" sqref="D26"/>
    </sheetView>
  </sheetViews>
  <sheetFormatPr defaultRowHeight="15" x14ac:dyDescent="0.25"/>
  <cols>
    <col min="1" max="1" width="6" style="6" customWidth="1"/>
    <col min="2" max="2" width="38.7109375" style="6" customWidth="1"/>
    <col min="3" max="3" width="18.42578125" style="6" customWidth="1"/>
    <col min="4" max="5" width="10.85546875" style="6" customWidth="1"/>
    <col min="6" max="7" width="11.42578125" style="6" customWidth="1"/>
    <col min="8" max="9" width="11.7109375" style="6" customWidth="1"/>
    <col min="10" max="10" width="11.42578125" style="6" hidden="1" customWidth="1"/>
    <col min="11" max="13" width="0" style="6" hidden="1" customWidth="1"/>
    <col min="14" max="16384" width="9.140625" style="6"/>
  </cols>
  <sheetData>
    <row r="1" spans="1:9" x14ac:dyDescent="0.25">
      <c r="A1" s="1"/>
    </row>
    <row r="2" spans="1:9" s="18" customFormat="1" ht="18.75" x14ac:dyDescent="0.3">
      <c r="A2" s="135" t="s">
        <v>99</v>
      </c>
      <c r="B2" s="135"/>
      <c r="C2" s="135"/>
      <c r="D2" s="135"/>
      <c r="E2" s="135"/>
      <c r="F2" s="135"/>
      <c r="G2" s="135"/>
      <c r="H2" s="135"/>
      <c r="I2" s="135"/>
    </row>
    <row r="3" spans="1:9" x14ac:dyDescent="0.25">
      <c r="A3" s="1"/>
    </row>
    <row r="4" spans="1:9" ht="67.5" customHeight="1" x14ac:dyDescent="0.25">
      <c r="A4" s="140" t="s">
        <v>1</v>
      </c>
      <c r="B4" s="140"/>
      <c r="C4" s="140" t="s">
        <v>100</v>
      </c>
      <c r="D4" s="140" t="str">
        <f>'раздел 2'!D3</f>
        <v>Фактические показатели за 2024 год</v>
      </c>
      <c r="E4" s="140"/>
      <c r="F4" s="142" t="str">
        <f>'раздел 2'!E3</f>
        <v>Утверждено на 2025 год</v>
      </c>
      <c r="G4" s="140"/>
      <c r="H4" s="140" t="str">
        <f>'раздел 2'!F3</f>
        <v>Предложения на расчетный период регулирования (2026 год)</v>
      </c>
      <c r="I4" s="140"/>
    </row>
    <row r="5" spans="1:9" ht="34.5" customHeight="1" x14ac:dyDescent="0.25">
      <c r="A5" s="141"/>
      <c r="B5" s="140"/>
      <c r="C5" s="141"/>
      <c r="D5" s="2" t="s">
        <v>26</v>
      </c>
      <c r="E5" s="2" t="s">
        <v>27</v>
      </c>
      <c r="F5" s="2" t="s">
        <v>26</v>
      </c>
      <c r="G5" s="2" t="s">
        <v>27</v>
      </c>
      <c r="H5" s="2" t="s">
        <v>26</v>
      </c>
      <c r="I5" s="2" t="s">
        <v>27</v>
      </c>
    </row>
    <row r="6" spans="1:9" ht="31.5" hidden="1" x14ac:dyDescent="0.25">
      <c r="A6" s="2" t="s">
        <v>25</v>
      </c>
      <c r="B6" s="3" t="s">
        <v>101</v>
      </c>
      <c r="C6" s="4"/>
      <c r="D6" s="4"/>
      <c r="E6" s="4"/>
      <c r="F6" s="4"/>
      <c r="G6" s="4"/>
      <c r="H6" s="4"/>
      <c r="I6" s="4"/>
    </row>
    <row r="7" spans="1:9" ht="47.25" hidden="1" x14ac:dyDescent="0.25">
      <c r="A7" s="2" t="s">
        <v>3</v>
      </c>
      <c r="B7" s="3" t="s">
        <v>102</v>
      </c>
      <c r="C7" s="4"/>
      <c r="D7" s="4"/>
      <c r="E7" s="4"/>
      <c r="F7" s="4"/>
      <c r="G7" s="4"/>
      <c r="H7" s="4"/>
      <c r="I7" s="4"/>
    </row>
    <row r="8" spans="1:9" ht="252" hidden="1" x14ac:dyDescent="0.25">
      <c r="A8" s="4"/>
      <c r="B8" s="3" t="s">
        <v>103</v>
      </c>
      <c r="C8" s="2" t="s">
        <v>104</v>
      </c>
      <c r="D8" s="4"/>
      <c r="E8" s="4"/>
      <c r="F8" s="4"/>
      <c r="G8" s="4"/>
      <c r="H8" s="4"/>
      <c r="I8" s="4"/>
    </row>
    <row r="9" spans="1:9" ht="204.75" hidden="1" x14ac:dyDescent="0.25">
      <c r="A9" s="4"/>
      <c r="B9" s="3" t="s">
        <v>105</v>
      </c>
      <c r="C9" s="2" t="s">
        <v>106</v>
      </c>
      <c r="D9" s="4"/>
      <c r="E9" s="4"/>
      <c r="F9" s="4"/>
      <c r="G9" s="4"/>
      <c r="H9" s="4"/>
      <c r="I9" s="4"/>
    </row>
    <row r="10" spans="1:9" ht="31.5" hidden="1" x14ac:dyDescent="0.25">
      <c r="A10" s="2" t="s">
        <v>4</v>
      </c>
      <c r="B10" s="3" t="s">
        <v>107</v>
      </c>
      <c r="C10" s="4"/>
      <c r="D10" s="4"/>
      <c r="E10" s="4"/>
      <c r="F10" s="4"/>
      <c r="G10" s="4"/>
      <c r="H10" s="4"/>
      <c r="I10" s="4"/>
    </row>
    <row r="11" spans="1:9" ht="15.75" hidden="1" x14ac:dyDescent="0.25">
      <c r="A11" s="4"/>
      <c r="B11" s="3" t="s">
        <v>108</v>
      </c>
      <c r="C11" s="4"/>
      <c r="D11" s="4"/>
      <c r="E11" s="4"/>
      <c r="F11" s="4"/>
      <c r="G11" s="4"/>
      <c r="H11" s="4"/>
      <c r="I11" s="4"/>
    </row>
    <row r="12" spans="1:9" ht="31.5" hidden="1" x14ac:dyDescent="0.25">
      <c r="A12" s="4"/>
      <c r="B12" s="3" t="s">
        <v>109</v>
      </c>
      <c r="C12" s="2" t="s">
        <v>104</v>
      </c>
      <c r="D12" s="4"/>
      <c r="E12" s="4"/>
      <c r="F12" s="4"/>
      <c r="G12" s="4"/>
      <c r="H12" s="4"/>
      <c r="I12" s="4"/>
    </row>
    <row r="13" spans="1:9" ht="31.5" hidden="1" x14ac:dyDescent="0.25">
      <c r="A13" s="4"/>
      <c r="B13" s="3" t="s">
        <v>110</v>
      </c>
      <c r="C13" s="2" t="s">
        <v>106</v>
      </c>
      <c r="D13" s="4"/>
      <c r="E13" s="4"/>
      <c r="F13" s="4"/>
      <c r="G13" s="4"/>
      <c r="H13" s="4"/>
      <c r="I13" s="4"/>
    </row>
    <row r="14" spans="1:9" ht="15.75" hidden="1" x14ac:dyDescent="0.25">
      <c r="A14" s="4"/>
      <c r="B14" s="3" t="s">
        <v>111</v>
      </c>
      <c r="C14" s="2" t="s">
        <v>106</v>
      </c>
      <c r="D14" s="4"/>
      <c r="E14" s="4"/>
      <c r="F14" s="4"/>
      <c r="G14" s="4"/>
      <c r="H14" s="4"/>
      <c r="I14" s="4"/>
    </row>
    <row r="15" spans="1:9" ht="15.75" hidden="1" x14ac:dyDescent="0.25">
      <c r="A15" s="2" t="s">
        <v>6</v>
      </c>
      <c r="B15" s="3" t="s">
        <v>112</v>
      </c>
      <c r="C15" s="2" t="s">
        <v>106</v>
      </c>
      <c r="D15" s="4"/>
      <c r="E15" s="4"/>
      <c r="F15" s="4"/>
      <c r="G15" s="4"/>
      <c r="H15" s="4"/>
      <c r="I15" s="4"/>
    </row>
    <row r="16" spans="1:9" ht="15.75" hidden="1" x14ac:dyDescent="0.25">
      <c r="A16" s="2" t="s">
        <v>7</v>
      </c>
      <c r="B16" s="3" t="s">
        <v>113</v>
      </c>
      <c r="C16" s="4"/>
      <c r="D16" s="4"/>
      <c r="E16" s="4"/>
      <c r="F16" s="4"/>
      <c r="G16" s="4"/>
      <c r="H16" s="4"/>
      <c r="I16" s="4"/>
    </row>
    <row r="17" spans="1:12" ht="47.25" hidden="1" x14ac:dyDescent="0.25">
      <c r="A17" s="2" t="s">
        <v>8</v>
      </c>
      <c r="B17" s="3" t="s">
        <v>114</v>
      </c>
      <c r="C17" s="2" t="s">
        <v>106</v>
      </c>
      <c r="D17" s="4"/>
      <c r="E17" s="4"/>
      <c r="F17" s="4"/>
      <c r="G17" s="4"/>
      <c r="H17" s="4"/>
      <c r="I17" s="4"/>
    </row>
    <row r="18" spans="1:12" ht="78.75" hidden="1" x14ac:dyDescent="0.25">
      <c r="A18" s="2" t="s">
        <v>10</v>
      </c>
      <c r="B18" s="3" t="s">
        <v>115</v>
      </c>
      <c r="C18" s="2" t="s">
        <v>106</v>
      </c>
      <c r="D18" s="4"/>
      <c r="E18" s="4"/>
      <c r="F18" s="4"/>
      <c r="G18" s="4"/>
      <c r="H18" s="4"/>
      <c r="I18" s="4"/>
    </row>
    <row r="19" spans="1:12" ht="31.5" hidden="1" x14ac:dyDescent="0.25">
      <c r="A19" s="2" t="s">
        <v>11</v>
      </c>
      <c r="B19" s="3" t="s">
        <v>116</v>
      </c>
      <c r="C19" s="2" t="s">
        <v>106</v>
      </c>
      <c r="D19" s="4"/>
      <c r="E19" s="4"/>
      <c r="F19" s="4"/>
      <c r="G19" s="4"/>
      <c r="H19" s="4"/>
      <c r="I19" s="4"/>
    </row>
    <row r="20" spans="1:12" ht="15.75" hidden="1" x14ac:dyDescent="0.25">
      <c r="A20" s="4"/>
      <c r="B20" s="3" t="s">
        <v>28</v>
      </c>
      <c r="C20" s="2" t="s">
        <v>106</v>
      </c>
      <c r="D20" s="4"/>
      <c r="E20" s="4"/>
      <c r="F20" s="4"/>
      <c r="G20" s="4"/>
      <c r="H20" s="4"/>
      <c r="I20" s="4"/>
    </row>
    <row r="21" spans="1:12" ht="15.75" hidden="1" x14ac:dyDescent="0.25">
      <c r="A21" s="4"/>
      <c r="B21" s="3" t="s">
        <v>29</v>
      </c>
      <c r="C21" s="2" t="s">
        <v>106</v>
      </c>
      <c r="D21" s="4"/>
      <c r="E21" s="4"/>
      <c r="F21" s="4"/>
      <c r="G21" s="4"/>
      <c r="H21" s="4"/>
      <c r="I21" s="4"/>
    </row>
    <row r="22" spans="1:12" ht="15.75" hidden="1" x14ac:dyDescent="0.25">
      <c r="A22" s="4"/>
      <c r="B22" s="3" t="s">
        <v>30</v>
      </c>
      <c r="C22" s="2" t="s">
        <v>106</v>
      </c>
      <c r="D22" s="4"/>
      <c r="E22" s="4"/>
      <c r="F22" s="4"/>
      <c r="G22" s="4"/>
      <c r="H22" s="4"/>
      <c r="I22" s="4"/>
    </row>
    <row r="23" spans="1:12" ht="15.75" x14ac:dyDescent="0.25">
      <c r="A23" s="2" t="s">
        <v>12</v>
      </c>
      <c r="B23" s="3" t="s">
        <v>117</v>
      </c>
      <c r="C23" s="4"/>
      <c r="D23" s="4"/>
      <c r="E23" s="4"/>
      <c r="F23" s="4"/>
      <c r="G23" s="4"/>
      <c r="H23" s="4"/>
      <c r="I23" s="4"/>
    </row>
    <row r="24" spans="1:12" ht="15.75" x14ac:dyDescent="0.25">
      <c r="A24" s="2" t="s">
        <v>13</v>
      </c>
      <c r="B24" s="3" t="s">
        <v>118</v>
      </c>
      <c r="C24" s="2" t="s">
        <v>119</v>
      </c>
      <c r="D24" s="17">
        <v>2850.8677437108408</v>
      </c>
      <c r="E24" s="17">
        <v>3056.4627467735413</v>
      </c>
      <c r="F24" s="130">
        <v>2802</v>
      </c>
      <c r="G24" s="130">
        <f>F24</f>
        <v>2802</v>
      </c>
      <c r="H24" s="130">
        <f>'0.1_вспом'!G20</f>
        <v>2894.1329761285206</v>
      </c>
      <c r="I24" s="130">
        <f>'0.1_вспом'!J20</f>
        <v>3061.8403377916015</v>
      </c>
      <c r="J24" s="6" t="s">
        <v>263</v>
      </c>
    </row>
    <row r="25" spans="1:12" ht="31.5" x14ac:dyDescent="0.25">
      <c r="A25" s="4"/>
      <c r="B25" s="3" t="s">
        <v>120</v>
      </c>
      <c r="C25" s="2" t="s">
        <v>119</v>
      </c>
      <c r="D25" s="17">
        <v>2611.3185613080623</v>
      </c>
      <c r="E25" s="17">
        <v>2611.3185613080623</v>
      </c>
      <c r="F25" s="131">
        <v>2799.8110612012315</v>
      </c>
      <c r="G25" s="130">
        <f>F25</f>
        <v>2799.8110612012315</v>
      </c>
      <c r="H25" s="130">
        <f>'0.1_вспом'!G27</f>
        <v>2892.0709141285206</v>
      </c>
      <c r="I25" s="130">
        <f>'0.1_вспом'!J27</f>
        <v>3059.5529337916014</v>
      </c>
      <c r="J25" s="19">
        <f>'0.1_вспом'!J32</f>
        <v>2981903.830963064</v>
      </c>
      <c r="K25" s="19">
        <f>'раздел 2'!F8</f>
        <v>974.62076829234354</v>
      </c>
      <c r="L25" s="6">
        <f>J25/K25</f>
        <v>3059.5529337916009</v>
      </c>
    </row>
    <row r="26" spans="1:12" ht="31.5" x14ac:dyDescent="0.25">
      <c r="A26" s="2" t="s">
        <v>15</v>
      </c>
      <c r="B26" s="3" t="s">
        <v>121</v>
      </c>
      <c r="C26" s="2" t="s">
        <v>104</v>
      </c>
      <c r="D26" s="17">
        <v>732308.08220380323</v>
      </c>
      <c r="E26" s="17">
        <v>895163.95315168495</v>
      </c>
      <c r="F26" s="17">
        <f t="shared" ref="F26" si="0">G26</f>
        <v>422467.27</v>
      </c>
      <c r="G26" s="17">
        <f>'0.1_вспом'!H21</f>
        <v>422467.27</v>
      </c>
      <c r="H26" s="17">
        <f t="shared" ref="H26" si="1">G26</f>
        <v>422467.27</v>
      </c>
      <c r="I26" s="17">
        <f>'0.1_вспом'!K22</f>
        <v>442443.51724400005</v>
      </c>
    </row>
    <row r="27" spans="1:12" ht="31.5" hidden="1" x14ac:dyDescent="0.25">
      <c r="A27" s="2" t="s">
        <v>16</v>
      </c>
      <c r="B27" s="3" t="s">
        <v>122</v>
      </c>
      <c r="C27" s="2" t="s">
        <v>123</v>
      </c>
      <c r="D27" s="4"/>
      <c r="E27" s="4"/>
      <c r="F27" s="4"/>
      <c r="G27" s="4"/>
      <c r="H27" s="4"/>
      <c r="I27" s="4"/>
    </row>
    <row r="28" spans="1:12" ht="31.5" hidden="1" x14ac:dyDescent="0.25">
      <c r="A28" s="2" t="s">
        <v>124</v>
      </c>
      <c r="B28" s="3" t="s">
        <v>125</v>
      </c>
      <c r="C28" s="2" t="s">
        <v>123</v>
      </c>
      <c r="D28" s="4"/>
      <c r="E28" s="4"/>
      <c r="F28" s="4"/>
      <c r="G28" s="4"/>
      <c r="H28" s="4"/>
      <c r="I28" s="4"/>
    </row>
    <row r="29" spans="1:12" ht="31.5" hidden="1" x14ac:dyDescent="0.25">
      <c r="A29" s="2" t="s">
        <v>126</v>
      </c>
      <c r="B29" s="3" t="s">
        <v>127</v>
      </c>
      <c r="C29" s="2" t="s">
        <v>123</v>
      </c>
      <c r="D29" s="4"/>
      <c r="E29" s="4"/>
      <c r="F29" s="4"/>
      <c r="G29" s="4"/>
      <c r="H29" s="4"/>
      <c r="I29" s="4"/>
    </row>
    <row r="30" spans="1:12" ht="18.75" hidden="1" x14ac:dyDescent="0.25">
      <c r="A30" s="4"/>
      <c r="B30" s="3" t="s">
        <v>128</v>
      </c>
      <c r="C30" s="2" t="s">
        <v>123</v>
      </c>
      <c r="D30" s="4"/>
      <c r="E30" s="4"/>
      <c r="F30" s="4"/>
      <c r="G30" s="4"/>
      <c r="H30" s="4"/>
      <c r="I30" s="4"/>
    </row>
    <row r="31" spans="1:12" ht="18.75" hidden="1" x14ac:dyDescent="0.25">
      <c r="A31" s="4"/>
      <c r="B31" s="3" t="s">
        <v>129</v>
      </c>
      <c r="C31" s="2" t="s">
        <v>123</v>
      </c>
      <c r="D31" s="4"/>
      <c r="E31" s="4"/>
      <c r="F31" s="4"/>
      <c r="G31" s="4"/>
      <c r="H31" s="4"/>
      <c r="I31" s="4"/>
    </row>
    <row r="32" spans="1:12" ht="18.75" hidden="1" x14ac:dyDescent="0.25">
      <c r="A32" s="4"/>
      <c r="B32" s="3" t="s">
        <v>130</v>
      </c>
      <c r="C32" s="2" t="s">
        <v>123</v>
      </c>
      <c r="D32" s="4"/>
      <c r="E32" s="4"/>
      <c r="F32" s="4"/>
      <c r="G32" s="4"/>
      <c r="H32" s="4"/>
      <c r="I32" s="4"/>
    </row>
    <row r="33" spans="1:9" ht="18.75" hidden="1" x14ac:dyDescent="0.25">
      <c r="A33" s="4"/>
      <c r="B33" s="3" t="s">
        <v>131</v>
      </c>
      <c r="C33" s="2" t="s">
        <v>123</v>
      </c>
      <c r="D33" s="4"/>
      <c r="E33" s="4"/>
      <c r="F33" s="4"/>
      <c r="G33" s="4"/>
      <c r="H33" s="4"/>
      <c r="I33" s="4"/>
    </row>
    <row r="34" spans="1:9" ht="31.5" hidden="1" x14ac:dyDescent="0.25">
      <c r="A34" s="2" t="s">
        <v>132</v>
      </c>
      <c r="B34" s="3" t="s">
        <v>133</v>
      </c>
      <c r="C34" s="2" t="s">
        <v>123</v>
      </c>
      <c r="D34" s="4"/>
      <c r="E34" s="4"/>
      <c r="F34" s="4"/>
      <c r="G34" s="4"/>
      <c r="H34" s="4"/>
      <c r="I34" s="4"/>
    </row>
    <row r="35" spans="1:9" ht="31.5" hidden="1" x14ac:dyDescent="0.25">
      <c r="A35" s="2" t="s">
        <v>17</v>
      </c>
      <c r="B35" s="3" t="s">
        <v>134</v>
      </c>
      <c r="C35" s="4"/>
      <c r="D35" s="4"/>
      <c r="E35" s="4"/>
      <c r="F35" s="4"/>
      <c r="G35" s="4"/>
      <c r="H35" s="4"/>
      <c r="I35" s="4"/>
    </row>
    <row r="36" spans="1:9" ht="31.5" hidden="1" x14ac:dyDescent="0.25">
      <c r="A36" s="2" t="s">
        <v>18</v>
      </c>
      <c r="B36" s="3" t="s">
        <v>135</v>
      </c>
      <c r="C36" s="2" t="s">
        <v>136</v>
      </c>
      <c r="D36" s="4"/>
      <c r="E36" s="4"/>
      <c r="F36" s="4"/>
      <c r="G36" s="4"/>
      <c r="H36" s="4"/>
      <c r="I36" s="4"/>
    </row>
    <row r="37" spans="1:9" ht="31.5" hidden="1" x14ac:dyDescent="0.25">
      <c r="A37" s="2" t="s">
        <v>137</v>
      </c>
      <c r="B37" s="3" t="s">
        <v>138</v>
      </c>
      <c r="C37" s="2" t="s">
        <v>123</v>
      </c>
      <c r="D37" s="4"/>
      <c r="E37" s="4"/>
      <c r="F37" s="4"/>
      <c r="G37" s="4"/>
      <c r="H37" s="4"/>
      <c r="I37" s="4"/>
    </row>
    <row r="38" spans="1:9" ht="31.5" hidden="1" x14ac:dyDescent="0.25">
      <c r="A38" s="2" t="s">
        <v>19</v>
      </c>
      <c r="B38" s="3" t="s">
        <v>139</v>
      </c>
      <c r="C38" s="2" t="s">
        <v>140</v>
      </c>
      <c r="D38" s="4"/>
      <c r="E38" s="4"/>
      <c r="F38" s="4"/>
      <c r="G38" s="4"/>
      <c r="H38" s="4"/>
      <c r="I38" s="4"/>
    </row>
    <row r="39" spans="1:9" ht="15.75" hidden="1" x14ac:dyDescent="0.25">
      <c r="A39" s="4"/>
      <c r="B39" s="5" t="s">
        <v>141</v>
      </c>
      <c r="C39" s="2" t="s">
        <v>140</v>
      </c>
      <c r="D39" s="4"/>
      <c r="E39" s="4"/>
      <c r="F39" s="4"/>
      <c r="G39" s="4"/>
      <c r="H39" s="4"/>
      <c r="I39" s="4"/>
    </row>
    <row r="40" spans="1:9" ht="15.75" hidden="1" x14ac:dyDescent="0.25">
      <c r="A40" s="4"/>
      <c r="B40" s="5" t="s">
        <v>142</v>
      </c>
      <c r="C40" s="2" t="s">
        <v>140</v>
      </c>
      <c r="D40" s="4"/>
      <c r="E40" s="4"/>
      <c r="F40" s="4"/>
      <c r="G40" s="4"/>
      <c r="H40" s="4"/>
      <c r="I40" s="4"/>
    </row>
    <row r="41" spans="1:9" x14ac:dyDescent="0.25">
      <c r="A41" s="1"/>
    </row>
    <row r="42" spans="1:9" ht="15.75" x14ac:dyDescent="0.25">
      <c r="A42" s="33" t="s">
        <v>185</v>
      </c>
    </row>
    <row r="43" spans="1:9" ht="15.75" x14ac:dyDescent="0.25">
      <c r="A43" s="34" t="s">
        <v>267</v>
      </c>
    </row>
    <row r="44" spans="1:9" ht="15.75" x14ac:dyDescent="0.25">
      <c r="A44" s="34" t="s">
        <v>268</v>
      </c>
    </row>
    <row r="45" spans="1:9" s="127" customFormat="1" x14ac:dyDescent="0.25">
      <c r="A45" s="132" t="s">
        <v>269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C3" workbookViewId="0">
      <selection activeCell="G20" sqref="G20"/>
    </sheetView>
  </sheetViews>
  <sheetFormatPr defaultRowHeight="11.25" x14ac:dyDescent="0.25"/>
  <cols>
    <col min="1" max="2" width="9.140625" style="41" hidden="1" customWidth="1"/>
    <col min="3" max="3" width="3.7109375" style="41" customWidth="1"/>
    <col min="4" max="4" width="8.28515625" style="41" bestFit="1" customWidth="1"/>
    <col min="5" max="5" width="42" style="42" customWidth="1"/>
    <col min="6" max="6" width="14.5703125" style="42" customWidth="1" collapsed="1"/>
    <col min="7" max="8" width="13.42578125" style="41" customWidth="1"/>
    <col min="9" max="9" width="12.28515625" style="41" customWidth="1"/>
    <col min="10" max="11" width="13.42578125" style="41" customWidth="1"/>
    <col min="12" max="14" width="12.42578125" style="41" customWidth="1"/>
    <col min="15" max="15" width="13.42578125" style="41" customWidth="1"/>
    <col min="16" max="16" width="9.140625" style="43"/>
    <col min="17" max="16384" width="9.140625" style="41"/>
  </cols>
  <sheetData>
    <row r="1" spans="3:18" hidden="1" x14ac:dyDescent="0.25"/>
    <row r="2" spans="3:18" hidden="1" x14ac:dyDescent="0.25"/>
    <row r="4" spans="3:18" ht="24.95" customHeight="1" x14ac:dyDescent="0.25">
      <c r="D4" s="147" t="s">
        <v>265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</row>
    <row r="5" spans="3:18" ht="12" customHeight="1" x14ac:dyDescent="0.25"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3:18" s="45" customFormat="1" ht="11.25" customHeight="1" x14ac:dyDescent="0.25">
      <c r="D6" s="148" t="s">
        <v>177</v>
      </c>
      <c r="E6" s="148" t="s">
        <v>176</v>
      </c>
      <c r="F6" s="148" t="s">
        <v>2</v>
      </c>
      <c r="G6" s="46">
        <v>2025</v>
      </c>
      <c r="H6" s="46"/>
      <c r="I6" s="47"/>
      <c r="J6" s="48">
        <v>2026</v>
      </c>
      <c r="K6" s="46"/>
      <c r="L6" s="49"/>
      <c r="M6" s="149" t="s">
        <v>187</v>
      </c>
      <c r="N6" s="150" t="s">
        <v>188</v>
      </c>
      <c r="O6" s="150" t="s">
        <v>189</v>
      </c>
      <c r="P6" s="50"/>
    </row>
    <row r="7" spans="3:18" s="45" customFormat="1" ht="27.75" customHeight="1" x14ac:dyDescent="0.25">
      <c r="D7" s="148"/>
      <c r="E7" s="148"/>
      <c r="F7" s="148"/>
      <c r="G7" s="46" t="s">
        <v>190</v>
      </c>
      <c r="H7" s="46" t="s">
        <v>191</v>
      </c>
      <c r="I7" s="51" t="s">
        <v>192</v>
      </c>
      <c r="J7" s="52" t="s">
        <v>190</v>
      </c>
      <c r="K7" s="46" t="s">
        <v>191</v>
      </c>
      <c r="L7" s="53" t="s">
        <v>192</v>
      </c>
      <c r="M7" s="149"/>
      <c r="N7" s="150"/>
      <c r="O7" s="150"/>
      <c r="P7" s="144"/>
      <c r="Q7" s="145"/>
      <c r="R7" s="145"/>
    </row>
    <row r="8" spans="3:18" x14ac:dyDescent="0.25">
      <c r="D8" s="54">
        <v>1</v>
      </c>
      <c r="E8" s="55">
        <v>2</v>
      </c>
      <c r="F8" s="55">
        <v>3</v>
      </c>
      <c r="G8" s="56">
        <v>4</v>
      </c>
      <c r="H8" s="56">
        <v>5</v>
      </c>
      <c r="I8" s="56">
        <v>6</v>
      </c>
      <c r="J8" s="56">
        <v>7</v>
      </c>
      <c r="K8" s="56">
        <v>8</v>
      </c>
      <c r="L8" s="56">
        <v>9</v>
      </c>
      <c r="M8" s="56">
        <v>10</v>
      </c>
      <c r="N8" s="56">
        <v>11</v>
      </c>
      <c r="O8" s="56">
        <v>12</v>
      </c>
      <c r="P8" s="57"/>
      <c r="Q8" s="58"/>
      <c r="R8" s="58"/>
    </row>
    <row r="9" spans="3:18" ht="20.100000000000001" customHeight="1" x14ac:dyDescent="0.25">
      <c r="C9" s="58"/>
      <c r="D9" s="59" t="s">
        <v>175</v>
      </c>
      <c r="E9" s="60" t="s">
        <v>193</v>
      </c>
      <c r="F9" s="61"/>
      <c r="G9" s="62"/>
      <c r="H9" s="62"/>
      <c r="I9" s="63"/>
      <c r="J9" s="64"/>
      <c r="K9" s="62"/>
      <c r="L9" s="65"/>
      <c r="M9" s="66"/>
      <c r="N9" s="62"/>
      <c r="O9" s="62"/>
      <c r="P9" s="57"/>
      <c r="Q9" s="43"/>
      <c r="R9" s="58"/>
    </row>
    <row r="10" spans="3:18" x14ac:dyDescent="0.25">
      <c r="D10" s="67" t="s">
        <v>194</v>
      </c>
      <c r="E10" s="68" t="s">
        <v>195</v>
      </c>
      <c r="F10" s="69" t="s">
        <v>9</v>
      </c>
      <c r="G10" s="70"/>
      <c r="H10" s="71">
        <v>197.5</v>
      </c>
      <c r="I10" s="72">
        <v>197.5</v>
      </c>
      <c r="J10" s="73"/>
      <c r="K10" s="71">
        <v>197.5</v>
      </c>
      <c r="L10" s="74">
        <v>197.5</v>
      </c>
      <c r="M10" s="75"/>
      <c r="N10" s="71">
        <v>100</v>
      </c>
      <c r="O10" s="71">
        <v>100</v>
      </c>
      <c r="P10" s="57"/>
      <c r="Q10" s="58"/>
      <c r="R10" s="58"/>
    </row>
    <row r="11" spans="3:18" x14ac:dyDescent="0.25">
      <c r="D11" s="67" t="s">
        <v>196</v>
      </c>
      <c r="E11" s="68" t="s">
        <v>39</v>
      </c>
      <c r="F11" s="69" t="s">
        <v>9</v>
      </c>
      <c r="G11" s="70"/>
      <c r="H11" s="71">
        <v>197.5</v>
      </c>
      <c r="I11" s="72">
        <v>197.5</v>
      </c>
      <c r="J11" s="73"/>
      <c r="K11" s="71">
        <v>197.5</v>
      </c>
      <c r="L11" s="74">
        <v>197.5</v>
      </c>
      <c r="M11" s="75"/>
      <c r="N11" s="71">
        <v>100</v>
      </c>
      <c r="O11" s="71">
        <v>100</v>
      </c>
      <c r="P11" s="57"/>
      <c r="Q11" s="58"/>
      <c r="R11" s="58"/>
    </row>
    <row r="12" spans="3:18" ht="24.6" customHeight="1" x14ac:dyDescent="0.25">
      <c r="D12" s="67" t="s">
        <v>197</v>
      </c>
      <c r="E12" s="68" t="s">
        <v>198</v>
      </c>
      <c r="F12" s="69" t="s">
        <v>9</v>
      </c>
      <c r="G12" s="70"/>
      <c r="H12" s="71">
        <v>173.24725210292451</v>
      </c>
      <c r="I12" s="72">
        <v>173.24725210292451</v>
      </c>
      <c r="J12" s="73"/>
      <c r="K12" s="71">
        <v>167.41391876959116</v>
      </c>
      <c r="L12" s="74">
        <v>167.41391876959116</v>
      </c>
      <c r="M12" s="75"/>
      <c r="N12" s="71">
        <v>96.632943228520702</v>
      </c>
      <c r="O12" s="71">
        <v>96.632943228520702</v>
      </c>
      <c r="P12" s="57"/>
      <c r="Q12" s="76"/>
      <c r="R12" s="58"/>
    </row>
    <row r="13" spans="3:18" x14ac:dyDescent="0.25">
      <c r="D13" s="67" t="s">
        <v>199</v>
      </c>
      <c r="E13" s="77" t="s">
        <v>200</v>
      </c>
      <c r="F13" s="69" t="s">
        <v>163</v>
      </c>
      <c r="G13" s="78">
        <v>1142.6325999999999</v>
      </c>
      <c r="H13" s="79"/>
      <c r="I13" s="72">
        <v>1142.6325999999999</v>
      </c>
      <c r="J13" s="80">
        <v>1136.636</v>
      </c>
      <c r="K13" s="79"/>
      <c r="L13" s="74">
        <v>1136.636</v>
      </c>
      <c r="M13" s="81">
        <v>99.475194388817542</v>
      </c>
      <c r="N13" s="70"/>
      <c r="O13" s="71">
        <v>99.475194388817542</v>
      </c>
      <c r="P13" s="57"/>
      <c r="Q13" s="76"/>
      <c r="R13" s="58"/>
    </row>
    <row r="14" spans="3:18" x14ac:dyDescent="0.25">
      <c r="D14" s="67" t="s">
        <v>201</v>
      </c>
      <c r="E14" s="77" t="s">
        <v>202</v>
      </c>
      <c r="F14" s="69" t="s">
        <v>163</v>
      </c>
      <c r="G14" s="78">
        <v>1017.8188883043324</v>
      </c>
      <c r="H14" s="79"/>
      <c r="I14" s="72">
        <v>1017.8188883043324</v>
      </c>
      <c r="J14" s="80">
        <v>989.87350034947349</v>
      </c>
      <c r="K14" s="79"/>
      <c r="L14" s="74">
        <v>989.87350034947349</v>
      </c>
      <c r="M14" s="81">
        <v>97.254385011324032</v>
      </c>
      <c r="N14" s="70"/>
      <c r="O14" s="71">
        <v>97.254385011324032</v>
      </c>
      <c r="P14" s="57"/>
      <c r="Q14" s="76"/>
      <c r="R14" s="58"/>
    </row>
    <row r="15" spans="3:18" x14ac:dyDescent="0.25">
      <c r="D15" s="67" t="s">
        <v>203</v>
      </c>
      <c r="E15" s="77" t="s">
        <v>204</v>
      </c>
      <c r="F15" s="69" t="s">
        <v>163</v>
      </c>
      <c r="G15" s="78">
        <v>1007.2182999999999</v>
      </c>
      <c r="H15" s="79"/>
      <c r="I15" s="72">
        <v>1007.2182999999999</v>
      </c>
      <c r="J15" s="80">
        <v>974.62076829234354</v>
      </c>
      <c r="K15" s="79"/>
      <c r="L15" s="74">
        <v>974.62076829234354</v>
      </c>
      <c r="M15" s="81">
        <v>96.763608077051771</v>
      </c>
      <c r="N15" s="70"/>
      <c r="O15" s="71">
        <v>96.763608077051771</v>
      </c>
      <c r="P15" s="57"/>
    </row>
    <row r="16" spans="3:18" x14ac:dyDescent="0.25">
      <c r="D16" s="67" t="s">
        <v>205</v>
      </c>
      <c r="E16" s="82" t="s">
        <v>170</v>
      </c>
      <c r="F16" s="69" t="s">
        <v>168</v>
      </c>
      <c r="G16" s="78">
        <v>1216.0402000000001</v>
      </c>
      <c r="H16" s="79"/>
      <c r="I16" s="72">
        <v>1216.0402000000001</v>
      </c>
      <c r="J16" s="80">
        <v>1212.366</v>
      </c>
      <c r="K16" s="79"/>
      <c r="L16" s="74">
        <v>1212.366</v>
      </c>
      <c r="M16" s="81">
        <v>99.697855383399315</v>
      </c>
      <c r="N16" s="70"/>
      <c r="O16" s="71">
        <v>99.697855383399315</v>
      </c>
      <c r="P16" s="57"/>
      <c r="Q16" s="83"/>
    </row>
    <row r="17" spans="3:18" ht="13.5" customHeight="1" x14ac:dyDescent="0.25">
      <c r="D17" s="67" t="s">
        <v>206</v>
      </c>
      <c r="E17" s="82" t="s">
        <v>169</v>
      </c>
      <c r="F17" s="69" t="s">
        <v>168</v>
      </c>
      <c r="G17" s="78">
        <v>1210.0669999999998</v>
      </c>
      <c r="H17" s="79"/>
      <c r="I17" s="72">
        <v>1210.0669999999998</v>
      </c>
      <c r="J17" s="80">
        <v>1206.2750000000001</v>
      </c>
      <c r="K17" s="79"/>
      <c r="L17" s="74">
        <v>1206.2750000000001</v>
      </c>
      <c r="M17" s="81">
        <v>99.6866289222002</v>
      </c>
      <c r="N17" s="70"/>
      <c r="O17" s="71">
        <v>99.6866289222002</v>
      </c>
      <c r="P17" s="57"/>
      <c r="Q17" s="83"/>
    </row>
    <row r="18" spans="3:18" ht="20.100000000000001" customHeight="1" x14ac:dyDescent="0.25">
      <c r="C18" s="58"/>
      <c r="D18" s="84" t="s">
        <v>174</v>
      </c>
      <c r="E18" s="60" t="s">
        <v>207</v>
      </c>
      <c r="F18" s="61"/>
      <c r="G18" s="62"/>
      <c r="H18" s="62"/>
      <c r="I18" s="63"/>
      <c r="J18" s="64"/>
      <c r="K18" s="62"/>
      <c r="L18" s="65"/>
      <c r="M18" s="66"/>
      <c r="N18" s="62"/>
      <c r="O18" s="62"/>
      <c r="P18" s="57"/>
      <c r="Q18" s="43"/>
      <c r="R18" s="58"/>
    </row>
    <row r="19" spans="3:18" s="85" customFormat="1" ht="22.5" x14ac:dyDescent="0.25">
      <c r="D19" s="86" t="s">
        <v>208</v>
      </c>
      <c r="E19" s="87" t="s">
        <v>209</v>
      </c>
      <c r="F19" s="88" t="s">
        <v>164</v>
      </c>
      <c r="G19" s="89"/>
      <c r="H19" s="89"/>
      <c r="I19" s="90">
        <v>3766.1341337435988</v>
      </c>
      <c r="J19" s="91"/>
      <c r="K19" s="89"/>
      <c r="L19" s="92">
        <v>3973.8406414888173</v>
      </c>
      <c r="M19" s="75"/>
      <c r="N19" s="70"/>
      <c r="O19" s="71">
        <v>105.5151117928653</v>
      </c>
      <c r="P19" s="93"/>
      <c r="Q19" s="83"/>
    </row>
    <row r="20" spans="3:18" x14ac:dyDescent="0.25">
      <c r="D20" s="86" t="s">
        <v>210</v>
      </c>
      <c r="E20" s="87" t="s">
        <v>211</v>
      </c>
      <c r="F20" s="88" t="s">
        <v>164</v>
      </c>
      <c r="G20" s="94">
        <v>2894.1329761285206</v>
      </c>
      <c r="H20" s="89"/>
      <c r="I20" s="90">
        <v>2894.1329761285206</v>
      </c>
      <c r="J20" s="95">
        <v>3061.8403377916015</v>
      </c>
      <c r="K20" s="89"/>
      <c r="L20" s="92">
        <v>3061.8403377916015</v>
      </c>
      <c r="M20" s="81">
        <v>105.7947358689587</v>
      </c>
      <c r="N20" s="70"/>
      <c r="O20" s="71">
        <v>105.7947358689587</v>
      </c>
      <c r="P20" s="57"/>
      <c r="Q20" s="83"/>
    </row>
    <row r="21" spans="3:18" ht="22.5" x14ac:dyDescent="0.25">
      <c r="D21" s="86" t="s">
        <v>212</v>
      </c>
      <c r="E21" s="87" t="s">
        <v>213</v>
      </c>
      <c r="F21" s="88" t="s">
        <v>165</v>
      </c>
      <c r="G21" s="96"/>
      <c r="H21" s="97">
        <v>422467.27</v>
      </c>
      <c r="I21" s="98">
        <v>422467.27</v>
      </c>
      <c r="J21" s="99"/>
      <c r="K21" s="97">
        <v>442443.51724400005</v>
      </c>
      <c r="L21" s="100">
        <v>442443.51724400005</v>
      </c>
      <c r="M21" s="75"/>
      <c r="N21" s="71">
        <v>104.72847215927521</v>
      </c>
      <c r="O21" s="71">
        <v>104.72847215927521</v>
      </c>
      <c r="P21" s="57"/>
      <c r="Q21" s="83"/>
    </row>
    <row r="22" spans="3:18" ht="22.5" x14ac:dyDescent="0.25">
      <c r="D22" s="86" t="s">
        <v>214</v>
      </c>
      <c r="E22" s="101" t="s">
        <v>215</v>
      </c>
      <c r="F22" s="88" t="s">
        <v>165</v>
      </c>
      <c r="G22" s="96"/>
      <c r="H22" s="97">
        <v>422467.27</v>
      </c>
      <c r="I22" s="98">
        <v>422467.27</v>
      </c>
      <c r="J22" s="99"/>
      <c r="K22" s="97">
        <v>442443.51724400005</v>
      </c>
      <c r="L22" s="100">
        <v>442443.51724400005</v>
      </c>
      <c r="M22" s="75"/>
      <c r="N22" s="71">
        <v>104.72847215927521</v>
      </c>
      <c r="O22" s="71">
        <v>104.72847215927521</v>
      </c>
      <c r="P22" s="57"/>
      <c r="Q22" s="83"/>
    </row>
    <row r="23" spans="3:18" ht="20.100000000000001" customHeight="1" x14ac:dyDescent="0.25">
      <c r="D23" s="84" t="s">
        <v>173</v>
      </c>
      <c r="E23" s="60" t="s">
        <v>216</v>
      </c>
      <c r="F23" s="61"/>
      <c r="G23" s="102"/>
      <c r="H23" s="102"/>
      <c r="I23" s="103"/>
      <c r="J23" s="104"/>
      <c r="K23" s="102"/>
      <c r="L23" s="105"/>
      <c r="M23" s="106"/>
      <c r="N23" s="102"/>
      <c r="O23" s="102"/>
      <c r="Q23" s="83"/>
    </row>
    <row r="24" spans="3:18" ht="33.75" x14ac:dyDescent="0.25">
      <c r="D24" s="67" t="s">
        <v>217</v>
      </c>
      <c r="E24" s="107" t="s">
        <v>218</v>
      </c>
      <c r="F24" s="69"/>
      <c r="G24" s="78">
        <v>0</v>
      </c>
      <c r="H24" s="78">
        <v>0</v>
      </c>
      <c r="I24" s="108"/>
      <c r="J24" s="80">
        <v>0</v>
      </c>
      <c r="K24" s="78">
        <v>0</v>
      </c>
      <c r="L24" s="109"/>
      <c r="M24" s="81">
        <v>0</v>
      </c>
      <c r="N24" s="71">
        <v>0</v>
      </c>
      <c r="O24" s="79"/>
      <c r="Q24" s="83"/>
    </row>
    <row r="25" spans="3:18" ht="22.5" x14ac:dyDescent="0.25">
      <c r="D25" s="67" t="s">
        <v>219</v>
      </c>
      <c r="E25" s="107" t="s">
        <v>220</v>
      </c>
      <c r="F25" s="69"/>
      <c r="G25" s="78">
        <v>0</v>
      </c>
      <c r="H25" s="78">
        <v>0</v>
      </c>
      <c r="I25" s="108"/>
      <c r="J25" s="80">
        <v>0</v>
      </c>
      <c r="K25" s="78">
        <v>0</v>
      </c>
      <c r="L25" s="109"/>
      <c r="M25" s="81">
        <v>0</v>
      </c>
      <c r="N25" s="71">
        <v>0</v>
      </c>
      <c r="O25" s="79"/>
      <c r="Q25" s="83"/>
    </row>
    <row r="26" spans="3:18" ht="33.75" x14ac:dyDescent="0.25">
      <c r="D26" s="67" t="s">
        <v>221</v>
      </c>
      <c r="E26" s="107" t="s">
        <v>222</v>
      </c>
      <c r="F26" s="69"/>
      <c r="G26" s="78">
        <v>2.0620620000000001</v>
      </c>
      <c r="H26" s="78">
        <v>15900.219000000001</v>
      </c>
      <c r="I26" s="108"/>
      <c r="J26" s="80">
        <v>2.287404</v>
      </c>
      <c r="K26" s="78">
        <v>17987.516000000003</v>
      </c>
      <c r="L26" s="109"/>
      <c r="M26" s="81">
        <v>1.1092799343569688</v>
      </c>
      <c r="N26" s="71">
        <v>113.12747327568258</v>
      </c>
      <c r="O26" s="79"/>
      <c r="Q26" s="83"/>
    </row>
    <row r="27" spans="3:18" x14ac:dyDescent="0.25">
      <c r="D27" s="67" t="s">
        <v>223</v>
      </c>
      <c r="E27" s="107" t="s">
        <v>224</v>
      </c>
      <c r="F27" s="69"/>
      <c r="G27" s="78">
        <v>2892.0709141285206</v>
      </c>
      <c r="H27" s="79"/>
      <c r="I27" s="108"/>
      <c r="J27" s="80">
        <v>3059.5529337916014</v>
      </c>
      <c r="K27" s="79"/>
      <c r="L27" s="109"/>
      <c r="M27" s="81">
        <v>1.0579107582891165</v>
      </c>
      <c r="N27" s="70"/>
      <c r="O27" s="79"/>
      <c r="Q27" s="83"/>
    </row>
    <row r="28" spans="3:18" ht="33.75" x14ac:dyDescent="0.25">
      <c r="D28" s="67" t="s">
        <v>225</v>
      </c>
      <c r="E28" s="107" t="s">
        <v>226</v>
      </c>
      <c r="F28" s="69"/>
      <c r="G28" s="78">
        <v>0</v>
      </c>
      <c r="H28" s="78">
        <v>406567.05100000004</v>
      </c>
      <c r="I28" s="108"/>
      <c r="J28" s="80">
        <v>0</v>
      </c>
      <c r="K28" s="78">
        <v>424456.00124400004</v>
      </c>
      <c r="L28" s="109"/>
      <c r="M28" s="81">
        <v>0</v>
      </c>
      <c r="N28" s="71">
        <v>104.4</v>
      </c>
      <c r="O28" s="79"/>
      <c r="Q28" s="83"/>
    </row>
    <row r="29" spans="3:18" ht="20.100000000000001" customHeight="1" x14ac:dyDescent="0.25">
      <c r="D29" s="84" t="s">
        <v>172</v>
      </c>
      <c r="E29" s="60" t="s">
        <v>227</v>
      </c>
      <c r="F29" s="61"/>
      <c r="G29" s="102"/>
      <c r="H29" s="102"/>
      <c r="I29" s="103"/>
      <c r="J29" s="104"/>
      <c r="K29" s="102"/>
      <c r="L29" s="105"/>
      <c r="M29" s="106"/>
      <c r="N29" s="102"/>
      <c r="O29" s="102"/>
      <c r="Q29" s="83"/>
    </row>
    <row r="30" spans="3:18" ht="22.5" x14ac:dyDescent="0.25">
      <c r="D30" s="86" t="s">
        <v>228</v>
      </c>
      <c r="E30" s="87" t="s">
        <v>229</v>
      </c>
      <c r="F30" s="88" t="s">
        <v>230</v>
      </c>
      <c r="G30" s="97">
        <v>4206246.659516694</v>
      </c>
      <c r="H30" s="97">
        <v>1001247.4299000001</v>
      </c>
      <c r="I30" s="98">
        <v>5207494.0894166939</v>
      </c>
      <c r="J30" s="110">
        <v>4320910.2918036561</v>
      </c>
      <c r="K30" s="97">
        <v>1048591.1358682802</v>
      </c>
      <c r="L30" s="100">
        <v>5369501.4276719363</v>
      </c>
      <c r="M30" s="81">
        <v>102.72603205585993</v>
      </c>
      <c r="N30" s="71">
        <v>104.72847215927521</v>
      </c>
      <c r="O30" s="71">
        <v>103.11104219176156</v>
      </c>
      <c r="Q30" s="83"/>
    </row>
    <row r="31" spans="3:18" x14ac:dyDescent="0.25">
      <c r="D31" s="67" t="s">
        <v>231</v>
      </c>
      <c r="E31" s="111" t="s">
        <v>232</v>
      </c>
      <c r="F31" s="69" t="s">
        <v>230</v>
      </c>
      <c r="G31" s="78">
        <v>4204169.7129345592</v>
      </c>
      <c r="H31" s="79"/>
      <c r="I31" s="112">
        <v>4204169.7129345592</v>
      </c>
      <c r="J31" s="80">
        <v>4318680.9403597815</v>
      </c>
      <c r="K31" s="79"/>
      <c r="L31" s="113">
        <v>4318680.9403597815</v>
      </c>
      <c r="M31" s="81">
        <v>102.72375368370399</v>
      </c>
      <c r="N31" s="70"/>
      <c r="O31" s="71">
        <v>102.72375368370399</v>
      </c>
      <c r="Q31" s="83"/>
    </row>
    <row r="32" spans="3:18" x14ac:dyDescent="0.25">
      <c r="D32" s="67" t="s">
        <v>233</v>
      </c>
      <c r="E32" s="114" t="s">
        <v>234</v>
      </c>
      <c r="F32" s="69" t="s">
        <v>230</v>
      </c>
      <c r="G32" s="78">
        <v>2912946.7496079742</v>
      </c>
      <c r="H32" s="79"/>
      <c r="I32" s="112">
        <v>2912946.7496079742</v>
      </c>
      <c r="J32" s="80">
        <v>2981903.830963064</v>
      </c>
      <c r="K32" s="79"/>
      <c r="L32" s="113">
        <v>2981903.830963064</v>
      </c>
      <c r="M32" s="81">
        <v>102.36726199558473</v>
      </c>
      <c r="N32" s="70"/>
      <c r="O32" s="71">
        <v>102.36726199558473</v>
      </c>
      <c r="Q32" s="83"/>
    </row>
    <row r="33" spans="4:17" x14ac:dyDescent="0.25">
      <c r="D33" s="67" t="s">
        <v>235</v>
      </c>
      <c r="E33" s="114" t="s">
        <v>166</v>
      </c>
      <c r="F33" s="69" t="s">
        <v>230</v>
      </c>
      <c r="G33" s="71">
        <v>1291222.963326585</v>
      </c>
      <c r="H33" s="70"/>
      <c r="I33" s="72">
        <v>1291222.963326585</v>
      </c>
      <c r="J33" s="115">
        <v>1336777.1093967175</v>
      </c>
      <c r="K33" s="70"/>
      <c r="L33" s="74">
        <v>1336777.1093967175</v>
      </c>
      <c r="M33" s="81">
        <v>103.52798450492014</v>
      </c>
      <c r="N33" s="70"/>
      <c r="O33" s="71">
        <v>103.52798450492014</v>
      </c>
      <c r="Q33" s="83"/>
    </row>
    <row r="34" spans="4:17" ht="33.75" x14ac:dyDescent="0.25">
      <c r="D34" s="67" t="s">
        <v>236</v>
      </c>
      <c r="E34" s="111" t="s">
        <v>237</v>
      </c>
      <c r="F34" s="69" t="s">
        <v>230</v>
      </c>
      <c r="G34" s="71">
        <v>2076.9465821345998</v>
      </c>
      <c r="H34" s="71">
        <v>37683.519030000003</v>
      </c>
      <c r="I34" s="112">
        <v>39760.465612134605</v>
      </c>
      <c r="J34" s="115">
        <v>2229.3514438749794</v>
      </c>
      <c r="K34" s="71">
        <v>42630.412920000002</v>
      </c>
      <c r="L34" s="113">
        <v>44859.76436387498</v>
      </c>
      <c r="M34" s="81">
        <v>107.33792881585545</v>
      </c>
      <c r="N34" s="71">
        <v>113.12747327568256</v>
      </c>
      <c r="O34" s="71">
        <v>112.82504787917802</v>
      </c>
      <c r="Q34" s="83"/>
    </row>
    <row r="35" spans="4:17" x14ac:dyDescent="0.25">
      <c r="D35" s="67" t="s">
        <v>238</v>
      </c>
      <c r="E35" s="111" t="s">
        <v>239</v>
      </c>
      <c r="F35" s="69" t="s">
        <v>230</v>
      </c>
      <c r="G35" s="70"/>
      <c r="H35" s="71">
        <v>963563.91087000014</v>
      </c>
      <c r="I35" s="112">
        <v>963563.91087000014</v>
      </c>
      <c r="J35" s="73"/>
      <c r="K35" s="71">
        <v>1005960.7229482802</v>
      </c>
      <c r="L35" s="113">
        <v>1005960.7229482802</v>
      </c>
      <c r="M35" s="75"/>
      <c r="N35" s="71">
        <v>104.4</v>
      </c>
      <c r="O35" s="71">
        <v>104.4</v>
      </c>
      <c r="Q35" s="83"/>
    </row>
    <row r="36" spans="4:17" ht="22.5" x14ac:dyDescent="0.25">
      <c r="D36" s="86" t="s">
        <v>240</v>
      </c>
      <c r="E36" s="87" t="s">
        <v>241</v>
      </c>
      <c r="F36" s="88" t="s">
        <v>230</v>
      </c>
      <c r="G36" s="94">
        <v>2915023.696190109</v>
      </c>
      <c r="H36" s="94">
        <v>1001247.4299000001</v>
      </c>
      <c r="I36" s="90">
        <v>3916271.1260901089</v>
      </c>
      <c r="J36" s="95">
        <v>2984133.1824069391</v>
      </c>
      <c r="K36" s="94">
        <v>1048591.1358682802</v>
      </c>
      <c r="L36" s="92">
        <v>4032724.3182752193</v>
      </c>
      <c r="M36" s="81">
        <v>102.37080358239128</v>
      </c>
      <c r="N36" s="71">
        <v>104.72847215927521</v>
      </c>
      <c r="O36" s="71">
        <v>102.97357329040122</v>
      </c>
      <c r="Q36" s="83"/>
    </row>
    <row r="37" spans="4:17" s="85" customFormat="1" ht="22.5" x14ac:dyDescent="0.25">
      <c r="D37" s="86" t="s">
        <v>242</v>
      </c>
      <c r="E37" s="101" t="s">
        <v>243</v>
      </c>
      <c r="F37" s="88" t="s">
        <v>230</v>
      </c>
      <c r="G37" s="94">
        <v>2076.9465821345998</v>
      </c>
      <c r="H37" s="94">
        <v>1001247.4299000001</v>
      </c>
      <c r="I37" s="90">
        <v>1003324.3764821347</v>
      </c>
      <c r="J37" s="95">
        <v>2229.3514438749794</v>
      </c>
      <c r="K37" s="94">
        <v>1048591.1358682802</v>
      </c>
      <c r="L37" s="92">
        <v>1050820.4873121553</v>
      </c>
      <c r="M37" s="81">
        <v>107.33792881585545</v>
      </c>
      <c r="N37" s="71">
        <v>104.72847215927521</v>
      </c>
      <c r="O37" s="71">
        <v>104.73387390392645</v>
      </c>
      <c r="P37" s="116"/>
      <c r="Q37" s="83"/>
    </row>
    <row r="38" spans="4:17" s="85" customFormat="1" ht="22.5" x14ac:dyDescent="0.25">
      <c r="D38" s="86" t="s">
        <v>244</v>
      </c>
      <c r="E38" s="87" t="s">
        <v>245</v>
      </c>
      <c r="F38" s="88" t="s">
        <v>230</v>
      </c>
      <c r="G38" s="94">
        <v>0</v>
      </c>
      <c r="H38" s="94">
        <v>0</v>
      </c>
      <c r="I38" s="90">
        <v>0</v>
      </c>
      <c r="J38" s="95">
        <v>0</v>
      </c>
      <c r="K38" s="94">
        <v>0</v>
      </c>
      <c r="L38" s="92">
        <v>0</v>
      </c>
      <c r="M38" s="81">
        <v>0</v>
      </c>
      <c r="N38" s="71">
        <v>0</v>
      </c>
      <c r="O38" s="71">
        <v>0</v>
      </c>
      <c r="P38" s="116"/>
      <c r="Q38" s="83"/>
    </row>
    <row r="39" spans="4:17" ht="22.5" x14ac:dyDescent="0.25">
      <c r="D39" s="67" t="s">
        <v>246</v>
      </c>
      <c r="E39" s="111" t="s">
        <v>247</v>
      </c>
      <c r="F39" s="69" t="s">
        <v>230</v>
      </c>
      <c r="G39" s="71">
        <v>0</v>
      </c>
      <c r="H39" s="71">
        <v>0</v>
      </c>
      <c r="I39" s="112">
        <v>0</v>
      </c>
      <c r="J39" s="115">
        <v>0</v>
      </c>
      <c r="K39" s="71">
        <v>0</v>
      </c>
      <c r="L39" s="113">
        <v>0</v>
      </c>
      <c r="M39" s="81">
        <v>0</v>
      </c>
      <c r="N39" s="71">
        <v>0</v>
      </c>
      <c r="O39" s="71">
        <v>0</v>
      </c>
      <c r="Q39" s="83"/>
    </row>
    <row r="40" spans="4:17" x14ac:dyDescent="0.25">
      <c r="D40" s="67" t="s">
        <v>248</v>
      </c>
      <c r="E40" s="111" t="s">
        <v>249</v>
      </c>
      <c r="F40" s="69" t="s">
        <v>230</v>
      </c>
      <c r="G40" s="78">
        <v>0</v>
      </c>
      <c r="H40" s="71">
        <v>0</v>
      </c>
      <c r="I40" s="112">
        <v>0</v>
      </c>
      <c r="J40" s="80">
        <v>0</v>
      </c>
      <c r="K40" s="71">
        <v>0</v>
      </c>
      <c r="L40" s="113">
        <v>0</v>
      </c>
      <c r="M40" s="81">
        <v>0</v>
      </c>
      <c r="N40" s="71">
        <v>0</v>
      </c>
      <c r="O40" s="71">
        <v>0</v>
      </c>
      <c r="Q40" s="83"/>
    </row>
    <row r="41" spans="4:17" x14ac:dyDescent="0.25">
      <c r="D41" s="67" t="s">
        <v>250</v>
      </c>
      <c r="E41" s="111" t="s">
        <v>251</v>
      </c>
      <c r="F41" s="69" t="s">
        <v>230</v>
      </c>
      <c r="G41" s="71">
        <v>0</v>
      </c>
      <c r="H41" s="71">
        <v>0</v>
      </c>
      <c r="I41" s="112">
        <v>0</v>
      </c>
      <c r="J41" s="115">
        <v>0</v>
      </c>
      <c r="K41" s="71">
        <v>0</v>
      </c>
      <c r="L41" s="113">
        <v>0</v>
      </c>
      <c r="M41" s="81">
        <v>0</v>
      </c>
      <c r="N41" s="71">
        <v>0</v>
      </c>
      <c r="O41" s="71">
        <v>0</v>
      </c>
      <c r="Q41" s="83"/>
    </row>
    <row r="42" spans="4:17" s="85" customFormat="1" x14ac:dyDescent="0.25">
      <c r="D42" s="86" t="s">
        <v>171</v>
      </c>
      <c r="E42" s="87" t="s">
        <v>252</v>
      </c>
      <c r="F42" s="88" t="s">
        <v>230</v>
      </c>
      <c r="G42" s="94">
        <v>0</v>
      </c>
      <c r="H42" s="94">
        <v>0</v>
      </c>
      <c r="I42" s="90">
        <v>0</v>
      </c>
      <c r="J42" s="95">
        <v>0</v>
      </c>
      <c r="K42" s="94">
        <v>0</v>
      </c>
      <c r="L42" s="92">
        <v>0</v>
      </c>
      <c r="M42" s="81">
        <v>0</v>
      </c>
      <c r="N42" s="71">
        <v>0</v>
      </c>
      <c r="O42" s="71">
        <v>0</v>
      </c>
      <c r="P42" s="116"/>
      <c r="Q42" s="83"/>
    </row>
    <row r="43" spans="4:17" s="85" customFormat="1" ht="22.5" x14ac:dyDescent="0.25">
      <c r="D43" s="86" t="s">
        <v>167</v>
      </c>
      <c r="E43" s="87" t="s">
        <v>253</v>
      </c>
      <c r="F43" s="88" t="s">
        <v>230</v>
      </c>
      <c r="G43" s="94">
        <v>2915023.6961901085</v>
      </c>
      <c r="H43" s="94">
        <v>878295.52357109135</v>
      </c>
      <c r="I43" s="90">
        <v>3793319.2197611998</v>
      </c>
      <c r="J43" s="95">
        <v>2984133.1824069396</v>
      </c>
      <c r="K43" s="94">
        <v>888854.43667223083</v>
      </c>
      <c r="L43" s="92">
        <v>3872987.6190791703</v>
      </c>
      <c r="M43" s="81">
        <v>102.37080358239132</v>
      </c>
      <c r="N43" s="71">
        <v>101.20220504576952</v>
      </c>
      <c r="O43" s="71">
        <v>102.10022923731121</v>
      </c>
      <c r="P43" s="116"/>
      <c r="Q43" s="83"/>
    </row>
    <row r="44" spans="4:17" x14ac:dyDescent="0.25">
      <c r="Q44" s="83"/>
    </row>
    <row r="45" spans="4:17" x14ac:dyDescent="0.25">
      <c r="D45" s="117"/>
      <c r="G45" s="118"/>
    </row>
    <row r="46" spans="4:17" x14ac:dyDescent="0.25">
      <c r="G46" s="119"/>
    </row>
    <row r="47" spans="4:17" x14ac:dyDescent="0.25">
      <c r="G47" s="118"/>
    </row>
    <row r="48" spans="4:17" x14ac:dyDescent="0.15">
      <c r="E48" s="120" t="s">
        <v>254</v>
      </c>
      <c r="F48" s="121"/>
      <c r="G48" s="122"/>
      <c r="H48" s="122"/>
      <c r="I48" s="121"/>
      <c r="J48" s="122"/>
      <c r="K48" s="122"/>
      <c r="L48" s="123"/>
      <c r="M48" s="124"/>
      <c r="N48" s="124"/>
      <c r="O48" s="43"/>
      <c r="P48" s="41"/>
    </row>
    <row r="49" spans="5:17" x14ac:dyDescent="0.15">
      <c r="E49" s="125"/>
      <c r="F49" s="121"/>
      <c r="G49" s="146" t="s">
        <v>255</v>
      </c>
      <c r="H49" s="146"/>
      <c r="I49" s="121"/>
      <c r="J49" s="146" t="s">
        <v>256</v>
      </c>
      <c r="K49" s="146"/>
      <c r="L49" s="146"/>
      <c r="M49" s="126"/>
      <c r="N49" s="126"/>
      <c r="O49" s="43"/>
      <c r="P49" s="41"/>
    </row>
    <row r="51" spans="5:17" x14ac:dyDescent="0.15">
      <c r="E51" s="125" t="s">
        <v>257</v>
      </c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</row>
    <row r="52" spans="5:17" x14ac:dyDescent="0.15">
      <c r="E52" s="125" t="s">
        <v>258</v>
      </c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</row>
    <row r="53" spans="5:17" x14ac:dyDescent="0.15">
      <c r="E53" s="125" t="s">
        <v>259</v>
      </c>
      <c r="F53" s="122"/>
      <c r="G53" s="122"/>
      <c r="H53" s="121"/>
      <c r="I53" s="122"/>
      <c r="J53" s="122"/>
      <c r="K53" s="121"/>
      <c r="L53" s="122"/>
      <c r="M53" s="122"/>
      <c r="N53" s="122"/>
      <c r="O53" s="122"/>
      <c r="P53" s="41"/>
    </row>
    <row r="54" spans="5:17" x14ac:dyDescent="0.25">
      <c r="E54" s="121"/>
      <c r="F54" s="146" t="s">
        <v>260</v>
      </c>
      <c r="G54" s="146"/>
      <c r="H54" s="121"/>
      <c r="I54" s="146" t="s">
        <v>256</v>
      </c>
      <c r="J54" s="146"/>
      <c r="K54" s="121"/>
      <c r="L54" s="146" t="s">
        <v>255</v>
      </c>
      <c r="M54" s="146"/>
      <c r="N54" s="146"/>
      <c r="O54" s="146"/>
      <c r="P54" s="41"/>
    </row>
    <row r="55" spans="5:17" x14ac:dyDescent="0.25"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</row>
    <row r="56" spans="5:17" x14ac:dyDescent="0.25">
      <c r="E56" s="121"/>
      <c r="F56" s="124" t="s">
        <v>261</v>
      </c>
      <c r="G56" s="124"/>
      <c r="H56" s="126"/>
      <c r="I56" s="121"/>
      <c r="J56" s="121"/>
      <c r="K56" s="121"/>
      <c r="L56" s="121"/>
      <c r="M56" s="121"/>
      <c r="N56" s="121"/>
      <c r="O56" s="121"/>
      <c r="P56" s="121"/>
      <c r="Q56" s="121"/>
    </row>
    <row r="57" spans="5:17" x14ac:dyDescent="0.25">
      <c r="E57" s="121"/>
      <c r="F57" s="143" t="s">
        <v>262</v>
      </c>
      <c r="G57" s="143"/>
      <c r="H57" s="126"/>
      <c r="I57" s="121"/>
      <c r="J57" s="121"/>
      <c r="K57" s="121"/>
      <c r="L57" s="121"/>
      <c r="M57" s="121"/>
      <c r="N57" s="121"/>
      <c r="O57" s="121"/>
      <c r="P57" s="121"/>
      <c r="Q57" s="121"/>
    </row>
  </sheetData>
  <mergeCells count="14">
    <mergeCell ref="D4:O4"/>
    <mergeCell ref="D6:D7"/>
    <mergeCell ref="E6:E7"/>
    <mergeCell ref="F6:F7"/>
    <mergeCell ref="M6:M7"/>
    <mergeCell ref="N6:N7"/>
    <mergeCell ref="O6:O7"/>
    <mergeCell ref="F57:G57"/>
    <mergeCell ref="P7:R7"/>
    <mergeCell ref="G49:H49"/>
    <mergeCell ref="J49:L49"/>
    <mergeCell ref="F54:G54"/>
    <mergeCell ref="I54:J54"/>
    <mergeCell ref="L54:O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Гутарева Мария Анатольевна</cp:lastModifiedBy>
  <cp:revision>2</cp:revision>
  <cp:lastPrinted>2025-05-21T06:54:55Z</cp:lastPrinted>
  <dcterms:created xsi:type="dcterms:W3CDTF">2019-02-08T03:54:03Z</dcterms:created>
  <dcterms:modified xsi:type="dcterms:W3CDTF">2025-06-04T04:47:58Z</dcterms:modified>
</cp:coreProperties>
</file>